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2.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mc:AlternateContent xmlns:mc="http://schemas.openxmlformats.org/markup-compatibility/2006">
    <mc:Choice Requires="x15">
      <x15ac:absPath xmlns:x15ac="http://schemas.microsoft.com/office/spreadsheetml/2010/11/ac" url="D:\UPT\2024-II\PETI\Tg\TG_Planeamiento_Luna_Mamani_Paja_Chino\"/>
    </mc:Choice>
  </mc:AlternateContent>
  <xr:revisionPtr revIDLastSave="0" documentId="13_ncr:1_{2B106C6A-095F-4B24-80CA-E2B1076E01D8}" xr6:coauthVersionLast="47" xr6:coauthVersionMax="47" xr10:uidLastSave="{00000000-0000-0000-0000-000000000000}"/>
  <bookViews>
    <workbookView showSheetTabs="0" xWindow="-108" yWindow="-108" windowWidth="23256" windowHeight="12456" tabRatio="930" activeTab="5" xr2:uid="{00000000-000D-0000-FFFF-FFFF00000000}"/>
  </bookViews>
  <sheets>
    <sheet name="Presentacion" sheetId="48" r:id="rId1"/>
    <sheet name="INFORMACION" sheetId="50" r:id="rId2"/>
    <sheet name="Misión" sheetId="2" r:id="rId3"/>
    <sheet name="Visión" sheetId="3" r:id="rId4"/>
    <sheet name="Valores" sheetId="4" r:id="rId5"/>
    <sheet name="OBJETIVOS ESTRATÉGICOS Y UEN" sheetId="19" r:id="rId6"/>
    <sheet name="ANALISIS INTERNO Y EXTERNO" sheetId="8" r:id="rId7"/>
    <sheet name="CADENA DE VALOR" sheetId="32" r:id="rId8"/>
    <sheet name="AutodiagCadena" sheetId="49" r:id="rId9"/>
    <sheet name="BCG" sheetId="53" r:id="rId10"/>
    <sheet name="AutodiagBCG" sheetId="9" r:id="rId11"/>
    <sheet name="Analisis Porter" sheetId="56" r:id="rId12"/>
    <sheet name="AutoPorter" sheetId="55" r:id="rId13"/>
    <sheet name="AE PEST" sheetId="20" r:id="rId14"/>
    <sheet name="IDENTIFICACION  ESTR" sheetId="21" r:id="rId15"/>
    <sheet name="MATRIZ CAME" sheetId="52" r:id="rId16"/>
    <sheet name="RESUMEN EJECUTIVO" sheetId="58" r:id="rId17"/>
    <sheet name="FINAL" sheetId="61" r:id="rId18"/>
    <sheet name="Hoja1" sheetId="60" r:id="rId19"/>
  </sheets>
  <definedNames>
    <definedName name="_xlnm.Print_Area" localSheetId="13">'AE PEST'!$A$1:$J$79</definedName>
    <definedName name="_xlnm.Print_Area" localSheetId="6">'ANALISIS INTERNO Y EXTERNO'!$A$1:$H$83</definedName>
    <definedName name="_xlnm.Print_Area" localSheetId="11">'Analisis Porter'!$A$1:$J$124</definedName>
    <definedName name="_xlnm.Print_Area" localSheetId="8">AutodiagCadena!$A$1:$J$67</definedName>
    <definedName name="_xlnm.Print_Area" localSheetId="12">AutoPorter!$A$1:$I$58</definedName>
    <definedName name="_xlnm.Print_Area" localSheetId="9">BCG!$A$1:$G$38</definedName>
    <definedName name="_xlnm.Print_Area" localSheetId="7">'CADENA DE VALOR'!$A$1:$G$78</definedName>
    <definedName name="_xlnm.Print_Area" localSheetId="15">'MATRIZ CAME'!$A$1:$G$39</definedName>
    <definedName name="_xlnm.Print_Area" localSheetId="2">Misión!$A$1:$G$38</definedName>
    <definedName name="_xlnm.Print_Area" localSheetId="5">'OBJETIVOS ESTRATÉGICOS Y UEN'!$A:$G</definedName>
    <definedName name="_xlnm.Print_Area" localSheetId="0">Presentacion!$A$1:$G$46</definedName>
    <definedName name="_xlnm.Print_Area" localSheetId="16">'RESUMEN EJECUTIVO'!$A$1:$H$115</definedName>
    <definedName name="_xlnm.Print_Area" localSheetId="4">Valores!$A$1:$H$42</definedName>
    <definedName name="OBJETIVOS">'OBJETIVOS ESTRATÉGICOS Y UEN'!$B$62:$G$75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D78" i="21"/>
  <c r="G68" i="21"/>
  <c r="F68" i="21"/>
  <c r="E68" i="21"/>
  <c r="D68" i="21"/>
  <c r="G58" i="21"/>
  <c r="F58" i="21"/>
  <c r="E58" i="21"/>
  <c r="D58" i="21"/>
  <c r="G48" i="21"/>
  <c r="F48" i="21"/>
  <c r="E48" i="21"/>
  <c r="C38" i="21"/>
  <c r="C27" i="21"/>
  <c r="C38" i="58"/>
  <c r="B64" i="19"/>
  <c r="C48" i="58" s="1"/>
  <c r="D101" i="58"/>
  <c r="D100" i="58"/>
  <c r="D99" i="58"/>
  <c r="D98" i="58"/>
  <c r="D97" i="58"/>
  <c r="D96" i="58"/>
  <c r="D95" i="58"/>
  <c r="D94" i="58"/>
  <c r="D93" i="58"/>
  <c r="D92" i="58"/>
  <c r="D91" i="58"/>
  <c r="D90" i="58"/>
  <c r="D89" i="58"/>
  <c r="D88" i="58"/>
  <c r="D87" i="58"/>
  <c r="D86" i="58"/>
  <c r="C30" i="21"/>
  <c r="C29" i="21"/>
  <c r="C37" i="21"/>
  <c r="C28" i="21"/>
  <c r="C36" i="21"/>
  <c r="C35" i="21"/>
  <c r="C34" i="21"/>
  <c r="C33" i="21"/>
  <c r="C32" i="21"/>
  <c r="C31" i="21"/>
  <c r="C26" i="21"/>
  <c r="C25" i="21"/>
  <c r="C24" i="21"/>
  <c r="C23" i="21"/>
  <c r="C36" i="58"/>
  <c r="C35" i="58"/>
  <c r="C34" i="58"/>
  <c r="C33" i="58"/>
  <c r="C32" i="58"/>
  <c r="C31" i="58"/>
  <c r="C24" i="58"/>
  <c r="C17" i="58"/>
  <c r="D69" i="58"/>
  <c r="D68" i="58"/>
  <c r="D77" i="58"/>
  <c r="D76" i="58"/>
  <c r="D67" i="58"/>
  <c r="D66" i="58"/>
  <c r="D75" i="58"/>
  <c r="D74" i="58"/>
  <c r="D65" i="58"/>
  <c r="D64" i="58"/>
  <c r="D73" i="58"/>
  <c r="D72" i="58"/>
  <c r="D63" i="58"/>
  <c r="D62" i="58"/>
  <c r="D71" i="58"/>
  <c r="D70" i="58"/>
  <c r="F54" i="58"/>
  <c r="F52" i="58"/>
  <c r="F50" i="58"/>
  <c r="D52" i="58"/>
  <c r="F58" i="58"/>
  <c r="F56" i="58"/>
  <c r="D48" i="58"/>
  <c r="F48" i="58"/>
  <c r="D56" i="58"/>
  <c r="D18" i="9"/>
  <c r="E13" i="9" s="1"/>
  <c r="C78" i="21" l="1"/>
  <c r="E86" i="21" s="1"/>
  <c r="C68" i="21"/>
  <c r="E87" i="21" s="1"/>
  <c r="C58" i="21"/>
  <c r="E85" i="21" s="1"/>
  <c r="E15" i="9"/>
  <c r="E17" i="9"/>
  <c r="E14" i="9"/>
  <c r="E16" i="9"/>
  <c r="E18" i="9" l="1"/>
  <c r="Z6" i="55"/>
  <c r="AE36" i="49"/>
  <c r="AD36" i="49"/>
  <c r="AC36" i="49"/>
  <c r="AB36" i="49"/>
  <c r="AA36" i="49"/>
  <c r="Y36" i="49"/>
  <c r="X36" i="49"/>
  <c r="W36" i="49"/>
  <c r="V36" i="49"/>
  <c r="AE35" i="49"/>
  <c r="AD35" i="49"/>
  <c r="AC35" i="49"/>
  <c r="AB35" i="49"/>
  <c r="AA35" i="49"/>
  <c r="Y35" i="49"/>
  <c r="X35" i="49"/>
  <c r="W35" i="49"/>
  <c r="V35" i="49"/>
  <c r="AE34" i="49"/>
  <c r="AD34" i="49"/>
  <c r="AC34" i="49"/>
  <c r="AB34" i="49"/>
  <c r="AA34" i="49"/>
  <c r="Y34" i="49"/>
  <c r="X34" i="49"/>
  <c r="W34" i="49"/>
  <c r="V34" i="49"/>
  <c r="AE33" i="49"/>
  <c r="AD33" i="49"/>
  <c r="AC33" i="49"/>
  <c r="AB33" i="49"/>
  <c r="AA33" i="49"/>
  <c r="Y33" i="49"/>
  <c r="X33" i="49"/>
  <c r="W33" i="49"/>
  <c r="V33" i="49"/>
  <c r="AE32" i="49"/>
  <c r="AD32" i="49"/>
  <c r="AC32" i="49"/>
  <c r="AB32" i="49"/>
  <c r="AA32" i="49"/>
  <c r="Y32" i="49"/>
  <c r="X32" i="49"/>
  <c r="W32" i="49"/>
  <c r="V32" i="49"/>
  <c r="AE31" i="49"/>
  <c r="AD31" i="49"/>
  <c r="AC31" i="49"/>
  <c r="AB31" i="49"/>
  <c r="AA31" i="49"/>
  <c r="Y31" i="49"/>
  <c r="X31" i="49"/>
  <c r="W31" i="49"/>
  <c r="V31" i="49"/>
  <c r="AE30" i="49"/>
  <c r="AD30" i="49"/>
  <c r="AC30" i="49"/>
  <c r="AB30" i="49"/>
  <c r="AA30" i="49"/>
  <c r="Y30" i="49"/>
  <c r="X30" i="49"/>
  <c r="W30" i="49"/>
  <c r="V30" i="49"/>
  <c r="AE29" i="49"/>
  <c r="AD29" i="49"/>
  <c r="AC29" i="49"/>
  <c r="AB29" i="49"/>
  <c r="AA29" i="49"/>
  <c r="Y29" i="49"/>
  <c r="X29" i="49"/>
  <c r="W29" i="49"/>
  <c r="V29" i="49"/>
  <c r="AE28" i="49"/>
  <c r="AD28" i="49"/>
  <c r="AC28" i="49"/>
  <c r="AB28" i="49"/>
  <c r="AA28" i="49"/>
  <c r="Y28" i="49"/>
  <c r="X28" i="49"/>
  <c r="W28" i="49"/>
  <c r="V28" i="49"/>
  <c r="AE27" i="49"/>
  <c r="AD27" i="49"/>
  <c r="AC27" i="49"/>
  <c r="AB27" i="49"/>
  <c r="AA27" i="49"/>
  <c r="Y27" i="49"/>
  <c r="X27" i="49"/>
  <c r="W27" i="49"/>
  <c r="V27" i="49"/>
  <c r="AE26" i="49"/>
  <c r="AD26" i="49"/>
  <c r="AC26" i="49"/>
  <c r="AB26" i="49"/>
  <c r="AA26" i="49"/>
  <c r="Y26" i="49"/>
  <c r="X26" i="49"/>
  <c r="W26" i="49"/>
  <c r="V26" i="49"/>
  <c r="AE25" i="49"/>
  <c r="AD25" i="49"/>
  <c r="AC25" i="49"/>
  <c r="AB25" i="49"/>
  <c r="AA25" i="49"/>
  <c r="Y25" i="49"/>
  <c r="X25" i="49"/>
  <c r="W25" i="49"/>
  <c r="V25" i="49"/>
  <c r="AE24" i="49"/>
  <c r="AD24" i="49"/>
  <c r="AC24" i="49"/>
  <c r="AB24" i="49"/>
  <c r="AA24" i="49"/>
  <c r="Y24" i="49"/>
  <c r="X24" i="49"/>
  <c r="W24" i="49"/>
  <c r="V24" i="49"/>
  <c r="AE23" i="49"/>
  <c r="AD23" i="49"/>
  <c r="AC23" i="49"/>
  <c r="AB23" i="49"/>
  <c r="AA23" i="49"/>
  <c r="Y23" i="49"/>
  <c r="X23" i="49"/>
  <c r="W23" i="49"/>
  <c r="V23" i="49"/>
  <c r="AE22" i="49"/>
  <c r="AD22" i="49"/>
  <c r="AC22" i="49"/>
  <c r="AB22" i="49"/>
  <c r="AA22" i="49"/>
  <c r="Y22" i="49"/>
  <c r="X22" i="49"/>
  <c r="W22" i="49"/>
  <c r="V22" i="49"/>
  <c r="AE21" i="49"/>
  <c r="AD21" i="49"/>
  <c r="AC21" i="49"/>
  <c r="AB21" i="49"/>
  <c r="AA21" i="49"/>
  <c r="Y21" i="49"/>
  <c r="X21" i="49"/>
  <c r="W21" i="49"/>
  <c r="V21" i="49"/>
  <c r="AE20" i="49"/>
  <c r="AD20" i="49"/>
  <c r="AC20" i="49"/>
  <c r="AB20" i="49"/>
  <c r="AA20" i="49"/>
  <c r="Y20" i="49"/>
  <c r="X20" i="49"/>
  <c r="W20" i="49"/>
  <c r="V20" i="49"/>
  <c r="AE19" i="49"/>
  <c r="AD19" i="49"/>
  <c r="AC19" i="49"/>
  <c r="AB19" i="49"/>
  <c r="AA19" i="49"/>
  <c r="Y19" i="49"/>
  <c r="X19" i="49"/>
  <c r="W19" i="49"/>
  <c r="V19" i="49"/>
  <c r="AE18" i="49"/>
  <c r="AD18" i="49"/>
  <c r="AC18" i="49"/>
  <c r="AB18" i="49"/>
  <c r="AA18" i="49"/>
  <c r="Y18" i="49"/>
  <c r="X18" i="49"/>
  <c r="W18" i="49"/>
  <c r="V18" i="49"/>
  <c r="AE17" i="49"/>
  <c r="AD17" i="49"/>
  <c r="AC17" i="49"/>
  <c r="AB17" i="49"/>
  <c r="AA17" i="49"/>
  <c r="Y17" i="49"/>
  <c r="X17" i="49"/>
  <c r="W17" i="49"/>
  <c r="V17" i="49"/>
  <c r="AE16" i="49"/>
  <c r="AD16" i="49"/>
  <c r="AC16" i="49"/>
  <c r="AB16" i="49"/>
  <c r="AA16" i="49"/>
  <c r="Y16" i="49"/>
  <c r="X16" i="49"/>
  <c r="W16" i="49"/>
  <c r="V16" i="49"/>
  <c r="AE15" i="49"/>
  <c r="AD15" i="49"/>
  <c r="AC15" i="49"/>
  <c r="AB15" i="49"/>
  <c r="AA15" i="49"/>
  <c r="Y15" i="49"/>
  <c r="X15" i="49"/>
  <c r="W15" i="49"/>
  <c r="V15" i="49"/>
  <c r="AE14" i="49"/>
  <c r="AD14" i="49"/>
  <c r="AC14" i="49"/>
  <c r="AB14" i="49"/>
  <c r="AA14" i="49"/>
  <c r="Y14" i="49"/>
  <c r="X14" i="49"/>
  <c r="W14" i="49"/>
  <c r="V14" i="49"/>
  <c r="AE13" i="49"/>
  <c r="AD13" i="49"/>
  <c r="AC13" i="49"/>
  <c r="AB13" i="49"/>
  <c r="AA13" i="49"/>
  <c r="Y13" i="49"/>
  <c r="X13" i="49"/>
  <c r="W13" i="49"/>
  <c r="V13" i="49"/>
  <c r="AE12" i="49"/>
  <c r="AD12" i="49"/>
  <c r="AC12" i="49"/>
  <c r="AB12" i="49"/>
  <c r="AA12" i="49"/>
  <c r="Y12" i="49"/>
  <c r="X12" i="49"/>
  <c r="W12" i="49"/>
  <c r="V12" i="49"/>
  <c r="AF36" i="49" l="1"/>
  <c r="U36" i="49" s="1"/>
  <c r="T36" i="49" s="1"/>
  <c r="AF34" i="49"/>
  <c r="U34" i="49" s="1"/>
  <c r="T34" i="49" s="1"/>
  <c r="Q34" i="49" s="1"/>
  <c r="AF26" i="49"/>
  <c r="U26" i="49" s="1"/>
  <c r="AH26" i="49" s="1"/>
  <c r="AF24" i="49"/>
  <c r="U24" i="49" s="1"/>
  <c r="AH24" i="49" s="1"/>
  <c r="AF22" i="49"/>
  <c r="U22" i="49" s="1"/>
  <c r="AH22" i="49" s="1"/>
  <c r="AF20" i="49"/>
  <c r="U20" i="49" s="1"/>
  <c r="AH20" i="49" s="1"/>
  <c r="AF18" i="49"/>
  <c r="U18" i="49" s="1"/>
  <c r="AH18" i="49" s="1"/>
  <c r="AF16" i="49"/>
  <c r="U16" i="49" s="1"/>
  <c r="AH16" i="49" s="1"/>
  <c r="AF14" i="49"/>
  <c r="U14" i="49" s="1"/>
  <c r="AH14" i="49" s="1"/>
  <c r="AF12" i="49"/>
  <c r="U12" i="49" s="1"/>
  <c r="AF13" i="49"/>
  <c r="U13" i="49" s="1"/>
  <c r="AH13" i="49" s="1"/>
  <c r="AF15" i="49"/>
  <c r="U15" i="49" s="1"/>
  <c r="AH15" i="49" s="1"/>
  <c r="AF17" i="49"/>
  <c r="U17" i="49" s="1"/>
  <c r="AH17" i="49" s="1"/>
  <c r="AF19" i="49"/>
  <c r="U19" i="49" s="1"/>
  <c r="AH19" i="49" s="1"/>
  <c r="AF21" i="49"/>
  <c r="U21" i="49" s="1"/>
  <c r="T21" i="49" s="1"/>
  <c r="AF23" i="49"/>
  <c r="U23" i="49" s="1"/>
  <c r="AH23" i="49" s="1"/>
  <c r="AF25" i="49"/>
  <c r="U25" i="49" s="1"/>
  <c r="T25" i="49" s="1"/>
  <c r="AF27" i="49"/>
  <c r="U27" i="49" s="1"/>
  <c r="AH27" i="49" s="1"/>
  <c r="AF29" i="49"/>
  <c r="U29" i="49" s="1"/>
  <c r="AH29" i="49" s="1"/>
  <c r="AF31" i="49"/>
  <c r="U31" i="49" s="1"/>
  <c r="AH31" i="49" s="1"/>
  <c r="AF33" i="49"/>
  <c r="U33" i="49" s="1"/>
  <c r="AH33" i="49" s="1"/>
  <c r="AF35" i="49"/>
  <c r="U35" i="49" s="1"/>
  <c r="AH35" i="49" s="1"/>
  <c r="AF28" i="49"/>
  <c r="U28" i="49" s="1"/>
  <c r="T28" i="49" s="1"/>
  <c r="AF30" i="49"/>
  <c r="U30" i="49" s="1"/>
  <c r="AH30" i="49" s="1"/>
  <c r="AF32" i="49"/>
  <c r="U32" i="49" s="1"/>
  <c r="T32" i="49" s="1"/>
  <c r="AH34" i="49"/>
  <c r="AH36" i="49"/>
  <c r="T17" i="49"/>
  <c r="N17" i="49" s="1"/>
  <c r="D22" i="9"/>
  <c r="E22" i="9"/>
  <c r="F22" i="9"/>
  <c r="G22" i="9"/>
  <c r="H22" i="9"/>
  <c r="G36" i="9"/>
  <c r="F36" i="9"/>
  <c r="E36" i="9"/>
  <c r="D36" i="9"/>
  <c r="C36" i="9"/>
  <c r="K46" i="9"/>
  <c r="I46" i="9"/>
  <c r="G46" i="9"/>
  <c r="E46" i="9"/>
  <c r="C46" i="9"/>
  <c r="J45" i="9"/>
  <c r="H45" i="9"/>
  <c r="F45" i="9"/>
  <c r="D45" i="9"/>
  <c r="B45" i="9"/>
  <c r="G30" i="9"/>
  <c r="C30" i="9"/>
  <c r="C29" i="9"/>
  <c r="D29" i="9"/>
  <c r="E29" i="9"/>
  <c r="F29" i="9"/>
  <c r="G29" i="9"/>
  <c r="B37" i="9"/>
  <c r="B38" i="9" s="1"/>
  <c r="B39" i="9" s="1"/>
  <c r="B40" i="9" s="1"/>
  <c r="B41" i="9" s="1"/>
  <c r="B42" i="9" s="1"/>
  <c r="B24" i="9"/>
  <c r="B25" i="9" s="1"/>
  <c r="B26" i="9" s="1"/>
  <c r="C23" i="9"/>
  <c r="D32" i="9"/>
  <c r="AD54" i="20"/>
  <c r="AC54" i="20"/>
  <c r="AB54" i="20"/>
  <c r="AA54" i="20"/>
  <c r="Z54" i="20"/>
  <c r="X54" i="20"/>
  <c r="W54" i="20"/>
  <c r="V54" i="20"/>
  <c r="U54" i="20"/>
  <c r="AD53" i="20"/>
  <c r="AC53" i="20"/>
  <c r="AB53" i="20"/>
  <c r="AA53" i="20"/>
  <c r="Z53" i="20"/>
  <c r="X53" i="20"/>
  <c r="W53" i="20"/>
  <c r="V53" i="20"/>
  <c r="U53" i="20"/>
  <c r="AD52" i="20"/>
  <c r="AC52" i="20"/>
  <c r="AB52" i="20"/>
  <c r="AA52" i="20"/>
  <c r="Z52" i="20"/>
  <c r="X52" i="20"/>
  <c r="W52" i="20"/>
  <c r="V52" i="20"/>
  <c r="U52" i="20"/>
  <c r="AD51" i="20"/>
  <c r="AC51" i="20"/>
  <c r="AB51" i="20"/>
  <c r="AA51" i="20"/>
  <c r="Z51" i="20"/>
  <c r="X51" i="20"/>
  <c r="W51" i="20"/>
  <c r="V51" i="20"/>
  <c r="U51" i="20"/>
  <c r="AD50" i="20"/>
  <c r="AC50" i="20"/>
  <c r="AB50" i="20"/>
  <c r="AA50" i="20"/>
  <c r="Z50" i="20"/>
  <c r="X50" i="20"/>
  <c r="W50" i="20"/>
  <c r="V50" i="20"/>
  <c r="U50" i="20"/>
  <c r="AD49" i="20"/>
  <c r="AC49" i="20"/>
  <c r="AB49" i="20"/>
  <c r="AA49" i="20"/>
  <c r="Z49" i="20"/>
  <c r="X49" i="20"/>
  <c r="W49" i="20"/>
  <c r="V49" i="20"/>
  <c r="U49" i="20"/>
  <c r="AD48" i="20"/>
  <c r="AC48" i="20"/>
  <c r="AB48" i="20"/>
  <c r="AA48" i="20"/>
  <c r="Z48" i="20"/>
  <c r="X48" i="20"/>
  <c r="W48" i="20"/>
  <c r="V48" i="20"/>
  <c r="U48" i="20"/>
  <c r="AD47" i="20"/>
  <c r="AC47" i="20"/>
  <c r="AB47" i="20"/>
  <c r="AA47" i="20"/>
  <c r="Z47" i="20"/>
  <c r="X47" i="20"/>
  <c r="W47" i="20"/>
  <c r="V47" i="20"/>
  <c r="U47" i="20"/>
  <c r="AD46" i="20"/>
  <c r="AC46" i="20"/>
  <c r="AB46" i="20"/>
  <c r="AA46" i="20"/>
  <c r="Z46" i="20"/>
  <c r="X46" i="20"/>
  <c r="W46" i="20"/>
  <c r="V46" i="20"/>
  <c r="U46" i="20"/>
  <c r="AD45" i="20"/>
  <c r="AC45" i="20"/>
  <c r="AB45" i="20"/>
  <c r="AA45" i="20"/>
  <c r="Z45" i="20"/>
  <c r="X45" i="20"/>
  <c r="W45" i="20"/>
  <c r="V45" i="20"/>
  <c r="U45" i="20"/>
  <c r="AD44" i="20"/>
  <c r="AC44" i="20"/>
  <c r="AB44" i="20"/>
  <c r="AA44" i="20"/>
  <c r="Z44" i="20"/>
  <c r="X44" i="20"/>
  <c r="W44" i="20"/>
  <c r="V44" i="20"/>
  <c r="U44" i="20"/>
  <c r="AD43" i="20"/>
  <c r="AC43" i="20"/>
  <c r="AB43" i="20"/>
  <c r="AA43" i="20"/>
  <c r="Z43" i="20"/>
  <c r="X43" i="20"/>
  <c r="W43" i="20"/>
  <c r="V43" i="20"/>
  <c r="U43" i="20"/>
  <c r="AD42" i="20"/>
  <c r="AC42" i="20"/>
  <c r="AB42" i="20"/>
  <c r="AA42" i="20"/>
  <c r="Z42" i="20"/>
  <c r="X42" i="20"/>
  <c r="W42" i="20"/>
  <c r="V42" i="20"/>
  <c r="U42" i="20"/>
  <c r="AD41" i="20"/>
  <c r="AC41" i="20"/>
  <c r="AB41" i="20"/>
  <c r="AA41" i="20"/>
  <c r="Z41" i="20"/>
  <c r="X41" i="20"/>
  <c r="W41" i="20"/>
  <c r="V41" i="20"/>
  <c r="U41" i="20"/>
  <c r="AD40" i="20"/>
  <c r="AC40" i="20"/>
  <c r="AB40" i="20"/>
  <c r="AA40" i="20"/>
  <c r="Z40" i="20"/>
  <c r="X40" i="20"/>
  <c r="W40" i="20"/>
  <c r="V40" i="20"/>
  <c r="U40" i="20"/>
  <c r="AD39" i="20"/>
  <c r="AC39" i="20"/>
  <c r="AB39" i="20"/>
  <c r="AA39" i="20"/>
  <c r="Z39" i="20"/>
  <c r="X39" i="20"/>
  <c r="W39" i="20"/>
  <c r="V39" i="20"/>
  <c r="U39" i="20"/>
  <c r="AD38" i="20"/>
  <c r="AC38" i="20"/>
  <c r="AB38" i="20"/>
  <c r="AA38" i="20"/>
  <c r="Z38" i="20"/>
  <c r="X38" i="20"/>
  <c r="W38" i="20"/>
  <c r="V38" i="20"/>
  <c r="U38" i="20"/>
  <c r="AD37" i="20"/>
  <c r="AC37" i="20"/>
  <c r="AB37" i="20"/>
  <c r="AA37" i="20"/>
  <c r="Z37" i="20"/>
  <c r="X37" i="20"/>
  <c r="W37" i="20"/>
  <c r="V37" i="20"/>
  <c r="U37" i="20"/>
  <c r="AD36" i="20"/>
  <c r="AC36" i="20"/>
  <c r="AB36" i="20"/>
  <c r="AA36" i="20"/>
  <c r="Z36" i="20"/>
  <c r="X36" i="20"/>
  <c r="W36" i="20"/>
  <c r="V36" i="20"/>
  <c r="U36" i="20"/>
  <c r="AD35" i="20"/>
  <c r="AC35" i="20"/>
  <c r="AB35" i="20"/>
  <c r="AA35" i="20"/>
  <c r="Z35" i="20"/>
  <c r="X35" i="20"/>
  <c r="W35" i="20"/>
  <c r="V35" i="20"/>
  <c r="U35" i="20"/>
  <c r="AD34" i="20"/>
  <c r="AC34" i="20"/>
  <c r="AB34" i="20"/>
  <c r="AA34" i="20"/>
  <c r="Z34" i="20"/>
  <c r="X34" i="20"/>
  <c r="W34" i="20"/>
  <c r="V34" i="20"/>
  <c r="U34" i="20"/>
  <c r="AD33" i="20"/>
  <c r="AC33" i="20"/>
  <c r="AB33" i="20"/>
  <c r="AA33" i="20"/>
  <c r="Z33" i="20"/>
  <c r="X33" i="20"/>
  <c r="W33" i="20"/>
  <c r="V33" i="20"/>
  <c r="U33" i="20"/>
  <c r="AD32" i="20"/>
  <c r="AC32" i="20"/>
  <c r="AB32" i="20"/>
  <c r="AA32" i="20"/>
  <c r="Z32" i="20"/>
  <c r="X32" i="20"/>
  <c r="W32" i="20"/>
  <c r="V32" i="20"/>
  <c r="U32" i="20"/>
  <c r="AD31" i="20"/>
  <c r="AC31" i="20"/>
  <c r="AB31" i="20"/>
  <c r="AA31" i="20"/>
  <c r="Z31" i="20"/>
  <c r="X31" i="20"/>
  <c r="W31" i="20"/>
  <c r="V31" i="20"/>
  <c r="U31" i="20"/>
  <c r="AD30" i="20"/>
  <c r="AC30" i="20"/>
  <c r="AB30" i="20"/>
  <c r="AA30" i="20"/>
  <c r="Z30" i="20"/>
  <c r="X30" i="20"/>
  <c r="W30" i="20"/>
  <c r="V30" i="20"/>
  <c r="U30" i="20"/>
  <c r="T14" i="49" l="1"/>
  <c r="Q14" i="49" s="1"/>
  <c r="AH25" i="49"/>
  <c r="T13" i="49"/>
  <c r="R13" i="49" s="1"/>
  <c r="T26" i="49"/>
  <c r="R26" i="49" s="1"/>
  <c r="T22" i="49"/>
  <c r="AH32" i="49"/>
  <c r="T33" i="49"/>
  <c r="P33" i="49" s="1"/>
  <c r="T18" i="49"/>
  <c r="Q18" i="49" s="1"/>
  <c r="T29" i="49"/>
  <c r="Q29" i="49" s="1"/>
  <c r="AH21" i="49"/>
  <c r="AH28" i="49"/>
  <c r="T35" i="49"/>
  <c r="R35" i="49" s="1"/>
  <c r="T30" i="49"/>
  <c r="O30" i="49" s="1"/>
  <c r="T24" i="49"/>
  <c r="R24" i="49" s="1"/>
  <c r="T23" i="49"/>
  <c r="P23" i="49" s="1"/>
  <c r="T27" i="49"/>
  <c r="P27" i="49" s="1"/>
  <c r="T19" i="49"/>
  <c r="P19" i="49" s="1"/>
  <c r="AF37" i="49"/>
  <c r="T16" i="49"/>
  <c r="O16" i="49" s="1"/>
  <c r="T15" i="49"/>
  <c r="O15" i="49" s="1"/>
  <c r="T31" i="49"/>
  <c r="P31" i="49" s="1"/>
  <c r="T20" i="49"/>
  <c r="P20" i="49" s="1"/>
  <c r="AE37" i="49"/>
  <c r="AE34" i="20"/>
  <c r="T34" i="20" s="1"/>
  <c r="S34" i="20" s="1"/>
  <c r="N34" i="20" s="1"/>
  <c r="AE35" i="20"/>
  <c r="T35" i="20" s="1"/>
  <c r="AG35" i="20" s="1"/>
  <c r="AE37" i="20"/>
  <c r="T37" i="20" s="1"/>
  <c r="AE39" i="20"/>
  <c r="T39" i="20" s="1"/>
  <c r="AG39" i="20" s="1"/>
  <c r="AE45" i="20"/>
  <c r="T45" i="20" s="1"/>
  <c r="N33" i="49"/>
  <c r="O33" i="49"/>
  <c r="R25" i="49"/>
  <c r="P25" i="49"/>
  <c r="Q25" i="49"/>
  <c r="Q21" i="49"/>
  <c r="O21" i="49"/>
  <c r="R21" i="49"/>
  <c r="P21" i="49"/>
  <c r="N21" i="49"/>
  <c r="Q36" i="49"/>
  <c r="R36" i="49"/>
  <c r="R32" i="49"/>
  <c r="P32" i="49"/>
  <c r="N32" i="49"/>
  <c r="Q32" i="49"/>
  <c r="O32" i="49"/>
  <c r="P28" i="49"/>
  <c r="O28" i="49"/>
  <c r="N26" i="49"/>
  <c r="Q24" i="49"/>
  <c r="R22" i="49"/>
  <c r="O22" i="49"/>
  <c r="P22" i="49"/>
  <c r="N22" i="49"/>
  <c r="AH12" i="49"/>
  <c r="T12" i="49"/>
  <c r="F37" i="49"/>
  <c r="Q12" i="49"/>
  <c r="AE46" i="20"/>
  <c r="T46" i="20" s="1"/>
  <c r="AG46" i="20" s="1"/>
  <c r="AE44" i="20"/>
  <c r="T44" i="20" s="1"/>
  <c r="S44" i="20" s="1"/>
  <c r="AE40" i="20"/>
  <c r="T40" i="20" s="1"/>
  <c r="AG40" i="20" s="1"/>
  <c r="AE32" i="20"/>
  <c r="T32" i="20" s="1"/>
  <c r="S32" i="20" s="1"/>
  <c r="P32" i="20" s="1"/>
  <c r="AE50" i="20"/>
  <c r="T50" i="20" s="1"/>
  <c r="AG50" i="20" s="1"/>
  <c r="AE52" i="20"/>
  <c r="T52" i="20" s="1"/>
  <c r="AG52" i="20" s="1"/>
  <c r="AE36" i="20"/>
  <c r="T36" i="20" s="1"/>
  <c r="S36" i="20" s="1"/>
  <c r="P36" i="20" s="1"/>
  <c r="AE41" i="20"/>
  <c r="T41" i="20" s="1"/>
  <c r="S41" i="20" s="1"/>
  <c r="O41" i="20" s="1"/>
  <c r="AE43" i="20"/>
  <c r="T43" i="20" s="1"/>
  <c r="AG43" i="20" s="1"/>
  <c r="AE47" i="20"/>
  <c r="T47" i="20" s="1"/>
  <c r="AG47" i="20" s="1"/>
  <c r="AE51" i="20"/>
  <c r="T51" i="20" s="1"/>
  <c r="S51" i="20" s="1"/>
  <c r="AE53" i="20"/>
  <c r="T53" i="20" s="1"/>
  <c r="AG53" i="20" s="1"/>
  <c r="AE54" i="20"/>
  <c r="T54" i="20" s="1"/>
  <c r="AG54" i="20" s="1"/>
  <c r="F30" i="9"/>
  <c r="D30" i="9"/>
  <c r="E30" i="9"/>
  <c r="C32" i="9"/>
  <c r="G32" i="9"/>
  <c r="E32" i="9"/>
  <c r="C24" i="9"/>
  <c r="F32" i="9"/>
  <c r="B27" i="9"/>
  <c r="C27" i="9" s="1"/>
  <c r="C26" i="9"/>
  <c r="C25" i="9"/>
  <c r="AE48" i="20"/>
  <c r="T48" i="20" s="1"/>
  <c r="AG48" i="20" s="1"/>
  <c r="AE49" i="20"/>
  <c r="T49" i="20" s="1"/>
  <c r="AG49" i="20" s="1"/>
  <c r="AE42" i="20"/>
  <c r="T42" i="20" s="1"/>
  <c r="AG42" i="20" s="1"/>
  <c r="AE38" i="20"/>
  <c r="T38" i="20" s="1"/>
  <c r="S38" i="20" s="1"/>
  <c r="O38" i="20" s="1"/>
  <c r="AE33" i="20"/>
  <c r="T33" i="20" s="1"/>
  <c r="AG33" i="20" s="1"/>
  <c r="AE31" i="20"/>
  <c r="T31" i="20" s="1"/>
  <c r="S31" i="20" s="1"/>
  <c r="Q31" i="20" s="1"/>
  <c r="AE30" i="20"/>
  <c r="T30" i="20" s="1"/>
  <c r="AG36" i="20"/>
  <c r="AG37" i="20"/>
  <c r="S37" i="20"/>
  <c r="O37" i="20" s="1"/>
  <c r="AG45" i="20"/>
  <c r="S45" i="20"/>
  <c r="S54" i="20" l="1"/>
  <c r="AG34" i="20"/>
  <c r="AK34" i="20"/>
  <c r="B59" i="20" s="1"/>
  <c r="S50" i="20"/>
  <c r="Q50" i="20" s="1"/>
  <c r="P24" i="49"/>
  <c r="O29" i="49"/>
  <c r="S43" i="20"/>
  <c r="S35" i="20"/>
  <c r="M35" i="20" s="1"/>
  <c r="O26" i="49"/>
  <c r="Q26" i="49"/>
  <c r="P26" i="49"/>
  <c r="S52" i="20"/>
  <c r="P52" i="20" s="1"/>
  <c r="AG51" i="20"/>
  <c r="P30" i="49"/>
  <c r="AG44" i="20"/>
  <c r="S40" i="20"/>
  <c r="O40" i="20" s="1"/>
  <c r="R31" i="49"/>
  <c r="S47" i="20"/>
  <c r="O47" i="20" s="1"/>
  <c r="S46" i="20"/>
  <c r="S39" i="20"/>
  <c r="P39" i="20" s="1"/>
  <c r="O24" i="49"/>
  <c r="N24" i="49"/>
  <c r="Q27" i="49"/>
  <c r="Q35" i="49"/>
  <c r="P35" i="49"/>
  <c r="O35" i="49"/>
  <c r="N35" i="49"/>
  <c r="Q30" i="49"/>
  <c r="P29" i="49"/>
  <c r="O31" i="49"/>
  <c r="O37" i="49" s="1"/>
  <c r="O38" i="49" s="1"/>
  <c r="N31" i="49"/>
  <c r="AG32" i="20"/>
  <c r="S53" i="20"/>
  <c r="M53" i="20" s="1"/>
  <c r="AG41" i="20"/>
  <c r="Q31" i="49"/>
  <c r="P37" i="49"/>
  <c r="P38" i="49" s="1"/>
  <c r="R37" i="49"/>
  <c r="R38" i="49" s="1"/>
  <c r="N37" i="49"/>
  <c r="N38" i="49" s="1"/>
  <c r="Q37" i="49"/>
  <c r="Q38" i="49" s="1"/>
  <c r="S48" i="20"/>
  <c r="N48" i="20" s="1"/>
  <c r="S42" i="20"/>
  <c r="N42" i="20" s="1"/>
  <c r="AN34" i="20"/>
  <c r="B58" i="20" s="1"/>
  <c r="AM34" i="20"/>
  <c r="B57" i="20" s="1"/>
  <c r="S33" i="20"/>
  <c r="N33" i="20" s="1"/>
  <c r="E57" i="9"/>
  <c r="K57" i="9"/>
  <c r="G31" i="9" s="1"/>
  <c r="G57" i="9"/>
  <c r="E31" i="9" s="1"/>
  <c r="I57" i="9"/>
  <c r="F31" i="9" s="1"/>
  <c r="C57" i="9"/>
  <c r="AG31" i="20"/>
  <c r="AL34" i="20"/>
  <c r="B56" i="20" s="1"/>
  <c r="AG38" i="20"/>
  <c r="S49" i="20"/>
  <c r="Q49" i="20" s="1"/>
  <c r="AD55" i="20"/>
  <c r="AE55" i="20"/>
  <c r="O45" i="20"/>
  <c r="P45" i="20"/>
  <c r="Q44" i="20"/>
  <c r="O44" i="20"/>
  <c r="M44" i="20"/>
  <c r="P44" i="20"/>
  <c r="N44" i="20"/>
  <c r="O50" i="20"/>
  <c r="P50" i="20"/>
  <c r="N50" i="20"/>
  <c r="O46" i="20"/>
  <c r="N46" i="20"/>
  <c r="N39" i="20"/>
  <c r="Q39" i="20"/>
  <c r="O39" i="20"/>
  <c r="AJ34" i="20"/>
  <c r="B55" i="20" s="1"/>
  <c r="P30" i="20"/>
  <c r="AG30" i="20"/>
  <c r="S30" i="20"/>
  <c r="P54" i="20"/>
  <c r="Q54" i="20"/>
  <c r="P53" i="20"/>
  <c r="N53" i="20"/>
  <c r="O51" i="20"/>
  <c r="M51" i="20"/>
  <c r="N51" i="20"/>
  <c r="Q43" i="20"/>
  <c r="O43" i="20"/>
  <c r="P43" i="20"/>
  <c r="O53" i="20" l="1"/>
  <c r="M50" i="20"/>
  <c r="N47" i="20"/>
  <c r="P47" i="20"/>
  <c r="Q53" i="20"/>
  <c r="P42" i="20"/>
  <c r="O42" i="20"/>
  <c r="M42" i="20"/>
  <c r="M40" i="20"/>
  <c r="Q42" i="20"/>
  <c r="N40" i="20"/>
  <c r="Q40" i="20"/>
  <c r="P48" i="20"/>
  <c r="M39" i="20"/>
  <c r="O48" i="20"/>
  <c r="P49" i="20"/>
  <c r="O49" i="20"/>
  <c r="O55" i="20" s="1"/>
  <c r="O59" i="20" s="1"/>
  <c r="N49" i="20"/>
  <c r="M49" i="20"/>
  <c r="M55" i="20" s="1"/>
  <c r="M59" i="20" s="1"/>
  <c r="N55" i="20"/>
  <c r="N59" i="20" s="1"/>
  <c r="C31" i="9"/>
  <c r="D31" i="9"/>
  <c r="Q55" i="20"/>
  <c r="Q59" i="20" s="1"/>
  <c r="P55" i="20"/>
  <c r="P59" i="20" s="1"/>
  <c r="R31" i="55"/>
  <c r="R21" i="55"/>
  <c r="P12" i="55"/>
  <c r="Q13" i="55"/>
  <c r="Q20" i="55"/>
  <c r="P17" i="55"/>
  <c r="P19" i="55"/>
  <c r="O25" i="55"/>
  <c r="O10" i="55"/>
  <c r="P10" i="55"/>
  <c r="P22" i="55"/>
  <c r="R15" i="55"/>
  <c r="Q12" i="55"/>
  <c r="O12" i="55"/>
  <c r="O21" i="55"/>
  <c r="O31" i="55"/>
  <c r="R22" i="55"/>
  <c r="O13" i="55"/>
  <c r="O26" i="55"/>
  <c r="R27" i="55"/>
  <c r="O28" i="55"/>
  <c r="Q26" i="55"/>
  <c r="P28" i="55"/>
  <c r="P20" i="55"/>
  <c r="O9" i="55"/>
  <c r="Q31" i="55"/>
  <c r="R14" i="55"/>
  <c r="P27" i="55"/>
  <c r="R20" i="55"/>
  <c r="Q14" i="55"/>
  <c r="R12" i="55"/>
  <c r="R18" i="55"/>
  <c r="O17" i="55"/>
  <c r="R19" i="55"/>
  <c r="P11" i="55"/>
  <c r="R13" i="55"/>
  <c r="R26" i="55"/>
  <c r="O19" i="55"/>
  <c r="P21" i="55"/>
  <c r="O14" i="55"/>
  <c r="Q11" i="55"/>
  <c r="Q21" i="55"/>
  <c r="S21" i="55" s="1"/>
  <c r="Y21" i="55" s="1"/>
  <c r="O20" i="55"/>
  <c r="Q19" i="55"/>
  <c r="Q18" i="55"/>
  <c r="Q27" i="55"/>
  <c r="R25" i="55"/>
  <c r="R9" i="55"/>
  <c r="P18" i="55"/>
  <c r="O27" i="55"/>
  <c r="P25" i="55"/>
  <c r="R17" i="55"/>
  <c r="P31" i="55"/>
  <c r="P9" i="55"/>
  <c r="S9" i="55" s="1"/>
  <c r="W9" i="55" s="1"/>
  <c r="Q17" i="55"/>
  <c r="P13" i="55"/>
  <c r="R11" i="55"/>
  <c r="Q25" i="55"/>
  <c r="Q22" i="55"/>
  <c r="Q9" i="55"/>
  <c r="R28" i="55"/>
  <c r="Q28" i="55"/>
  <c r="O22" i="55"/>
  <c r="O18" i="55"/>
  <c r="P26" i="55"/>
  <c r="R10" i="55"/>
  <c r="P14" i="55"/>
  <c r="Q10" i="55"/>
  <c r="O11" i="55"/>
  <c r="N26" i="55"/>
  <c r="N20" i="55"/>
  <c r="N19" i="55"/>
  <c r="N17" i="55"/>
  <c r="N28" i="55"/>
  <c r="N25" i="55"/>
  <c r="N21" i="55"/>
  <c r="N11" i="55"/>
  <c r="N22" i="55"/>
  <c r="N12" i="55"/>
  <c r="N14" i="55"/>
  <c r="N27" i="55"/>
  <c r="N10" i="55"/>
  <c r="N18" i="55"/>
  <c r="N13" i="55"/>
  <c r="N31" i="55"/>
  <c r="S11" i="55" l="1"/>
  <c r="V11" i="55" s="1"/>
  <c r="S25" i="55"/>
  <c r="X25" i="55" s="1"/>
  <c r="S31" i="55"/>
  <c r="V31" i="55" s="1"/>
  <c r="S13" i="55"/>
  <c r="W13" i="55" s="1"/>
  <c r="S28" i="55"/>
  <c r="Y28" i="55" s="1"/>
  <c r="S10" i="55"/>
  <c r="Y10" i="55" s="1"/>
  <c r="S19" i="55"/>
  <c r="V19" i="55" s="1"/>
  <c r="S20" i="55"/>
  <c r="X20" i="55" s="1"/>
  <c r="S27" i="55"/>
  <c r="X27" i="55" s="1"/>
  <c r="S18" i="55"/>
  <c r="X18" i="55" s="1"/>
  <c r="S26" i="55"/>
  <c r="V26" i="55" s="1"/>
  <c r="S12" i="55"/>
  <c r="Y12" i="55" s="1"/>
  <c r="S22" i="55"/>
  <c r="V22" i="55" s="1"/>
  <c r="S14" i="55"/>
  <c r="X14" i="55" s="1"/>
  <c r="S17" i="55"/>
  <c r="W17" i="55" s="1"/>
  <c r="U9" i="55"/>
  <c r="X19" i="55"/>
  <c r="W31" i="55"/>
  <c r="X31" i="55"/>
  <c r="W21" i="55"/>
  <c r="V21" i="55"/>
  <c r="X13" i="55"/>
  <c r="V13" i="55"/>
  <c r="Y25" i="55"/>
  <c r="W20" i="55"/>
  <c r="Y20" i="55"/>
  <c r="Y9" i="55"/>
  <c r="X9" i="55"/>
  <c r="W11" i="55"/>
  <c r="Y11" i="55"/>
  <c r="X28" i="55"/>
  <c r="W28" i="55"/>
  <c r="U31" i="55"/>
  <c r="U13" i="55"/>
  <c r="U27" i="55"/>
  <c r="U11" i="55"/>
  <c r="U21" i="55"/>
  <c r="Y31" i="55"/>
  <c r="X21" i="55"/>
  <c r="Y13" i="55"/>
  <c r="W25" i="55"/>
  <c r="W27" i="55"/>
  <c r="V14" i="55"/>
  <c r="V18" i="55"/>
  <c r="V20" i="55"/>
  <c r="V9" i="55"/>
  <c r="X11" i="55"/>
  <c r="U18" i="55" l="1"/>
  <c r="V27" i="55"/>
  <c r="V12" i="55"/>
  <c r="W19" i="55"/>
  <c r="W18" i="55"/>
  <c r="U20" i="55"/>
  <c r="X26" i="55"/>
  <c r="Y26" i="55"/>
  <c r="Y18" i="55"/>
  <c r="Z18" i="55" s="1"/>
  <c r="Y19" i="55"/>
  <c r="V28" i="55"/>
  <c r="Z28" i="55" s="1"/>
  <c r="X10" i="55"/>
  <c r="Z10" i="55" s="1"/>
  <c r="V10" i="55"/>
  <c r="W10" i="55"/>
  <c r="U28" i="55"/>
  <c r="U25" i="55"/>
  <c r="V25" i="55"/>
  <c r="U22" i="55"/>
  <c r="U14" i="55"/>
  <c r="Y14" i="55"/>
  <c r="U12" i="55"/>
  <c r="W14" i="55"/>
  <c r="Z14" i="55" s="1"/>
  <c r="U17" i="55"/>
  <c r="W22" i="55"/>
  <c r="Z22" i="55" s="1"/>
  <c r="V17" i="55"/>
  <c r="X12" i="55"/>
  <c r="U26" i="55"/>
  <c r="Y17" i="55"/>
  <c r="Y22" i="55"/>
  <c r="U10" i="55"/>
  <c r="X17" i="55"/>
  <c r="X22" i="55"/>
  <c r="W26" i="55"/>
  <c r="U19" i="55"/>
  <c r="Z19" i="55" s="1"/>
  <c r="W12" i="55"/>
  <c r="Y27" i="55"/>
  <c r="Z27" i="55" s="1"/>
  <c r="Z9" i="55"/>
  <c r="Z21" i="55"/>
  <c r="Z13" i="55"/>
  <c r="Z20" i="55"/>
  <c r="Z25" i="55"/>
  <c r="Z11" i="55"/>
  <c r="Z31" i="55"/>
  <c r="D48" i="21"/>
  <c r="C48" i="21" s="1"/>
  <c r="E84" i="21" s="1"/>
  <c r="Z26" i="55" l="1"/>
  <c r="Z12" i="55"/>
  <c r="Z17" i="55"/>
  <c r="Z33" i="55" s="1"/>
  <c r="I35" i="55" s="1"/>
  <c r="C33" i="5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isantiago</author>
    <author>GAPC</author>
  </authors>
  <commentList>
    <comment ref="F10" authorId="0" shapeId="0" xr:uid="{00000000-0006-0000-0800-000001000000}">
      <text>
        <r>
          <rPr>
            <sz val="8"/>
            <color indexed="81"/>
            <rFont val="Tahoma"/>
            <family val="2"/>
          </rPr>
          <t xml:space="preserve">SE DEBE ELEGIR UN NÚMERO DE "0" A "4" PARA VALORAR LA AFIRMACIÓN CORRESPONDIENTE.
0 = EN TOTAL DESACUERDO
1 = NO ESTÁ DE ACUERDO
2 = ESTÁ DE ACUERDO
3 = ESTÁ BASTANTE DE ACUERDO
4 = EN TOTAL ACUERDO.
SE MARCA CON UNA "X" LA CASILLA RESPECTIVA. EL NO TENER MARCADA UNA CASILLA O DUPLICAR LA ELECCIÓN DARÁ COMO RESULTADO ERROR("¡REF!")
</t>
        </r>
      </text>
    </comment>
    <comment ref="Q11" authorId="1" shapeId="0" xr:uid="{00000000-0006-0000-0800-000002000000}">
      <text>
        <r>
          <rPr>
            <sz val="9"/>
            <color indexed="81"/>
            <rFont val="Tahoma"/>
            <family val="2"/>
          </rPr>
          <t xml:space="preserve">INNOVACIÓN EN LA </t>
        </r>
        <r>
          <rPr>
            <b/>
            <sz val="9"/>
            <color indexed="81"/>
            <rFont val="Tahoma"/>
            <family val="2"/>
          </rPr>
          <t>ORGANIZACIÓN</t>
        </r>
        <r>
          <rPr>
            <sz val="9"/>
            <color indexed="81"/>
            <rFont val="Tahoma"/>
            <family val="2"/>
          </rPr>
          <t xml:space="preserve"> DE LA EMPRESA.
GESTIÓN, ADMINISTRACIÓN, DIRECCIÓN,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GAPC</author>
  </authors>
  <commentList>
    <comment ref="B30" authorId="0" shapeId="0" xr:uid="{00000000-0006-0000-0A00-000001000000}">
      <text>
        <r>
          <rPr>
            <sz val="10"/>
            <color indexed="81"/>
            <rFont val="Tahoma"/>
            <family val="2"/>
          </rPr>
          <t>TASA  ANUAL MEDIA DE  CRECIMIENTO DEL MERCADO</t>
        </r>
      </text>
    </comment>
    <comment ref="B31" authorId="0" shapeId="0" xr:uid="{00000000-0006-0000-0A00-000002000000}">
      <text>
        <r>
          <rPr>
            <b/>
            <sz val="8"/>
            <color indexed="81"/>
            <rFont val="Tahoma"/>
            <family val="2"/>
          </rPr>
          <t xml:space="preserve">PARTICIPACIÓN RELATIVA DEL MERCADO:
                    </t>
        </r>
        <r>
          <rPr>
            <b/>
            <u/>
            <sz val="8"/>
            <color indexed="81"/>
            <rFont val="Tahoma"/>
            <family val="2"/>
          </rPr>
          <t xml:space="preserve">            Ventas Empresa          
</t>
        </r>
        <r>
          <rPr>
            <b/>
            <sz val="8"/>
            <color indexed="81"/>
            <rFont val="Tahoma"/>
            <family val="2"/>
          </rPr>
          <t xml:space="preserve">                      Ventas  Mayor Competidor</t>
        </r>
        <r>
          <rPr>
            <b/>
            <sz val="8"/>
            <color indexed="81"/>
            <rFont val="Tahoma"/>
            <family val="2"/>
          </rPr>
          <t xml:space="preserve">
</t>
        </r>
      </text>
    </comment>
    <comment ref="B32" authorId="0" shapeId="0" xr:uid="{00000000-0006-0000-0A00-000003000000}">
      <text>
        <r>
          <rPr>
            <sz val="10"/>
            <color indexed="81"/>
            <rFont val="Arial"/>
            <family val="2"/>
          </rPr>
          <t>% de las VENTAS de la  Empresa que representan las Ventas de esta Línea</t>
        </r>
      </text>
    </comment>
  </commentList>
</comments>
</file>

<file path=xl/sharedStrings.xml><?xml version="1.0" encoding="utf-8"?>
<sst xmlns="http://schemas.openxmlformats.org/spreadsheetml/2006/main" count="630" uniqueCount="493">
  <si>
    <t>PERFIL COMPETITIVO</t>
  </si>
  <si>
    <t>Hostil</t>
  </si>
  <si>
    <t>Nada</t>
  </si>
  <si>
    <t>Poco</t>
  </si>
  <si>
    <t>Medio</t>
  </si>
  <si>
    <t>Alto</t>
  </si>
  <si>
    <t>Muy Alto</t>
  </si>
  <si>
    <t>Favorable</t>
  </si>
  <si>
    <t>Rivalidad empresas del sector</t>
  </si>
  <si>
    <t xml:space="preserve"> - Crecimiento</t>
  </si>
  <si>
    <t>Lento</t>
  </si>
  <si>
    <t>Rápido</t>
  </si>
  <si>
    <t xml:space="preserve"> - Naturaleza de los competidores</t>
  </si>
  <si>
    <t>Muchos</t>
  </si>
  <si>
    <t>Pocos</t>
  </si>
  <si>
    <t xml:space="preserve"> - Exceso de capacidad productiva</t>
  </si>
  <si>
    <t>Si</t>
  </si>
  <si>
    <t>No</t>
  </si>
  <si>
    <t xml:space="preserve"> - Rentabilidad media del sector</t>
  </si>
  <si>
    <t>Baja</t>
  </si>
  <si>
    <t>Alta</t>
  </si>
  <si>
    <t xml:space="preserve"> - Diferenciación del producto</t>
  </si>
  <si>
    <t>Escasa</t>
  </si>
  <si>
    <t>Elevada</t>
  </si>
  <si>
    <t xml:space="preserve"> - Barreras de salida</t>
  </si>
  <si>
    <t>Bajas</t>
  </si>
  <si>
    <t>Altas</t>
  </si>
  <si>
    <t>Barreras de Entrada</t>
  </si>
  <si>
    <t xml:space="preserve"> - Economías de escala</t>
  </si>
  <si>
    <t xml:space="preserve"> - Necesidad de capital</t>
  </si>
  <si>
    <t xml:space="preserve"> - Acceso a la tecnología</t>
  </si>
  <si>
    <t>Fácil</t>
  </si>
  <si>
    <t>Difícil</t>
  </si>
  <si>
    <t xml:space="preserve"> - Reglamentos o leyes limitativos</t>
  </si>
  <si>
    <t>Sí</t>
  </si>
  <si>
    <t xml:space="preserve"> - Trámites burocráticos</t>
  </si>
  <si>
    <t xml:space="preserve"> - Reacción esperada actuales competidores</t>
  </si>
  <si>
    <t>Enérgica</t>
  </si>
  <si>
    <t>Poder de los Clientes</t>
  </si>
  <si>
    <t xml:space="preserve"> - Número de clientes </t>
  </si>
  <si>
    <t xml:space="preserve"> - Posibilidad de integración ascendente</t>
  </si>
  <si>
    <t>Pequeña</t>
  </si>
  <si>
    <t>Grande</t>
  </si>
  <si>
    <t xml:space="preserve"> - Rentabilidad de los clientes</t>
  </si>
  <si>
    <t xml:space="preserve"> - Coste de cambio de proveedor para cliente</t>
  </si>
  <si>
    <t>Bajo</t>
  </si>
  <si>
    <t>Productos sustitutivos</t>
  </si>
  <si>
    <t xml:space="preserve"> - Disponibilidad de Productos Sustitutivos</t>
  </si>
  <si>
    <t>CONCLUSIÓN</t>
  </si>
  <si>
    <t>Total</t>
  </si>
  <si>
    <t xml:space="preserve">   &gt;    Estamos en un mercado altamente competitivo, en el que es muy difícil hacerse un hueco en el mercado.</t>
  </si>
  <si>
    <t xml:space="preserve">   &gt;    Estamos en un mercado de competitividad relativamente alta, pero con ciertas modificaciones en el producto y la política comercial de la empresa, podría encontrarse un nicho de mercado.</t>
  </si>
  <si>
    <t xml:space="preserve">   &gt;    La situación actual del mercado es favorable a la empresa.</t>
  </si>
  <si>
    <t xml:space="preserve">   &gt;    Estamos en una situación excelente para la empresa.</t>
  </si>
  <si>
    <t xml:space="preserve"> </t>
  </si>
  <si>
    <t>VALORACIÓN</t>
  </si>
  <si>
    <t>POTENCIAL GLOBAL de INNOVACIÓN</t>
  </si>
  <si>
    <t>IPTN</t>
  </si>
  <si>
    <t>ITPM</t>
  </si>
  <si>
    <t>IPP</t>
  </si>
  <si>
    <t>IOE</t>
  </si>
  <si>
    <t>ICD</t>
  </si>
  <si>
    <t>1. Los cambios en la composicón étnica de los consumidores de nuestro mercado está teniendo un notable impacto.</t>
  </si>
  <si>
    <t>2. El envejecimiento de la población tiene un importante impacto en la demanda.</t>
  </si>
  <si>
    <t>3. Los nuevos estilos de vida y tendencias originan cambios en la oferta de nuestro sector.</t>
  </si>
  <si>
    <t>4. El envejecimiento de la población tiene un importante impacto en la oferta del sector donde operamos.</t>
  </si>
  <si>
    <t>FACTORES SOCIALES Y DEMOGRÁFICOS</t>
  </si>
  <si>
    <t>FACTORES MEDIO AMBIENTALES</t>
  </si>
  <si>
    <t>FACTORES POLÍTICOS</t>
  </si>
  <si>
    <t>FACTORES ECONÓMICOS</t>
  </si>
  <si>
    <t>FACTORES TECNOLÓGICOS</t>
  </si>
  <si>
    <t>5. Las variaciones en el nivel de riqueza de la población impactan considerablemente en la demanda de los productos/servicios del sector donde operamos.</t>
  </si>
  <si>
    <t>6. La legislación fiscal afecta muy considerablemente a la economía de las empresas del sector donde operamos.</t>
  </si>
  <si>
    <t>HAY UN NOTABLE IMPACTO DE FACTORES SOCIALES Y DEMOGRÁFICOS EN EL FUNCIONAMIENTO DE LA EMPRESA</t>
  </si>
  <si>
    <t>HAY UN NOTABLE IMPACTO DEL FACTOR MEDIO AMBIENTAL EN EL FUNCIONAMIENTO DE LA EMPRESA</t>
  </si>
  <si>
    <t>HAY UN NOTABLE IMPACTO DE FACTORES POLÍTICOS EN EL FUNCIONAMIENTO DE LA EMPRESA</t>
  </si>
  <si>
    <t>HAY UN NOTABLE IMPACTO DE FACTORES ECONÓMICOS EN EL FUNCIONAMIENTO DE LA EMPRESA</t>
  </si>
  <si>
    <t>HAY UN NOTABLE IMPACTO DE FACTORES TECNOLÓGICOS EN EL FUNCIONAMIENTO DE LA EMPRESA</t>
  </si>
  <si>
    <t>7. La legislación laboral afecta muy considerablemente a la operativa del sector donde actuamos.</t>
  </si>
  <si>
    <t>NO HAY UN NOTABLE IMPACTO DE FACTORES SOCIALES Y DEMOGRÁFICOS EN EL FUNCIONAMIENTO DE LA EMPRESA</t>
  </si>
  <si>
    <t>NO HAY UN NOTABLE IMPACTO DEL FACTOR MEDIO AMBIENTAL EN EL FUNCIONAMIENTO DE LA EMPRESA</t>
  </si>
  <si>
    <t>NO HAY UN NOTABLE IMPACTO DE FACTORES POLÍTICOS EN EL FUNCIONAMIENTO DE LA EMPRESA</t>
  </si>
  <si>
    <t>NO HAY UN NOTABLE IMPACTO DE FACTORES ECONÓMICOS EN EL FUNCIONAMIENTO DE LA EMPRESA</t>
  </si>
  <si>
    <t>NO HAY UN NOTABLE IMPACTO DE FACTORES TECNOLÓGICOS EN EL FUNCIONAMIENTO DE LA EMPRESA</t>
  </si>
  <si>
    <t>8. Las subvenciones otorgadas por las Administraciones Públicas son claves en el desarrollo competitivo del mercado donde operamos.</t>
  </si>
  <si>
    <t xml:space="preserve">9. El impacto que tiene la legislación de protección al consumidor, en la manera de producir bienes y/o servicios es muy importante. </t>
  </si>
  <si>
    <t xml:space="preserve">10. La normativa autonómica tiene un impacto considerable en el funcionamiento del sector donde actuamos. </t>
  </si>
  <si>
    <t>11. Las expectativas de crecimiento económico generales afectan crucialmente al mercado donde operamos.</t>
  </si>
  <si>
    <t>12. La política de tipos de interés es fundamental en el desarrollo financiero del sector donde trabaja nuestra empresa.</t>
  </si>
  <si>
    <t>13. La globalización permite a nuestra industria gozar de importantes oportunidades en  nuevos mercados.</t>
  </si>
  <si>
    <t>14. La situación del empleo es fundamental para el desarrollo económico de nuestra empresa y nuestro sector.</t>
  </si>
  <si>
    <t>15. Las expectativas del ciclo económico de nuestro sector impactan en la situación económica de sus empresas.</t>
  </si>
  <si>
    <t>16. Las Administraciones Públicas están incentivando el esfuerzo tecnológico de las empresas de nuestro sector.</t>
  </si>
  <si>
    <t xml:space="preserve">17. Internet, el comercio electrónico, el wireless y otras NTIC están impactando en la demanda de nuestros productos/servicios y en los de la competencia. </t>
  </si>
  <si>
    <t>18. El empleo de NTIC´s es generalizado en el sector donde trabajamos.</t>
  </si>
  <si>
    <t>19. En nuestro sector, es de gran importancia ser pionero o referente en el empleo de aplicaciones tecnológicas.</t>
  </si>
  <si>
    <t xml:space="preserve">20. En el sector donde operamos, para ser competitivos, es condición "sine qua non" innovar constantemente. </t>
  </si>
  <si>
    <t>21. La legislación medioambiental afecta al desarrollo de nuestro sector.</t>
  </si>
  <si>
    <t xml:space="preserve">22. Los clientes de nuestro mercado exigen que se seamos socialmente responsables, en el plano medioambiental. </t>
  </si>
  <si>
    <t xml:space="preserve">23. En nuestro sector, la políticas medioambientales son una fuente de ventajas competitivas. </t>
  </si>
  <si>
    <t>24. La creciente preocupación social por el medio ambiente impacta notablemente en la demanda de productos/servicios ofertados en nuestro mercado.</t>
  </si>
  <si>
    <t>25. El factor ecológico es una fuente de diferenciación clara en el sector donde opera nuestra empresa.</t>
  </si>
  <si>
    <t>1. MISIÓN</t>
  </si>
  <si>
    <t>2. VISIÓN</t>
  </si>
  <si>
    <t>3. VALORES</t>
  </si>
  <si>
    <t>Pasemos a repasar de forma abreviada como funciona cada una de las cinco fuerzas.</t>
  </si>
  <si>
    <t>FORTALEZAS</t>
  </si>
  <si>
    <t>DEBILIDADES</t>
  </si>
  <si>
    <t>F1:</t>
  </si>
  <si>
    <t>F2:</t>
  </si>
  <si>
    <t>F3:</t>
  </si>
  <si>
    <t>F4:</t>
  </si>
  <si>
    <t>D1:</t>
  </si>
  <si>
    <t>D2:</t>
  </si>
  <si>
    <t>D3:</t>
  </si>
  <si>
    <t>D4:</t>
  </si>
  <si>
    <t>OPORTUNIDADES</t>
  </si>
  <si>
    <t>AMENAZAS</t>
  </si>
  <si>
    <t>O1:</t>
  </si>
  <si>
    <t>O2:</t>
  </si>
  <si>
    <t>O3:</t>
  </si>
  <si>
    <t>O4:</t>
  </si>
  <si>
    <t>TOTAL</t>
  </si>
  <si>
    <t>A1:</t>
  </si>
  <si>
    <t>A2:</t>
  </si>
  <si>
    <t>A3:</t>
  </si>
  <si>
    <t>A4:</t>
  </si>
  <si>
    <t>AUTODIAGNÓSTICO ENTORNO GLOBAL P.E.S.T.</t>
  </si>
  <si>
    <t>PREVISIÓN DE VENTAS</t>
  </si>
  <si>
    <t>PRODUCTOS</t>
  </si>
  <si>
    <t>VENTAS</t>
  </si>
  <si>
    <t>% S/ TOTAL</t>
  </si>
  <si>
    <t>Producto 1</t>
  </si>
  <si>
    <t>Producto 2</t>
  </si>
  <si>
    <t>Producto 3</t>
  </si>
  <si>
    <t>Producto 4</t>
  </si>
  <si>
    <t>Producto 5</t>
  </si>
  <si>
    <t>TCM</t>
  </si>
  <si>
    <t>PRM</t>
  </si>
  <si>
    <t>% S/VTAS</t>
  </si>
  <si>
    <t>TASAS DE CRECIMIENTO DEL MERCADO (TCM)</t>
  </si>
  <si>
    <t>PERIODOS</t>
  </si>
  <si>
    <t>MERCADOS</t>
  </si>
  <si>
    <t>AÑOS</t>
  </si>
  <si>
    <t>NIVELES DE VENTA DE LOS COMPETIDORES DE CADA PRODUCTO</t>
  </si>
  <si>
    <t>EMPRESA</t>
  </si>
  <si>
    <t>Competidor</t>
  </si>
  <si>
    <t>Ventas</t>
  </si>
  <si>
    <t>CP1-1</t>
  </si>
  <si>
    <t>CP2-1</t>
  </si>
  <si>
    <t>CP3-1</t>
  </si>
  <si>
    <t>CP1-2</t>
  </si>
  <si>
    <t>CP2-2</t>
  </si>
  <si>
    <t>CP1-3</t>
  </si>
  <si>
    <t>CP2-3</t>
  </si>
  <si>
    <t>CP1-4</t>
  </si>
  <si>
    <t>CP2-4</t>
  </si>
  <si>
    <t>CP1-5</t>
  </si>
  <si>
    <t>CP2-5</t>
  </si>
  <si>
    <t>CP1-6</t>
  </si>
  <si>
    <t>CP2-6</t>
  </si>
  <si>
    <t>CP1-7</t>
  </si>
  <si>
    <t>CP2-7</t>
  </si>
  <si>
    <t>CP1-8</t>
  </si>
  <si>
    <t>CP2-8</t>
  </si>
  <si>
    <t>CP1-9</t>
  </si>
  <si>
    <t>CP2-9</t>
  </si>
  <si>
    <t>Mayor</t>
  </si>
  <si>
    <t>BCG</t>
  </si>
  <si>
    <t>F1</t>
  </si>
  <si>
    <t>F2</t>
  </si>
  <si>
    <t>A1</t>
  </si>
  <si>
    <t>A2</t>
  </si>
  <si>
    <t>5. ANÁLISIS INTERNO Y EXTERNO</t>
  </si>
  <si>
    <t>8. ANALISIS EXTERNO MICROENTORNO: MATRIZ DE PORTER</t>
  </si>
  <si>
    <t>7. ANÁLISIS INTERNO: MATRIZ DE CRECIMIENTO - PARTICIPACIÓN BCG</t>
  </si>
  <si>
    <t>La empresa está formada por una secuencia de actividades diseñadas para añadir valor al producto o servicio según las distintas fases, hasta que se llega al cliente final.</t>
  </si>
  <si>
    <t>Una cadena de valor genérica está constituida por tres elementos básicos:</t>
  </si>
  <si>
    <t>Logística de entrada (recepción, almacenamiento, manipulación de materiales, inspección interna, devoluciones, inventarios,…)</t>
  </si>
  <si>
    <t>Operaciones (proceso de fabricación, ensamblaje, mantenimiento de equipos, mecanización, embalaje…)</t>
  </si>
  <si>
    <t>Logística de salida (gestión de pedidos, honorarios, almacenamiento de producto terminado, transporte…)</t>
  </si>
  <si>
    <t>Marketing y ventas (comercialización, selección del canal de distribución, publicidad, promoción, política de precio…)</t>
  </si>
  <si>
    <t>Servicios (reparaciones de productos, instalación, mantenimiento, servicios post - venta, reclamaciones, reajustes del producto…)</t>
  </si>
  <si>
    <t>Infraestructura empresarial (administración, finanzas, contabilidad, calidad, relaciones públicas, asesoría legal, gerencia…)</t>
  </si>
  <si>
    <t>Gestión de los recursos humanos (selección, contratación, formación, incentivos…)</t>
  </si>
  <si>
    <t>Desarrollo tecnológico (telecomunicaciones, automatización, desarrollo de procesos e ingeniería, diseño, saber hacer, procedimientos, I+D…)</t>
  </si>
  <si>
    <t>Abastecimiento (compras de materias primas, consumibles, equipamientos, servicios…)</t>
  </si>
  <si>
    <t>ACTIVIDADES DE APOYO</t>
  </si>
  <si>
    <t>INFRAESTRUCTURA DE LA EMPRESA</t>
  </si>
  <si>
    <t>GESTIÓN DE RECURSOS HUMANOS</t>
  </si>
  <si>
    <t>COMPRAS</t>
  </si>
  <si>
    <t>DESARROLLO DE TECNOLOGÍAS</t>
  </si>
  <si>
    <t>9. ANÁLISIS EXTERNO MACROENTORNO: PEST</t>
  </si>
  <si>
    <t xml:space="preserve">Ejemplo de valores:                                                                                                        </t>
  </si>
  <si>
    <t>• Integridad</t>
  </si>
  <si>
    <t xml:space="preserve">• Compromiso con el desarrollo humano. </t>
  </si>
  <si>
    <t xml:space="preserve">• Ética profesional </t>
  </si>
  <si>
    <t xml:space="preserve">• Responsabilidad social. </t>
  </si>
  <si>
    <t xml:space="preserve">• Innovación </t>
  </si>
  <si>
    <t>• Etc</t>
  </si>
  <si>
    <t>En su caso, comente en este apartado las distintas UEN que tiene su empresa</t>
  </si>
  <si>
    <t xml:space="preserve">EJEMPLOS </t>
  </si>
  <si>
    <t>Empresa de servicios</t>
  </si>
  <si>
    <t>La gestión de servicios que contribuyen a la calidad de vidad de las personas y generan valor para los grupos de interés.</t>
  </si>
  <si>
    <t>Empresa productora de café</t>
  </si>
  <si>
    <t xml:space="preserve">Gracias a nuestro entusiamo, trabajo en equipo y valores, queremos deleitar a todos aquellos que, en el mundo aman la calidad de vida, a través del mejor café que la naturaleza pueda ofrecer, ensalzado por las mejores tecnologías, por la emoción y la imlicación intelectual que nacen de la búsqueda de lo bello en todo lo que hacemos. </t>
  </si>
  <si>
    <t>Agencia de certificación</t>
  </si>
  <si>
    <t xml:space="preserve">Dar a nuestros clientes avlro económico a través de la gestión de la Calidad, la Salud y la Seguridad, el Medio Ambiente y la Responsabildad Social de sus activos, proyectos, productos y sistemas, obteniendo como resultado la capacidad para lograr la reducción de riesgos y la mejora de los resultados. </t>
  </si>
  <si>
    <t>Ser el gurpo empresarial de referencia en nuestras áreas de actividad</t>
  </si>
  <si>
    <t xml:space="preserve">Queremos ser en el mundo el punto de referencia de la cultura y de la excelencia del café. Una empresa innovadora que porpone los mejores productos y lugares de consumo y que, gracias a ello, crece y se convierte en líder de la alta gama. </t>
  </si>
  <si>
    <t>Ser líderes en nuestro sector y un actor principal en todos los segmentos de mercado en los que estamos presentes, en los mercados clave.</t>
  </si>
  <si>
    <t>· La excelencia en la prestación de servicios</t>
  </si>
  <si>
    <t>· La promoción del diálogo y compromiso con los grupos de interés.</t>
  </si>
  <si>
    <t>· La innovación orientada a la mejora continua de procesos productos y servicios.</t>
  </si>
  <si>
    <t xml:space="preserve">·Nuestro valor es la búsqueda de la perfección o bien la pasión por la excelencia, entendida como amor por lo bello y bien hecho, y la ética, entendida como construcción de valor en el tiempo a través de la sostenibilidad, la transparencia, y la valorización de las personas. </t>
  </si>
  <si>
    <t>· Integridad y ética</t>
  </si>
  <si>
    <t>· Consejo y validación imparciales</t>
  </si>
  <si>
    <t>· Respeto por todas las personas</t>
  </si>
  <si>
    <t>· Responsabilidad social y medioambiental</t>
  </si>
  <si>
    <t>EJEMPLOS</t>
  </si>
  <si>
    <t>· Alcanzar los niveles de ventas previstos para los nuevos productos</t>
  </si>
  <si>
    <t xml:space="preserve">· Reducir la rotación del personal del almacén </t>
  </si>
  <si>
    <t>· Reducir el plazo de cobro de los clientes</t>
  </si>
  <si>
    <t>· Reducir la siniestralidad al nivel fijado</t>
  </si>
  <si>
    <t>· Alcanzar los objetivos de beneificos previstos</t>
  </si>
  <si>
    <t>· Mejorar la claridad de entrega de los productos en el plazo previsto</t>
  </si>
  <si>
    <t>¿Cómo podemos identificar a las UEN?</t>
  </si>
  <si>
    <r>
      <rPr>
        <b/>
        <sz val="10"/>
        <color indexed="23"/>
        <rFont val="Arial"/>
        <family val="2"/>
      </rPr>
      <t>Debilidades</t>
    </r>
    <r>
      <rPr>
        <sz val="10"/>
        <color indexed="23"/>
        <rFont val="Arial"/>
        <family val="2"/>
      </rPr>
      <t>:Precios elevados, productos en el final de su ciclo de vida, deficiente control de los riesgos, recuros humanos poco cualificados, débil imagen en el mercado, red de distribución débil, no hay dirección estratégica clara etc.</t>
    </r>
  </si>
  <si>
    <t>A continuación marque con una X en las casillas que estime conveniente según el estado actual de su empresa. Valore su perfil competitivo en la escala Hostil-Favorable. Al finalizar lea la conclusión, para su caso particular, relativa al análisis del entorno próximo.</t>
  </si>
  <si>
    <t>Según Porter, estas fuerzas se encuentran en interacción y cambio permanente. Nuestro objetivo será situar a nuestra empresa en una posición en la que se pueda defender de las amenazas que las fuerzas competitivas plantean.</t>
  </si>
  <si>
    <t>A continuación marque con una X para valorar su empresa en función de cada una de las afirmaciones, de tal forma que 0= En total en desacuerdo; 1= No está de acuerdo; 2=Está de acuerdo; 3= Está bastante de acuerdo; 4=En total acuerdo. En caso de no cumplimentar una casilla o duplicar su respuesta le aparecerá el mensaje de error ("¡REF!)</t>
  </si>
  <si>
    <t>AUTODIAGNÓSTICO DE LA CADENA DE VALOR INTERNA</t>
  </si>
  <si>
    <t>1. La empresa tiene una política sistematizada de cero defectos en la producción de productos/servicios.</t>
  </si>
  <si>
    <t>2. La empresa emplea los medios productivos tecnológicamente más avanzados de su sector.</t>
  </si>
  <si>
    <t xml:space="preserve">3. La empresa dispone de un sistema de información y control de gestión  eficiente y eficaz. </t>
  </si>
  <si>
    <t>4. Los medios técnicos y técnológicos de la empresa están preparados para competir en un futuro a corto, medio y largo plazo.</t>
  </si>
  <si>
    <t>5. La empresa es un referente en su sector en I+D+i.</t>
  </si>
  <si>
    <t>6. La excelencia de los procedimientos de la empresa (en ISO, etc.) son una principal fuente de ventaja competiva.</t>
  </si>
  <si>
    <t>7. La empresa dispone de página web, y esta se emplea no sólo como escaparate virtual de productos/servicios, sino también para establecer relaciones con clientes y proveedores.</t>
  </si>
  <si>
    <t>8. Los productos/servicios que desarrolla nuestra empresa llevan incorporada una tecnología difícil de imitar.</t>
  </si>
  <si>
    <t>9. La empresa es referente en su sector en la optimización, en términos de coste,  de su cadena de producción, siendo ésta una de sus principales ventajas competitivas.</t>
  </si>
  <si>
    <t>10. La informatización de la empresa es una fuente de ventaja competitiva clara respecto a sus competidores.</t>
  </si>
  <si>
    <t>11. Los canales de distribución de la empresa son una importante fuente de ventajas competitivas.</t>
  </si>
  <si>
    <t>12. Los productos/servicios de la empresa son altamente, y diferencialmente, valorados por el cliente respecto a nuestros competidores.</t>
  </si>
  <si>
    <t>13. La empresa dispone y ejecuta un sistematico plan de marketing y ventas.</t>
  </si>
  <si>
    <t>14. La empresa tiene optimizada su gestión financiera.</t>
  </si>
  <si>
    <t>15. La empresa busca continuamente el mejorar la relación con sus clientes cortando los plazos de ejecución, personalizando la oferta o mejorando las condiciones de entrega. Pero siempre partiendo de un plan previo.</t>
  </si>
  <si>
    <t>16. La empresa es referente en su sector en el lanzamiento de innovadores productos y servicio de éxito demostrado en el mercado.</t>
  </si>
  <si>
    <t>17. Los Recursos Humanos son especialmente responsables del éxito de la empresa, considerándolos incluso como el principal activo estratégico.</t>
  </si>
  <si>
    <t>18. Se tiene una plantilla altamente motivada, que conoce con claridad las metas, objetivos y estrategias de la organización.</t>
  </si>
  <si>
    <t xml:space="preserve">19. La empresa siempre trabaja conforme a una estrategia y objetivos claros. </t>
  </si>
  <si>
    <t>20. La gestión del circulante está optimizada.</t>
  </si>
  <si>
    <t>21. Se tiene definido claramente el posicionamiento estratégico de todos los productos de la empresa.</t>
  </si>
  <si>
    <t>22. Se dispone de una política de marca basada en la reputación que la empresa genera, en la gestión de relación con el cliente y en el posicionamiento estratégico previamente definido.</t>
  </si>
  <si>
    <t>23. La cartera de clientes de nuestra empresa está altamente fidelizada, ya que tenemos como principal propósito el deleitarlos día a día.</t>
  </si>
  <si>
    <t>24. Nuestra política y equipo de ventas y marketing es una importante ventaja competitiva de nuestra empresa respecto al sector.</t>
  </si>
  <si>
    <t>25. El servicio al cliente que prestamos es uno de nuestras principales ventajas competitivas respecto a nuestros competidores.</t>
  </si>
  <si>
    <t>POTENCIAL DE MEJORA DE LA CADENA DE VALOR INTERNA</t>
  </si>
  <si>
    <t>F3</t>
  </si>
  <si>
    <t>F4</t>
  </si>
  <si>
    <t>D1</t>
  </si>
  <si>
    <t>D2</t>
  </si>
  <si>
    <t>D3</t>
  </si>
  <si>
    <t>D4</t>
  </si>
  <si>
    <t>A3</t>
  </si>
  <si>
    <t>A4</t>
  </si>
  <si>
    <t>O1</t>
  </si>
  <si>
    <t>O2</t>
  </si>
  <si>
    <t>O3</t>
  </si>
  <si>
    <t>O4</t>
  </si>
  <si>
    <t>Superamos las debilidades tomando ventaja de las oportunidades</t>
  </si>
  <si>
    <t>Las fortalezas evaden el efecto negativo de  las amenazas.</t>
  </si>
  <si>
    <t>Las fortalezas se usan para tomar ventaja en cada una las oportunidades.</t>
  </si>
  <si>
    <t>Las debilidades intensifican notablemente el efecto negativo de las amenazas</t>
  </si>
  <si>
    <t>SINTESIS DE RESULTADOS</t>
  </si>
  <si>
    <t>6. ANÁLISIS INTERNO: LA CADENA DE VALOR</t>
  </si>
  <si>
    <t>La puntuación mayor le indica la estrategia que deberá llevar a cabo.</t>
  </si>
  <si>
    <t>1- Misión</t>
  </si>
  <si>
    <t>2-Visión</t>
  </si>
  <si>
    <t>3-Valores</t>
  </si>
  <si>
    <t>2- Análisis externo</t>
  </si>
  <si>
    <t>1- Análisis interno</t>
  </si>
  <si>
    <t xml:space="preserve">Para visualizar dónde quiere estar su empresa tendrá que definir: </t>
  </si>
  <si>
    <t>5- Se recomienda utilizar las herramientas "Estudio de Mercado", "Plan de Marketing", "Plan de Comunicación", "Plan de negocio" y "Plan Económico -Financiero" de uso libre y gratuito</t>
  </si>
  <si>
    <t>En este apartado describa la Misión de su empresa.</t>
  </si>
  <si>
    <t>En este apartado describa la Visión de su empresa.</t>
  </si>
  <si>
    <t>La visión debe ser conocida y compartida por todos los miembros de la empresa y también por aquellos que se relacionan con ella.</t>
  </si>
  <si>
    <t>El siguiente paso es establecer los objetivos de una empresa en relación al sector al que pertenece.</t>
  </si>
  <si>
    <t>M</t>
  </si>
  <si>
    <t>E</t>
  </si>
  <si>
    <t>T</t>
  </si>
  <si>
    <t>A</t>
  </si>
  <si>
    <t>S</t>
  </si>
  <si>
    <t>La Cadena de Valor es un herramienta que permite a la empresa indentificar aquellas actividades o fases que pueden aportarle un mayor valor añadido al producto final. Intenta buscar fuentes de ventaja competitiva.</t>
  </si>
  <si>
    <t xml:space="preserve">Todas las actividades de una empresa forman la cadena de valor. </t>
  </si>
  <si>
    <t xml:space="preserve">Toda empresa debe analizar de forma periodica su cartera de productos y servicios. </t>
  </si>
  <si>
    <t>Incognita</t>
  </si>
  <si>
    <t>Perro</t>
  </si>
  <si>
    <t>Vaca</t>
  </si>
  <si>
    <t>Estrella</t>
  </si>
  <si>
    <t>estrategia en función participación en mercado</t>
  </si>
  <si>
    <t>alta</t>
  </si>
  <si>
    <t>baja</t>
  </si>
  <si>
    <t>alto</t>
  </si>
  <si>
    <t>bajo</t>
  </si>
  <si>
    <t>crecer o mantenerse</t>
  </si>
  <si>
    <t>crecer</t>
  </si>
  <si>
    <t>mantenerse</t>
  </si>
  <si>
    <t>cosechar o desinvertir</t>
  </si>
  <si>
    <t>muy alta</t>
  </si>
  <si>
    <t>baja, desinvertir</t>
  </si>
  <si>
    <t>baja o negativa</t>
  </si>
  <si>
    <t>muy baja, negativa</t>
  </si>
  <si>
    <t>POTENCIAR</t>
  </si>
  <si>
    <t>EVALUAR</t>
  </si>
  <si>
    <t>MANTENER</t>
  </si>
  <si>
    <t>REESTRUCTURAR O DESINVERTIR</t>
  </si>
  <si>
    <t>Crecimiento del mercado</t>
  </si>
  <si>
    <t>Inversión requerida</t>
  </si>
  <si>
    <t>Rentabilidad</t>
  </si>
  <si>
    <t>Cuota de mercado</t>
  </si>
  <si>
    <t>3- Intente responder y reflexionar sobre el mayor número de apartados posibles. Tomése el tiempo que estime necesario</t>
  </si>
  <si>
    <t xml:space="preserve">En términos generales describe la actividad y razón de ser de la organización y contribuye como una referencia permanente en el proceso de planificación estratégica.
Se expresa a través de una oración que define el propósito fundamental de su existencia, estableciendo qué hace la empresa, por qué y para quién lo hace, </t>
  </si>
  <si>
    <t>¿Cuál es la situación actual?</t>
  </si>
  <si>
    <t>¿Cuál es la situación futura?</t>
  </si>
  <si>
    <t>¿Qué camino a seguir?</t>
  </si>
  <si>
    <r>
      <t xml:space="preserve">Los </t>
    </r>
    <r>
      <rPr>
        <b/>
        <sz val="10"/>
        <color theme="1"/>
        <rFont val="Arial"/>
        <family val="2"/>
      </rPr>
      <t>VALORES</t>
    </r>
    <r>
      <rPr>
        <sz val="10"/>
        <color theme="1"/>
        <rFont val="Arial"/>
        <family val="2"/>
      </rPr>
      <t xml:space="preserve"> de una empresa son el conjunto de principios, reglas y aspectos culturales con los que se rige la organización. Son las pautas de comportamiento de la empresa y generalmente son pocos, entre 3 y 6. Son tan fundamentales y tan arraigados que casi nunca cambian.
</t>
    </r>
  </si>
  <si>
    <r>
      <t xml:space="preserve">La identificación de las UEN se puede realizar a partir de las tres siguientes dimensiones:
• </t>
    </r>
    <r>
      <rPr>
        <b/>
        <sz val="10"/>
        <color theme="1"/>
        <rFont val="Arial"/>
        <family val="2"/>
      </rPr>
      <t>Grupos de clientes:</t>
    </r>
    <r>
      <rPr>
        <sz val="10"/>
        <color theme="1"/>
        <rFont val="Arial"/>
        <family val="2"/>
      </rPr>
      <t xml:space="preserve"> Que atiende al tipo de clientela al cual va destinado el producto o servicio.
• </t>
    </r>
    <r>
      <rPr>
        <b/>
        <sz val="10"/>
        <color theme="1"/>
        <rFont val="Arial"/>
        <family val="2"/>
      </rPr>
      <t>Funciones</t>
    </r>
    <r>
      <rPr>
        <sz val="10"/>
        <color theme="1"/>
        <rFont val="Arial"/>
        <family val="2"/>
      </rPr>
      <t xml:space="preserve">: Necesidades cubiertas por el producto o servicio.
• </t>
    </r>
    <r>
      <rPr>
        <b/>
        <sz val="10"/>
        <color theme="1"/>
        <rFont val="Arial"/>
        <family val="2"/>
      </rPr>
      <t>Tecnología</t>
    </r>
    <r>
      <rPr>
        <sz val="10"/>
        <color theme="1"/>
        <rFont val="Arial"/>
        <family val="2"/>
      </rPr>
      <t xml:space="preserve">: Forma en la cual la empresa cubre a través del producto o servicio la necesidad de la clientela.
</t>
    </r>
  </si>
  <si>
    <t xml:space="preserve">Fijados los obejtivos estretégicos se debe analizar las distintas estrategias para lograrlos. De esta forma, las estrategias son los caminos, vías, o enfoques para alcanzar los objetivos. Responden a la pregunta ¿cómo?. </t>
  </si>
  <si>
    <t xml:space="preserve">Para determinar la estrategia, podriamos basarnos en el conjunto de estrategias genéricas y especificas que diferentes profesionales proponen al respecto. Esta guía, lejos de rozar la teoría, propopone llevar a cabo un análisis interno y externo de su empresa para obtener una matriz cruzada e identificar la estrategia más conveneinte a llevar a cabo. </t>
  </si>
  <si>
    <t xml:space="preserve">Este análisis le permitirá detectar por un lado los factores de éxito (fortalezas y oportunidades), y por otro lado, las debilidades y amenazas que una empresa debe gestionar. </t>
  </si>
  <si>
    <t>Cada eslabón de la cadena puede ser fuente de ventaja competitiva, ya sea porque se optimice (excelencia en la ejecución de una actividad) y/o mejore su coordinación con otra actividad.</t>
  </si>
  <si>
    <t xml:space="preserve">CUADRO RESUMEN DE LAS PRINCIPALES CARACTERISTICAS </t>
  </si>
  <si>
    <t>La situación idónea es tener un cartera equilibrada, es decir, productos y/o servicios con diferentes índices de crecimiento y diferentes cuotas o niveles de participación en el mercado.</t>
  </si>
  <si>
    <t>Cómo puede observar, cada producto y/o servicio, representado a través de una bola y color tiene un posicionamiento determinado</t>
  </si>
  <si>
    <t>El Modelo de las 5 Fuerzas de Porter estudia un determinado negocio en función de la amenaza de nuevos competidores y productos sustituivos, así como el poder de negociación de los proveedores y clientes, teniendo en cuenta el grado de competencia del sector. Esto proporciona una clara imagen de la situación competitiva de un mercado en concreto. El conjunto de las cinco fuerzas determina la intensidad competitiva, la rentabilidad del sector y, de forma derivada, las posibilidades futuras de éste. Por ejemplo, si un sector está obteniendo rendimientos escasos, es dudoso que disponga de recursos para financiar el desarrollo de productos sustitutivos dentro del mismo sector.</t>
  </si>
  <si>
    <r>
      <rPr>
        <b/>
        <i/>
        <sz val="10"/>
        <color theme="1"/>
        <rFont val="Arial"/>
        <family val="2"/>
      </rPr>
      <t xml:space="preserve">PEST </t>
    </r>
    <r>
      <rPr>
        <sz val="10"/>
        <color theme="1"/>
        <rFont val="Arial"/>
        <family val="2"/>
      </rPr>
      <t xml:space="preserve">es un acrónimo y las letras representan el macro entorno de la empresa. </t>
    </r>
  </si>
  <si>
    <t>No está de acuerdo</t>
  </si>
  <si>
    <t>Está de acuerdo</t>
  </si>
  <si>
    <t>Está bastante de acuerdo</t>
  </si>
  <si>
    <t>En total acuerdo</t>
  </si>
  <si>
    <t>En total desacuerdo</t>
  </si>
  <si>
    <t xml:space="preserve">Se trata de realizar una Matriz Cruzada tal y como se refleja en el siguente dibujo para identificar la estrategía más conveniente a llevar a cabo. </t>
  </si>
  <si>
    <t>0=En total desacuerdo, 1= No está de acuerdo, 2= Esta de acuerdo, 3= Bastante de acuerdo y 4=En total acuerdo</t>
  </si>
  <si>
    <t>Relaciones</t>
  </si>
  <si>
    <t>Tipología de estrategia</t>
  </si>
  <si>
    <t>Puntuación</t>
  </si>
  <si>
    <t>FO</t>
  </si>
  <si>
    <t>Estrategia Ofensiva</t>
  </si>
  <si>
    <t>Deberá adoptar estrategias de crecimiento</t>
  </si>
  <si>
    <t>AF</t>
  </si>
  <si>
    <t>Estrategia Defensiva</t>
  </si>
  <si>
    <t>La empresa está preparada para enfrentarse a las amenazas</t>
  </si>
  <si>
    <t>AD</t>
  </si>
  <si>
    <t>Estrategia de Supervivencia</t>
  </si>
  <si>
    <t>OD</t>
  </si>
  <si>
    <t>Estrategia de Reorientación</t>
  </si>
  <si>
    <t>La empresa no puede aprovechar las oportunidades porque carece de preparación adecuada</t>
  </si>
  <si>
    <t>Se enfrenta a amenazas externas sin las fortalezas necesarias para luchar con la competencia</t>
  </si>
  <si>
    <t>11. MATRIZ CAME</t>
  </si>
  <si>
    <t>C</t>
  </si>
  <si>
    <t xml:space="preserve">A continuación y para finalizar de elaborar un Plan Estratégico, además de tener identificada la estrategia es necesario determinar acciones que permitan corregir las debilidades, afrontar las amenazas, mantener las fortalezas y explotar las oportunidades. </t>
  </si>
  <si>
    <t xml:space="preserve">10. IDENTIFICACIÓN DE ESTRATEGIAS </t>
  </si>
  <si>
    <t>RESUMEN EJECUTIVO DEL PLAN ESTRATÉGICO</t>
  </si>
  <si>
    <t>Nombre de la empresa / proyecto:</t>
  </si>
  <si>
    <t>Introduzca el nombre de la empresa / proyecto</t>
  </si>
  <si>
    <t>Fecha de elaboración:</t>
  </si>
  <si>
    <t>Introduzca la fecha de elaboración</t>
  </si>
  <si>
    <t>Emprendedores / promotores:</t>
  </si>
  <si>
    <t>Introduzca el/los nombre/s de el/los promotor/es del proyecto</t>
  </si>
  <si>
    <t xml:space="preserve">MISIÓN </t>
  </si>
  <si>
    <t>VISIÓN</t>
  </si>
  <si>
    <t>VALORES</t>
  </si>
  <si>
    <t>UNIDADES ESTRATÉGICAS</t>
  </si>
  <si>
    <t>Inserte el logo de su empresa</t>
  </si>
  <si>
    <t xml:space="preserve">Para trazar el camino para ir de un punto a otro tendrá que: </t>
  </si>
  <si>
    <t>1- Identificar la estrategia más conveniente</t>
  </si>
  <si>
    <t>2- Determinar acciones para el facilitar el logro de la estrategia</t>
  </si>
  <si>
    <t>Por último, No imprima aquello que realmente no sea necesario, así contribuirá a la conservación de los recursos naturales</t>
  </si>
  <si>
    <t xml:space="preserve">4. OBJETIVOS </t>
  </si>
  <si>
    <t>5 ANÁLISIS INTERNO Y EXTERNO</t>
  </si>
  <si>
    <t>6. CADENA DE VALOR</t>
  </si>
  <si>
    <t>7. MATRIZ PARTICIPACIÓN</t>
  </si>
  <si>
    <t>8. LAS 5 FUERZAS DE PORTER</t>
  </si>
  <si>
    <t>10. IDENTIFICACIÓN ESTRATEGIA</t>
  </si>
  <si>
    <t>9. PEST</t>
  </si>
  <si>
    <t>RESUMEN DEL PLAN EJECUTIVO</t>
  </si>
  <si>
    <t xml:space="preserve">4. OBJETIVOS ESTRATÉGICOS </t>
  </si>
  <si>
    <r>
      <t xml:space="preserve">La </t>
    </r>
    <r>
      <rPr>
        <b/>
        <sz val="10"/>
        <rFont val="Arial"/>
        <family val="2"/>
      </rPr>
      <t>MISIÓN</t>
    </r>
    <r>
      <rPr>
        <sz val="10"/>
        <rFont val="Arial"/>
        <family val="2"/>
      </rPr>
      <t xml:space="preserve"> es la razón de ser de la empresa/organización.                                               
• Debe ser clara, concisa y compartida. 
• Siempre orientada hacia el cliente no hacia el producto o servicio. 
• Refleja el propósito fundamental de la empresa en el mercado.</t>
    </r>
  </si>
  <si>
    <r>
      <t xml:space="preserve">La </t>
    </r>
    <r>
      <rPr>
        <b/>
        <sz val="10"/>
        <rFont val="Arial"/>
        <family val="2"/>
      </rPr>
      <t>VISION</t>
    </r>
    <r>
      <rPr>
        <sz val="10"/>
        <rFont val="Arial"/>
        <family val="2"/>
      </rPr>
      <t xml:space="preserve"> de una empresa define lo que la empresa/organización quiere lograr en el futuro. Es lo que la organización aspira llegar a ser en torno a  2 -3 años. 
• Debe ser retadora, positiva, compartida y coherente con la misión. 
• Marca el fin último que la estrategia debe seguir. 
• Proyecta la imagen de destino que se pretende alcanzar.</t>
    </r>
  </si>
  <si>
    <r>
      <rPr>
        <b/>
        <sz val="10"/>
        <rFont val="Arial"/>
        <family val="2"/>
      </rPr>
      <t>Amenaza de nuevos entrantes</t>
    </r>
    <r>
      <rPr>
        <sz val="10"/>
        <rFont val="Arial"/>
        <family val="2"/>
      </rPr>
      <t xml:space="preserve">. La aparición de nuevas empresas en el sector supone un incremento de recursos, de capacidad y, en principio, un intento de obtener una participación en el mercado a costa de otros que ya la tenían. La posibilidad de entrar en un sector depende fundamentalmente de dos factores: </t>
    </r>
    <r>
      <rPr>
        <i/>
        <sz val="10"/>
        <rFont val="Arial"/>
        <family val="2"/>
      </rPr>
      <t>la capacidad de reacción de las empresas que ya están (tecnológica, financiera, productiva, etc.) y las denominadas barreras de entrada (obstáculos para el ingreso).</t>
    </r>
    <r>
      <rPr>
        <sz val="10"/>
        <rFont val="Arial"/>
        <family val="2"/>
      </rPr>
      <t xml:space="preserve"> Entre las barreras de entrada, las más características son:
 </t>
    </r>
    <r>
      <rPr>
        <u/>
        <sz val="10"/>
        <rFont val="Arial"/>
        <family val="2"/>
      </rPr>
      <t>Economía de escala</t>
    </r>
    <r>
      <rPr>
        <sz val="10"/>
        <rFont val="Arial"/>
        <family val="2"/>
      </rPr>
      <t xml:space="preserve">. Reducción de costes unitarios debido al volumen (vinculada a menudo a reducciones por efecto experiencia), como por ejemplo, coches, aviones…
 </t>
    </r>
    <r>
      <rPr>
        <u/>
        <sz val="10"/>
        <rFont val="Arial"/>
        <family val="2"/>
      </rPr>
      <t>Grado de diferenciación del producto/servicio</t>
    </r>
    <r>
      <rPr>
        <sz val="10"/>
        <rFont val="Arial"/>
        <family val="2"/>
      </rPr>
      <t xml:space="preserve">. La fidelidad de los clientes obliga a realizar inversiones muy grandes (y arriesgadas) para desalojar al suministrador tradicional. Crítico en los mercados en los que la confianza es fundamental (bancos, farmacéuticas, etc.)
 </t>
    </r>
    <r>
      <rPr>
        <u/>
        <sz val="10"/>
        <rFont val="Arial"/>
        <family val="2"/>
      </rPr>
      <t>Necesidades de capital</t>
    </r>
    <r>
      <rPr>
        <sz val="10"/>
        <rFont val="Arial"/>
        <family val="2"/>
      </rPr>
      <t xml:space="preserve">. Las necesidades de capital, especialmente cuando éste tiene que ser desembolsado inicialmente o su recuperación, en caso de fallo, es difícil, constituye una barrera muy importante (coches, acero, etc.)
 </t>
    </r>
    <r>
      <rPr>
        <u/>
        <sz val="10"/>
        <rFont val="Arial"/>
        <family val="2"/>
      </rPr>
      <t>Costes de cambio</t>
    </r>
    <r>
      <rPr>
        <sz val="10"/>
        <rFont val="Arial"/>
        <family val="2"/>
      </rPr>
      <t xml:space="preserve">. Existen multitud de productos y servicios en los que el comprador tiene que asumir un coste extra si quiere cambiar de proveedor, principalmente por aspectos logísticos (entrenamiento, repuestos, almacenes, etc.)                                                                                                             </t>
    </r>
    <r>
      <rPr>
        <u/>
        <sz val="10"/>
        <rFont val="Arial"/>
        <family val="2"/>
      </rPr>
      <t>Acceso a los canales de distribución</t>
    </r>
    <r>
      <rPr>
        <sz val="10"/>
        <rFont val="Arial"/>
        <family val="2"/>
      </rPr>
      <t xml:space="preserve">. El control de los canales de distribución puede dificultar seriamente el acceso a un mercado. El canal puede cargar sobreprecios y los competidores bajar los suyos.
</t>
    </r>
    <r>
      <rPr>
        <u/>
        <sz val="10"/>
        <rFont val="Arial"/>
        <family val="2"/>
      </rPr>
      <t>Otros factores</t>
    </r>
    <r>
      <rPr>
        <sz val="10"/>
        <rFont val="Arial"/>
        <family val="2"/>
      </rPr>
      <t>. Dentro de este apartado podemos incluir las patentes, el acceso privilegiado a materias primas, la ubicación, las ayudas gubernamentales, etc.</t>
    </r>
  </si>
  <si>
    <r>
      <rPr>
        <b/>
        <sz val="10"/>
        <rFont val="Arial"/>
        <family val="2"/>
      </rPr>
      <t>Rivalidad de los competidores</t>
    </r>
    <r>
      <rPr>
        <sz val="10"/>
        <rFont val="Arial"/>
        <family val="2"/>
      </rPr>
      <t xml:space="preserve">. La rivalidad aparece cuando uno o varios competidores sienten la presión o ven la oportunidad de mejorar. El grado de rivalidad depende de una serie de factores estructurales, entre los que podemos destacar:
 </t>
    </r>
    <r>
      <rPr>
        <u/>
        <sz val="10"/>
        <rFont val="Arial"/>
        <family val="2"/>
      </rPr>
      <t>Gran número de competidores, o competidores muy equilibrados</t>
    </r>
    <r>
      <rPr>
        <sz val="10"/>
        <rFont val="Arial"/>
        <family val="2"/>
      </rPr>
      <t xml:space="preserve">.
 </t>
    </r>
    <r>
      <rPr>
        <u/>
        <sz val="10"/>
        <rFont val="Arial"/>
        <family val="2"/>
      </rPr>
      <t>Crecimiento lento en el mercado</t>
    </r>
    <r>
      <rPr>
        <sz val="10"/>
        <rFont val="Arial"/>
        <family val="2"/>
      </rPr>
      <t xml:space="preserve">. Cuando los mercados se estancan, la única forma de mejorar los resultados propios es arrebatar cuota a la competencia
 </t>
    </r>
    <r>
      <rPr>
        <u/>
        <sz val="10"/>
        <rFont val="Arial"/>
        <family val="2"/>
      </rPr>
      <t>Costes fijos o de almacenamiento elevados</t>
    </r>
    <r>
      <rPr>
        <sz val="10"/>
        <rFont val="Arial"/>
        <family val="2"/>
      </rPr>
      <t xml:space="preserve">. Al darse esa situación, es necesario hacer un gran esfuerzo para operar a plena capacidad, o al menos por encima del punto muerto.
 </t>
    </r>
    <r>
      <rPr>
        <u/>
        <sz val="10"/>
        <rFont val="Arial"/>
        <family val="2"/>
      </rPr>
      <t>Baja diferenciación de productos</t>
    </r>
    <r>
      <rPr>
        <sz val="10"/>
        <rFont val="Arial"/>
        <family val="2"/>
      </rPr>
      <t xml:space="preserve">. El consumidor se ve atraído por el precio, y los competidores tenderán a bajarlo.
</t>
    </r>
    <r>
      <rPr>
        <u/>
        <sz val="10"/>
        <rFont val="Arial"/>
        <family val="2"/>
      </rPr>
      <t xml:space="preserve"> Intereses estratégicos</t>
    </r>
    <r>
      <rPr>
        <sz val="10"/>
        <rFont val="Arial"/>
        <family val="2"/>
      </rPr>
      <t xml:space="preserve">. En determinados mercados, puede ocurrir que varias empresas importantes intenten, de forma simultánea, establecer una posición sólida y utilicen para ello recursos desproporcionados.
</t>
    </r>
    <r>
      <rPr>
        <u/>
        <sz val="10"/>
        <rFont val="Arial"/>
        <family val="2"/>
      </rPr>
      <t xml:space="preserve"> Barreras de salida</t>
    </r>
    <r>
      <rPr>
        <sz val="10"/>
        <rFont val="Arial"/>
        <family val="2"/>
      </rPr>
      <t>. Cuando los competidores tienen dificultades para salir de un mercado que ha perdido interés, mantendrán una intensidad competitiva alta, si las barreras de salida son importantes. Entre las barreras de salida podemos destacar los activos especializados, los costes fijos de salida, las restricciones sociales o las barreras emocionales.</t>
    </r>
  </si>
  <si>
    <r>
      <rPr>
        <b/>
        <sz val="10"/>
        <rFont val="Arial"/>
        <family val="2"/>
      </rPr>
      <t>Presión de los productos sustitutivos.</t>
    </r>
    <r>
      <rPr>
        <sz val="10"/>
        <rFont val="Arial"/>
        <family val="2"/>
      </rPr>
      <t xml:space="preserve"> El nivel de precio/calidad de los productos sustitutivos limita el nivel de precios de la industria. Los productos sustitutivos pueden ser fabricados por empresas pertenecientes o ajenas al sector (situación peligrosa). Las empresas del sector pueden reaccionar en bloque, no hacerlo en absoluto, o cambiar de necesidad satisfecha adaptando el producto (un crucero no puede competir con el avión en el transporte de viajeros, pero es un medio de vacaciones de lujo inigualable). Desde la óptica estratégica, hay que prestar mucha atención a los “sustitutivos no evidentes” (ejemplo, videoconferencia contra hotel más avión).</t>
    </r>
  </si>
  <si>
    <r>
      <rPr>
        <b/>
        <sz val="10"/>
        <rFont val="Arial"/>
        <family val="2"/>
      </rPr>
      <t xml:space="preserve">Poder de negociación de los compradores/clientes </t>
    </r>
    <r>
      <rPr>
        <sz val="10"/>
        <rFont val="Arial"/>
        <family val="2"/>
      </rPr>
      <t xml:space="preserve">. Los compradores fuerzan los precios a la baja y la calidad al alza, en perjuicio del beneficio de la industria. Su poder aumenta si:
</t>
    </r>
    <r>
      <rPr>
        <u/>
        <sz val="10"/>
        <rFont val="Arial"/>
        <family val="2"/>
      </rPr>
      <t>Están concentrados</t>
    </r>
    <r>
      <rPr>
        <sz val="10"/>
        <rFont val="Arial"/>
        <family val="2"/>
      </rPr>
      <t xml:space="preserve">, o compran grandes volúmenes relativos
</t>
    </r>
    <r>
      <rPr>
        <u/>
        <sz val="10"/>
        <rFont val="Arial"/>
        <family val="2"/>
      </rPr>
      <t xml:space="preserve">El coste </t>
    </r>
    <r>
      <rPr>
        <sz val="10"/>
        <rFont val="Arial"/>
        <family val="2"/>
      </rPr>
      <t xml:space="preserve">de la materia prima es importante
</t>
    </r>
    <r>
      <rPr>
        <u/>
        <sz val="10"/>
        <rFont val="Arial"/>
        <family val="2"/>
      </rPr>
      <t>Los productos</t>
    </r>
    <r>
      <rPr>
        <sz val="10"/>
        <rFont val="Arial"/>
        <family val="2"/>
      </rPr>
      <t xml:space="preserve"> no son diferenciados
</t>
    </r>
    <r>
      <rPr>
        <u/>
        <sz val="10"/>
        <rFont val="Arial"/>
        <family val="2"/>
      </rPr>
      <t>El coste de cambiar</t>
    </r>
    <r>
      <rPr>
        <sz val="10"/>
        <rFont val="Arial"/>
        <family val="2"/>
      </rPr>
      <t xml:space="preserve"> de proveedor es pequeño
</t>
    </r>
    <r>
      <rPr>
        <u/>
        <sz val="10"/>
        <rFont val="Arial"/>
        <family val="2"/>
      </rPr>
      <t>No hay amenaza</t>
    </r>
    <r>
      <rPr>
        <sz val="10"/>
        <rFont val="Arial"/>
        <family val="2"/>
      </rPr>
      <t xml:space="preserve"> de integración
</t>
    </r>
    <r>
      <rPr>
        <u/>
        <sz val="10"/>
        <rFont val="Arial"/>
        <family val="2"/>
      </rPr>
      <t>Tienen información</t>
    </r>
    <r>
      <rPr>
        <sz val="10"/>
        <rFont val="Arial"/>
        <family val="2"/>
      </rPr>
      <t xml:space="preserve"> total
</t>
    </r>
    <r>
      <rPr>
        <u/>
        <sz val="10"/>
        <rFont val="Arial"/>
        <family val="2"/>
      </rPr>
      <t>La calidad</t>
    </r>
    <r>
      <rPr>
        <sz val="10"/>
        <rFont val="Arial"/>
        <family val="2"/>
      </rPr>
      <t xml:space="preserve"> no es importante</t>
    </r>
  </si>
  <si>
    <r>
      <rPr>
        <b/>
        <sz val="10"/>
        <rFont val="Arial"/>
        <family val="2"/>
      </rPr>
      <t>Poder de negociación de los proveedores</t>
    </r>
    <r>
      <rPr>
        <sz val="10"/>
        <rFont val="Arial"/>
        <family val="2"/>
      </rPr>
      <t xml:space="preserve">. Los proveedores poderosos pueden amenazar con subir los precios y/o disminuir la calidad. Las empresas del sector pueden ver disminuidos sus beneficios si no consiguen repercutir los incrementos al consumidor final. Su poder aumenta si:
Está más </t>
    </r>
    <r>
      <rPr>
        <u/>
        <sz val="10"/>
        <rFont val="Arial"/>
        <family val="2"/>
      </rPr>
      <t>concentrado</t>
    </r>
    <r>
      <rPr>
        <sz val="10"/>
        <rFont val="Arial"/>
        <family val="2"/>
      </rPr>
      <t xml:space="preserve"> que el sector que compra
No están obligados a competir con sustitutivos
El </t>
    </r>
    <r>
      <rPr>
        <u/>
        <sz val="10"/>
        <rFont val="Arial"/>
        <family val="2"/>
      </rPr>
      <t>comprador</t>
    </r>
    <r>
      <rPr>
        <sz val="10"/>
        <rFont val="Arial"/>
        <family val="2"/>
      </rPr>
      <t xml:space="preserve"> no es cliente importante
El </t>
    </r>
    <r>
      <rPr>
        <u/>
        <sz val="10"/>
        <rFont val="Arial"/>
        <family val="2"/>
      </rPr>
      <t>producto</t>
    </r>
    <r>
      <rPr>
        <sz val="10"/>
        <rFont val="Arial"/>
        <family val="2"/>
      </rPr>
      <t xml:space="preserve"> es importante para el comprador
El </t>
    </r>
    <r>
      <rPr>
        <u/>
        <sz val="10"/>
        <rFont val="Arial"/>
        <family val="2"/>
      </rPr>
      <t xml:space="preserve">producto </t>
    </r>
    <r>
      <rPr>
        <sz val="10"/>
        <rFont val="Arial"/>
        <family val="2"/>
      </rPr>
      <t xml:space="preserve">está diferenciado
Representan una </t>
    </r>
    <r>
      <rPr>
        <u/>
        <sz val="10"/>
        <rFont val="Arial"/>
        <family val="2"/>
      </rPr>
      <t>amenaza de integración</t>
    </r>
  </si>
  <si>
    <r>
      <t xml:space="preserve">La </t>
    </r>
    <r>
      <rPr>
        <b/>
        <sz val="10"/>
        <rFont val="Arial"/>
        <family val="2"/>
      </rPr>
      <t>Matriz de crecimiento - participación</t>
    </r>
    <r>
      <rPr>
        <sz val="10"/>
        <rFont val="Arial"/>
        <family val="2"/>
      </rPr>
      <t xml:space="preserve">, conocida como Matriz </t>
    </r>
    <r>
      <rPr>
        <b/>
        <sz val="10"/>
        <rFont val="Arial"/>
        <family val="2"/>
      </rPr>
      <t>BCG</t>
    </r>
    <r>
      <rPr>
        <sz val="10"/>
        <rFont val="Arial"/>
        <family val="2"/>
      </rPr>
      <t xml:space="preserve">, es un método gráfico de análisis de cartera de negocios desarrollado por The Boston Consulting Group en la década de 1970. Su finalidad es ayudar a priorizar recursos entre distintas áreas de negocios o Unidades Estratégicas de Análisis (UEA), es decir para determinar en qué negocios debo invertir, desinvertir o incluso abandonar.  Se trata de una sencilla matriz con cuatro cuadrantes, cada uno de los cuales propone una estrategia diferente para una unidad de negocio. Cada cuadrante viene representado por una figura o icono.
El eje vertical de la matriz define el crecimiento en el mercado, y el horizontal la cuota de mercado. </t>
    </r>
  </si>
  <si>
    <t xml:space="preserve">El éxito de las organizaciones reside en gran parte en la capacidad que tienen sus directivos en  ejecutar una estrategia más que en la calidad de la estrategia en sí. Su planificación y asignación de recursos son fundamentales para el logro de la misma. En este sentido, un Plan Estratégico puede entenderse como el conjunto de acciones que han de llevarse a cabo para alinear los recursos y potencialidades  al objeto de conseguir el estado deseado, es decir, adaptación y adquisición de competitividad empresarial. </t>
  </si>
  <si>
    <t>En este apartado exponga los Valores de su empresa</t>
  </si>
  <si>
    <t>Relación entre Misión y Visión</t>
  </si>
  <si>
    <r>
      <t xml:space="preserve">Un </t>
    </r>
    <r>
      <rPr>
        <b/>
        <sz val="10"/>
        <color theme="1"/>
        <rFont val="Arial"/>
        <family val="2"/>
      </rPr>
      <t>OBJETIVO ESTRATÉGICO</t>
    </r>
    <r>
      <rPr>
        <sz val="10"/>
        <color theme="1"/>
        <rFont val="Arial"/>
        <family val="2"/>
      </rPr>
      <t xml:space="preserve"> es un fin deseado, clave para la organización y para la consecución de su visión. Para una correcta planificación construya los objetivos  formando una pirámide. Los objetivos de cada nivel indican qué es lo que quiere lograrse, siendo la estructura de objetivos que está en el nivel inmediatamente inferior la que indica el cómo. Por tanto, cada objetivo es un fin en sí mismo, pero también a la vez un medio para el logro de los objetivos del nivel superior. </t>
    </r>
  </si>
  <si>
    <r>
      <rPr>
        <b/>
        <i/>
        <sz val="10"/>
        <color theme="1"/>
        <rFont val="Arial"/>
        <family val="2"/>
      </rPr>
      <t>Objetivos estratégicos:</t>
    </r>
    <r>
      <rPr>
        <sz val="10"/>
        <color theme="1"/>
        <rFont val="Arial"/>
        <family val="2"/>
      </rPr>
      <t xml:space="preserve"> Concretan el contenido de la misión. Suelen referirse al crecimiento, rentabilidad y a la sostenibilidad de la empresa. Su horizonte es entre 3 a 5 años. </t>
    </r>
  </si>
  <si>
    <r>
      <rPr>
        <b/>
        <i/>
        <sz val="10"/>
        <color theme="1"/>
        <rFont val="Arial"/>
        <family val="2"/>
      </rPr>
      <t>Objetivos operativos:</t>
    </r>
    <r>
      <rPr>
        <sz val="10"/>
        <color theme="1"/>
        <rFont val="Arial"/>
        <family val="2"/>
      </rPr>
      <t xml:space="preserve"> Son la concreción anual de los objetivos estratégicos. Han de ser claros, concisos y medibles. Se puede distinguir dos tipos de objetivos específicos: </t>
    </r>
  </si>
  <si>
    <r>
      <rPr>
        <b/>
        <sz val="10"/>
        <rFont val="Arial"/>
        <family val="2"/>
      </rPr>
      <t>1- Funcionales</t>
    </r>
    <r>
      <rPr>
        <sz val="10"/>
        <rFont val="Arial"/>
        <family val="2"/>
      </rPr>
      <t>: objetivos formulados por áreas o departamentos</t>
    </r>
  </si>
  <si>
    <r>
      <rPr>
        <b/>
        <sz val="10"/>
        <rFont val="Arial"/>
        <family val="2"/>
      </rPr>
      <t xml:space="preserve">2- Operativos: </t>
    </r>
    <r>
      <rPr>
        <sz val="10"/>
        <rFont val="Arial"/>
        <family val="2"/>
      </rPr>
      <t>objetivos que se centran en operaciones y acciones concretas</t>
    </r>
  </si>
  <si>
    <t xml:space="preserve">Cualquier objetivo formulado tiene que presentar los siguientes atributos: </t>
  </si>
  <si>
    <r>
      <rPr>
        <b/>
        <sz val="10"/>
        <rFont val="Arial"/>
        <family val="2"/>
      </rPr>
      <t>MEDIBLES</t>
    </r>
    <r>
      <rPr>
        <sz val="10"/>
        <rFont val="Arial"/>
        <family val="2"/>
      </rPr>
      <t>: que se les pueda asignar indicadores cuantitativos</t>
    </r>
  </si>
  <si>
    <r>
      <rPr>
        <b/>
        <sz val="10"/>
        <rFont val="Arial"/>
        <family val="2"/>
      </rPr>
      <t>ESPECÍFICOS:</t>
    </r>
    <r>
      <rPr>
        <sz val="10"/>
        <rFont val="Arial"/>
        <family val="2"/>
      </rPr>
      <t xml:space="preserve"> que sean enunciados de forma clara, breve y comprensible</t>
    </r>
  </si>
  <si>
    <r>
      <rPr>
        <b/>
        <sz val="10"/>
        <rFont val="Arial"/>
        <family val="2"/>
      </rPr>
      <t>ALCANZABLES:</t>
    </r>
    <r>
      <rPr>
        <sz val="10"/>
        <rFont val="Arial"/>
        <family val="2"/>
      </rPr>
      <t xml:space="preserve"> realistas y motivadores</t>
    </r>
  </si>
  <si>
    <r>
      <rPr>
        <b/>
        <sz val="10"/>
        <rFont val="Arial"/>
        <family val="2"/>
      </rPr>
      <t xml:space="preserve">SENSATOS: </t>
    </r>
    <r>
      <rPr>
        <sz val="10"/>
        <rFont val="Arial"/>
        <family val="2"/>
      </rPr>
      <t>lógicos y consecuentes con los recursos disponibles</t>
    </r>
  </si>
  <si>
    <r>
      <rPr>
        <b/>
        <sz val="10"/>
        <rFont val="Arial"/>
        <family val="2"/>
      </rPr>
      <t xml:space="preserve">TRAZABLES: </t>
    </r>
    <r>
      <rPr>
        <sz val="10"/>
        <rFont val="Arial"/>
        <family val="2"/>
      </rPr>
      <t>que permita un registro de seguimiento y control</t>
    </r>
  </si>
  <si>
    <t>OBJETIVOS ESTRATÉGICOS</t>
  </si>
  <si>
    <t>OBJETIVOS ESPECÍFICOS</t>
  </si>
  <si>
    <t>OBJETIVOS GENERALES O ESTRATÉGICOS</t>
  </si>
  <si>
    <t>MISIÓN</t>
  </si>
  <si>
    <t>A continuación reflexione sobre la  misión, visión y valores definidos y  establezca los objetivos estratégicos y específicos de su empresa. Le proponemos que comience con definir 3 objetivos estratégicos y dos especificos para cada uno de ellos</t>
  </si>
  <si>
    <r>
      <rPr>
        <b/>
        <sz val="10"/>
        <color theme="1"/>
        <rFont val="Arial"/>
        <family val="2"/>
      </rPr>
      <t>Oportunidades:</t>
    </r>
    <r>
      <rPr>
        <sz val="10"/>
        <color theme="1"/>
        <rFont val="Arial"/>
        <family val="2"/>
      </rPr>
      <t xml:space="preserve"> aquellos aspectos que pueden presentar una posibilidad para mejorar la rentabilidad de la empresa, aumentar la cifra de negocio y fortalecer la ventaja competitiva.</t>
    </r>
  </si>
  <si>
    <r>
      <rPr>
        <b/>
        <sz val="10"/>
        <color indexed="23"/>
        <rFont val="Arial"/>
        <family val="2"/>
      </rPr>
      <t xml:space="preserve">Ejemplos: </t>
    </r>
    <r>
      <rPr>
        <sz val="10"/>
        <color indexed="23"/>
        <rFont val="Arial"/>
        <family val="2"/>
      </rPr>
      <t>Fuerte crecimiento, desarrollo de la externalización, nuevas tecnlogías, seguridad de la distribución, atender a grupos adiconales de clientes, crecimeinto rápìdo del mercado etc.</t>
    </r>
  </si>
  <si>
    <r>
      <rPr>
        <b/>
        <sz val="10"/>
        <color theme="1"/>
        <rFont val="Arial"/>
        <family val="2"/>
      </rPr>
      <t xml:space="preserve">Amenazas: </t>
    </r>
    <r>
      <rPr>
        <sz val="10"/>
        <color theme="1"/>
        <rFont val="Arial"/>
        <family val="2"/>
      </rPr>
      <t xml:space="preserve">son fuerzas y presiones del mercado-entorno que pueden impedir y dificultar el crecimiento de la empresa, la ejecución de la estrategia, reducir su eficacia o incrementar los riesgos en relación con el entorno y sector de actividad. </t>
    </r>
  </si>
  <si>
    <r>
      <rPr>
        <b/>
        <sz val="10"/>
        <color indexed="23"/>
        <rFont val="Arial"/>
        <family val="2"/>
      </rPr>
      <t xml:space="preserve">Ejemplos:  </t>
    </r>
    <r>
      <rPr>
        <sz val="10"/>
        <color indexed="23"/>
        <rFont val="Arial"/>
        <family val="2"/>
      </rPr>
      <t>Competencia en el mercado, aparición de nuevos competidores, reglamentación, monopolio en una materia prima, cambio en las necesidades de los consumidores, creciente poder de negociación de clientes y/o proveedores etc.</t>
    </r>
  </si>
  <si>
    <r>
      <rPr>
        <b/>
        <sz val="10"/>
        <color theme="1"/>
        <rFont val="Arial"/>
        <family val="2"/>
      </rPr>
      <t>Fortalezas:</t>
    </r>
    <r>
      <rPr>
        <sz val="10"/>
        <color theme="1"/>
        <rFont val="Arial"/>
        <family val="2"/>
      </rPr>
      <t xml:space="preserve"> son capacidades, recursos, posiciones alcanzadas, ventajas competitivas que posee la empresa y que le ayudarán a aprovechar las oportunidades del mercado.</t>
    </r>
  </si>
  <si>
    <r>
      <rPr>
        <b/>
        <sz val="10"/>
        <color indexed="23"/>
        <rFont val="Arial"/>
        <family val="2"/>
      </rPr>
      <t xml:space="preserve">Ejemplos:  </t>
    </r>
    <r>
      <rPr>
        <sz val="10"/>
        <color indexed="23"/>
        <rFont val="Arial"/>
        <family val="2"/>
      </rPr>
      <t xml:space="preserve">Buena implantación en el territorio, notoriedad de la marca, capacidad de innovación, recuros financieros adecuados, ventajas en costes, lider en el mercado, buena imagen ante los consumidores etc.  </t>
    </r>
  </si>
  <si>
    <r>
      <rPr>
        <b/>
        <sz val="10"/>
        <color theme="1"/>
        <rFont val="Arial"/>
        <family val="2"/>
      </rPr>
      <t>Debilidades:</t>
    </r>
    <r>
      <rPr>
        <sz val="10"/>
        <color theme="1"/>
        <rFont val="Arial"/>
        <family val="2"/>
      </rPr>
      <t xml:space="preserve"> son todos aquellos aspectos que limitan o reducen la capacidad de desarrollo de la empresa. Constituyen disficultades para la organización y deben, por tanto, ser controladas y superadas.</t>
    </r>
  </si>
  <si>
    <t xml:space="preserve">Las Actividades Primarias  son aquellas que tienen que ver con el producto/servicio, su producción, logística, comercialización, etc. </t>
  </si>
  <si>
    <t xml:space="preserve">Las Actividades de Soporte o apoyo a las actividades primarias son: </t>
  </si>
  <si>
    <r>
      <t xml:space="preserve">El </t>
    </r>
    <r>
      <rPr>
        <b/>
        <sz val="10"/>
        <color theme="1"/>
        <rFont val="Arial"/>
        <family val="2"/>
      </rPr>
      <t>Margen,</t>
    </r>
    <r>
      <rPr>
        <sz val="10"/>
        <color theme="1"/>
        <rFont val="Arial"/>
        <family val="2"/>
      </rPr>
      <t xml:space="preserve">  es la diferencia entre el valor total obtenido y los costes incurridos por la empresa para desempeñar las actividades generadoras de valor</t>
    </r>
  </si>
  <si>
    <t xml:space="preserve">Reflexione sobre el resultado obtenido. Anote aquellas observaciones que puedan ser de su interés. Identifique sus fortalezas y debilidades respecto a su cadena de valor </t>
  </si>
  <si>
    <t>Características</t>
  </si>
  <si>
    <t>DECISIÓN ESTRATÉGICA</t>
  </si>
  <si>
    <t>Descripción</t>
  </si>
  <si>
    <t>Afrontar las amenazas</t>
  </si>
  <si>
    <t xml:space="preserve">Mantener las fortalezas </t>
  </si>
  <si>
    <t>Explotar las oportunidades</t>
  </si>
  <si>
    <t>Corregir las debilidades</t>
  </si>
  <si>
    <t>INFORMACIÓN</t>
  </si>
  <si>
    <r>
      <t>1-  Antes que nada, haz una copia de este fichero y guárdala.</t>
    </r>
    <r>
      <rPr>
        <sz val="10"/>
        <color indexed="22"/>
        <rFont val="Arial"/>
        <family val="2"/>
      </rPr>
      <t xml:space="preserve"> </t>
    </r>
  </si>
  <si>
    <r>
      <t>2- Antes de ponerte a trabajar con el libro, echa una mirada general a su funcionamiento y contenido</t>
    </r>
    <r>
      <rPr>
        <sz val="10"/>
        <color indexed="22"/>
        <rFont val="Verdana"/>
        <family val="2"/>
      </rPr>
      <t xml:space="preserve"> </t>
    </r>
  </si>
  <si>
    <t>RECOMENDACIONES</t>
  </si>
  <si>
    <t>MANEJO DE LA APLICACIÓN</t>
  </si>
  <si>
    <t xml:space="preserve">3- El resultado final será la obtención de un Resumen Ejecutivo de su Plan Estratégico de su empresa. </t>
  </si>
  <si>
    <r>
      <t xml:space="preserve">4- Al final de cada fase visualizará un apartado resumen, bordeado en color </t>
    </r>
    <r>
      <rPr>
        <b/>
        <sz val="10"/>
        <color rgb="FF003399"/>
        <rFont val="Arial"/>
        <family val="2"/>
      </rPr>
      <t>" azul"</t>
    </r>
    <r>
      <rPr>
        <sz val="10"/>
        <color theme="1"/>
        <rFont val="Arial"/>
        <family val="2"/>
      </rPr>
      <t>, que será el que se trasladará al resumen ejecutivo del "Plan Estratégico". De esta manera, una vez haya realizado el recorrido completo  ud. dispondrá del resumen ejecutivo de su Plan Estratégico, listo para su impresión. Tenga especial cuidado en su redacción y cerciórese de que en el mismo se recogen los aspectos más significativos que considere aptos para mencionar en el informe final.</t>
    </r>
  </si>
  <si>
    <t>5-  Cada hoja de la aplicación (formato excel) está configurada para que se pueda imprimir. Si usted modifica el ancho de las columnas y/o añade alguna nueva, recuerde que deberá ajustar la configuración de nuevo antes de su impresión. Es aconsejable que antes de imprimir el resumen ejecutivo del plan Estratégico, recurra a la "vista preliminar" para asegurarse de que la configuración es correcta.</t>
  </si>
  <si>
    <t>4- Durante el recorrido hay botones para facilitar la movilidad entre las distintas secciones.</t>
  </si>
  <si>
    <t xml:space="preserve">7- Si tiene alguna sugerencia, comentario o detectas algún error en este producto, por favor, ponte </t>
  </si>
  <si>
    <t xml:space="preserve">1-  Todas las hojas y el libro están protegidos pero no tienen password. </t>
  </si>
  <si>
    <t>2-  La aplicación dispone de ejemplos y de información a modo de consulta</t>
  </si>
  <si>
    <t xml:space="preserve">IDENTIFICACIÓN DE ESTRATEGIA </t>
  </si>
  <si>
    <t>ACCIONES COMPETITIVAS</t>
  </si>
  <si>
    <t>Resumen ejecutivo PLAN ESTRATÉGICO</t>
  </si>
  <si>
    <t>CONCLUSIONES</t>
  </si>
  <si>
    <t xml:space="preserve">Anote las conclusiones más relevantes de su Plan. </t>
  </si>
  <si>
    <t>Acciones</t>
  </si>
  <si>
    <t>Por último…</t>
  </si>
  <si>
    <t>è</t>
  </si>
  <si>
    <t>¿Cómo debo llevarlo a cabo?</t>
  </si>
  <si>
    <t>¿Cómo puedo saber si las acciones responde a la estrategia identificada?</t>
  </si>
  <si>
    <t>¿Qué recursos tengo que emplear?</t>
  </si>
  <si>
    <t>¿Cuándo y cómo debo tomar las decisiones clave?</t>
  </si>
  <si>
    <t>Para ello, le proponemos que elabore y diseñe su Cuadro de Mando Integral.</t>
  </si>
  <si>
    <r>
      <t xml:space="preserve">En empresas de gran tamaño, se pueden formular los objetivos estratégicos en función de sus diferentes </t>
    </r>
    <r>
      <rPr>
        <b/>
        <sz val="10"/>
        <color theme="1"/>
        <rFont val="Arial"/>
        <family val="2"/>
      </rPr>
      <t xml:space="preserve">unidades estratégicas de negocio </t>
    </r>
    <r>
      <rPr>
        <sz val="10"/>
        <color theme="1"/>
        <rFont val="Arial"/>
        <family val="2"/>
      </rPr>
      <t xml:space="preserve">(UEN). Estas UEN  se hacen especialmente necesarias en las empresas diversificadas o con  multiactividad donde la heterogeneidad de los distintos negocios hace inviable un tratamiento estratégico conjunto de los mismos.
Se entiende por unidad estratégica de negocio (UEN) ("strategic business unit" [SBU]) </t>
    </r>
    <r>
      <rPr>
        <b/>
        <sz val="10"/>
        <color theme="1"/>
        <rFont val="Arial"/>
        <family val="2"/>
      </rPr>
      <t>un conjunto homogéneo de actividades o negocios, desde el punto de vista estratégico, es decir, para el cual es posible formular una estrategia común y a su vez diferente de la estrategia adecuada para otras actividades y/o unidades estratégicas</t>
    </r>
    <r>
      <rPr>
        <sz val="10"/>
        <color theme="1"/>
        <rFont val="Arial"/>
        <family val="2"/>
      </rPr>
      <t>. La estrategia de cada unidad es autónoma, pero no independiente de las demás unidades estratégicas, puesto que se integran en la estrategia de la empresa.</t>
    </r>
  </si>
  <si>
    <t>ACTIVIDADES PRIMARIAS</t>
  </si>
  <si>
    <r>
      <rPr>
        <b/>
        <i/>
        <sz val="10"/>
        <color theme="1"/>
        <rFont val="Arial"/>
        <family val="2"/>
      </rPr>
      <t xml:space="preserve">Políticos: </t>
    </r>
    <r>
      <rPr>
        <sz val="10"/>
        <color theme="1"/>
        <rFont val="Arial"/>
        <family val="2"/>
      </rPr>
      <t xml:space="preserve">aquellos factores que puedan determinar la actividad de la empresa. Por ejemplo, la legislación tributaria, laboral, tratados comerciales, normas de medio ambiente, etc. </t>
    </r>
  </si>
  <si>
    <r>
      <rPr>
        <b/>
        <i/>
        <sz val="10"/>
        <color theme="1"/>
        <rFont val="Arial"/>
        <family val="2"/>
      </rPr>
      <t>Económicos:</t>
    </r>
    <r>
      <rPr>
        <sz val="10"/>
        <color theme="1"/>
        <rFont val="Arial"/>
        <family val="2"/>
      </rPr>
      <t xml:space="preserve"> los factores políticos implican efectos económicos. El comportamiento, la confianza del comprador y su nivel adquisitivo están relacionados con el auge, estacancamiento, recesión y recuperación de la economía. Ejemplos de ellos son; tasas impositivas, tasas de interés, niveles de deuda y ahorro, tasa de empleo, índices de precio, etc.  </t>
    </r>
  </si>
  <si>
    <r>
      <rPr>
        <b/>
        <i/>
        <sz val="10"/>
        <color theme="1"/>
        <rFont val="Arial"/>
        <family val="2"/>
      </rPr>
      <t>Sociales:</t>
    </r>
    <r>
      <rPr>
        <sz val="10"/>
        <color theme="1"/>
        <rFont val="Arial"/>
        <family val="2"/>
      </rPr>
      <t xml:space="preserve"> se enfoca a las fuerzas que actúan dentro de la sociedad y que afectan a las actitudes, opiniones e intereses de las personas. Varían de un país a otro de forma notable. Ejemplos de estas variables son: estratos demográficos, estilos de vida, distribuciones del ingreso, ocio, factores étnicos y religiosos, etc. </t>
    </r>
  </si>
  <si>
    <t xml:space="preserve">El siguiente gráfico reflejará la valoración obtenida en cada una de las variables del diagnóstico macro-entorno. </t>
  </si>
  <si>
    <t>A continuación marque con una X para valorar su empresa en función de cada una de las afirmaciones, de tal forma que 0= En total en desacuerdo; 1= No está de acuerdo; 2= Está de acuerdo; 3= Está bastante de acuerdo; 4= En total acuerdo. En caso de no cumplimentar una casilla o duplicar su respuesta le aparecerá el mensaje de error ("¡REF!)</t>
  </si>
  <si>
    <r>
      <rPr>
        <b/>
        <i/>
        <sz val="10"/>
        <color theme="1"/>
        <rFont val="Arial"/>
        <family val="2"/>
      </rPr>
      <t>Tecnológicos</t>
    </r>
    <r>
      <rPr>
        <sz val="10"/>
        <color theme="1"/>
        <rFont val="Arial"/>
        <family val="2"/>
      </rPr>
      <t xml:space="preserve">: este factor es muy importante para casi toda la totalidad de las empresas industriales. La tecnología es una fuerza impulsora de negocios, mejora la calidad y puede reducir los tiempos para el mercadeo. La tecnología puede por tanto eliminar las barreras de entrada pero a veces es difícil la asimilación y adaptación de los cambios tecnológicos </t>
    </r>
    <r>
      <rPr>
        <sz val="10"/>
        <rFont val="Arial"/>
        <family val="2"/>
      </rPr>
      <t>por la velocidad de los mismos</t>
    </r>
    <r>
      <rPr>
        <sz val="10"/>
        <color theme="1"/>
        <rFont val="Arial"/>
        <family val="2"/>
      </rPr>
      <t xml:space="preserve">. Ejemplos de esta variable son: las tasas de obsolescencia tecnológica, los incentivos a la modernización tecnológica, la automatización de los procesos de producción, el impacto de las tecnologías de información, etc. </t>
    </r>
  </si>
  <si>
    <t xml:space="preserve">Para entender dónde está tendrá, que llevar a cabo un doble análisis:  </t>
  </si>
  <si>
    <t xml:space="preserve">A continuación le proponemos un autodiagnóstico de la cadena de valor interna para conocer porcentualmente el potencial de mejora de la cadena de valor.  </t>
  </si>
  <si>
    <t>A continuación analice su cartera de productos y /o servicios e intente clasificarlos calcular el posicionamiento de su cartera de productos en la matriz B.C.G. Para ello rellene las siguientes tablas con la mayor precisión posible.</t>
  </si>
  <si>
    <r>
      <t xml:space="preserve">Las celdas sombreadas en colores no hay que modificarlas. Sólo debe introducir los datos en las celdas con fondo color blanco y </t>
    </r>
    <r>
      <rPr>
        <sz val="10"/>
        <color rgb="FF0000FF"/>
        <rFont val="Arial"/>
        <family val="2"/>
      </rPr>
      <t>fuente color azul</t>
    </r>
    <r>
      <rPr>
        <sz val="10"/>
        <color theme="1"/>
        <rFont val="Arial"/>
        <family val="2"/>
      </rPr>
      <t xml:space="preserve">. Podrá consultar los comentarios aclaratorios en algunas de las celdas. </t>
    </r>
  </si>
  <si>
    <t xml:space="preserve">Según ha ido cumplimentando en las fases anteriores, los factores internos y externos  de su empresa son los siguientes: </t>
  </si>
  <si>
    <t xml:space="preserve">Tras el análisis realizado habiéndose identificado las oportunidades, amenazas, fortalezas y debilidades, es momento de identificar la estrategia que debe seguir en su empresa para el logro de sus objetivos empresariales. </t>
  </si>
  <si>
    <t>Reflexione y anote acciones a llevar a cabo teniendo en cuenta que estas acciones deben favorecer la ejecución exitosa de la estrategia general identificada.</t>
  </si>
  <si>
    <t>Esta aplicación le ayudará  a reflexionar sobre la estrategia que debe llevar a cabo. Visualizará dónde quiere estar, dónde está actualmente y, qué camino tendrá que trazar para llevarle a otro estado.</t>
  </si>
  <si>
    <t xml:space="preserve">Para elaborar el análisis FODA de su empresa, le proponemos que utilice distintos instrumentos para el análisis tanto interno como externo. </t>
  </si>
  <si>
    <t>Realice una reflexión general sobre sus productos y servicios e identifique las fortalezas y amenazas más significativas de su empresa. La información aportada servirá para completar la matriz FODA.</t>
  </si>
  <si>
    <r>
      <t xml:space="preserve">Una vez analizado el entorno próximo de su empresa, es decir </t>
    </r>
    <r>
      <rPr>
        <b/>
        <i/>
        <sz val="10"/>
        <color rgb="FF808080"/>
        <rFont val="Arial"/>
        <family val="2"/>
      </rPr>
      <t xml:space="preserve">análisis externo de su microentorno, identifique  las oportunidades y amenazas más relevantes que desee que se reflejen en el análisis FODA de de su Plan Estratégico. </t>
    </r>
  </si>
  <si>
    <r>
      <t xml:space="preserve">A partir de la conclusión obtenida en el diagnóstico en cada uno de los factores, determine </t>
    </r>
    <r>
      <rPr>
        <b/>
        <i/>
        <sz val="10"/>
        <color rgb="FF808080"/>
        <rFont val="Arial"/>
        <family val="2"/>
      </rPr>
      <t xml:space="preserve"> las oportunidades y amenazas más relevantes que desee que se reflejen en el análisis FODA  de su Plan Estratégico</t>
    </r>
  </si>
  <si>
    <t xml:space="preserve"> ANÁLISIS FODA</t>
  </si>
  <si>
    <t>Escriba en el siguiente recuadro la estrategia identificada en la Matriz FODA</t>
  </si>
  <si>
    <t>EVOLUCIÓN DE LA DEMANDA GLOBAL SECTOR (en miles de soles)</t>
  </si>
  <si>
    <t xml:space="preserve">Tenga presente que lo que de verdad diferencia a una empresa ganadora no es su mayor o menor habilidad para definir brillantes y extensas estrategias sino su capacidad para llevarlas  a la práctica sabiendo saltar las barreras que habitualmente se interponen entre el dieño y su ejecución. </t>
  </si>
  <si>
    <t>Consultor</t>
  </si>
  <si>
    <t>Dr. Oscar Jimenez</t>
  </si>
  <si>
    <t>mail : oscarjimenezflores@outlook.com</t>
  </si>
  <si>
    <t>Redes Sociales</t>
  </si>
  <si>
    <t xml:space="preserve">Con su Plan empresarial de proyecto de inversión listo, ya sabe lo que su empresa tiene que hacer de aquí a unos años para alcanzar la misión, favorecer la visión y procurar lograr ventaja competitiva. Pero,se puede estar preguntando:  </t>
  </si>
  <si>
    <t>Gracias al Plan Empresarial determinará la forma de lograr una ventaja competitiva para su proyecto de inversión.</t>
  </si>
  <si>
    <t xml:space="preserve">6- En caso de duda, ponte en contacto con el especialista </t>
  </si>
  <si>
    <t>El usuario de este libro para Excel® puede usarlo y modificarlo* como desee para su uso personal o  profesional pero no puede distribuir copias, comerciar con él, usarlo para crear productos destinados a la venta o arrogarse su autoría total o parcial sin el permiso previo y por escrito.</t>
  </si>
  <si>
    <t>CÓMO ELABORAR UN PLAN ESTRATÉGICO</t>
  </si>
  <si>
    <t xml:space="preserve">   en contacto conmigo oscarjimenezflores@upt.pe</t>
  </si>
  <si>
    <t>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</si>
</sst>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x14ac:knownFonts="1">
    <font>
      <sz val="11"/>
      <color theme="1"/>
      <name val="Gill Sans MT"/>
      <family val="2"/>
      <scheme val="minor"/>
    </font>
    <font>
      <sz val="11"/>
      <color theme="1"/>
      <name val="Arial"/>
      <family val="2"/>
    </font>
    <font>
      <sz val="11"/>
      <color theme="0"/>
      <name val="Arial"/>
      <family val="2"/>
    </font>
    <font>
      <sz val="11"/>
      <color theme="1"/>
      <name val="Gill Sans MT"/>
      <family val="2"/>
      <scheme val="minor"/>
    </font>
    <font>
      <sz val="11"/>
      <name val="Gill Sans MT"/>
      <family val="2"/>
      <scheme val="minor"/>
    </font>
    <font>
      <sz val="10"/>
      <name val="Arial"/>
      <family val="2"/>
    </font>
    <font>
      <i/>
      <sz val="10"/>
      <color indexed="10"/>
      <name val="Arial"/>
      <family val="2"/>
    </font>
    <font>
      <b/>
      <i/>
      <sz val="12"/>
      <color indexed="10"/>
      <name val="Arial"/>
      <family val="2"/>
    </font>
    <font>
      <b/>
      <sz val="10"/>
      <name val="Arial"/>
      <family val="2"/>
    </font>
    <font>
      <b/>
      <i/>
      <sz val="12"/>
      <color indexed="11"/>
      <name val="Arial"/>
      <family val="2"/>
    </font>
    <font>
      <b/>
      <i/>
      <sz val="12"/>
      <name val="Arial"/>
      <family val="2"/>
    </font>
    <font>
      <sz val="9"/>
      <name val="Arial"/>
      <family val="2"/>
    </font>
    <font>
      <b/>
      <i/>
      <sz val="11"/>
      <color indexed="10"/>
      <name val="Arial"/>
      <family val="2"/>
    </font>
    <font>
      <b/>
      <i/>
      <sz val="8"/>
      <name val="Arial"/>
      <family val="2"/>
    </font>
    <font>
      <b/>
      <sz val="10"/>
      <color indexed="18"/>
      <name val="Arial"/>
      <family val="2"/>
    </font>
    <font>
      <sz val="8"/>
      <color indexed="81"/>
      <name val="Tahoma"/>
      <family val="2"/>
    </font>
    <font>
      <sz val="11"/>
      <name val="Arial"/>
      <family val="2"/>
    </font>
    <font>
      <b/>
      <sz val="11"/>
      <color theme="1"/>
      <name val="Gill Sans MT"/>
      <family val="2"/>
      <scheme val="minor"/>
    </font>
    <font>
      <i/>
      <sz val="10"/>
      <name val="Arial"/>
      <family val="2"/>
    </font>
    <font>
      <sz val="9"/>
      <color theme="1"/>
      <name val="Arial"/>
      <family val="2"/>
    </font>
    <font>
      <i/>
      <sz val="10"/>
      <color rgb="FF009242"/>
      <name val="Arial"/>
      <family val="2"/>
    </font>
    <font>
      <sz val="18"/>
      <color rgb="FF009242"/>
      <name val="Arial"/>
      <family val="2"/>
    </font>
    <font>
      <sz val="11"/>
      <color rgb="FF009242"/>
      <name val="Gill Sans MT"/>
      <family val="2"/>
      <scheme val="minor"/>
    </font>
    <font>
      <sz val="10"/>
      <color indexed="23"/>
      <name val="Arial"/>
      <family val="2"/>
    </font>
    <font>
      <b/>
      <sz val="10"/>
      <color indexed="23"/>
      <name val="Arial"/>
      <family val="2"/>
    </font>
    <font>
      <sz val="10"/>
      <color theme="0"/>
      <name val="Arial"/>
      <family val="2"/>
    </font>
    <font>
      <b/>
      <sz val="10"/>
      <color theme="0"/>
      <name val="Arial"/>
      <family val="2"/>
    </font>
    <font>
      <b/>
      <sz val="10"/>
      <color rgb="FF00A44A"/>
      <name val="Arial"/>
      <family val="2"/>
    </font>
    <font>
      <sz val="8"/>
      <color theme="0"/>
      <name val="Arial"/>
      <family val="2"/>
    </font>
    <font>
      <b/>
      <i/>
      <sz val="8"/>
      <color theme="0"/>
      <name val="Arial"/>
      <family val="2"/>
    </font>
    <font>
      <b/>
      <sz val="10"/>
      <color theme="0" tint="-0.249977111117893"/>
      <name val="Arial"/>
      <family val="2"/>
    </font>
    <font>
      <b/>
      <i/>
      <sz val="11"/>
      <color theme="0"/>
      <name val="Arial"/>
      <family val="2"/>
    </font>
    <font>
      <b/>
      <i/>
      <sz val="11"/>
      <color rgb="FF0070C0"/>
      <name val="Arial"/>
      <family val="2"/>
    </font>
    <font>
      <b/>
      <i/>
      <sz val="10"/>
      <color rgb="FF00A44A"/>
      <name val="Arial"/>
      <family val="2"/>
    </font>
    <font>
      <b/>
      <i/>
      <sz val="12"/>
      <color rgb="FF00A44A"/>
      <name val="Arial"/>
      <family val="2"/>
    </font>
    <font>
      <sz val="10"/>
      <name val="Gill Sans MT"/>
      <family val="2"/>
      <scheme val="minor"/>
    </font>
    <font>
      <sz val="10"/>
      <color rgb="FF009242"/>
      <name val="Arial"/>
      <family val="2"/>
    </font>
    <font>
      <b/>
      <i/>
      <sz val="12"/>
      <color rgb="FF3891A7"/>
      <name val="Arial"/>
      <family val="2"/>
    </font>
    <font>
      <b/>
      <i/>
      <sz val="12"/>
      <color rgb="FFFF0000"/>
      <name val="Arial"/>
      <family val="2"/>
    </font>
    <font>
      <b/>
      <sz val="9"/>
      <color rgb="FF0070C0"/>
      <name val="Arial"/>
      <family val="2"/>
    </font>
    <font>
      <b/>
      <sz val="12"/>
      <color rgb="FF0070C0"/>
      <name val="Arial"/>
      <family val="2"/>
    </font>
    <font>
      <b/>
      <sz val="11"/>
      <color rgb="FF0070C0"/>
      <name val="Arial"/>
      <family val="2"/>
    </font>
    <font>
      <sz val="9"/>
      <color theme="0"/>
      <name val="Arial"/>
      <family val="2"/>
    </font>
    <font>
      <sz val="11"/>
      <color theme="0"/>
      <name val="Gill Sans MT"/>
      <family val="2"/>
      <scheme val="minor"/>
    </font>
    <font>
      <sz val="10"/>
      <color theme="1"/>
      <name val="Arial"/>
      <family val="2"/>
    </font>
    <font>
      <b/>
      <sz val="9"/>
      <color theme="0"/>
      <name val="Arial"/>
      <family val="2"/>
    </font>
    <font>
      <b/>
      <sz val="8"/>
      <color theme="0"/>
      <name val="Arial"/>
      <family val="2"/>
    </font>
    <font>
      <b/>
      <sz val="10"/>
      <color rgb="FF3891A7"/>
      <name val="Arial"/>
      <family val="2"/>
    </font>
    <font>
      <sz val="11"/>
      <color rgb="FFFF0000"/>
      <name val="Gill Sans MT"/>
      <family val="2"/>
      <scheme val="minor"/>
    </font>
    <font>
      <sz val="10"/>
      <color rgb="FFFF0000"/>
      <name val="Arial"/>
      <family val="2"/>
    </font>
    <font>
      <sz val="8"/>
      <color theme="0"/>
      <name val="Gill Sans MT"/>
      <family val="2"/>
      <scheme val="minor"/>
    </font>
    <font>
      <b/>
      <sz val="10"/>
      <color indexed="12"/>
      <name val="Arial"/>
      <family val="2"/>
    </font>
    <font>
      <sz val="10"/>
      <color indexed="81"/>
      <name val="Tahoma"/>
      <family val="2"/>
    </font>
    <font>
      <b/>
      <sz val="8"/>
      <color indexed="81"/>
      <name val="Tahoma"/>
      <family val="2"/>
    </font>
    <font>
      <b/>
      <u/>
      <sz val="8"/>
      <color indexed="81"/>
      <name val="Tahoma"/>
      <family val="2"/>
    </font>
    <font>
      <sz val="10"/>
      <color indexed="81"/>
      <name val="Arial"/>
      <family val="2"/>
    </font>
    <font>
      <sz val="10"/>
      <color rgb="FF92D050"/>
      <name val="Arial"/>
      <family val="2"/>
    </font>
    <font>
      <b/>
      <sz val="10"/>
      <color rgb="FF92D050"/>
      <name val="Arial"/>
      <family val="2"/>
    </font>
    <font>
      <b/>
      <sz val="10"/>
      <color rgb="FF0000FF"/>
      <name val="Arial"/>
      <family val="2"/>
    </font>
    <font>
      <sz val="11"/>
      <color rgb="FF7030A0"/>
      <name val="Arial"/>
      <family val="2"/>
    </font>
    <font>
      <b/>
      <sz val="10"/>
      <color theme="1" tint="0.499984740745262"/>
      <name val="Arial"/>
      <family val="2"/>
    </font>
    <font>
      <sz val="10"/>
      <color theme="1" tint="0.499984740745262"/>
      <name val="Arial"/>
      <family val="2"/>
    </font>
    <font>
      <sz val="10"/>
      <color theme="1" tint="0.34998626667073579"/>
      <name val="Arial"/>
      <family val="2"/>
    </font>
    <font>
      <sz val="11"/>
      <color theme="1" tint="0.34998626667073579"/>
      <name val="Gill Sans MT"/>
      <family val="2"/>
      <scheme val="minor"/>
    </font>
    <font>
      <i/>
      <sz val="10"/>
      <color theme="1" tint="0.34998626667073579"/>
      <name val="Arial"/>
      <family val="2"/>
    </font>
    <font>
      <b/>
      <sz val="10"/>
      <color theme="1"/>
      <name val="Arial"/>
      <family val="2"/>
    </font>
    <font>
      <b/>
      <i/>
      <sz val="10"/>
      <color indexed="23"/>
      <name val="Arial"/>
      <family val="2"/>
    </font>
    <font>
      <b/>
      <sz val="11"/>
      <color theme="0"/>
      <name val="Arial"/>
      <family val="2"/>
    </font>
    <font>
      <sz val="20"/>
      <color theme="1"/>
      <name val="Arial"/>
      <family val="2"/>
    </font>
    <font>
      <sz val="11"/>
      <color theme="1" tint="0.499984740745262"/>
      <name val="Gill Sans MT"/>
      <family val="2"/>
      <scheme val="minor"/>
    </font>
    <font>
      <b/>
      <i/>
      <sz val="10"/>
      <color theme="1" tint="0.499984740745262"/>
      <name val="Arial"/>
      <family val="2"/>
    </font>
    <font>
      <sz val="9"/>
      <color indexed="81"/>
      <name val="Tahoma"/>
      <family val="2"/>
    </font>
    <font>
      <b/>
      <sz val="9"/>
      <color indexed="81"/>
      <name val="Tahoma"/>
      <family val="2"/>
    </font>
    <font>
      <sz val="10"/>
      <color indexed="22"/>
      <name val="Arial"/>
      <family val="2"/>
    </font>
    <font>
      <b/>
      <i/>
      <sz val="10"/>
      <name val="Arial"/>
      <family val="2"/>
    </font>
    <font>
      <b/>
      <sz val="8"/>
      <name val="Arial"/>
      <family val="2"/>
    </font>
    <font>
      <sz val="8"/>
      <color theme="1"/>
      <name val="Arial"/>
      <family val="2"/>
    </font>
    <font>
      <b/>
      <sz val="8"/>
      <color theme="1"/>
      <name val="Arial"/>
      <family val="2"/>
    </font>
    <font>
      <b/>
      <sz val="11"/>
      <color theme="1" tint="0.499984740745262"/>
      <name val="Gill Sans MT"/>
      <family val="2"/>
      <scheme val="minor"/>
    </font>
    <font>
      <b/>
      <i/>
      <sz val="10"/>
      <color theme="1"/>
      <name val="Arial"/>
      <family val="2"/>
    </font>
    <font>
      <b/>
      <sz val="20"/>
      <color theme="0"/>
      <name val="Arial"/>
      <family val="2"/>
    </font>
    <font>
      <b/>
      <i/>
      <sz val="10"/>
      <color rgb="FF808080"/>
      <name val="Arial"/>
      <family val="2"/>
    </font>
    <font>
      <i/>
      <sz val="10"/>
      <color theme="1"/>
      <name val="Arial"/>
      <family val="2"/>
    </font>
    <font>
      <i/>
      <sz val="11"/>
      <color theme="1"/>
      <name val="Gill Sans MT"/>
      <family val="2"/>
      <scheme val="minor"/>
    </font>
    <font>
      <b/>
      <sz val="20"/>
      <color theme="1"/>
      <name val="Arial"/>
      <family val="2"/>
    </font>
    <font>
      <b/>
      <sz val="10"/>
      <color theme="2" tint="-0.499984740745262"/>
      <name val="Arial"/>
      <family val="2"/>
    </font>
    <font>
      <sz val="10"/>
      <color theme="1"/>
      <name val="Gill Sans MT"/>
      <family val="2"/>
      <scheme val="minor"/>
    </font>
    <font>
      <sz val="10"/>
      <color rgb="FF92D050"/>
      <name val="Gill Sans MT"/>
      <family val="2"/>
      <scheme val="minor"/>
    </font>
    <font>
      <b/>
      <i/>
      <sz val="11"/>
      <color theme="1"/>
      <name val="Arial"/>
      <family val="2"/>
    </font>
    <font>
      <sz val="10"/>
      <color rgb="FF0000FF"/>
      <name val="Arial"/>
      <family val="2"/>
    </font>
    <font>
      <sz val="8"/>
      <name val="Arial"/>
      <family val="2"/>
    </font>
    <font>
      <u/>
      <sz val="11"/>
      <color theme="10"/>
      <name val="Calibri"/>
      <family val="2"/>
    </font>
    <font>
      <b/>
      <sz val="14"/>
      <name val="Arial"/>
      <family val="2"/>
    </font>
    <font>
      <b/>
      <sz val="10"/>
      <color indexed="17"/>
      <name val="Arial"/>
      <family val="2"/>
    </font>
    <font>
      <sz val="8"/>
      <color theme="1"/>
      <name val="Gill Sans MT"/>
      <family val="2"/>
      <scheme val="minor"/>
    </font>
    <font>
      <b/>
      <sz val="8"/>
      <color theme="0"/>
      <name val="Gill Sans MT"/>
      <family val="2"/>
      <scheme val="minor"/>
    </font>
    <font>
      <b/>
      <sz val="10"/>
      <color rgb="FF008000"/>
      <name val="Arial"/>
      <family val="2"/>
    </font>
    <font>
      <b/>
      <sz val="18"/>
      <color theme="0"/>
      <name val="Arial"/>
      <family val="2"/>
    </font>
    <font>
      <sz val="16"/>
      <color theme="0"/>
      <name val="Gill Sans MT"/>
      <family val="2"/>
      <scheme val="minor"/>
    </font>
    <font>
      <u/>
      <sz val="10"/>
      <name val="Arial"/>
      <family val="2"/>
    </font>
    <font>
      <sz val="18"/>
      <color rgb="FFFFFFFF"/>
      <name val="Gill Sans MT"/>
      <family val="2"/>
      <scheme val="minor"/>
    </font>
    <font>
      <b/>
      <sz val="10"/>
      <color rgb="FF003399"/>
      <name val="Arial"/>
      <family val="2"/>
    </font>
    <font>
      <sz val="11"/>
      <color theme="0" tint="-4.9989318521683403E-2"/>
      <name val="Gill Sans MT"/>
      <family val="2"/>
      <scheme val="minor"/>
    </font>
    <font>
      <b/>
      <sz val="10"/>
      <color rgb="FF0070C0"/>
      <name val="Arial"/>
      <family val="2"/>
    </font>
    <font>
      <b/>
      <sz val="9"/>
      <color theme="1"/>
      <name val="Arial"/>
      <family val="2"/>
    </font>
    <font>
      <b/>
      <sz val="11"/>
      <color theme="1"/>
      <name val="Arial"/>
      <family val="2"/>
    </font>
    <font>
      <b/>
      <i/>
      <sz val="9"/>
      <name val="Arial"/>
      <family val="2"/>
    </font>
    <font>
      <b/>
      <sz val="11"/>
      <name val="Arial"/>
      <family val="2"/>
    </font>
    <font>
      <b/>
      <sz val="11"/>
      <color theme="4" tint="-0.249977111117893"/>
      <name val="Gill Sans MT"/>
      <family val="2"/>
      <scheme val="minor"/>
    </font>
    <font>
      <b/>
      <sz val="10"/>
      <name val="Verdana"/>
      <family val="2"/>
    </font>
    <font>
      <sz val="10"/>
      <color indexed="22"/>
      <name val="Verdana"/>
      <family val="2"/>
    </font>
    <font>
      <sz val="10"/>
      <color theme="0" tint="-4.9989318521683403E-2"/>
      <name val="Gill Sans MT"/>
      <family val="2"/>
      <scheme val="minor"/>
    </font>
    <font>
      <sz val="11"/>
      <color rgb="FF0070C0"/>
      <name val="Gill Sans MT"/>
      <family val="2"/>
      <scheme val="minor"/>
    </font>
    <font>
      <sz val="12"/>
      <color rgb="FF003399"/>
      <name val="Gill Sans MT"/>
      <family val="2"/>
      <scheme val="minor"/>
    </font>
    <font>
      <sz val="10"/>
      <color theme="0" tint="-4.9989318521683403E-2"/>
      <name val="Arial"/>
      <family val="2"/>
    </font>
    <font>
      <sz val="11"/>
      <color theme="0" tint="-4.9989318521683403E-2"/>
      <name val="Arial"/>
      <family val="2"/>
    </font>
    <font>
      <b/>
      <sz val="16"/>
      <color theme="0"/>
      <name val="Arial"/>
      <family val="2"/>
    </font>
    <font>
      <sz val="10"/>
      <color theme="1"/>
      <name val="Wingdings"/>
      <charset val="2"/>
    </font>
  </fonts>
  <fills count="3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3891A7"/>
        <bgColor indexed="64"/>
      </patternFill>
    </fill>
    <fill>
      <patternFill patternType="solid">
        <fgColor theme="4" tint="0.59999389629810485"/>
        <bgColor indexed="64"/>
      </patternFill>
    </fill>
    <fill>
      <patternFill patternType="solid">
        <fgColor rgb="FF59B2C7"/>
        <bgColor indexed="64"/>
      </patternFill>
    </fill>
    <fill>
      <patternFill patternType="solid">
        <fgColor rgb="FFB4DCE6"/>
        <bgColor indexed="64"/>
      </patternFill>
    </fill>
    <fill>
      <gradientFill type="path" left="0.5" right="0.5" top="0.5" bottom="0.5">
        <stop position="0">
          <color theme="0"/>
        </stop>
        <stop position="1">
          <color rgb="FF5CB3C8"/>
        </stop>
      </gradientFill>
    </fill>
    <fill>
      <gradientFill type="path" left="0.5" right="0.5" top="0.5" bottom="0.5">
        <stop position="0">
          <color theme="0"/>
        </stop>
        <stop position="1">
          <color rgb="FFFFFF99"/>
        </stop>
      </gradientFill>
    </fill>
    <fill>
      <gradientFill degree="90">
        <stop position="0">
          <color theme="0"/>
        </stop>
        <stop position="1">
          <color rgb="FFCC0005"/>
        </stop>
      </gradientFill>
    </fill>
    <fill>
      <gradientFill type="path" left="0.5" right="0.5" top="0.5" bottom="0.5">
        <stop position="0">
          <color theme="0"/>
        </stop>
        <stop position="1">
          <color rgb="FF92D050"/>
        </stop>
      </gradientFill>
    </fill>
    <fill>
      <gradientFill type="path" left="0.5" right="0.5" top="0.5" bottom="0.5">
        <stop position="0">
          <color theme="0"/>
        </stop>
        <stop position="1">
          <color theme="2" tint="-0.49803155613879818"/>
        </stop>
      </gradientFill>
    </fill>
    <fill>
      <patternFill patternType="solid">
        <fgColor theme="5" tint="0.79998168889431442"/>
        <bgColor indexed="64"/>
      </patternFill>
    </fill>
    <fill>
      <patternFill patternType="solid">
        <fgColor rgb="FFF7F4ED"/>
        <bgColor indexed="64"/>
      </patternFill>
    </fill>
    <fill>
      <gradientFill type="path" left="0.5" right="0.5" top="0.5" bottom="0.5">
        <stop position="0">
          <color theme="0"/>
        </stop>
        <stop position="1">
          <color rgb="FF714B25"/>
        </stop>
      </gradientFill>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CEDCE1"/>
        <bgColor indexed="64"/>
      </patternFill>
    </fill>
    <fill>
      <patternFill patternType="solid">
        <fgColor theme="6" tint="0.59999389629810485"/>
        <bgColor indexed="64"/>
      </patternFill>
    </fill>
    <fill>
      <patternFill patternType="solid">
        <fgColor rgb="FF3A9AB0"/>
        <bgColor indexed="64"/>
      </patternFill>
    </fill>
    <fill>
      <patternFill patternType="solid">
        <fgColor rgb="FF0070C0"/>
        <bgColor indexed="64"/>
      </patternFill>
    </fill>
    <fill>
      <gradientFill degree="90">
        <stop position="0">
          <color theme="0"/>
        </stop>
        <stop position="1">
          <color theme="0"/>
        </stop>
      </gradientFill>
    </fill>
    <fill>
      <patternFill patternType="solid">
        <fgColor rgb="FF87892F"/>
        <bgColor indexed="64"/>
      </patternFill>
    </fill>
    <fill>
      <patternFill patternType="solid">
        <fgColor rgb="FF74BDCE"/>
        <bgColor indexed="64"/>
      </patternFill>
    </fill>
    <fill>
      <patternFill patternType="solid">
        <fgColor rgb="FFFFFF99"/>
        <bgColor indexed="64"/>
      </patternFill>
    </fill>
    <fill>
      <patternFill patternType="solid">
        <fgColor theme="0" tint="-0.249977111117893"/>
        <bgColor indexed="64"/>
      </patternFill>
    </fill>
  </fills>
  <borders count="134">
    <border>
      <left/>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249977111117893"/>
      </left>
      <right/>
      <top style="medium">
        <color theme="2" tint="-0.249977111117893"/>
      </top>
      <bottom/>
      <diagonal/>
    </border>
    <border>
      <left/>
      <right/>
      <top style="medium">
        <color theme="2" tint="-0.249977111117893"/>
      </top>
      <bottom/>
      <diagonal/>
    </border>
    <border>
      <left/>
      <right style="medium">
        <color theme="2" tint="-0.249977111117893"/>
      </right>
      <top style="medium">
        <color theme="2" tint="-0.249977111117893"/>
      </top>
      <bottom/>
      <diagonal/>
    </border>
    <border>
      <left style="medium">
        <color theme="2" tint="-0.249977111117893"/>
      </left>
      <right/>
      <top/>
      <bottom/>
      <diagonal/>
    </border>
    <border>
      <left/>
      <right style="medium">
        <color theme="2" tint="-0.249977111117893"/>
      </right>
      <top/>
      <bottom/>
      <diagonal/>
    </border>
    <border>
      <left style="medium">
        <color theme="2" tint="-0.249977111117893"/>
      </left>
      <right/>
      <top/>
      <bottom style="medium">
        <color theme="2" tint="-0.249977111117893"/>
      </bottom>
      <diagonal/>
    </border>
    <border>
      <left/>
      <right/>
      <top/>
      <bottom style="medium">
        <color theme="2" tint="-0.249977111117893"/>
      </bottom>
      <diagonal/>
    </border>
    <border>
      <left/>
      <right style="medium">
        <color theme="2" tint="-0.249977111117893"/>
      </right>
      <top/>
      <bottom style="medium">
        <color theme="2" tint="-0.249977111117893"/>
      </bottom>
      <diagonal/>
    </border>
    <border>
      <left style="hair">
        <color theme="2" tint="-0.249977111117893"/>
      </left>
      <right style="hair">
        <color theme="2" tint="-0.249977111117893"/>
      </right>
      <top style="hair">
        <color theme="2" tint="-0.249977111117893"/>
      </top>
      <bottom style="hair">
        <color theme="2" tint="-0.249977111117893"/>
      </bottom>
      <diagonal/>
    </border>
    <border>
      <left/>
      <right style="hair">
        <color theme="2" tint="-0.249977111117893"/>
      </right>
      <top style="hair">
        <color theme="2" tint="-0.249977111117893"/>
      </top>
      <bottom style="hair">
        <color theme="2" tint="-0.249977111117893"/>
      </bottom>
      <diagonal/>
    </border>
    <border>
      <left style="hair">
        <color theme="2" tint="-0.249977111117893"/>
      </left>
      <right/>
      <top style="hair">
        <color theme="2" tint="-0.249977111117893"/>
      </top>
      <bottom style="hair">
        <color theme="2" tint="-0.249977111117893"/>
      </bottom>
      <diagonal/>
    </border>
    <border>
      <left style="medium">
        <color theme="2" tint="-0.249977111117893"/>
      </left>
      <right style="hair">
        <color theme="2" tint="-0.249977111117893"/>
      </right>
      <top style="medium">
        <color theme="2" tint="-0.249977111117893"/>
      </top>
      <bottom style="hair">
        <color theme="2" tint="-0.249977111117893"/>
      </bottom>
      <diagonal/>
    </border>
    <border>
      <left style="hair">
        <color theme="2" tint="-0.249977111117893"/>
      </left>
      <right style="hair">
        <color theme="2" tint="-0.249977111117893"/>
      </right>
      <top style="medium">
        <color theme="2" tint="-0.249977111117893"/>
      </top>
      <bottom style="hair">
        <color theme="2" tint="-0.249977111117893"/>
      </bottom>
      <diagonal/>
    </border>
    <border>
      <left style="hair">
        <color theme="2" tint="-0.249977111117893"/>
      </left>
      <right style="medium">
        <color theme="2" tint="-0.249977111117893"/>
      </right>
      <top style="medium">
        <color theme="2" tint="-0.249977111117893"/>
      </top>
      <bottom style="hair">
        <color theme="2" tint="-0.249977111117893"/>
      </bottom>
      <diagonal/>
    </border>
    <border>
      <left/>
      <right style="medium">
        <color theme="2" tint="-0.249977111117893"/>
      </right>
      <top/>
      <bottom style="thin">
        <color indexed="64"/>
      </bottom>
      <diagonal/>
    </border>
    <border>
      <left style="medium">
        <color theme="2" tint="-0.249977111117893"/>
      </left>
      <right style="medium">
        <color theme="2" tint="-0.249977111117893"/>
      </right>
      <top/>
      <bottom/>
      <diagonal/>
    </border>
    <border>
      <left style="medium">
        <color theme="2" tint="-0.499984740745262"/>
      </left>
      <right/>
      <top style="medium">
        <color theme="2" tint="-0.499984740745262"/>
      </top>
      <bottom/>
      <diagonal/>
    </border>
    <border>
      <left/>
      <right/>
      <top style="medium">
        <color theme="2" tint="-0.499984740745262"/>
      </top>
      <bottom/>
      <diagonal/>
    </border>
    <border>
      <left/>
      <right style="medium">
        <color theme="2" tint="-0.499984740745262"/>
      </right>
      <top style="medium">
        <color theme="2" tint="-0.499984740745262"/>
      </top>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
      <left style="dotted">
        <color theme="0" tint="-0.249977111117893"/>
      </left>
      <right style="dotted">
        <color theme="0" tint="-0.249977111117893"/>
      </right>
      <top style="dotted">
        <color theme="0" tint="-0.249977111117893"/>
      </top>
      <bottom/>
      <diagonal/>
    </border>
    <border>
      <left style="medium">
        <color theme="2" tint="-0.499984740745262"/>
      </left>
      <right style="dotted">
        <color theme="0" tint="-0.249977111117893"/>
      </right>
      <top style="medium">
        <color theme="2" tint="-0.499984740745262"/>
      </top>
      <bottom style="dotted">
        <color theme="0" tint="-0.249977111117893"/>
      </bottom>
      <diagonal/>
    </border>
    <border>
      <left style="dotted">
        <color theme="0" tint="-0.249977111117893"/>
      </left>
      <right style="dotted">
        <color theme="0" tint="-0.249977111117893"/>
      </right>
      <top style="medium">
        <color theme="2" tint="-0.499984740745262"/>
      </top>
      <bottom style="dotted">
        <color theme="0" tint="-0.249977111117893"/>
      </bottom>
      <diagonal/>
    </border>
    <border>
      <left style="dotted">
        <color theme="0" tint="-0.249977111117893"/>
      </left>
      <right style="medium">
        <color theme="2" tint="-0.499984740745262"/>
      </right>
      <top style="medium">
        <color theme="2" tint="-0.499984740745262"/>
      </top>
      <bottom style="dotted">
        <color theme="0" tint="-0.249977111117893"/>
      </bottom>
      <diagonal/>
    </border>
    <border>
      <left style="medium">
        <color theme="2" tint="-0.499984740745262"/>
      </left>
      <right style="dotted">
        <color theme="0" tint="-0.249977111117893"/>
      </right>
      <top style="dotted">
        <color theme="0" tint="-0.249977111117893"/>
      </top>
      <bottom style="dotted">
        <color theme="0" tint="-0.249977111117893"/>
      </bottom>
      <diagonal/>
    </border>
    <border>
      <left style="dotted">
        <color theme="0" tint="-0.249977111117893"/>
      </left>
      <right style="medium">
        <color theme="2" tint="-0.499984740745262"/>
      </right>
      <top style="dotted">
        <color theme="0" tint="-0.249977111117893"/>
      </top>
      <bottom style="dotted">
        <color theme="0" tint="-0.249977111117893"/>
      </bottom>
      <diagonal/>
    </border>
    <border>
      <left style="medium">
        <color theme="2" tint="-0.499984740745262"/>
      </left>
      <right style="dotted">
        <color theme="0" tint="-0.249977111117893"/>
      </right>
      <top style="dotted">
        <color theme="0" tint="-0.249977111117893"/>
      </top>
      <bottom style="medium">
        <color theme="2" tint="-0.499984740745262"/>
      </bottom>
      <diagonal/>
    </border>
    <border>
      <left style="dotted">
        <color theme="0" tint="-0.249977111117893"/>
      </left>
      <right style="dotted">
        <color theme="0" tint="-0.249977111117893"/>
      </right>
      <top style="dotted">
        <color theme="0" tint="-0.249977111117893"/>
      </top>
      <bottom style="medium">
        <color theme="2" tint="-0.499984740745262"/>
      </bottom>
      <diagonal/>
    </border>
    <border>
      <left style="dotted">
        <color theme="0" tint="-0.249977111117893"/>
      </left>
      <right style="medium">
        <color theme="2" tint="-0.499984740745262"/>
      </right>
      <top style="dotted">
        <color theme="0" tint="-0.249977111117893"/>
      </top>
      <bottom style="medium">
        <color theme="2" tint="-0.49998474074526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thin">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thin">
        <color indexed="64"/>
      </left>
      <right/>
      <top style="medium">
        <color indexed="64"/>
      </top>
      <bottom style="medium">
        <color indexed="64"/>
      </bottom>
      <diagonal/>
    </border>
    <border>
      <left/>
      <right/>
      <top/>
      <bottom style="thin">
        <color theme="2" tint="-0.499984740745262"/>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ck">
        <color theme="9" tint="0.39994506668294322"/>
      </left>
      <right/>
      <top style="thick">
        <color theme="9" tint="0.39994506668294322"/>
      </top>
      <bottom/>
      <diagonal/>
    </border>
    <border>
      <left/>
      <right/>
      <top style="thick">
        <color theme="9" tint="0.39994506668294322"/>
      </top>
      <bottom/>
      <diagonal/>
    </border>
    <border>
      <left/>
      <right style="thick">
        <color theme="9" tint="0.39994506668294322"/>
      </right>
      <top style="thick">
        <color theme="9" tint="0.39994506668294322"/>
      </top>
      <bottom/>
      <diagonal/>
    </border>
    <border>
      <left style="thick">
        <color theme="9" tint="0.39994506668294322"/>
      </left>
      <right/>
      <top/>
      <bottom/>
      <diagonal/>
    </border>
    <border>
      <left/>
      <right style="thick">
        <color theme="9" tint="0.39994506668294322"/>
      </right>
      <top/>
      <bottom/>
      <diagonal/>
    </border>
    <border>
      <left style="thick">
        <color theme="9" tint="0.39994506668294322"/>
      </left>
      <right/>
      <top/>
      <bottom style="thick">
        <color theme="9" tint="0.39994506668294322"/>
      </bottom>
      <diagonal/>
    </border>
    <border>
      <left/>
      <right/>
      <top/>
      <bottom style="thick">
        <color theme="9" tint="0.39994506668294322"/>
      </bottom>
      <diagonal/>
    </border>
    <border>
      <left/>
      <right style="thick">
        <color theme="9" tint="0.39994506668294322"/>
      </right>
      <top/>
      <bottom style="thick">
        <color theme="9" tint="0.39994506668294322"/>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style="thin">
        <color theme="9" tint="0.39997558519241921"/>
      </right>
      <top/>
      <bottom style="thin">
        <color theme="9" tint="0.39997558519241921"/>
      </bottom>
      <diagonal/>
    </border>
    <border>
      <left style="thin">
        <color indexed="64"/>
      </left>
      <right/>
      <top/>
      <bottom style="thin">
        <color indexed="64"/>
      </bottom>
      <diagonal/>
    </border>
    <border>
      <left style="medium">
        <color theme="2" tint="-0.249977111117893"/>
      </left>
      <right/>
      <top/>
      <bottom style="thin">
        <color indexed="64"/>
      </bottom>
      <diagonal/>
    </border>
    <border>
      <left style="dotted">
        <color theme="0" tint="-0.249977111117893"/>
      </left>
      <right/>
      <top style="dotted">
        <color theme="0" tint="-0.249977111117893"/>
      </top>
      <bottom style="dotted">
        <color theme="0" tint="-0.249977111117893"/>
      </bottom>
      <diagonal/>
    </border>
    <border>
      <left/>
      <right/>
      <top style="dotted">
        <color theme="0" tint="-0.249977111117893"/>
      </top>
      <bottom style="dotted">
        <color theme="0" tint="-0.249977111117893"/>
      </bottom>
      <diagonal/>
    </border>
    <border>
      <left/>
      <right style="dotted">
        <color theme="0" tint="-0.249977111117893"/>
      </right>
      <top style="dotted">
        <color theme="0" tint="-0.249977111117893"/>
      </top>
      <bottom style="dotted">
        <color theme="0" tint="-0.249977111117893"/>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style="double">
        <color rgb="FF003399"/>
      </left>
      <right/>
      <top/>
      <bottom/>
      <diagonal/>
    </border>
    <border>
      <left/>
      <right/>
      <top/>
      <bottom style="double">
        <color rgb="FF003399"/>
      </bottom>
      <diagonal/>
    </border>
    <border>
      <left/>
      <right/>
      <top style="double">
        <color rgb="FF003399"/>
      </top>
      <bottom/>
      <diagonal/>
    </border>
    <border>
      <left style="double">
        <color rgb="FF003399"/>
      </left>
      <right/>
      <top style="double">
        <color rgb="FF003399"/>
      </top>
      <bottom/>
      <diagonal/>
    </border>
    <border>
      <left style="double">
        <color rgb="FF003399"/>
      </left>
      <right/>
      <top style="double">
        <color rgb="FF003399"/>
      </top>
      <bottom style="double">
        <color rgb="FF003399"/>
      </bottom>
      <diagonal/>
    </border>
    <border>
      <left style="double">
        <color rgb="FF003399"/>
      </left>
      <right/>
      <top/>
      <bottom style="double">
        <color rgb="FF003399"/>
      </bottom>
      <diagonal/>
    </border>
    <border>
      <left style="double">
        <color rgb="FF003399"/>
      </left>
      <right style="double">
        <color rgb="FF003399"/>
      </right>
      <top style="double">
        <color rgb="FF003399"/>
      </top>
      <bottom style="double">
        <color rgb="FF003399"/>
      </bottom>
      <diagonal/>
    </border>
    <border>
      <left/>
      <right style="double">
        <color rgb="FF003399"/>
      </right>
      <top style="double">
        <color rgb="FF003399"/>
      </top>
      <bottom/>
      <diagonal/>
    </border>
    <border>
      <left/>
      <right style="double">
        <color rgb="FF003399"/>
      </right>
      <top/>
      <bottom/>
      <diagonal/>
    </border>
    <border>
      <left/>
      <right style="double">
        <color rgb="FF003399"/>
      </right>
      <top/>
      <bottom style="double">
        <color rgb="FF003399"/>
      </bottom>
      <diagonal/>
    </border>
    <border>
      <left/>
      <right/>
      <top style="double">
        <color rgb="FF003399"/>
      </top>
      <bottom style="double">
        <color rgb="FF003399"/>
      </bottom>
      <diagonal/>
    </border>
    <border>
      <left/>
      <right style="double">
        <color rgb="FF003399"/>
      </right>
      <top style="double">
        <color rgb="FF003399"/>
      </top>
      <bottom style="double">
        <color rgb="FF003399"/>
      </bottom>
      <diagonal/>
    </border>
    <border>
      <left style="thin">
        <color indexed="64"/>
      </left>
      <right/>
      <top style="thin">
        <color indexed="64"/>
      </top>
      <bottom style="double">
        <color theme="1"/>
      </bottom>
      <diagonal/>
    </border>
    <border>
      <left/>
      <right/>
      <top style="thin">
        <color indexed="64"/>
      </top>
      <bottom style="double">
        <color theme="1"/>
      </bottom>
      <diagonal/>
    </border>
    <border>
      <left style="thin">
        <color indexed="64"/>
      </left>
      <right/>
      <top style="double">
        <color theme="1"/>
      </top>
      <bottom style="thin">
        <color indexed="64"/>
      </bottom>
      <diagonal/>
    </border>
    <border>
      <left/>
      <right/>
      <top style="double">
        <color theme="1"/>
      </top>
      <bottom style="thin">
        <color indexed="64"/>
      </bottom>
      <diagonal/>
    </border>
    <border>
      <left/>
      <right style="double">
        <color theme="1"/>
      </right>
      <top style="thin">
        <color indexed="64"/>
      </top>
      <bottom style="thin">
        <color indexed="64"/>
      </bottom>
      <diagonal/>
    </border>
    <border>
      <left/>
      <right style="double">
        <color theme="1"/>
      </right>
      <top/>
      <bottom/>
      <diagonal/>
    </border>
    <border>
      <left style="double">
        <color theme="1"/>
      </left>
      <right style="thin">
        <color indexed="64"/>
      </right>
      <top style="double">
        <color theme="1"/>
      </top>
      <bottom style="thin">
        <color indexed="64"/>
      </bottom>
      <diagonal/>
    </border>
    <border>
      <left style="double">
        <color theme="1"/>
      </left>
      <right/>
      <top/>
      <bottom/>
      <diagonal/>
    </border>
    <border>
      <left/>
      <right style="double">
        <color theme="1"/>
      </right>
      <top style="double">
        <color theme="1"/>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theme="9" tint="0.39997558519241921"/>
      </right>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diagonal/>
    </border>
    <border>
      <left style="thin">
        <color theme="9" tint="0.39997558519241921"/>
      </left>
      <right style="medium">
        <color indexed="64"/>
      </right>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bottom style="medium">
        <color indexed="64"/>
      </bottom>
      <diagonal/>
    </border>
    <border>
      <left/>
      <right style="thin">
        <color theme="9" tint="0.39997558519241921"/>
      </right>
      <top style="medium">
        <color indexed="64"/>
      </top>
      <bottom style="medium">
        <color indexed="64"/>
      </bottom>
      <diagonal/>
    </border>
    <border>
      <left style="thin">
        <color theme="9" tint="0.39997558519241921"/>
      </left>
      <right style="thin">
        <color theme="9" tint="0.39997558519241921"/>
      </right>
      <top style="medium">
        <color indexed="64"/>
      </top>
      <bottom style="medium">
        <color indexed="64"/>
      </bottom>
      <diagonal/>
    </border>
    <border>
      <left style="thin">
        <color theme="9" tint="0.39997558519241921"/>
      </left>
      <right style="medium">
        <color indexed="64"/>
      </right>
      <top style="medium">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double">
        <color rgb="FF003399"/>
      </left>
      <right style="double">
        <color rgb="FF003399"/>
      </right>
      <top style="double">
        <color rgb="FF003399"/>
      </top>
      <bottom/>
      <diagonal/>
    </border>
    <border>
      <left style="double">
        <color rgb="FF003399"/>
      </left>
      <right style="double">
        <color rgb="FF003399"/>
      </right>
      <top/>
      <bottom/>
      <diagonal/>
    </border>
    <border>
      <left style="double">
        <color rgb="FF003399"/>
      </left>
      <right style="double">
        <color rgb="FF003399"/>
      </right>
      <top/>
      <bottom style="double">
        <color rgb="FF003399"/>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right style="double">
        <color indexed="64"/>
      </right>
      <top/>
      <bottom style="double">
        <color rgb="FF003399"/>
      </bottom>
      <diagonal/>
    </border>
  </borders>
  <cellStyleXfs count="4">
    <xf numFmtId="0" fontId="0" fillId="0" borderId="0"/>
    <xf numFmtId="9" fontId="3" fillId="0" borderId="0" applyFont="0" applyFill="0" applyBorder="0" applyAlignment="0" applyProtection="0"/>
    <xf numFmtId="0" fontId="5" fillId="0" borderId="0"/>
    <xf numFmtId="0" fontId="91" fillId="0" borderId="0" applyNumberFormat="0" applyFill="0" applyBorder="0" applyAlignment="0" applyProtection="0">
      <alignment vertical="top"/>
      <protection locked="0"/>
    </xf>
  </cellStyleXfs>
  <cellXfs count="739">
    <xf numFmtId="0" fontId="0" fillId="0" borderId="0" xfId="0"/>
    <xf numFmtId="0" fontId="0" fillId="3" borderId="0" xfId="0" applyFill="1" applyAlignment="1">
      <alignment vertical="center"/>
    </xf>
    <xf numFmtId="0" fontId="0" fillId="0" borderId="0" xfId="0" applyAlignment="1">
      <alignment vertical="center"/>
    </xf>
    <xf numFmtId="0" fontId="0" fillId="2" borderId="0" xfId="0" applyFill="1" applyAlignment="1">
      <alignment vertical="center"/>
    </xf>
    <xf numFmtId="0" fontId="0" fillId="3" borderId="0" xfId="0" applyFill="1"/>
    <xf numFmtId="0" fontId="0" fillId="2" borderId="0" xfId="0" applyFill="1" applyAlignment="1" applyProtection="1">
      <alignment vertical="center"/>
      <protection hidden="1"/>
    </xf>
    <xf numFmtId="0" fontId="0" fillId="0" borderId="0" xfId="0" applyAlignment="1">
      <alignment horizontal="center" vertical="center"/>
    </xf>
    <xf numFmtId="0" fontId="0" fillId="4" borderId="0" xfId="0" applyFill="1"/>
    <xf numFmtId="0" fontId="4" fillId="4" borderId="0" xfId="0" applyFont="1" applyFill="1" applyAlignment="1">
      <alignment vertical="top"/>
    </xf>
    <xf numFmtId="0" fontId="23" fillId="3" borderId="0" xfId="0" applyFont="1" applyFill="1" applyAlignment="1">
      <alignment vertical="justify" wrapText="1"/>
    </xf>
    <xf numFmtId="0" fontId="2" fillId="4" borderId="0" xfId="0" applyFont="1" applyFill="1" applyAlignment="1">
      <alignment vertical="top" wrapText="1"/>
    </xf>
    <xf numFmtId="0" fontId="19" fillId="0" borderId="0" xfId="0" applyFont="1"/>
    <xf numFmtId="0" fontId="23" fillId="3" borderId="0" xfId="0" applyFont="1" applyFill="1" applyAlignment="1">
      <alignment horizontal="justify" vertical="center" wrapText="1"/>
    </xf>
    <xf numFmtId="0" fontId="25" fillId="4" borderId="0" xfId="2" applyFont="1" applyFill="1"/>
    <xf numFmtId="0" fontId="36" fillId="4" borderId="0" xfId="2" applyFont="1" applyFill="1"/>
    <xf numFmtId="0" fontId="36" fillId="0" borderId="0" xfId="2" applyFont="1"/>
    <xf numFmtId="0" fontId="36" fillId="0" borderId="0" xfId="2" applyFont="1" applyAlignment="1">
      <alignment horizontal="center"/>
    </xf>
    <xf numFmtId="0" fontId="7" fillId="5" borderId="0" xfId="2" applyFont="1" applyFill="1" applyAlignment="1">
      <alignment horizontal="center" wrapText="1"/>
    </xf>
    <xf numFmtId="0" fontId="10" fillId="5" borderId="0" xfId="2" applyFont="1" applyFill="1" applyAlignment="1">
      <alignment horizontal="center" vertical="center" wrapText="1"/>
    </xf>
    <xf numFmtId="0" fontId="33" fillId="4" borderId="0" xfId="2" applyFont="1" applyFill="1" applyAlignment="1">
      <alignment horizontal="center" vertical="center" wrapText="1"/>
    </xf>
    <xf numFmtId="0" fontId="34" fillId="5" borderId="0" xfId="2" applyFont="1" applyFill="1" applyAlignment="1">
      <alignment horizontal="center" vertical="center" wrapText="1"/>
    </xf>
    <xf numFmtId="0" fontId="10" fillId="4" borderId="0" xfId="2" applyFont="1" applyFill="1" applyAlignment="1">
      <alignment horizontal="center" vertical="center" wrapText="1"/>
    </xf>
    <xf numFmtId="0" fontId="27" fillId="0" borderId="14" xfId="2" applyFont="1" applyBorder="1" applyAlignment="1" applyProtection="1">
      <alignment horizontal="center" vertical="center" wrapText="1"/>
      <protection locked="0"/>
    </xf>
    <xf numFmtId="0" fontId="7" fillId="4" borderId="0" xfId="2" applyFont="1" applyFill="1" applyAlignment="1">
      <alignment horizontal="center" wrapText="1"/>
    </xf>
    <xf numFmtId="0" fontId="27" fillId="0" borderId="15" xfId="2" applyFont="1" applyBorder="1" applyAlignment="1" applyProtection="1">
      <alignment horizontal="center" vertical="center" wrapText="1"/>
      <protection locked="0"/>
    </xf>
    <xf numFmtId="0" fontId="27" fillId="0" borderId="16" xfId="2" applyFont="1" applyBorder="1" applyAlignment="1" applyProtection="1">
      <alignment horizontal="center" vertical="center" wrapText="1"/>
      <protection locked="0"/>
    </xf>
    <xf numFmtId="0" fontId="29" fillId="2" borderId="17" xfId="2" applyFont="1" applyFill="1" applyBorder="1" applyAlignment="1">
      <alignment horizontal="center" vertical="center" wrapText="1"/>
    </xf>
    <xf numFmtId="0" fontId="30" fillId="0" borderId="18" xfId="2" applyFont="1" applyBorder="1" applyAlignment="1">
      <alignment horizontal="center" vertical="center" wrapText="1"/>
    </xf>
    <xf numFmtId="0" fontId="7" fillId="4" borderId="9" xfId="2" applyFont="1" applyFill="1" applyBorder="1" applyAlignment="1">
      <alignment horizontal="center" wrapText="1"/>
    </xf>
    <xf numFmtId="0" fontId="9" fillId="4" borderId="10" xfId="2" applyFont="1" applyFill="1" applyBorder="1" applyAlignment="1">
      <alignment horizontal="center" wrapText="1"/>
    </xf>
    <xf numFmtId="0" fontId="9" fillId="5" borderId="10" xfId="2" applyFont="1" applyFill="1" applyBorder="1" applyAlignment="1">
      <alignment horizontal="center" wrapText="1"/>
    </xf>
    <xf numFmtId="0" fontId="11" fillId="4" borderId="9" xfId="2" applyFont="1" applyFill="1" applyBorder="1" applyAlignment="1">
      <alignment horizontal="left" vertical="center" wrapText="1"/>
    </xf>
    <xf numFmtId="0" fontId="7" fillId="4" borderId="9" xfId="2" applyFont="1" applyFill="1" applyBorder="1" applyAlignment="1">
      <alignment horizontal="left" vertical="center" wrapText="1"/>
    </xf>
    <xf numFmtId="0" fontId="7" fillId="5" borderId="10" xfId="2" applyFont="1" applyFill="1" applyBorder="1" applyAlignment="1">
      <alignment horizontal="center" wrapText="1"/>
    </xf>
    <xf numFmtId="0" fontId="7" fillId="5" borderId="20" xfId="2" applyFont="1" applyFill="1" applyBorder="1" applyAlignment="1">
      <alignment horizontal="center" wrapText="1"/>
    </xf>
    <xf numFmtId="0" fontId="37" fillId="4" borderId="19" xfId="2" applyFont="1" applyFill="1" applyBorder="1" applyAlignment="1">
      <alignment horizontal="center" vertical="center" wrapText="1"/>
    </xf>
    <xf numFmtId="0" fontId="38" fillId="4" borderId="18" xfId="2" applyFont="1" applyFill="1" applyBorder="1" applyAlignment="1">
      <alignment horizontal="center" vertical="center" wrapText="1"/>
    </xf>
    <xf numFmtId="0" fontId="40" fillId="5" borderId="10" xfId="2" applyFont="1" applyFill="1" applyBorder="1" applyAlignment="1">
      <alignment horizontal="center" vertical="top" wrapText="1"/>
    </xf>
    <xf numFmtId="0" fontId="41" fillId="5" borderId="10" xfId="2" applyFont="1" applyFill="1" applyBorder="1" applyAlignment="1">
      <alignment horizontal="center" vertical="top" wrapText="1"/>
    </xf>
    <xf numFmtId="0" fontId="42" fillId="2" borderId="9" xfId="2" applyFont="1" applyFill="1" applyBorder="1" applyAlignment="1">
      <alignment horizontal="left" vertical="center" wrapText="1"/>
    </xf>
    <xf numFmtId="0" fontId="12" fillId="5" borderId="0" xfId="2" applyFont="1" applyFill="1" applyAlignment="1">
      <alignment horizontal="center" vertical="center" wrapText="1"/>
    </xf>
    <xf numFmtId="0" fontId="7" fillId="4" borderId="0" xfId="2" applyFont="1" applyFill="1" applyAlignment="1">
      <alignment horizontal="center" vertical="center" wrapText="1"/>
    </xf>
    <xf numFmtId="0" fontId="32" fillId="5" borderId="10" xfId="2" applyFont="1" applyFill="1" applyBorder="1" applyAlignment="1">
      <alignment horizontal="center" vertical="center" wrapText="1"/>
    </xf>
    <xf numFmtId="0" fontId="9" fillId="4" borderId="10" xfId="2" applyFont="1" applyFill="1" applyBorder="1" applyAlignment="1">
      <alignment horizontal="center" vertical="center" wrapText="1"/>
    </xf>
    <xf numFmtId="0" fontId="23" fillId="3"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center" vertical="center"/>
    </xf>
    <xf numFmtId="0" fontId="13" fillId="4" borderId="0" xfId="0" applyFont="1" applyFill="1" applyAlignment="1">
      <alignment horizontal="left" vertical="center" wrapText="1"/>
    </xf>
    <xf numFmtId="0" fontId="13" fillId="3" borderId="0" xfId="0" applyFont="1" applyFill="1" applyAlignment="1">
      <alignment horizontal="left" vertical="center" wrapText="1"/>
    </xf>
    <xf numFmtId="0" fontId="43" fillId="4" borderId="0" xfId="0" applyFont="1" applyFill="1" applyAlignment="1">
      <alignment vertical="center"/>
    </xf>
    <xf numFmtId="0" fontId="25" fillId="4" borderId="0" xfId="0" applyFont="1" applyFill="1" applyAlignment="1">
      <alignment vertical="center"/>
    </xf>
    <xf numFmtId="0" fontId="25" fillId="4" borderId="0" xfId="0" applyFont="1" applyFill="1" applyAlignment="1">
      <alignment horizontal="center" vertical="center"/>
    </xf>
    <xf numFmtId="0" fontId="43" fillId="4" borderId="0" xfId="0" applyFont="1" applyFill="1" applyAlignment="1" applyProtection="1">
      <alignment vertical="center"/>
      <protection hidden="1"/>
    </xf>
    <xf numFmtId="0" fontId="26" fillId="4" borderId="0" xfId="0" applyFont="1" applyFill="1" applyAlignment="1">
      <alignment horizontal="center" vertical="center"/>
    </xf>
    <xf numFmtId="9" fontId="26" fillId="4" borderId="0" xfId="1" applyFont="1" applyFill="1" applyBorder="1" applyAlignment="1">
      <alignment horizontal="center" vertical="center"/>
    </xf>
    <xf numFmtId="0" fontId="45" fillId="4" borderId="0" xfId="0" applyFont="1" applyFill="1" applyAlignment="1">
      <alignment horizontal="center" vertical="center"/>
    </xf>
    <xf numFmtId="0" fontId="46" fillId="4" borderId="0" xfId="0" applyFont="1" applyFill="1" applyAlignment="1">
      <alignment vertical="center"/>
    </xf>
    <xf numFmtId="0" fontId="14" fillId="0" borderId="25" xfId="0" applyFont="1" applyBorder="1" applyAlignment="1" applyProtection="1">
      <alignment horizontal="center" vertical="center"/>
      <protection locked="0"/>
    </xf>
    <xf numFmtId="0" fontId="47" fillId="14" borderId="25" xfId="0" applyFont="1" applyFill="1" applyBorder="1" applyAlignment="1">
      <alignment horizontal="center" vertical="center"/>
    </xf>
    <xf numFmtId="0" fontId="36" fillId="4" borderId="0" xfId="2" applyFont="1" applyFill="1" applyAlignment="1">
      <alignment horizontal="center" vertical="center"/>
    </xf>
    <xf numFmtId="0" fontId="36" fillId="4" borderId="0" xfId="2" applyFont="1" applyFill="1" applyAlignment="1">
      <alignment horizontal="center"/>
    </xf>
    <xf numFmtId="0" fontId="14" fillId="0" borderId="26" xfId="0" applyFont="1" applyBorder="1" applyAlignment="1" applyProtection="1">
      <alignment horizontal="center" vertical="center"/>
      <protection locked="0"/>
    </xf>
    <xf numFmtId="0" fontId="48" fillId="4" borderId="0" xfId="0" applyFont="1" applyFill="1" applyAlignment="1">
      <alignment vertical="center"/>
    </xf>
    <xf numFmtId="0" fontId="48" fillId="2" borderId="0" xfId="0" applyFont="1" applyFill="1" applyAlignment="1">
      <alignment vertical="center"/>
    </xf>
    <xf numFmtId="0" fontId="48" fillId="4" borderId="0" xfId="0" applyFont="1" applyFill="1" applyAlignment="1" applyProtection="1">
      <alignment vertical="center"/>
      <protection hidden="1"/>
    </xf>
    <xf numFmtId="0" fontId="48" fillId="2" borderId="0" xfId="0" applyFont="1" applyFill="1" applyAlignment="1" applyProtection="1">
      <alignment vertical="center"/>
      <protection hidden="1"/>
    </xf>
    <xf numFmtId="0" fontId="48" fillId="3" borderId="0" xfId="0" applyFont="1" applyFill="1" applyAlignment="1">
      <alignment vertical="center"/>
    </xf>
    <xf numFmtId="0" fontId="49" fillId="0" borderId="0" xfId="2" applyFont="1"/>
    <xf numFmtId="0" fontId="49" fillId="4" borderId="0" xfId="2" applyFont="1" applyFill="1"/>
    <xf numFmtId="0" fontId="48" fillId="0" borderId="0" xfId="0" applyFont="1" applyAlignment="1">
      <alignment vertical="center"/>
    </xf>
    <xf numFmtId="0" fontId="28" fillId="4" borderId="0" xfId="0" applyFont="1" applyFill="1" applyAlignment="1">
      <alignment horizontal="center" vertical="center"/>
    </xf>
    <xf numFmtId="0" fontId="28" fillId="4" borderId="0" xfId="0" applyFont="1" applyFill="1" applyAlignment="1">
      <alignment vertical="center"/>
    </xf>
    <xf numFmtId="0" fontId="28" fillId="4" borderId="0" xfId="0" applyFont="1" applyFill="1" applyAlignment="1">
      <alignment vertical="center" wrapText="1"/>
    </xf>
    <xf numFmtId="0" fontId="50" fillId="4" borderId="0" xfId="0" applyFont="1" applyFill="1" applyAlignment="1">
      <alignment vertical="center" wrapText="1"/>
    </xf>
    <xf numFmtId="3" fontId="8" fillId="0" borderId="0" xfId="2" applyNumberFormat="1" applyFont="1" applyProtection="1">
      <protection locked="0"/>
    </xf>
    <xf numFmtId="10" fontId="51" fillId="0" borderId="0" xfId="1" applyNumberFormat="1" applyFont="1" applyBorder="1" applyAlignment="1" applyProtection="1">
      <alignment horizontal="center"/>
      <protection locked="0"/>
    </xf>
    <xf numFmtId="10" fontId="51" fillId="4" borderId="0" xfId="1" applyNumberFormat="1" applyFont="1" applyFill="1" applyBorder="1" applyAlignment="1" applyProtection="1">
      <alignment horizontal="center"/>
      <protection locked="0"/>
    </xf>
    <xf numFmtId="3" fontId="51" fillId="0" borderId="35" xfId="2" applyNumberFormat="1" applyFont="1" applyBorder="1" applyProtection="1">
      <protection locked="0"/>
    </xf>
    <xf numFmtId="10" fontId="51" fillId="0" borderId="35" xfId="1" applyNumberFormat="1" applyFont="1" applyBorder="1" applyAlignment="1" applyProtection="1">
      <alignment horizontal="center"/>
      <protection locked="0"/>
    </xf>
    <xf numFmtId="3" fontId="8" fillId="7" borderId="35" xfId="2" applyNumberFormat="1" applyFont="1" applyFill="1" applyBorder="1" applyAlignment="1">
      <alignment horizontal="center"/>
    </xf>
    <xf numFmtId="0" fontId="5" fillId="7" borderId="35" xfId="2" applyFill="1" applyBorder="1" applyAlignment="1">
      <alignment horizontal="center"/>
    </xf>
    <xf numFmtId="3" fontId="5" fillId="7" borderId="35" xfId="2" applyNumberFormat="1" applyFill="1" applyBorder="1" applyAlignment="1">
      <alignment horizontal="center"/>
    </xf>
    <xf numFmtId="10" fontId="5" fillId="21" borderId="35" xfId="1" applyNumberFormat="1" applyFont="1" applyFill="1" applyBorder="1" applyAlignment="1">
      <alignment horizontal="center"/>
    </xf>
    <xf numFmtId="4" fontId="5" fillId="21" borderId="35" xfId="2" applyNumberFormat="1" applyFill="1" applyBorder="1" applyAlignment="1">
      <alignment horizontal="center"/>
    </xf>
    <xf numFmtId="4" fontId="5" fillId="21" borderId="35" xfId="1" applyNumberFormat="1" applyFont="1" applyFill="1" applyBorder="1" applyAlignment="1">
      <alignment horizontal="center"/>
    </xf>
    <xf numFmtId="9" fontId="5" fillId="21" borderId="35" xfId="1" applyFont="1" applyFill="1" applyBorder="1" applyAlignment="1">
      <alignment horizontal="center"/>
    </xf>
    <xf numFmtId="10" fontId="58" fillId="0" borderId="35" xfId="1" applyNumberFormat="1" applyFont="1" applyBorder="1" applyAlignment="1" applyProtection="1">
      <alignment horizontal="center"/>
      <protection locked="0"/>
    </xf>
    <xf numFmtId="3" fontId="58" fillId="0" borderId="35" xfId="2" applyNumberFormat="1" applyFont="1" applyBorder="1" applyProtection="1">
      <protection locked="0"/>
    </xf>
    <xf numFmtId="10" fontId="8" fillId="21" borderId="35" xfId="1" applyNumberFormat="1" applyFont="1" applyFill="1" applyBorder="1" applyAlignment="1">
      <alignment horizontal="center"/>
    </xf>
    <xf numFmtId="3" fontId="8" fillId="21" borderId="35" xfId="2" applyNumberFormat="1" applyFont="1" applyFill="1" applyBorder="1"/>
    <xf numFmtId="0" fontId="5" fillId="21" borderId="35" xfId="2" applyFill="1" applyBorder="1" applyAlignment="1" applyProtection="1">
      <alignment horizontal="center"/>
      <protection locked="0"/>
    </xf>
    <xf numFmtId="3" fontId="5" fillId="21" borderId="35" xfId="2" applyNumberFormat="1" applyFill="1" applyBorder="1" applyAlignment="1" applyProtection="1">
      <alignment horizontal="center"/>
      <protection locked="0"/>
    </xf>
    <xf numFmtId="0" fontId="0" fillId="0" borderId="0" xfId="0" applyAlignment="1">
      <alignment horizontal="center" wrapText="1"/>
    </xf>
    <xf numFmtId="0" fontId="1" fillId="4" borderId="0" xfId="0" applyFont="1" applyFill="1" applyAlignment="1">
      <alignment horizontal="justify" vertical="center" wrapText="1"/>
    </xf>
    <xf numFmtId="0" fontId="0" fillId="0" borderId="0" xfId="0" applyAlignment="1">
      <alignment horizontal="justify" vertical="center" wrapText="1"/>
    </xf>
    <xf numFmtId="0" fontId="59" fillId="4" borderId="0" xfId="0" applyFont="1" applyFill="1" applyAlignment="1">
      <alignment horizontal="left" wrapText="1"/>
    </xf>
    <xf numFmtId="0" fontId="0" fillId="0" borderId="0" xfId="0" applyAlignment="1">
      <alignment vertical="center" wrapText="1"/>
    </xf>
    <xf numFmtId="0" fontId="44" fillId="0" borderId="0" xfId="0" applyFont="1"/>
    <xf numFmtId="0" fontId="21" fillId="4" borderId="0" xfId="0" applyFont="1" applyFill="1" applyAlignment="1">
      <alignment horizontal="center" wrapText="1"/>
    </xf>
    <xf numFmtId="0" fontId="22" fillId="4" borderId="0" xfId="0" applyFont="1" applyFill="1" applyAlignment="1">
      <alignment wrapText="1"/>
    </xf>
    <xf numFmtId="0" fontId="16" fillId="4" borderId="0" xfId="0" applyFont="1" applyFill="1" applyAlignment="1">
      <alignment horizontal="left" vertical="top" wrapText="1"/>
    </xf>
    <xf numFmtId="0" fontId="0" fillId="4" borderId="0" xfId="0" applyFill="1" applyAlignment="1">
      <alignment wrapText="1"/>
    </xf>
    <xf numFmtId="0" fontId="61" fillId="4" borderId="0" xfId="0" applyFont="1" applyFill="1"/>
    <xf numFmtId="0" fontId="68" fillId="4" borderId="0" xfId="0" applyFont="1" applyFill="1"/>
    <xf numFmtId="0" fontId="60" fillId="5" borderId="0" xfId="0" applyFont="1" applyFill="1"/>
    <xf numFmtId="0" fontId="61" fillId="5" borderId="0" xfId="0" applyFont="1" applyFill="1" applyAlignment="1">
      <alignment horizontal="justify" vertical="top"/>
    </xf>
    <xf numFmtId="0" fontId="0" fillId="5" borderId="0" xfId="0" applyFill="1" applyAlignment="1">
      <alignment horizontal="justify" vertical="top"/>
    </xf>
    <xf numFmtId="0" fontId="23" fillId="3" borderId="0" xfId="0" applyFont="1" applyFill="1" applyAlignment="1">
      <alignment horizontal="justify" vertical="justify" wrapText="1"/>
    </xf>
    <xf numFmtId="0" fontId="0" fillId="0" borderId="0" xfId="0" applyAlignment="1">
      <alignment horizontal="justify" vertical="justify" wrapText="1"/>
    </xf>
    <xf numFmtId="0" fontId="63" fillId="0" borderId="0" xfId="0" applyFont="1" applyAlignment="1">
      <alignment horizontal="justify" vertical="center" wrapText="1"/>
    </xf>
    <xf numFmtId="0" fontId="31" fillId="6" borderId="9" xfId="2" applyFont="1" applyFill="1" applyBorder="1" applyAlignment="1">
      <alignment horizontal="center" vertical="center" wrapText="1"/>
    </xf>
    <xf numFmtId="0" fontId="5" fillId="4" borderId="0" xfId="2" applyFill="1" applyAlignment="1">
      <alignment wrapText="1"/>
    </xf>
    <xf numFmtId="0" fontId="5" fillId="0" borderId="0" xfId="2" applyAlignment="1">
      <alignment wrapText="1"/>
    </xf>
    <xf numFmtId="0" fontId="6" fillId="0" borderId="0" xfId="2" applyFont="1" applyAlignment="1">
      <alignment horizontal="center" wrapText="1"/>
    </xf>
    <xf numFmtId="0" fontId="5" fillId="0" borderId="0" xfId="2" applyAlignment="1">
      <alignment horizontal="center" vertical="center" wrapText="1"/>
    </xf>
    <xf numFmtId="0" fontId="5" fillId="0" borderId="0" xfId="2" applyAlignment="1">
      <alignment horizontal="center" wrapText="1"/>
    </xf>
    <xf numFmtId="0" fontId="25" fillId="4" borderId="0" xfId="2" applyFont="1" applyFill="1" applyAlignment="1">
      <alignment wrapText="1"/>
    </xf>
    <xf numFmtId="0" fontId="21" fillId="0" borderId="0" xfId="2" applyFont="1" applyAlignment="1">
      <alignment horizontal="center" wrapText="1"/>
    </xf>
    <xf numFmtId="0" fontId="5" fillId="4" borderId="0" xfId="2" applyFill="1" applyAlignment="1">
      <alignment horizontal="center" vertical="center" wrapText="1"/>
    </xf>
    <xf numFmtId="0" fontId="25" fillId="4" borderId="0" xfId="2" applyFont="1" applyFill="1" applyAlignment="1">
      <alignment horizontal="center" vertical="center" wrapText="1"/>
    </xf>
    <xf numFmtId="0" fontId="5" fillId="4" borderId="0" xfId="2" applyFill="1" applyAlignment="1">
      <alignment horizontal="left" vertical="center" wrapText="1"/>
    </xf>
    <xf numFmtId="0" fontId="25" fillId="4" borderId="0" xfId="2" applyFont="1" applyFill="1" applyAlignment="1">
      <alignment horizontal="left" vertical="center" wrapText="1"/>
    </xf>
    <xf numFmtId="0" fontId="26" fillId="4" borderId="0" xfId="2" applyFont="1" applyFill="1" applyAlignment="1">
      <alignment horizontal="left" vertical="center" wrapText="1"/>
    </xf>
    <xf numFmtId="0" fontId="5" fillId="0" borderId="0" xfId="2" applyAlignment="1">
      <alignment horizontal="left" vertical="center" wrapText="1"/>
    </xf>
    <xf numFmtId="0" fontId="26" fillId="4" borderId="0" xfId="2" applyFont="1" applyFill="1" applyAlignment="1">
      <alignment horizontal="center" wrapText="1"/>
    </xf>
    <xf numFmtId="0" fontId="39" fillId="5" borderId="9" xfId="2" applyFont="1" applyFill="1" applyBorder="1" applyAlignment="1">
      <alignment horizontal="center" vertical="center" wrapText="1"/>
    </xf>
    <xf numFmtId="0" fontId="62" fillId="4" borderId="0" xfId="2" applyFont="1" applyFill="1" applyAlignment="1">
      <alignment wrapText="1"/>
    </xf>
    <xf numFmtId="0" fontId="62" fillId="4" borderId="11" xfId="2" applyFont="1" applyFill="1" applyBorder="1" applyAlignment="1">
      <alignment wrapText="1"/>
    </xf>
    <xf numFmtId="0" fontId="64" fillId="4" borderId="12" xfId="2" applyFont="1" applyFill="1" applyBorder="1" applyAlignment="1">
      <alignment horizontal="center" wrapText="1"/>
    </xf>
    <xf numFmtId="0" fontId="62" fillId="4" borderId="12" xfId="2" applyFont="1" applyFill="1" applyBorder="1" applyAlignment="1">
      <alignment horizontal="center" vertical="center" wrapText="1"/>
    </xf>
    <xf numFmtId="0" fontId="62" fillId="4" borderId="13" xfId="2" applyFont="1" applyFill="1" applyBorder="1" applyAlignment="1">
      <alignment horizontal="center" wrapText="1"/>
    </xf>
    <xf numFmtId="0" fontId="62" fillId="0" borderId="0" xfId="2" applyFont="1" applyAlignment="1">
      <alignment wrapText="1"/>
    </xf>
    <xf numFmtId="0" fontId="64" fillId="0" borderId="0" xfId="2" applyFont="1" applyAlignment="1">
      <alignment horizontal="center" wrapText="1"/>
    </xf>
    <xf numFmtId="0" fontId="62" fillId="0" borderId="0" xfId="2" applyFont="1" applyAlignment="1">
      <alignment horizontal="center" vertical="center" wrapText="1"/>
    </xf>
    <xf numFmtId="0" fontId="62" fillId="0" borderId="0" xfId="2" applyFont="1" applyAlignment="1">
      <alignment horizontal="center" wrapText="1"/>
    </xf>
    <xf numFmtId="0" fontId="36" fillId="4" borderId="0" xfId="2" applyFont="1" applyFill="1" applyAlignment="1">
      <alignment wrapText="1"/>
    </xf>
    <xf numFmtId="0" fontId="36" fillId="0" borderId="0" xfId="2" applyFont="1" applyAlignment="1">
      <alignment horizontal="center" wrapText="1"/>
    </xf>
    <xf numFmtId="0" fontId="36" fillId="0" borderId="0" xfId="2" applyFont="1" applyAlignment="1">
      <alignment wrapText="1"/>
    </xf>
    <xf numFmtId="0" fontId="20" fillId="0" borderId="0" xfId="2" applyFont="1" applyAlignment="1">
      <alignment horizontal="center" wrapText="1"/>
    </xf>
    <xf numFmtId="0" fontId="36" fillId="0" borderId="0" xfId="2" applyFont="1" applyAlignment="1">
      <alignment horizontal="center" vertical="center" wrapText="1"/>
    </xf>
    <xf numFmtId="0" fontId="14" fillId="0" borderId="37" xfId="0" applyFont="1" applyBorder="1" applyAlignment="1" applyProtection="1">
      <alignment horizontal="center" vertical="center"/>
      <protection locked="0"/>
    </xf>
    <xf numFmtId="0" fontId="14" fillId="0" borderId="49" xfId="0" applyFont="1" applyBorder="1" applyAlignment="1" applyProtection="1">
      <alignment horizontal="center" vertical="center"/>
      <protection locked="0"/>
    </xf>
    <xf numFmtId="0" fontId="73" fillId="2" borderId="0" xfId="0" applyFont="1" applyFill="1" applyAlignment="1">
      <alignment vertical="center"/>
    </xf>
    <xf numFmtId="0" fontId="5" fillId="2" borderId="0" xfId="0" applyFont="1" applyFill="1" applyAlignment="1">
      <alignment vertical="center"/>
    </xf>
    <xf numFmtId="0" fontId="44" fillId="2" borderId="0" xfId="0" applyFont="1" applyFill="1" applyAlignment="1">
      <alignment vertical="center"/>
    </xf>
    <xf numFmtId="0" fontId="44" fillId="3" borderId="0" xfId="0" applyFont="1" applyFill="1" applyAlignment="1">
      <alignment vertical="center"/>
    </xf>
    <xf numFmtId="0" fontId="44" fillId="0" borderId="0" xfId="0" applyFont="1" applyAlignment="1">
      <alignment vertical="center"/>
    </xf>
    <xf numFmtId="0" fontId="44" fillId="0" borderId="2" xfId="0" applyFont="1" applyBorder="1" applyAlignment="1">
      <alignment vertical="center"/>
    </xf>
    <xf numFmtId="0" fontId="44" fillId="0" borderId="0" xfId="0" applyFont="1" applyAlignment="1">
      <alignment horizontal="center" vertical="center"/>
    </xf>
    <xf numFmtId="0" fontId="25" fillId="0" borderId="0" xfId="0" applyFont="1" applyAlignment="1">
      <alignment vertical="center"/>
    </xf>
    <xf numFmtId="0" fontId="26" fillId="0" borderId="0" xfId="0" applyFont="1" applyAlignment="1">
      <alignment horizontal="center" vertical="center"/>
    </xf>
    <xf numFmtId="9" fontId="26" fillId="0" borderId="0" xfId="1" applyFont="1" applyFill="1" applyBorder="1" applyAlignment="1">
      <alignment horizontal="center" vertical="center"/>
    </xf>
    <xf numFmtId="0" fontId="26" fillId="0" borderId="0" xfId="0" applyFont="1" applyAlignment="1">
      <alignment vertical="center"/>
    </xf>
    <xf numFmtId="0" fontId="44" fillId="0" borderId="0" xfId="0" applyFont="1" applyAlignment="1">
      <alignment horizontal="justify" vertical="justify" wrapText="1"/>
    </xf>
    <xf numFmtId="0" fontId="44" fillId="3" borderId="0" xfId="0" applyFont="1" applyFill="1"/>
    <xf numFmtId="20" fontId="69" fillId="4" borderId="0" xfId="0" applyNumberFormat="1" applyFont="1" applyFill="1" applyAlignment="1">
      <alignment horizontal="justify" vertical="top"/>
    </xf>
    <xf numFmtId="0" fontId="69" fillId="0" borderId="0" xfId="0" applyFont="1" applyAlignment="1">
      <alignment horizontal="justify" vertical="top"/>
    </xf>
    <xf numFmtId="0" fontId="76" fillId="0" borderId="0" xfId="0" applyFont="1"/>
    <xf numFmtId="0" fontId="76" fillId="3" borderId="0" xfId="0" applyFont="1" applyFill="1"/>
    <xf numFmtId="0" fontId="23" fillId="5" borderId="0" xfId="0" applyFont="1" applyFill="1" applyAlignment="1">
      <alignment horizontal="justify" vertical="justify" wrapText="1"/>
    </xf>
    <xf numFmtId="0" fontId="44" fillId="0" borderId="0" xfId="0" applyFont="1" applyAlignment="1">
      <alignment horizontal="left" vertical="top"/>
    </xf>
    <xf numFmtId="0" fontId="79" fillId="0" borderId="0" xfId="0" applyFont="1" applyAlignment="1">
      <alignment horizontal="center" vertical="center" wrapText="1"/>
    </xf>
    <xf numFmtId="0" fontId="0" fillId="0" borderId="0" xfId="0" applyAlignment="1">
      <alignment horizontal="justify" vertical="top"/>
    </xf>
    <xf numFmtId="0" fontId="77" fillId="0" borderId="0" xfId="0" applyFont="1" applyAlignment="1">
      <alignment horizontal="right"/>
    </xf>
    <xf numFmtId="0" fontId="75" fillId="0" borderId="0" xfId="0" applyFont="1" applyAlignment="1">
      <alignment horizontal="center"/>
    </xf>
    <xf numFmtId="0" fontId="76" fillId="0" borderId="0" xfId="0" applyFont="1" applyAlignment="1">
      <alignment horizontal="center"/>
    </xf>
    <xf numFmtId="0" fontId="65" fillId="0" borderId="0" xfId="0" applyFont="1" applyAlignment="1">
      <alignment horizontal="right"/>
    </xf>
    <xf numFmtId="0" fontId="8" fillId="0" borderId="0" xfId="0" applyFont="1" applyAlignment="1">
      <alignment horizontal="center"/>
    </xf>
    <xf numFmtId="0" fontId="44" fillId="0" borderId="0" xfId="0" applyFont="1" applyAlignment="1">
      <alignment horizontal="center"/>
    </xf>
    <xf numFmtId="0" fontId="8" fillId="25" borderId="37" xfId="0" applyFont="1" applyFill="1" applyBorder="1" applyAlignment="1">
      <alignment horizontal="center" vertical="center"/>
    </xf>
    <xf numFmtId="0" fontId="8" fillId="25" borderId="49" xfId="0" applyFont="1" applyFill="1" applyBorder="1" applyAlignment="1">
      <alignment horizontal="center" vertical="center"/>
    </xf>
    <xf numFmtId="0" fontId="63" fillId="0" borderId="0" xfId="0" applyFont="1" applyAlignment="1">
      <alignment vertical="center" wrapText="1"/>
    </xf>
    <xf numFmtId="0" fontId="0" fillId="0" borderId="0" xfId="0" applyAlignment="1">
      <alignment horizontal="left" vertical="top" wrapText="1"/>
    </xf>
    <xf numFmtId="0" fontId="8" fillId="0" borderId="35" xfId="2" applyFont="1" applyBorder="1" applyAlignment="1">
      <alignment horizontal="center"/>
    </xf>
    <xf numFmtId="0" fontId="80" fillId="0" borderId="0" xfId="0" applyFont="1" applyAlignment="1">
      <alignment horizontal="center" vertical="center" wrapText="1"/>
    </xf>
    <xf numFmtId="0" fontId="84" fillId="0" borderId="0" xfId="0" applyFont="1" applyAlignment="1">
      <alignment horizontal="center" vertical="center" wrapText="1"/>
    </xf>
    <xf numFmtId="0" fontId="5" fillId="3" borderId="0" xfId="0" applyFont="1" applyFill="1" applyAlignment="1">
      <alignment horizontal="justify" vertical="center" wrapText="1"/>
    </xf>
    <xf numFmtId="0" fontId="80" fillId="0" borderId="0" xfId="0" applyFont="1" applyAlignment="1">
      <alignment vertical="center" wrapText="1"/>
    </xf>
    <xf numFmtId="0" fontId="44" fillId="4" borderId="0" xfId="0" applyFont="1" applyFill="1" applyAlignment="1">
      <alignment vertical="center" wrapText="1"/>
    </xf>
    <xf numFmtId="0" fontId="86" fillId="0" borderId="0" xfId="0" applyFont="1"/>
    <xf numFmtId="0" fontId="8" fillId="15" borderId="35" xfId="2" applyFont="1" applyFill="1" applyBorder="1" applyAlignment="1">
      <alignment horizontal="center"/>
    </xf>
    <xf numFmtId="0" fontId="8" fillId="16" borderId="35" xfId="2" applyFont="1" applyFill="1" applyBorder="1" applyAlignment="1">
      <alignment horizontal="center"/>
    </xf>
    <xf numFmtId="0" fontId="8" fillId="17" borderId="35" xfId="2" applyFont="1" applyFill="1" applyBorder="1" applyAlignment="1">
      <alignment horizontal="center"/>
    </xf>
    <xf numFmtId="0" fontId="8" fillId="18" borderId="35" xfId="2" applyFont="1" applyFill="1" applyBorder="1" applyAlignment="1">
      <alignment horizontal="center"/>
    </xf>
    <xf numFmtId="0" fontId="8" fillId="19" borderId="35" xfId="2" applyFont="1" applyFill="1" applyBorder="1" applyAlignment="1">
      <alignment horizontal="center"/>
    </xf>
    <xf numFmtId="0" fontId="5" fillId="0" borderId="35" xfId="2" applyBorder="1" applyAlignment="1">
      <alignment horizontal="center"/>
    </xf>
    <xf numFmtId="0" fontId="86" fillId="4" borderId="0" xfId="0" applyFont="1" applyFill="1"/>
    <xf numFmtId="0" fontId="5" fillId="0" borderId="0" xfId="2" applyAlignment="1">
      <alignment horizontal="center"/>
    </xf>
    <xf numFmtId="0" fontId="5" fillId="21" borderId="35" xfId="2" applyFill="1" applyBorder="1" applyAlignment="1">
      <alignment horizontal="center" vertical="center"/>
    </xf>
    <xf numFmtId="0" fontId="74" fillId="21" borderId="35" xfId="2" applyFont="1" applyFill="1" applyBorder="1" applyAlignment="1">
      <alignment horizontal="center"/>
    </xf>
    <xf numFmtId="3" fontId="74" fillId="21" borderId="35" xfId="2" applyNumberFormat="1" applyFont="1" applyFill="1" applyBorder="1" applyAlignment="1">
      <alignment horizontal="right"/>
    </xf>
    <xf numFmtId="0" fontId="18" fillId="20" borderId="35" xfId="2" applyFont="1" applyFill="1" applyBorder="1" applyAlignment="1">
      <alignment horizontal="center"/>
    </xf>
    <xf numFmtId="0" fontId="0" fillId="3" borderId="0" xfId="0" applyFill="1" applyAlignment="1">
      <alignment horizontal="justify" vertical="justify" wrapText="1"/>
    </xf>
    <xf numFmtId="0" fontId="0" fillId="0" borderId="0" xfId="0" applyAlignment="1">
      <alignment wrapText="1"/>
    </xf>
    <xf numFmtId="0" fontId="16" fillId="4" borderId="0" xfId="0" applyFont="1" applyFill="1" applyAlignment="1">
      <alignment vertical="top" wrapText="1"/>
    </xf>
    <xf numFmtId="0" fontId="62" fillId="0" borderId="0" xfId="2" applyFont="1" applyAlignment="1">
      <alignment horizontal="justify" vertical="justify" wrapText="1"/>
    </xf>
    <xf numFmtId="0" fontId="35" fillId="4" borderId="12" xfId="0" applyFont="1" applyFill="1" applyBorder="1" applyAlignment="1">
      <alignment vertical="center" wrapText="1"/>
    </xf>
    <xf numFmtId="0" fontId="46" fillId="13" borderId="25" xfId="0" applyFont="1" applyFill="1" applyBorder="1" applyAlignment="1">
      <alignment horizontal="center" vertical="center" wrapText="1"/>
    </xf>
    <xf numFmtId="20" fontId="78" fillId="4" borderId="0" xfId="0" applyNumberFormat="1" applyFont="1" applyFill="1" applyAlignment="1">
      <alignment horizontal="center" vertical="top"/>
    </xf>
    <xf numFmtId="0" fontId="17" fillId="0" borderId="0" xfId="0" applyFont="1" applyAlignment="1">
      <alignment horizontal="center" vertical="top"/>
    </xf>
    <xf numFmtId="0" fontId="5" fillId="3" borderId="0" xfId="0" applyFont="1" applyFill="1" applyAlignment="1">
      <alignment horizontal="justify" vertical="top" wrapText="1"/>
    </xf>
    <xf numFmtId="0" fontId="42" fillId="2" borderId="9" xfId="2" applyFont="1" applyFill="1" applyBorder="1" applyAlignment="1">
      <alignment horizontal="center" vertical="center" wrapText="1"/>
    </xf>
    <xf numFmtId="0" fontId="11" fillId="4" borderId="37" xfId="2" applyFont="1" applyFill="1" applyBorder="1" applyAlignment="1">
      <alignment horizontal="center" vertical="center" wrapText="1"/>
    </xf>
    <xf numFmtId="0" fontId="11" fillId="4" borderId="74" xfId="2" applyFont="1" applyFill="1" applyBorder="1" applyAlignment="1">
      <alignment horizontal="center" vertical="top" wrapText="1"/>
    </xf>
    <xf numFmtId="0" fontId="11" fillId="4" borderId="9" xfId="2" applyFont="1" applyFill="1" applyBorder="1" applyAlignment="1">
      <alignment horizontal="center" vertical="center" wrapText="1"/>
    </xf>
    <xf numFmtId="0" fontId="11" fillId="4" borderId="74" xfId="2" applyFont="1" applyFill="1" applyBorder="1" applyAlignment="1">
      <alignment horizontal="left" vertical="center" wrapText="1"/>
    </xf>
    <xf numFmtId="0" fontId="44" fillId="4" borderId="0" xfId="0" applyFont="1" applyFill="1" applyAlignment="1">
      <alignment vertical="center"/>
    </xf>
    <xf numFmtId="20" fontId="44" fillId="4" borderId="0" xfId="0" applyNumberFormat="1" applyFont="1" applyFill="1" applyAlignment="1">
      <alignment horizontal="justify" vertical="top"/>
    </xf>
    <xf numFmtId="0" fontId="44" fillId="0" borderId="0" xfId="0" applyFont="1" applyAlignment="1">
      <alignment horizontal="justify" vertical="top"/>
    </xf>
    <xf numFmtId="0" fontId="85" fillId="4" borderId="0" xfId="0" applyFont="1" applyFill="1"/>
    <xf numFmtId="0" fontId="5" fillId="4" borderId="0" xfId="0" applyFont="1" applyFill="1" applyAlignment="1">
      <alignment horizontal="justify" vertical="justify"/>
    </xf>
    <xf numFmtId="0" fontId="0" fillId="4" borderId="0" xfId="0" applyFill="1" applyAlignment="1">
      <alignment horizontal="justify" vertical="justify"/>
    </xf>
    <xf numFmtId="0" fontId="85" fillId="3" borderId="0" xfId="0" applyFont="1" applyFill="1"/>
    <xf numFmtId="0" fontId="93" fillId="3" borderId="0" xfId="0" applyFont="1" applyFill="1" applyAlignment="1">
      <alignment horizontal="left" vertical="center" wrapText="1"/>
    </xf>
    <xf numFmtId="0" fontId="93" fillId="3" borderId="0" xfId="0" applyFont="1" applyFill="1" applyAlignment="1">
      <alignment horizontal="center" vertical="center" wrapText="1"/>
    </xf>
    <xf numFmtId="0" fontId="94" fillId="0" borderId="0" xfId="0" applyFont="1" applyAlignment="1">
      <alignment vertical="center" wrapText="1"/>
    </xf>
    <xf numFmtId="0" fontId="95" fillId="0" borderId="0" xfId="0" applyFont="1" applyAlignment="1">
      <alignment vertical="center" wrapText="1"/>
    </xf>
    <xf numFmtId="0" fontId="90" fillId="0" borderId="0" xfId="0" applyFont="1" applyAlignment="1">
      <alignment vertical="center" wrapText="1"/>
    </xf>
    <xf numFmtId="0" fontId="18" fillId="0" borderId="0" xfId="2" applyFont="1" applyAlignment="1">
      <alignment horizontal="center" wrapText="1"/>
    </xf>
    <xf numFmtId="0" fontId="75" fillId="9" borderId="37" xfId="0" applyFont="1" applyFill="1" applyBorder="1" applyAlignment="1">
      <alignment horizontal="center" vertical="center" wrapText="1"/>
    </xf>
    <xf numFmtId="0" fontId="8" fillId="10" borderId="37" xfId="0" applyFont="1" applyFill="1" applyBorder="1" applyAlignment="1">
      <alignment horizontal="center" vertical="center" wrapText="1"/>
    </xf>
    <xf numFmtId="0" fontId="8" fillId="8" borderId="37" xfId="0" applyFont="1" applyFill="1" applyBorder="1" applyAlignment="1">
      <alignment horizontal="center" vertical="center" wrapText="1"/>
    </xf>
    <xf numFmtId="0" fontId="8" fillId="9" borderId="37" xfId="0" applyFont="1" applyFill="1" applyBorder="1" applyAlignment="1">
      <alignment horizontal="center" vertical="center" wrapText="1"/>
    </xf>
    <xf numFmtId="0" fontId="75" fillId="7" borderId="39" xfId="0" applyFont="1" applyFill="1" applyBorder="1" applyAlignment="1">
      <alignment horizontal="center" vertical="center" wrapText="1"/>
    </xf>
    <xf numFmtId="0" fontId="44" fillId="0" borderId="62" xfId="0" applyFont="1" applyBorder="1" applyAlignment="1">
      <alignment horizontal="center"/>
    </xf>
    <xf numFmtId="0" fontId="5" fillId="3" borderId="0" xfId="0" applyFont="1" applyFill="1" applyAlignment="1">
      <alignment horizontal="left" vertical="center" wrapText="1"/>
    </xf>
    <xf numFmtId="0" fontId="5" fillId="3" borderId="0" xfId="0" applyFont="1" applyFill="1" applyAlignment="1">
      <alignment horizontal="left" wrapText="1"/>
    </xf>
    <xf numFmtId="0" fontId="100" fillId="0" borderId="0" xfId="0" applyFont="1" applyAlignment="1">
      <alignment horizontal="center"/>
    </xf>
    <xf numFmtId="0" fontId="0" fillId="3" borderId="90" xfId="0" applyFill="1" applyBorder="1"/>
    <xf numFmtId="0" fontId="0" fillId="3" borderId="81" xfId="0" applyFill="1" applyBorder="1" applyAlignment="1">
      <alignment horizontal="center" wrapText="1"/>
    </xf>
    <xf numFmtId="0" fontId="4" fillId="4" borderId="88" xfId="0" applyFont="1" applyFill="1" applyBorder="1" applyAlignment="1">
      <alignment vertical="top"/>
    </xf>
    <xf numFmtId="0" fontId="103" fillId="3" borderId="0" xfId="0" applyFont="1" applyFill="1"/>
    <xf numFmtId="0" fontId="26" fillId="32" borderId="39" xfId="0" applyFont="1" applyFill="1" applyBorder="1" applyAlignment="1">
      <alignment horizontal="center" vertical="center" wrapText="1"/>
    </xf>
    <xf numFmtId="0" fontId="0" fillId="4" borderId="97" xfId="0" applyFill="1" applyBorder="1"/>
    <xf numFmtId="0" fontId="26" fillId="32" borderId="98" xfId="0" applyFont="1" applyFill="1" applyBorder="1" applyAlignment="1">
      <alignment horizontal="center" vertical="center" wrapText="1"/>
    </xf>
    <xf numFmtId="0" fontId="0" fillId="4" borderId="99" xfId="0" applyFill="1" applyBorder="1"/>
    <xf numFmtId="0" fontId="26" fillId="32" borderId="43" xfId="0" applyFont="1" applyFill="1" applyBorder="1" applyAlignment="1">
      <alignment horizontal="center" vertical="center" wrapText="1"/>
    </xf>
    <xf numFmtId="0" fontId="8" fillId="3" borderId="0" xfId="0" applyFont="1" applyFill="1" applyAlignment="1">
      <alignment wrapText="1"/>
    </xf>
    <xf numFmtId="0" fontId="93" fillId="3" borderId="0" xfId="0" applyFont="1" applyFill="1" applyAlignment="1">
      <alignment vertical="center" wrapText="1"/>
    </xf>
    <xf numFmtId="0" fontId="102" fillId="0" borderId="0" xfId="0" applyFont="1" applyAlignment="1">
      <alignment horizontal="center"/>
    </xf>
    <xf numFmtId="0" fontId="0" fillId="0" borderId="0" xfId="0" applyAlignment="1">
      <alignment horizontal="right"/>
    </xf>
    <xf numFmtId="0" fontId="105" fillId="0" borderId="0" xfId="0" applyFont="1"/>
    <xf numFmtId="0" fontId="44" fillId="0" borderId="104" xfId="0" applyFont="1" applyBorder="1" applyAlignment="1">
      <alignment horizontal="center"/>
    </xf>
    <xf numFmtId="0" fontId="44" fillId="0" borderId="72" xfId="0" applyFont="1" applyBorder="1" applyAlignment="1">
      <alignment horizontal="center"/>
    </xf>
    <xf numFmtId="0" fontId="44" fillId="0" borderId="107" xfId="0" applyFont="1" applyBorder="1" applyAlignment="1">
      <alignment horizontal="center"/>
    </xf>
    <xf numFmtId="0" fontId="65" fillId="10" borderId="111" xfId="0" applyFont="1" applyFill="1" applyBorder="1" applyAlignment="1">
      <alignment horizontal="center" vertical="center"/>
    </xf>
    <xf numFmtId="0" fontId="65" fillId="10" borderId="112" xfId="0" applyFont="1" applyFill="1" applyBorder="1" applyAlignment="1">
      <alignment horizontal="center" vertical="center"/>
    </xf>
    <xf numFmtId="0" fontId="65" fillId="10" borderId="113" xfId="0" applyFont="1" applyFill="1" applyBorder="1" applyAlignment="1">
      <alignment horizontal="center" vertical="center"/>
    </xf>
    <xf numFmtId="0" fontId="0" fillId="7" borderId="37" xfId="0" applyFill="1" applyBorder="1" applyAlignment="1">
      <alignment horizontal="right" wrapText="1"/>
    </xf>
    <xf numFmtId="0" fontId="0" fillId="8" borderId="41" xfId="0" applyFill="1" applyBorder="1" applyAlignment="1">
      <alignment horizontal="right" wrapText="1"/>
    </xf>
    <xf numFmtId="0" fontId="0" fillId="8" borderId="37" xfId="0" applyFill="1" applyBorder="1" applyAlignment="1">
      <alignment horizontal="right" wrapText="1"/>
    </xf>
    <xf numFmtId="0" fontId="5" fillId="3" borderId="0" xfId="0" applyFont="1" applyFill="1" applyAlignment="1">
      <alignment horizontal="left" vertical="center"/>
    </xf>
    <xf numFmtId="0" fontId="0" fillId="9" borderId="37" xfId="0" applyFill="1" applyBorder="1" applyAlignment="1">
      <alignment horizontal="right" wrapText="1"/>
    </xf>
    <xf numFmtId="0" fontId="0" fillId="10" borderId="37" xfId="0" applyFill="1" applyBorder="1" applyAlignment="1">
      <alignment horizontal="right" wrapText="1"/>
    </xf>
    <xf numFmtId="0" fontId="66" fillId="0" borderId="0" xfId="0" applyFont="1" applyAlignment="1">
      <alignment horizontal="center" vertical="center" wrapText="1"/>
    </xf>
    <xf numFmtId="0" fontId="25" fillId="0" borderId="0" xfId="2" applyFont="1"/>
    <xf numFmtId="0" fontId="75" fillId="34" borderId="37" xfId="0" applyFont="1" applyFill="1" applyBorder="1" applyAlignment="1">
      <alignment horizontal="center"/>
    </xf>
    <xf numFmtId="0" fontId="8" fillId="34" borderId="37" xfId="0" applyFont="1" applyFill="1" applyBorder="1" applyAlignment="1">
      <alignment horizontal="center"/>
    </xf>
    <xf numFmtId="0" fontId="65" fillId="34" borderId="37" xfId="0" applyFont="1" applyFill="1" applyBorder="1" applyAlignment="1">
      <alignment horizontal="right"/>
    </xf>
    <xf numFmtId="0" fontId="74" fillId="34" borderId="37" xfId="0" applyFont="1" applyFill="1" applyBorder="1" applyAlignment="1">
      <alignment horizontal="center" vertical="center" wrapText="1"/>
    </xf>
    <xf numFmtId="20" fontId="65" fillId="12" borderId="115" xfId="0" applyNumberFormat="1" applyFont="1" applyFill="1" applyBorder="1" applyAlignment="1">
      <alignment horizontal="center" vertical="center"/>
    </xf>
    <xf numFmtId="20" fontId="65" fillId="12" borderId="117" xfId="0" applyNumberFormat="1" applyFont="1" applyFill="1" applyBorder="1" applyAlignment="1">
      <alignment horizontal="center" vertical="center"/>
    </xf>
    <xf numFmtId="20" fontId="65" fillId="12" borderId="123" xfId="0" applyNumberFormat="1" applyFont="1" applyFill="1" applyBorder="1" applyAlignment="1">
      <alignment horizontal="center" vertical="center"/>
    </xf>
    <xf numFmtId="20" fontId="65" fillId="33" borderId="114" xfId="0" applyNumberFormat="1" applyFont="1" applyFill="1" applyBorder="1" applyAlignment="1">
      <alignment horizontal="center" vertical="center"/>
    </xf>
    <xf numFmtId="0" fontId="65" fillId="33" borderId="114" xfId="0" applyFont="1" applyFill="1" applyBorder="1" applyAlignment="1">
      <alignment horizontal="center" vertical="center"/>
    </xf>
    <xf numFmtId="0" fontId="108" fillId="0" borderId="0" xfId="0" applyFont="1"/>
    <xf numFmtId="0" fontId="109" fillId="3" borderId="0" xfId="0" applyFont="1" applyFill="1" applyProtection="1">
      <protection locked="0"/>
    </xf>
    <xf numFmtId="0" fontId="79" fillId="3" borderId="0" xfId="0" applyFont="1" applyFill="1" applyAlignment="1">
      <alignment horizontal="center" vertical="top" wrapText="1"/>
    </xf>
    <xf numFmtId="0" fontId="79" fillId="0" borderId="0" xfId="0" applyFont="1" applyAlignment="1">
      <alignment horizontal="center" vertical="top" wrapText="1"/>
    </xf>
    <xf numFmtId="0" fontId="91" fillId="0" borderId="0" xfId="3" applyAlignment="1" applyProtection="1"/>
    <xf numFmtId="0" fontId="77" fillId="34" borderId="37" xfId="0" applyFont="1" applyFill="1" applyBorder="1" applyAlignment="1">
      <alignment horizontal="center"/>
    </xf>
    <xf numFmtId="0" fontId="111" fillId="30" borderId="0" xfId="0" applyFont="1" applyFill="1" applyAlignment="1">
      <alignment horizontal="center"/>
    </xf>
    <xf numFmtId="0" fontId="111" fillId="0" borderId="0" xfId="0" applyFont="1" applyAlignment="1">
      <alignment horizontal="center"/>
    </xf>
    <xf numFmtId="0" fontId="0" fillId="3" borderId="0" xfId="0" applyFill="1" applyAlignment="1">
      <alignment vertical="center" wrapText="1"/>
    </xf>
    <xf numFmtId="0" fontId="0" fillId="3" borderId="80" xfId="0" applyFill="1" applyBorder="1"/>
    <xf numFmtId="0" fontId="113" fillId="3" borderId="86" xfId="0" applyFont="1" applyFill="1" applyBorder="1" applyAlignment="1">
      <alignment horizontal="right" vertical="center" wrapText="1"/>
    </xf>
    <xf numFmtId="0" fontId="0" fillId="3" borderId="0" xfId="0" applyFill="1" applyAlignment="1">
      <alignment horizontal="left" vertical="center"/>
    </xf>
    <xf numFmtId="0" fontId="114" fillId="30" borderId="0" xfId="0" applyFont="1" applyFill="1" applyAlignment="1">
      <alignment horizontal="center"/>
    </xf>
    <xf numFmtId="0" fontId="1" fillId="3" borderId="0" xfId="0" applyFont="1" applyFill="1"/>
    <xf numFmtId="0" fontId="115" fillId="30" borderId="0" xfId="0" applyFont="1" applyFill="1" applyAlignment="1">
      <alignment horizontal="center"/>
    </xf>
    <xf numFmtId="0" fontId="115" fillId="0" borderId="0" xfId="0" applyFont="1" applyAlignment="1">
      <alignment horizontal="center"/>
    </xf>
    <xf numFmtId="0" fontId="26" fillId="29" borderId="86" xfId="0" applyFont="1" applyFill="1" applyBorder="1" applyAlignment="1">
      <alignment horizontal="center"/>
    </xf>
    <xf numFmtId="0" fontId="66" fillId="27" borderId="0" xfId="0" applyFont="1" applyFill="1" applyAlignment="1">
      <alignment horizontal="center" vertical="top" wrapText="1"/>
    </xf>
    <xf numFmtId="0" fontId="75" fillId="10" borderId="37" xfId="0" applyFont="1" applyFill="1" applyBorder="1" applyAlignment="1">
      <alignment horizontal="center" vertical="center" wrapText="1"/>
    </xf>
    <xf numFmtId="0" fontId="75" fillId="7" borderId="37" xfId="0" applyFont="1" applyFill="1" applyBorder="1" applyAlignment="1">
      <alignment horizontal="center" vertical="center" wrapText="1"/>
    </xf>
    <xf numFmtId="0" fontId="17" fillId="10" borderId="39" xfId="0" applyFont="1" applyFill="1" applyBorder="1" applyAlignment="1">
      <alignment horizontal="right"/>
    </xf>
    <xf numFmtId="0" fontId="17" fillId="10" borderId="44" xfId="0" applyFont="1" applyFill="1" applyBorder="1" applyAlignment="1">
      <alignment horizontal="right"/>
    </xf>
    <xf numFmtId="0" fontId="67" fillId="0" borderId="0" xfId="3" applyFont="1" applyFill="1" applyAlignment="1" applyProtection="1">
      <alignment horizontal="center" vertical="center" wrapText="1"/>
    </xf>
    <xf numFmtId="0" fontId="117" fillId="0" borderId="0" xfId="0" applyFont="1" applyAlignment="1">
      <alignment horizontal="right" vertical="top" wrapText="1"/>
    </xf>
    <xf numFmtId="0" fontId="76" fillId="5" borderId="41" xfId="0" applyFont="1" applyFill="1" applyBorder="1" applyAlignment="1" applyProtection="1">
      <alignment horizontal="center" vertical="center" wrapText="1"/>
      <protection locked="0"/>
    </xf>
    <xf numFmtId="0" fontId="76" fillId="5" borderId="37" xfId="0" applyFont="1" applyFill="1" applyBorder="1" applyAlignment="1" applyProtection="1">
      <alignment horizontal="center" vertical="center" wrapText="1"/>
      <protection locked="0"/>
    </xf>
    <xf numFmtId="0" fontId="44" fillId="5" borderId="41" xfId="0" applyFont="1" applyFill="1" applyBorder="1" applyAlignment="1" applyProtection="1">
      <alignment horizontal="center" vertical="center" wrapText="1"/>
      <protection locked="0"/>
    </xf>
    <xf numFmtId="0" fontId="44" fillId="5" borderId="37" xfId="0" applyFont="1" applyFill="1" applyBorder="1" applyAlignment="1" applyProtection="1">
      <alignment horizontal="center" vertical="center" wrapText="1"/>
      <protection locked="0"/>
    </xf>
    <xf numFmtId="0" fontId="0" fillId="0" borderId="0" xfId="0" applyAlignment="1">
      <alignment horizontal="center"/>
    </xf>
    <xf numFmtId="0" fontId="44" fillId="34" borderId="37" xfId="0" applyFont="1" applyFill="1" applyBorder="1"/>
    <xf numFmtId="0" fontId="65" fillId="34" borderId="41" xfId="0" applyFont="1" applyFill="1" applyBorder="1" applyAlignment="1">
      <alignment horizontal="center" vertical="center"/>
    </xf>
    <xf numFmtId="0" fontId="65" fillId="34" borderId="37" xfId="0" applyFont="1" applyFill="1" applyBorder="1" applyAlignment="1">
      <alignment horizontal="center" vertical="center"/>
    </xf>
    <xf numFmtId="0" fontId="65" fillId="34" borderId="120" xfId="0" applyFont="1" applyFill="1" applyBorder="1" applyAlignment="1">
      <alignment horizontal="center" vertical="center"/>
    </xf>
    <xf numFmtId="0" fontId="44" fillId="34" borderId="37" xfId="0" applyFont="1" applyFill="1" applyBorder="1" applyAlignment="1">
      <alignment horizontal="center"/>
    </xf>
    <xf numFmtId="0" fontId="76" fillId="34" borderId="37" xfId="0" applyFont="1" applyFill="1" applyBorder="1" applyAlignment="1">
      <alignment horizontal="center"/>
    </xf>
    <xf numFmtId="0" fontId="1" fillId="3" borderId="0" xfId="0" applyFont="1" applyFill="1" applyProtection="1">
      <protection locked="0"/>
    </xf>
    <xf numFmtId="0" fontId="44" fillId="0" borderId="0" xfId="0" applyFont="1" applyAlignment="1">
      <alignment vertical="top" wrapText="1"/>
    </xf>
    <xf numFmtId="0" fontId="5" fillId="3" borderId="0" xfId="0" applyFont="1" applyFill="1" applyAlignment="1" applyProtection="1">
      <alignment horizontal="left" vertical="top"/>
      <protection locked="0"/>
    </xf>
    <xf numFmtId="0" fontId="44" fillId="0" borderId="0" xfId="0" applyFont="1" applyAlignment="1">
      <alignment horizontal="left" vertical="top" wrapText="1"/>
    </xf>
    <xf numFmtId="0" fontId="67" fillId="29" borderId="0" xfId="3" applyFont="1" applyFill="1" applyAlignment="1" applyProtection="1">
      <alignment horizontal="center" vertical="center"/>
    </xf>
    <xf numFmtId="0" fontId="67" fillId="29" borderId="0" xfId="3" applyFont="1" applyFill="1" applyAlignment="1" applyProtection="1">
      <alignment horizontal="center" vertical="center" wrapText="1"/>
    </xf>
    <xf numFmtId="0" fontId="70" fillId="3" borderId="0" xfId="0" applyFont="1" applyFill="1" applyAlignment="1">
      <alignment horizontal="center" vertical="top" wrapText="1"/>
    </xf>
    <xf numFmtId="0" fontId="70" fillId="0" borderId="0" xfId="0" applyFont="1" applyAlignment="1">
      <alignment horizontal="center" vertical="top" wrapText="1"/>
    </xf>
    <xf numFmtId="0" fontId="97" fillId="29" borderId="0" xfId="0" applyFont="1" applyFill="1" applyAlignment="1">
      <alignment horizontal="center" vertical="center" wrapText="1"/>
    </xf>
    <xf numFmtId="0" fontId="44" fillId="0" borderId="0" xfId="0" applyFont="1" applyAlignment="1">
      <alignment horizontal="left" vertical="top" wrapText="1"/>
    </xf>
    <xf numFmtId="0" fontId="44" fillId="0" borderId="0" xfId="0" applyFont="1" applyAlignment="1">
      <alignment horizontal="left" vertical="top"/>
    </xf>
    <xf numFmtId="0" fontId="0" fillId="0" borderId="0" xfId="0" applyAlignment="1">
      <alignment horizontal="left" vertical="top"/>
    </xf>
    <xf numFmtId="0" fontId="79" fillId="3" borderId="0" xfId="0" applyFont="1" applyFill="1" applyAlignment="1">
      <alignment horizontal="center" vertical="top" wrapText="1"/>
    </xf>
    <xf numFmtId="0" fontId="79" fillId="0" borderId="0" xfId="0" applyFont="1" applyAlignment="1">
      <alignment horizontal="center" vertical="top" wrapText="1"/>
    </xf>
    <xf numFmtId="0" fontId="82" fillId="0" borderId="0" xfId="0" applyFont="1" applyAlignment="1">
      <alignment horizontal="left" vertical="top" wrapText="1"/>
    </xf>
    <xf numFmtId="0" fontId="82" fillId="0" borderId="0" xfId="0" applyFont="1" applyAlignment="1">
      <alignment horizontal="left" vertical="top"/>
    </xf>
    <xf numFmtId="0" fontId="83" fillId="0" borderId="0" xfId="0" applyFont="1" applyAlignment="1">
      <alignment horizontal="left" vertical="top"/>
    </xf>
    <xf numFmtId="0" fontId="116" fillId="29" borderId="0" xfId="0" applyFont="1" applyFill="1" applyAlignment="1">
      <alignment horizontal="center" vertical="center" wrapText="1"/>
    </xf>
    <xf numFmtId="0" fontId="116" fillId="29" borderId="0" xfId="0" applyFont="1" applyFill="1" applyAlignment="1">
      <alignment vertical="center" wrapText="1"/>
    </xf>
    <xf numFmtId="0" fontId="5" fillId="3" borderId="0" xfId="0" applyFont="1" applyFill="1" applyAlignment="1" applyProtection="1">
      <alignment horizontal="left" vertical="top" wrapText="1"/>
      <protection locked="0"/>
    </xf>
    <xf numFmtId="0" fontId="5" fillId="3" borderId="0" xfId="0" applyFont="1" applyFill="1" applyAlignment="1" applyProtection="1">
      <alignment horizontal="left" vertical="top"/>
      <protection locked="0"/>
    </xf>
    <xf numFmtId="0" fontId="96" fillId="3" borderId="0" xfId="0" applyFont="1" applyFill="1" applyAlignment="1">
      <alignment horizontal="center" vertical="center" wrapText="1"/>
    </xf>
    <xf numFmtId="0" fontId="65" fillId="3" borderId="0" xfId="0" applyFont="1" applyFill="1" applyAlignment="1">
      <alignment horizontal="center" vertical="center" wrapText="1"/>
    </xf>
    <xf numFmtId="0" fontId="65" fillId="0" borderId="0" xfId="0" applyFont="1" applyAlignment="1">
      <alignment horizontal="center" vertical="center"/>
    </xf>
    <xf numFmtId="0" fontId="44" fillId="3" borderId="61" xfId="0" applyFont="1" applyFill="1" applyBorder="1" applyAlignment="1">
      <alignment horizontal="left" vertical="top" wrapText="1"/>
    </xf>
    <xf numFmtId="0" fontId="44" fillId="3" borderId="0" xfId="0" applyFont="1" applyFill="1" applyAlignment="1">
      <alignment horizontal="left" vertical="center"/>
    </xf>
    <xf numFmtId="0" fontId="0" fillId="0" borderId="0" xfId="0" applyAlignment="1">
      <alignment horizontal="left" vertical="top" wrapText="1"/>
    </xf>
    <xf numFmtId="0" fontId="49" fillId="3" borderId="0" xfId="0" applyFont="1" applyFill="1" applyAlignment="1" applyProtection="1">
      <alignment horizontal="left" vertical="center" wrapText="1"/>
      <protection locked="0"/>
    </xf>
    <xf numFmtId="0" fontId="48" fillId="0" borderId="0" xfId="0" applyFont="1" applyAlignment="1">
      <alignment horizontal="left" vertical="center" wrapText="1"/>
    </xf>
    <xf numFmtId="0" fontId="80" fillId="29" borderId="0" xfId="0" applyFont="1" applyFill="1" applyAlignment="1">
      <alignment horizontal="center" vertical="center" wrapText="1"/>
    </xf>
    <xf numFmtId="0" fontId="80" fillId="29" borderId="0" xfId="0" applyFont="1" applyFill="1" applyAlignment="1">
      <alignment vertical="center" wrapText="1"/>
    </xf>
    <xf numFmtId="0" fontId="5" fillId="4" borderId="0" xfId="0" applyFont="1" applyFill="1" applyAlignment="1">
      <alignment horizontal="justify" vertical="top" wrapText="1"/>
    </xf>
    <xf numFmtId="0" fontId="35" fillId="0" borderId="0" xfId="0" applyFont="1" applyAlignment="1">
      <alignment horizontal="justify" vertical="top" wrapText="1"/>
    </xf>
    <xf numFmtId="0" fontId="61" fillId="4" borderId="0" xfId="0" applyFont="1" applyFill="1" applyAlignment="1">
      <alignment wrapText="1"/>
    </xf>
    <xf numFmtId="0" fontId="61" fillId="5" borderId="0" xfId="0" applyFont="1" applyFill="1" applyAlignment="1">
      <alignment horizontal="justify" vertical="top"/>
    </xf>
    <xf numFmtId="0" fontId="0" fillId="5" borderId="0" xfId="0" applyFill="1" applyAlignment="1">
      <alignment horizontal="justify" vertical="top"/>
    </xf>
    <xf numFmtId="0" fontId="61" fillId="5" borderId="0" xfId="0" applyFont="1" applyFill="1" applyAlignment="1">
      <alignment horizontal="left" vertical="top" wrapText="1"/>
    </xf>
    <xf numFmtId="0" fontId="60" fillId="5" borderId="0" xfId="0" applyFont="1" applyFill="1" applyAlignment="1">
      <alignment wrapText="1"/>
    </xf>
    <xf numFmtId="0" fontId="0" fillId="5" borderId="0" xfId="0" applyFill="1" applyAlignment="1">
      <alignment wrapText="1"/>
    </xf>
    <xf numFmtId="0" fontId="1" fillId="31" borderId="83" xfId="0" applyFont="1" applyFill="1" applyBorder="1" applyAlignment="1" applyProtection="1">
      <alignment horizontal="center" vertical="top" wrapText="1"/>
      <protection locked="0"/>
    </xf>
    <xf numFmtId="0" fontId="1" fillId="31" borderId="82" xfId="0" applyFont="1" applyFill="1" applyBorder="1" applyAlignment="1" applyProtection="1">
      <alignment horizontal="center" vertical="top" wrapText="1"/>
      <protection locked="0"/>
    </xf>
    <xf numFmtId="0" fontId="1" fillId="31" borderId="87" xfId="0" applyFont="1" applyFill="1" applyBorder="1" applyAlignment="1" applyProtection="1">
      <alignment horizontal="center" vertical="top" wrapText="1"/>
      <protection locked="0"/>
    </xf>
    <xf numFmtId="0" fontId="1" fillId="31" borderId="80" xfId="0" applyFont="1" applyFill="1" applyBorder="1" applyAlignment="1" applyProtection="1">
      <alignment horizontal="center" vertical="top" wrapText="1"/>
      <protection locked="0"/>
    </xf>
    <xf numFmtId="0" fontId="1" fillId="31" borderId="0" xfId="0" applyFont="1" applyFill="1" applyAlignment="1" applyProtection="1">
      <alignment horizontal="center" vertical="top" wrapText="1"/>
      <protection locked="0"/>
    </xf>
    <xf numFmtId="0" fontId="1" fillId="31" borderId="88" xfId="0" applyFont="1" applyFill="1" applyBorder="1" applyAlignment="1" applyProtection="1">
      <alignment horizontal="center" vertical="top" wrapText="1"/>
      <protection locked="0"/>
    </xf>
    <xf numFmtId="0" fontId="1" fillId="31" borderId="85" xfId="0" applyFont="1" applyFill="1" applyBorder="1" applyAlignment="1" applyProtection="1">
      <alignment horizontal="center" vertical="top" wrapText="1"/>
      <protection locked="0"/>
    </xf>
    <xf numFmtId="0" fontId="1" fillId="31" borderId="81" xfId="0" applyFont="1" applyFill="1" applyBorder="1" applyAlignment="1" applyProtection="1">
      <alignment horizontal="center" vertical="top" wrapText="1"/>
      <protection locked="0"/>
    </xf>
    <xf numFmtId="0" fontId="1" fillId="31" borderId="89" xfId="0" applyFont="1" applyFill="1" applyBorder="1" applyAlignment="1" applyProtection="1">
      <alignment horizontal="center" vertical="top" wrapText="1"/>
      <protection locked="0"/>
    </xf>
    <xf numFmtId="0" fontId="5" fillId="3" borderId="0" xfId="0" applyFont="1" applyFill="1" applyAlignment="1">
      <alignment horizontal="justify" vertical="top" wrapText="1"/>
    </xf>
    <xf numFmtId="0" fontId="5" fillId="3" borderId="0" xfId="0" applyFont="1" applyFill="1" applyAlignment="1">
      <alignment horizontal="justify" vertical="top"/>
    </xf>
    <xf numFmtId="0" fontId="79" fillId="27" borderId="0" xfId="0" applyFont="1" applyFill="1" applyAlignment="1">
      <alignment horizontal="center" vertical="center" wrapText="1"/>
    </xf>
    <xf numFmtId="0" fontId="74" fillId="4" borderId="0" xfId="0" applyFont="1" applyFill="1" applyAlignment="1">
      <alignment horizontal="center" vertical="center" wrapText="1"/>
    </xf>
    <xf numFmtId="0" fontId="4" fillId="4" borderId="0" xfId="0" applyFont="1" applyFill="1" applyAlignment="1">
      <alignment horizontal="center" vertical="top"/>
    </xf>
    <xf numFmtId="0" fontId="5" fillId="4" borderId="0" xfId="0" applyFont="1" applyFill="1" applyAlignment="1">
      <alignment horizontal="justify" vertical="center"/>
    </xf>
    <xf numFmtId="0" fontId="4" fillId="4" borderId="0" xfId="0" applyFont="1" applyFill="1" applyAlignment="1">
      <alignment horizontal="justify" vertical="center"/>
    </xf>
    <xf numFmtId="0" fontId="23" fillId="5" borderId="0" xfId="0" applyFont="1" applyFill="1" applyAlignment="1">
      <alignment horizontal="justify" vertical="top"/>
    </xf>
    <xf numFmtId="0" fontId="0" fillId="0" borderId="0" xfId="0" applyAlignment="1">
      <alignment horizontal="justify" vertical="top"/>
    </xf>
    <xf numFmtId="0" fontId="5" fillId="4" borderId="83" xfId="0" applyFont="1" applyFill="1" applyBorder="1" applyAlignment="1" applyProtection="1">
      <alignment vertical="top" wrapText="1"/>
      <protection locked="0"/>
    </xf>
    <xf numFmtId="0" fontId="16" fillId="4" borderId="82" xfId="0" applyFont="1" applyFill="1" applyBorder="1" applyAlignment="1" applyProtection="1">
      <alignment vertical="top" wrapText="1"/>
      <protection locked="0"/>
    </xf>
    <xf numFmtId="0" fontId="16" fillId="4" borderId="87" xfId="0" applyFont="1" applyFill="1" applyBorder="1" applyAlignment="1" applyProtection="1">
      <alignment vertical="top" wrapText="1"/>
      <protection locked="0"/>
    </xf>
    <xf numFmtId="0" fontId="16" fillId="4" borderId="80" xfId="0" applyFont="1" applyFill="1" applyBorder="1" applyAlignment="1" applyProtection="1">
      <alignment vertical="top" wrapText="1"/>
      <protection locked="0"/>
    </xf>
    <xf numFmtId="0" fontId="16" fillId="4" borderId="0" xfId="0" applyFont="1" applyFill="1" applyAlignment="1" applyProtection="1">
      <alignment vertical="top" wrapText="1"/>
      <protection locked="0"/>
    </xf>
    <xf numFmtId="0" fontId="16" fillId="4" borderId="88" xfId="0" applyFont="1" applyFill="1" applyBorder="1" applyAlignment="1" applyProtection="1">
      <alignment vertical="top" wrapText="1"/>
      <protection locked="0"/>
    </xf>
    <xf numFmtId="0" fontId="16" fillId="4" borderId="85" xfId="0" applyFont="1" applyFill="1" applyBorder="1" applyAlignment="1" applyProtection="1">
      <alignment vertical="top" wrapText="1"/>
      <protection locked="0"/>
    </xf>
    <xf numFmtId="0" fontId="16" fillId="4" borderId="81" xfId="0" applyFont="1" applyFill="1" applyBorder="1" applyAlignment="1" applyProtection="1">
      <alignment vertical="top" wrapText="1"/>
      <protection locked="0"/>
    </xf>
    <xf numFmtId="0" fontId="16" fillId="4" borderId="89" xfId="0" applyFont="1" applyFill="1" applyBorder="1" applyAlignment="1" applyProtection="1">
      <alignment vertical="top" wrapText="1"/>
      <protection locked="0"/>
    </xf>
    <xf numFmtId="0" fontId="23" fillId="5" borderId="0" xfId="0" applyFont="1" applyFill="1" applyAlignment="1">
      <alignment horizontal="justify" vertical="justify" wrapText="1"/>
    </xf>
    <xf numFmtId="0" fontId="60" fillId="5" borderId="0" xfId="0" applyFont="1" applyFill="1"/>
    <xf numFmtId="0" fontId="0" fillId="5" borderId="0" xfId="0" applyFill="1"/>
    <xf numFmtId="0" fontId="5" fillId="3" borderId="0" xfId="0" applyFont="1" applyFill="1" applyAlignment="1">
      <alignment horizontal="justify" vertical="center" wrapText="1"/>
    </xf>
    <xf numFmtId="0" fontId="5" fillId="3" borderId="0" xfId="0" applyFont="1" applyFill="1" applyAlignment="1">
      <alignment horizontal="justify" vertical="center"/>
    </xf>
    <xf numFmtId="0" fontId="4" fillId="0" borderId="0" xfId="0" applyFont="1" applyAlignment="1">
      <alignment horizontal="justify" vertical="center"/>
    </xf>
    <xf numFmtId="0" fontId="79" fillId="27" borderId="0" xfId="0" applyFont="1" applyFill="1" applyAlignment="1">
      <alignment horizontal="center" vertical="top" wrapText="1"/>
    </xf>
    <xf numFmtId="0" fontId="23" fillId="5" borderId="0" xfId="0" applyFont="1" applyFill="1" applyAlignment="1">
      <alignment horizontal="justify" vertical="top" wrapText="1"/>
    </xf>
    <xf numFmtId="0" fontId="44" fillId="3" borderId="0" xfId="0" applyFont="1" applyFill="1" applyAlignment="1">
      <alignment horizontal="justify" vertical="top" wrapText="1"/>
    </xf>
    <xf numFmtId="0" fontId="44" fillId="3" borderId="0" xfId="0" applyFont="1" applyFill="1" applyAlignment="1">
      <alignment horizontal="justify" vertical="top"/>
    </xf>
    <xf numFmtId="0" fontId="5" fillId="4" borderId="84" xfId="0" applyFont="1" applyFill="1" applyBorder="1" applyAlignment="1" applyProtection="1">
      <alignment vertical="top" wrapText="1"/>
      <protection locked="0"/>
    </xf>
    <xf numFmtId="0" fontId="0" fillId="0" borderId="90" xfId="0" applyBorder="1" applyAlignment="1" applyProtection="1">
      <alignment wrapText="1"/>
      <protection locked="0"/>
    </xf>
    <xf numFmtId="0" fontId="0" fillId="0" borderId="91" xfId="0" applyBorder="1" applyAlignment="1" applyProtection="1">
      <alignment wrapText="1"/>
      <protection locked="0"/>
    </xf>
    <xf numFmtId="0" fontId="0" fillId="0" borderId="82" xfId="0" applyBorder="1" applyAlignment="1" applyProtection="1">
      <alignment wrapText="1"/>
      <protection locked="0"/>
    </xf>
    <xf numFmtId="0" fontId="0" fillId="0" borderId="87" xfId="0" applyBorder="1" applyAlignment="1" applyProtection="1">
      <alignment wrapText="1"/>
      <protection locked="0"/>
    </xf>
    <xf numFmtId="16" fontId="5" fillId="4" borderId="83" xfId="0" applyNumberFormat="1" applyFont="1" applyFill="1" applyBorder="1" applyAlignment="1" applyProtection="1">
      <alignment vertical="top" wrapText="1"/>
      <protection locked="0"/>
    </xf>
    <xf numFmtId="0" fontId="16" fillId="0" borderId="83" xfId="0" applyFont="1" applyBorder="1" applyAlignment="1" applyProtection="1">
      <alignment horizontal="left" vertical="top" wrapText="1"/>
      <protection locked="0"/>
    </xf>
    <xf numFmtId="0" fontId="16" fillId="0" borderId="82"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0" xfId="0" applyFont="1" applyBorder="1" applyAlignment="1" applyProtection="1">
      <alignment horizontal="left" vertical="top" wrapText="1"/>
      <protection locked="0"/>
    </xf>
    <xf numFmtId="0" fontId="16" fillId="0" borderId="0" xfId="0" applyFont="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1"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44" fillId="8" borderId="125" xfId="0" applyFont="1" applyFill="1" applyBorder="1" applyAlignment="1" applyProtection="1">
      <alignment horizontal="center" vertical="center" wrapText="1"/>
      <protection locked="0"/>
    </xf>
    <xf numFmtId="0" fontId="44" fillId="8" borderId="126" xfId="0" applyFont="1" applyFill="1" applyBorder="1" applyAlignment="1" applyProtection="1">
      <alignment horizontal="center" vertical="center" wrapText="1"/>
      <protection locked="0"/>
    </xf>
    <xf numFmtId="0" fontId="44" fillId="8" borderId="127" xfId="0" applyFont="1" applyFill="1" applyBorder="1" applyAlignment="1" applyProtection="1">
      <alignment horizontal="center" vertical="center" wrapText="1"/>
      <protection locked="0"/>
    </xf>
    <xf numFmtId="0" fontId="44" fillId="10" borderId="86" xfId="0" applyFont="1" applyFill="1" applyBorder="1" applyAlignment="1" applyProtection="1">
      <alignment horizontal="left" vertical="center" wrapText="1"/>
      <protection locked="0"/>
    </xf>
    <xf numFmtId="0" fontId="5" fillId="3" borderId="0" xfId="0" applyFont="1" applyFill="1" applyAlignment="1">
      <alignment horizontal="left" vertical="top" wrapText="1"/>
    </xf>
    <xf numFmtId="0" fontId="88" fillId="4" borderId="0" xfId="0" applyFont="1" applyFill="1" applyAlignment="1">
      <alignment horizontal="center" vertical="center" wrapText="1"/>
    </xf>
    <xf numFmtId="0" fontId="79" fillId="27" borderId="0" xfId="0" applyFont="1" applyFill="1" applyAlignment="1">
      <alignment horizontal="center" vertical="justify" wrapText="1"/>
    </xf>
    <xf numFmtId="0" fontId="44" fillId="0" borderId="0" xfId="0" applyFont="1" applyAlignment="1">
      <alignment horizontal="justify" vertical="justify" wrapText="1"/>
    </xf>
    <xf numFmtId="0" fontId="0" fillId="0" borderId="0" xfId="0" applyAlignment="1">
      <alignment horizontal="justify" vertical="justify" wrapText="1"/>
    </xf>
    <xf numFmtId="0" fontId="44" fillId="4" borderId="0" xfId="0" applyFont="1" applyFill="1" applyAlignment="1">
      <alignment horizontal="justify" vertical="center" wrapText="1"/>
    </xf>
    <xf numFmtId="0" fontId="23" fillId="5" borderId="0" xfId="0" applyFont="1" applyFill="1" applyAlignment="1">
      <alignment horizontal="justify" vertical="center" wrapText="1"/>
    </xf>
    <xf numFmtId="0" fontId="5" fillId="3" borderId="94" xfId="0" applyFont="1" applyFill="1" applyBorder="1" applyAlignment="1">
      <alignment horizontal="justify" vertical="center" wrapText="1"/>
    </xf>
    <xf numFmtId="0" fontId="5" fillId="3" borderId="95" xfId="0" applyFont="1" applyFill="1" applyBorder="1" applyAlignment="1">
      <alignment horizontal="justify" vertical="center" wrapText="1"/>
    </xf>
    <xf numFmtId="0" fontId="5" fillId="3" borderId="100" xfId="0" applyFont="1" applyFill="1" applyBorder="1" applyAlignment="1">
      <alignment horizontal="justify" vertical="center" wrapText="1"/>
    </xf>
    <xf numFmtId="0" fontId="5" fillId="3" borderId="38" xfId="0" applyFont="1" applyFill="1" applyBorder="1" applyAlignment="1">
      <alignment horizontal="justify" vertical="center" wrapText="1"/>
    </xf>
    <xf numFmtId="0" fontId="5" fillId="3" borderId="40" xfId="0" applyFont="1" applyFill="1" applyBorder="1" applyAlignment="1">
      <alignment horizontal="justify" vertical="center" wrapText="1"/>
    </xf>
    <xf numFmtId="0" fontId="5" fillId="3" borderId="96" xfId="0" applyFont="1" applyFill="1" applyBorder="1" applyAlignment="1">
      <alignment horizontal="justify" vertical="center" wrapText="1"/>
    </xf>
    <xf numFmtId="0" fontId="5" fillId="3" borderId="92" xfId="0" applyFont="1" applyFill="1" applyBorder="1" applyAlignment="1">
      <alignment horizontal="justify" vertical="center" wrapText="1"/>
    </xf>
    <xf numFmtId="0" fontId="5" fillId="3" borderId="93" xfId="0" applyFont="1" applyFill="1" applyBorder="1" applyAlignment="1">
      <alignment horizontal="justify" vertical="center" wrapText="1"/>
    </xf>
    <xf numFmtId="0" fontId="5" fillId="3" borderId="0" xfId="0" applyFont="1" applyFill="1" applyAlignment="1">
      <alignment horizontal="center" vertical="center" wrapText="1"/>
    </xf>
    <xf numFmtId="0" fontId="44" fillId="3" borderId="0" xfId="0" applyFont="1" applyFill="1" applyAlignment="1">
      <alignment horizontal="left" vertical="center" wrapText="1"/>
    </xf>
    <xf numFmtId="0" fontId="0" fillId="0" borderId="0" xfId="0" applyAlignment="1">
      <alignment horizontal="left" vertical="center" wrapText="1"/>
    </xf>
    <xf numFmtId="0" fontId="44" fillId="3" borderId="0" xfId="0" applyFont="1" applyFill="1" applyAlignment="1">
      <alignment horizontal="justify" vertical="center"/>
    </xf>
    <xf numFmtId="0" fontId="0" fillId="0" borderId="0" xfId="0" applyAlignment="1">
      <alignment horizontal="justify" vertical="center"/>
    </xf>
    <xf numFmtId="0" fontId="44" fillId="9" borderId="86" xfId="0" applyFont="1" applyFill="1" applyBorder="1" applyAlignment="1" applyProtection="1">
      <alignment horizontal="left" vertical="center" wrapText="1"/>
      <protection locked="0"/>
    </xf>
    <xf numFmtId="0" fontId="0" fillId="0" borderId="0" xfId="0" applyAlignment="1">
      <alignment vertical="top" wrapText="1"/>
    </xf>
    <xf numFmtId="0" fontId="44" fillId="10" borderId="83" xfId="0" applyFont="1" applyFill="1" applyBorder="1" applyAlignment="1" applyProtection="1">
      <alignment horizontal="left" vertical="center" wrapText="1"/>
      <protection locked="0"/>
    </xf>
    <xf numFmtId="0" fontId="44" fillId="10" borderId="82" xfId="0" applyFont="1" applyFill="1" applyBorder="1" applyAlignment="1" applyProtection="1">
      <alignment horizontal="left" vertical="center" wrapText="1"/>
      <protection locked="0"/>
    </xf>
    <xf numFmtId="0" fontId="44" fillId="10" borderId="87" xfId="0" applyFont="1" applyFill="1" applyBorder="1" applyAlignment="1" applyProtection="1">
      <alignment horizontal="left" vertical="center" wrapText="1"/>
      <protection locked="0"/>
    </xf>
    <xf numFmtId="0" fontId="44" fillId="10" borderId="85" xfId="0" applyFont="1" applyFill="1" applyBorder="1" applyAlignment="1" applyProtection="1">
      <alignment horizontal="left" vertical="center" wrapText="1"/>
      <protection locked="0"/>
    </xf>
    <xf numFmtId="0" fontId="44" fillId="10" borderId="81" xfId="0" applyFont="1" applyFill="1" applyBorder="1" applyAlignment="1" applyProtection="1">
      <alignment horizontal="left" vertical="center" wrapText="1"/>
      <protection locked="0"/>
    </xf>
    <xf numFmtId="0" fontId="44" fillId="10" borderId="89" xfId="0" applyFont="1" applyFill="1" applyBorder="1" applyAlignment="1" applyProtection="1">
      <alignment horizontal="left" vertical="center" wrapText="1"/>
      <protection locked="0"/>
    </xf>
    <xf numFmtId="0" fontId="44" fillId="7" borderId="86" xfId="0" applyFont="1" applyFill="1" applyBorder="1" applyAlignment="1" applyProtection="1">
      <alignment horizontal="left" vertical="center" wrapText="1"/>
      <protection locked="0"/>
    </xf>
    <xf numFmtId="0" fontId="104" fillId="8" borderId="86" xfId="0" applyFont="1" applyFill="1" applyBorder="1" applyAlignment="1">
      <alignment horizontal="center" vertical="center" wrapText="1"/>
    </xf>
    <xf numFmtId="0" fontId="0" fillId="0" borderId="0" xfId="0" applyAlignment="1">
      <alignment horizontal="justify" vertical="center" wrapText="1"/>
    </xf>
    <xf numFmtId="0" fontId="44" fillId="3" borderId="0" xfId="0" applyFont="1" applyFill="1" applyAlignment="1">
      <alignment horizontal="justify" vertical="center" wrapText="1"/>
    </xf>
    <xf numFmtId="0" fontId="5" fillId="3" borderId="0" xfId="0" applyFont="1" applyFill="1" applyAlignment="1">
      <alignment vertical="center" wrapText="1"/>
    </xf>
    <xf numFmtId="0" fontId="4" fillId="0" borderId="0" xfId="0" applyFont="1" applyAlignment="1">
      <alignment vertical="center"/>
    </xf>
    <xf numFmtId="0" fontId="0" fillId="0" borderId="0" xfId="0" applyAlignment="1">
      <alignment horizontal="justify" vertical="top" wrapText="1"/>
    </xf>
    <xf numFmtId="0" fontId="44" fillId="0" borderId="0" xfId="0" applyFont="1" applyAlignment="1">
      <alignment vertical="top" wrapText="1"/>
    </xf>
    <xf numFmtId="0" fontId="44" fillId="0" borderId="0" xfId="0" applyFont="1" applyAlignment="1">
      <alignment horizontal="justify" vertical="top" wrapText="1"/>
    </xf>
    <xf numFmtId="0" fontId="44" fillId="0" borderId="0" xfId="0" applyFont="1" applyAlignment="1">
      <alignment horizontal="justify" vertical="center" wrapText="1"/>
    </xf>
    <xf numFmtId="0" fontId="61" fillId="0" borderId="0" xfId="0" applyFont="1" applyAlignment="1">
      <alignment horizontal="left" vertical="center" wrapText="1"/>
    </xf>
    <xf numFmtId="0" fontId="44" fillId="0" borderId="0" xfId="0" applyFont="1" applyAlignment="1">
      <alignment horizontal="left" vertical="center" wrapText="1"/>
    </xf>
    <xf numFmtId="0" fontId="0" fillId="0" borderId="0" xfId="0" applyAlignment="1">
      <alignment horizontal="left" vertical="top" textRotation="90"/>
    </xf>
    <xf numFmtId="0" fontId="17" fillId="24" borderId="0" xfId="0" applyFont="1" applyFill="1" applyAlignment="1">
      <alignment horizontal="center"/>
    </xf>
    <xf numFmtId="0" fontId="17" fillId="12" borderId="0" xfId="0" applyFont="1" applyFill="1" applyAlignment="1">
      <alignment horizontal="center"/>
    </xf>
    <xf numFmtId="0" fontId="66" fillId="27" borderId="0" xfId="0" applyFont="1" applyFill="1" applyAlignment="1">
      <alignment horizontal="center" vertical="top" wrapText="1"/>
    </xf>
    <xf numFmtId="0" fontId="0" fillId="0" borderId="0" xfId="0" applyAlignment="1">
      <alignment vertical="top"/>
    </xf>
    <xf numFmtId="0" fontId="65" fillId="0" borderId="0" xfId="0" applyFont="1" applyAlignment="1">
      <alignment horizontal="justify" vertical="justify" wrapText="1"/>
    </xf>
    <xf numFmtId="0" fontId="0" fillId="0" borderId="0" xfId="0" applyAlignment="1">
      <alignment wrapText="1"/>
    </xf>
    <xf numFmtId="0" fontId="44" fillId="0" borderId="0" xfId="0" applyFont="1"/>
    <xf numFmtId="0" fontId="0" fillId="0" borderId="0" xfId="0" applyAlignment="1">
      <alignment horizontal="center"/>
    </xf>
    <xf numFmtId="0" fontId="65" fillId="7" borderId="22" xfId="0" applyFont="1" applyFill="1" applyBorder="1" applyAlignment="1">
      <alignment horizontal="center" wrapText="1"/>
    </xf>
    <xf numFmtId="0" fontId="65" fillId="7" borderId="23" xfId="0" applyFont="1" applyFill="1" applyBorder="1" applyAlignment="1">
      <alignment horizontal="center" wrapText="1"/>
    </xf>
    <xf numFmtId="0" fontId="105" fillId="0" borderId="23" xfId="0" applyFont="1" applyBorder="1" applyAlignment="1">
      <alignment horizontal="center" wrapText="1"/>
    </xf>
    <xf numFmtId="0" fontId="44" fillId="4" borderId="38" xfId="0" applyFont="1" applyFill="1" applyBorder="1" applyAlignment="1" applyProtection="1">
      <alignment horizontal="left" vertical="center" wrapText="1"/>
      <protection locked="0"/>
    </xf>
    <xf numFmtId="0" fontId="44" fillId="4" borderId="40" xfId="0" applyFont="1" applyFill="1" applyBorder="1" applyAlignment="1" applyProtection="1">
      <alignment horizontal="left" vertical="center" wrapText="1"/>
      <protection locked="0"/>
    </xf>
    <xf numFmtId="0" fontId="44" fillId="4" borderId="39" xfId="0" applyFont="1" applyFill="1" applyBorder="1" applyAlignment="1" applyProtection="1">
      <alignment horizontal="left" vertical="center" wrapText="1"/>
      <protection locked="0"/>
    </xf>
    <xf numFmtId="0" fontId="0" fillId="0" borderId="40" xfId="0" applyBorder="1" applyAlignment="1" applyProtection="1">
      <alignment wrapText="1"/>
      <protection locked="0"/>
    </xf>
    <xf numFmtId="0" fontId="0" fillId="0" borderId="39" xfId="0" applyBorder="1" applyAlignment="1" applyProtection="1">
      <alignment wrapText="1"/>
      <protection locked="0"/>
    </xf>
    <xf numFmtId="0" fontId="65" fillId="8" borderId="38" xfId="0" applyFont="1" applyFill="1" applyBorder="1" applyAlignment="1">
      <alignment horizontal="center" wrapText="1"/>
    </xf>
    <xf numFmtId="0" fontId="65" fillId="8" borderId="40" xfId="0" applyFont="1" applyFill="1" applyBorder="1" applyAlignment="1">
      <alignment horizontal="center" wrapText="1"/>
    </xf>
    <xf numFmtId="0" fontId="65" fillId="8" borderId="39" xfId="0" applyFont="1" applyFill="1" applyBorder="1" applyAlignment="1">
      <alignment horizontal="center" wrapText="1"/>
    </xf>
    <xf numFmtId="0" fontId="44" fillId="4" borderId="102" xfId="0" applyFont="1" applyFill="1" applyBorder="1" applyAlignment="1" applyProtection="1">
      <alignment horizontal="left" vertical="center" wrapText="1"/>
      <protection locked="0"/>
    </xf>
    <xf numFmtId="0" fontId="44" fillId="4" borderId="55" xfId="0" applyFont="1" applyFill="1" applyBorder="1" applyAlignment="1" applyProtection="1">
      <alignment horizontal="left" vertical="center" wrapText="1"/>
      <protection locked="0"/>
    </xf>
    <xf numFmtId="0" fontId="0" fillId="0" borderId="55" xfId="0" applyBorder="1" applyAlignment="1" applyProtection="1">
      <alignment wrapText="1"/>
      <protection locked="0"/>
    </xf>
    <xf numFmtId="0" fontId="0" fillId="0" borderId="43" xfId="0" applyBorder="1" applyAlignment="1" applyProtection="1">
      <alignment wrapText="1"/>
      <protection locked="0"/>
    </xf>
    <xf numFmtId="0" fontId="0" fillId="4" borderId="63" xfId="0" applyFill="1" applyBorder="1" applyAlignment="1" applyProtection="1">
      <alignment vertical="top"/>
      <protection locked="0"/>
    </xf>
    <xf numFmtId="0" fontId="0" fillId="4" borderId="64" xfId="0" applyFill="1" applyBorder="1" applyAlignment="1" applyProtection="1">
      <alignment vertical="top"/>
      <protection locked="0"/>
    </xf>
    <xf numFmtId="0" fontId="0" fillId="0" borderId="64" xfId="0" applyBorder="1" applyAlignment="1" applyProtection="1">
      <alignment vertical="top"/>
      <protection locked="0"/>
    </xf>
    <xf numFmtId="0" fontId="0" fillId="0" borderId="65" xfId="0" applyBorder="1" applyAlignment="1" applyProtection="1">
      <alignment vertical="top"/>
      <protection locked="0"/>
    </xf>
    <xf numFmtId="0" fontId="0" fillId="0" borderId="66" xfId="0" applyBorder="1" applyAlignment="1" applyProtection="1">
      <alignment vertical="top"/>
      <protection locked="0"/>
    </xf>
    <xf numFmtId="0" fontId="0" fillId="0" borderId="0" xfId="0" applyAlignment="1" applyProtection="1">
      <alignment vertical="top"/>
      <protection locked="0"/>
    </xf>
    <xf numFmtId="0" fontId="0" fillId="0" borderId="67" xfId="0" applyBorder="1" applyAlignment="1" applyProtection="1">
      <alignment vertical="top"/>
      <protection locked="0"/>
    </xf>
    <xf numFmtId="0" fontId="0" fillId="0" borderId="68" xfId="0" applyBorder="1" applyAlignment="1" applyProtection="1">
      <alignment vertical="top"/>
      <protection locked="0"/>
    </xf>
    <xf numFmtId="0" fontId="0" fillId="0" borderId="69" xfId="0" applyBorder="1" applyAlignment="1" applyProtection="1">
      <alignment vertical="top"/>
      <protection locked="0"/>
    </xf>
    <xf numFmtId="0" fontId="0" fillId="0" borderId="70" xfId="0" applyBorder="1" applyAlignment="1" applyProtection="1">
      <alignment vertical="top"/>
      <protection locked="0"/>
    </xf>
    <xf numFmtId="0" fontId="66" fillId="27" borderId="0" xfId="0" applyFont="1" applyFill="1" applyAlignment="1">
      <alignment horizontal="center" vertical="center" wrapText="1"/>
    </xf>
    <xf numFmtId="9" fontId="51" fillId="2" borderId="60" xfId="1" applyFont="1" applyFill="1" applyBorder="1" applyAlignment="1">
      <alignment horizontal="center" vertical="center"/>
    </xf>
    <xf numFmtId="9" fontId="51" fillId="2" borderId="4" xfId="1" applyFont="1" applyFill="1" applyBorder="1" applyAlignment="1">
      <alignment horizontal="center" vertical="center"/>
    </xf>
    <xf numFmtId="9" fontId="51" fillId="2" borderId="5" xfId="1" applyFont="1" applyFill="1" applyBorder="1" applyAlignment="1">
      <alignment horizontal="center" vertical="center"/>
    </xf>
    <xf numFmtId="0" fontId="44" fillId="23" borderId="0" xfId="0" applyFont="1" applyFill="1" applyAlignment="1">
      <alignment horizontal="center" vertical="justify" wrapText="1"/>
    </xf>
    <xf numFmtId="0" fontId="0" fillId="23" borderId="0" xfId="0" applyFill="1" applyAlignment="1">
      <alignment horizontal="center" vertical="justify" wrapText="1"/>
    </xf>
    <xf numFmtId="0" fontId="75" fillId="10" borderId="54" xfId="0" applyFont="1" applyFill="1" applyBorder="1" applyAlignment="1">
      <alignment horizontal="justify" vertical="center"/>
    </xf>
    <xf numFmtId="0" fontId="75" fillId="10" borderId="40" xfId="0" applyFont="1" applyFill="1" applyBorder="1" applyAlignment="1">
      <alignment horizontal="justify" vertical="center"/>
    </xf>
    <xf numFmtId="0" fontId="75" fillId="10" borderId="39" xfId="0" applyFont="1" applyFill="1" applyBorder="1" applyAlignment="1">
      <alignment horizontal="justify" vertical="center"/>
    </xf>
    <xf numFmtId="0" fontId="75" fillId="10" borderId="56" xfId="0" applyFont="1" applyFill="1" applyBorder="1" applyAlignment="1">
      <alignment horizontal="justify" vertical="center"/>
    </xf>
    <xf numFmtId="0" fontId="75" fillId="10" borderId="55" xfId="0" applyFont="1" applyFill="1" applyBorder="1" applyAlignment="1">
      <alignment horizontal="justify" vertical="center"/>
    </xf>
    <xf numFmtId="0" fontId="75" fillId="10" borderId="43" xfId="0" applyFont="1" applyFill="1" applyBorder="1" applyAlignment="1">
      <alignment horizontal="justify" vertical="center"/>
    </xf>
    <xf numFmtId="0" fontId="106" fillId="24" borderId="3" xfId="0" applyFont="1" applyFill="1" applyBorder="1" applyAlignment="1">
      <alignment horizontal="center" vertical="center"/>
    </xf>
    <xf numFmtId="0" fontId="106" fillId="24" borderId="4" xfId="0" applyFont="1" applyFill="1" applyBorder="1" applyAlignment="1">
      <alignment horizontal="center" vertical="center"/>
    </xf>
    <xf numFmtId="0" fontId="106" fillId="24" borderId="47" xfId="0" applyFont="1" applyFill="1" applyBorder="1" applyAlignment="1">
      <alignment horizontal="center" vertical="center"/>
    </xf>
    <xf numFmtId="0" fontId="74" fillId="26" borderId="42" xfId="0" applyFont="1" applyFill="1" applyBorder="1" applyAlignment="1">
      <alignment horizontal="center" vertical="center"/>
    </xf>
    <xf numFmtId="0" fontId="5" fillId="26" borderId="1" xfId="0" applyFont="1" applyFill="1" applyBorder="1" applyAlignment="1">
      <alignment horizontal="center" vertical="center"/>
    </xf>
    <xf numFmtId="0" fontId="5" fillId="26" borderId="57" xfId="0" applyFont="1" applyFill="1" applyBorder="1" applyAlignment="1">
      <alignment horizontal="center" vertical="center"/>
    </xf>
    <xf numFmtId="0" fontId="5" fillId="26" borderId="58" xfId="0" applyFont="1" applyFill="1" applyBorder="1" applyAlignment="1">
      <alignment horizontal="center" vertical="center"/>
    </xf>
    <xf numFmtId="0" fontId="5" fillId="26" borderId="59" xfId="0" applyFont="1" applyFill="1" applyBorder="1" applyAlignment="1">
      <alignment horizontal="center" vertical="center"/>
    </xf>
    <xf numFmtId="0" fontId="5" fillId="26" borderId="44" xfId="0" applyFont="1" applyFill="1" applyBorder="1" applyAlignment="1">
      <alignment horizontal="center" vertical="center"/>
    </xf>
    <xf numFmtId="0" fontId="8" fillId="25" borderId="53" xfId="0" applyFont="1" applyFill="1" applyBorder="1" applyAlignment="1">
      <alignment horizontal="center" vertical="center" wrapText="1"/>
    </xf>
    <xf numFmtId="0" fontId="5" fillId="25" borderId="52" xfId="0" applyFont="1" applyFill="1" applyBorder="1" applyAlignment="1">
      <alignment horizontal="center" vertical="center" wrapText="1"/>
    </xf>
    <xf numFmtId="0" fontId="5" fillId="25" borderId="51" xfId="0" applyFont="1" applyFill="1" applyBorder="1" applyAlignment="1">
      <alignment horizontal="center" vertical="center" wrapText="1"/>
    </xf>
    <xf numFmtId="0" fontId="44" fillId="0" borderId="105" xfId="0" applyFont="1" applyBorder="1" applyAlignment="1">
      <alignment horizontal="center"/>
    </xf>
    <xf numFmtId="0" fontId="44" fillId="0" borderId="62" xfId="0" applyFont="1" applyBorder="1" applyAlignment="1">
      <alignment horizontal="center"/>
    </xf>
    <xf numFmtId="0" fontId="65" fillId="28" borderId="105" xfId="0" applyFont="1" applyFill="1" applyBorder="1" applyAlignment="1">
      <alignment horizontal="center" vertical="center"/>
    </xf>
    <xf numFmtId="0" fontId="65" fillId="28" borderId="62" xfId="0" applyFont="1" applyFill="1" applyBorder="1" applyAlignment="1">
      <alignment horizontal="center" vertical="center"/>
    </xf>
    <xf numFmtId="0" fontId="65" fillId="28" borderId="108" xfId="0" applyFont="1" applyFill="1" applyBorder="1" applyAlignment="1">
      <alignment vertical="center"/>
    </xf>
    <xf numFmtId="0" fontId="65" fillId="28" borderId="109" xfId="0" applyFont="1" applyFill="1" applyBorder="1" applyAlignment="1">
      <alignment vertical="center"/>
    </xf>
    <xf numFmtId="0" fontId="65" fillId="28" borderId="3" xfId="0" applyFont="1" applyFill="1" applyBorder="1" applyAlignment="1">
      <alignment horizontal="center" vertical="center"/>
    </xf>
    <xf numFmtId="0" fontId="65" fillId="28" borderId="47" xfId="0" applyFont="1" applyFill="1" applyBorder="1" applyAlignment="1">
      <alignment horizontal="center" vertical="center"/>
    </xf>
    <xf numFmtId="0" fontId="65" fillId="28" borderId="106" xfId="0" applyFont="1" applyFill="1" applyBorder="1" applyAlignment="1">
      <alignment horizontal="center" vertical="center" wrapText="1"/>
    </xf>
    <xf numFmtId="0" fontId="65" fillId="28" borderId="110" xfId="0" applyFont="1" applyFill="1" applyBorder="1" applyAlignment="1">
      <alignment vertical="center" wrapText="1"/>
    </xf>
    <xf numFmtId="0" fontId="44" fillId="0" borderId="103" xfId="0" applyFont="1" applyBorder="1" applyAlignment="1">
      <alignment horizontal="center"/>
    </xf>
    <xf numFmtId="0" fontId="44" fillId="0" borderId="72" xfId="0" applyFont="1" applyBorder="1" applyAlignment="1">
      <alignment horizontal="center"/>
    </xf>
    <xf numFmtId="0" fontId="44" fillId="0" borderId="105" xfId="0" applyFont="1" applyBorder="1" applyAlignment="1">
      <alignment horizontal="center" vertical="top" wrapText="1"/>
    </xf>
    <xf numFmtId="0" fontId="44" fillId="0" borderId="62" xfId="0" applyFont="1" applyBorder="1" applyAlignment="1">
      <alignment horizontal="center" vertical="top" wrapText="1"/>
    </xf>
    <xf numFmtId="0" fontId="44" fillId="0" borderId="71" xfId="0" applyFont="1" applyBorder="1" applyAlignment="1">
      <alignment horizontal="center" vertical="center" wrapText="1"/>
    </xf>
    <xf numFmtId="0" fontId="44" fillId="0" borderId="72" xfId="0" applyFont="1" applyBorder="1" applyAlignment="1">
      <alignment horizontal="center" vertical="center" wrapText="1"/>
    </xf>
    <xf numFmtId="0" fontId="44" fillId="0" borderId="106" xfId="0" applyFont="1" applyBorder="1" applyAlignment="1">
      <alignment horizontal="center" vertical="center" wrapText="1"/>
    </xf>
    <xf numFmtId="0" fontId="44" fillId="0" borderId="107" xfId="0" applyFont="1" applyBorder="1" applyAlignment="1">
      <alignment horizontal="center" vertical="center" wrapText="1"/>
    </xf>
    <xf numFmtId="0" fontId="44" fillId="0" borderId="0" xfId="0" applyFont="1" applyAlignment="1">
      <alignment horizontal="center" vertical="top" wrapText="1"/>
    </xf>
    <xf numFmtId="0" fontId="44" fillId="0" borderId="0" xfId="0" applyFont="1" applyAlignment="1">
      <alignment horizontal="center" wrapText="1"/>
    </xf>
    <xf numFmtId="0" fontId="5" fillId="0" borderId="0" xfId="2" applyAlignment="1">
      <alignment horizontal="center" wrapText="1"/>
    </xf>
    <xf numFmtId="0" fontId="8" fillId="17" borderId="35" xfId="2" applyFont="1" applyFill="1" applyBorder="1" applyAlignment="1">
      <alignment horizontal="center"/>
    </xf>
    <xf numFmtId="0" fontId="8" fillId="18" borderId="35" xfId="2" applyFont="1" applyFill="1" applyBorder="1" applyAlignment="1">
      <alignment horizontal="center"/>
    </xf>
    <xf numFmtId="0" fontId="57" fillId="7" borderId="35" xfId="2" applyFont="1" applyFill="1" applyBorder="1" applyAlignment="1">
      <alignment horizontal="center" vertical="center"/>
    </xf>
    <xf numFmtId="0" fontId="56" fillId="7" borderId="35" xfId="0" applyFont="1" applyFill="1" applyBorder="1" applyAlignment="1">
      <alignment horizontal="center" vertical="center"/>
    </xf>
    <xf numFmtId="0" fontId="87" fillId="7" borderId="35" xfId="0" applyFont="1" applyFill="1" applyBorder="1"/>
    <xf numFmtId="0" fontId="74" fillId="0" borderId="35" xfId="2" applyFont="1" applyBorder="1" applyAlignment="1">
      <alignment horizontal="center" vertical="center"/>
    </xf>
    <xf numFmtId="0" fontId="86" fillId="0" borderId="35" xfId="0" applyFont="1" applyBorder="1" applyAlignment="1">
      <alignment horizontal="center" vertical="center"/>
    </xf>
    <xf numFmtId="0" fontId="18" fillId="0" borderId="35" xfId="2" applyFont="1" applyBorder="1" applyAlignment="1">
      <alignment horizontal="center"/>
    </xf>
    <xf numFmtId="0" fontId="18" fillId="0" borderId="35" xfId="0" applyFont="1" applyBorder="1" applyAlignment="1">
      <alignment horizontal="center"/>
    </xf>
    <xf numFmtId="0" fontId="18" fillId="0" borderId="35" xfId="0" applyFont="1" applyBorder="1"/>
    <xf numFmtId="0" fontId="8" fillId="19" borderId="35" xfId="2" applyFont="1" applyFill="1" applyBorder="1" applyAlignment="1">
      <alignment horizontal="center"/>
    </xf>
    <xf numFmtId="0" fontId="8" fillId="0" borderId="35" xfId="2" applyFont="1" applyBorder="1" applyAlignment="1">
      <alignment horizontal="center"/>
    </xf>
    <xf numFmtId="0" fontId="86" fillId="0" borderId="35" xfId="0" applyFont="1" applyBorder="1"/>
    <xf numFmtId="0" fontId="57" fillId="7" borderId="36" xfId="2" applyFont="1" applyFill="1" applyBorder="1" applyAlignment="1">
      <alignment horizontal="center"/>
    </xf>
    <xf numFmtId="0" fontId="56" fillId="7" borderId="36" xfId="0" applyFont="1" applyFill="1" applyBorder="1" applyAlignment="1">
      <alignment horizontal="center"/>
    </xf>
    <xf numFmtId="0" fontId="5" fillId="0" borderId="35" xfId="2" applyBorder="1"/>
    <xf numFmtId="0" fontId="5" fillId="0" borderId="35" xfId="0" applyFont="1" applyBorder="1"/>
    <xf numFmtId="0" fontId="8" fillId="15" borderId="35" xfId="2" applyFont="1" applyFill="1" applyBorder="1" applyAlignment="1">
      <alignment horizontal="center"/>
    </xf>
    <xf numFmtId="0" fontId="8" fillId="16" borderId="35" xfId="2" applyFont="1" applyFill="1" applyBorder="1" applyAlignment="1">
      <alignment horizontal="center"/>
    </xf>
    <xf numFmtId="0" fontId="66" fillId="27" borderId="0" xfId="0" applyFont="1" applyFill="1" applyAlignment="1">
      <alignment horizontal="center" vertical="justify" wrapText="1"/>
    </xf>
    <xf numFmtId="0" fontId="57" fillId="7" borderId="35" xfId="2" applyFont="1" applyFill="1" applyBorder="1" applyAlignment="1">
      <alignment horizontal="center"/>
    </xf>
    <xf numFmtId="0" fontId="5" fillId="0" borderId="35" xfId="2" applyBorder="1" applyAlignment="1">
      <alignment horizontal="center" vertical="center"/>
    </xf>
    <xf numFmtId="0" fontId="56" fillId="7" borderId="35" xfId="0" applyFont="1" applyFill="1" applyBorder="1" applyAlignment="1">
      <alignment horizontal="center"/>
    </xf>
    <xf numFmtId="0" fontId="8" fillId="22" borderId="35" xfId="2" applyFont="1" applyFill="1" applyBorder="1" applyAlignment="1">
      <alignment horizontal="center"/>
    </xf>
    <xf numFmtId="0" fontId="5" fillId="3" borderId="102" xfId="0" applyFont="1" applyFill="1" applyBorder="1" applyAlignment="1">
      <alignment horizontal="left" vertical="top" wrapText="1"/>
    </xf>
    <xf numFmtId="0" fontId="5" fillId="3" borderId="55" xfId="0" applyFont="1" applyFill="1" applyBorder="1" applyAlignment="1">
      <alignment horizontal="left" vertical="top" wrapText="1"/>
    </xf>
    <xf numFmtId="0" fontId="5" fillId="3" borderId="43" xfId="0" applyFont="1" applyFill="1" applyBorder="1" applyAlignment="1">
      <alignment horizontal="left" vertical="top" wrapText="1"/>
    </xf>
    <xf numFmtId="0" fontId="0" fillId="0" borderId="101" xfId="0" applyBorder="1" applyAlignment="1">
      <alignment horizontal="left" vertical="top" wrapText="1"/>
    </xf>
    <xf numFmtId="0" fontId="0" fillId="0" borderId="46" xfId="0" applyBorder="1" applyAlignment="1">
      <alignment horizontal="left" vertical="top" wrapText="1"/>
    </xf>
    <xf numFmtId="0" fontId="0" fillId="0" borderId="73" xfId="0" applyBorder="1" applyAlignment="1">
      <alignment horizontal="left" vertical="top" wrapText="1"/>
    </xf>
    <xf numFmtId="0" fontId="0" fillId="0" borderId="59" xfId="0" applyBorder="1" applyAlignment="1">
      <alignment horizontal="left" vertical="top" wrapText="1"/>
    </xf>
    <xf numFmtId="0" fontId="0" fillId="0" borderId="44" xfId="0" applyBorder="1" applyAlignment="1">
      <alignment horizontal="left" vertical="top" wrapText="1"/>
    </xf>
    <xf numFmtId="0" fontId="5" fillId="3" borderId="102" xfId="0" applyFont="1" applyFill="1" applyBorder="1" applyAlignment="1">
      <alignment horizontal="left" vertical="center" wrapText="1"/>
    </xf>
    <xf numFmtId="0" fontId="5" fillId="3" borderId="55" xfId="0" applyFont="1" applyFill="1" applyBorder="1" applyAlignment="1">
      <alignment horizontal="left" vertical="center" wrapText="1"/>
    </xf>
    <xf numFmtId="0" fontId="5" fillId="3" borderId="43" xfId="0" applyFont="1" applyFill="1" applyBorder="1" applyAlignment="1">
      <alignment horizontal="left" vertical="center" wrapText="1"/>
    </xf>
    <xf numFmtId="0" fontId="0" fillId="0" borderId="101" xfId="0" applyBorder="1" applyAlignment="1">
      <alignment horizontal="left" vertical="center" wrapText="1"/>
    </xf>
    <xf numFmtId="0" fontId="0" fillId="0" borderId="46" xfId="0" applyBorder="1" applyAlignment="1">
      <alignment horizontal="left" vertical="center" wrapText="1"/>
    </xf>
    <xf numFmtId="0" fontId="0" fillId="0" borderId="73" xfId="0" applyBorder="1" applyAlignment="1">
      <alignment horizontal="left" vertical="center" wrapText="1"/>
    </xf>
    <xf numFmtId="0" fontId="0" fillId="0" borderId="59" xfId="0" applyBorder="1" applyAlignment="1">
      <alignment horizontal="left" vertical="center" wrapText="1"/>
    </xf>
    <xf numFmtId="0" fontId="0" fillId="0" borderId="44" xfId="0" applyBorder="1" applyAlignment="1">
      <alignment horizontal="left" vertical="center" wrapText="1"/>
    </xf>
    <xf numFmtId="0" fontId="70" fillId="3" borderId="0" xfId="0" applyFont="1" applyFill="1" applyAlignment="1">
      <alignment horizontal="center" vertical="center" wrapText="1"/>
    </xf>
    <xf numFmtId="0" fontId="0" fillId="0" borderId="0" xfId="0" applyAlignment="1">
      <alignment horizontal="center" vertical="center" wrapText="1"/>
    </xf>
    <xf numFmtId="0" fontId="5" fillId="0" borderId="0" xfId="2" applyAlignment="1">
      <alignment horizontal="left" wrapText="1"/>
    </xf>
    <xf numFmtId="0" fontId="44" fillId="0" borderId="0" xfId="2" applyFont="1" applyAlignment="1">
      <alignment horizontal="justify" vertical="justify" wrapText="1"/>
    </xf>
    <xf numFmtId="0" fontId="0" fillId="10" borderId="22" xfId="0" applyFill="1"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9" borderId="38" xfId="0" applyFill="1" applyBorder="1" applyAlignment="1">
      <alignment horizontal="center" wrapText="1"/>
    </xf>
    <xf numFmtId="0" fontId="0" fillId="9" borderId="40" xfId="0" applyFill="1" applyBorder="1" applyAlignment="1">
      <alignment horizontal="center" wrapText="1"/>
    </xf>
    <xf numFmtId="0" fontId="0" fillId="0" borderId="40" xfId="0" applyBorder="1" applyAlignment="1">
      <alignment horizontal="center" wrapText="1"/>
    </xf>
    <xf numFmtId="0" fontId="0" fillId="0" borderId="39" xfId="0" applyBorder="1" applyAlignment="1">
      <alignment horizontal="center" wrapText="1"/>
    </xf>
    <xf numFmtId="0" fontId="28" fillId="4" borderId="0" xfId="2" applyFont="1" applyFill="1" applyAlignment="1">
      <alignment horizontal="left" wrapText="1"/>
    </xf>
    <xf numFmtId="0" fontId="39" fillId="5" borderId="21" xfId="2" applyFont="1" applyFill="1" applyBorder="1" applyAlignment="1">
      <alignment horizontal="center" vertical="center" wrapText="1"/>
    </xf>
    <xf numFmtId="0" fontId="8" fillId="4" borderId="6" xfId="2" applyFont="1" applyFill="1" applyBorder="1" applyAlignment="1">
      <alignment horizontal="justify" vertical="center" wrapText="1"/>
    </xf>
    <xf numFmtId="0" fontId="35" fillId="4" borderId="7" xfId="0" applyFont="1" applyFill="1" applyBorder="1" applyAlignment="1">
      <alignment vertical="center" wrapText="1"/>
    </xf>
    <xf numFmtId="0" fontId="35" fillId="4" borderId="8" xfId="0" applyFont="1" applyFill="1" applyBorder="1" applyAlignment="1">
      <alignment vertical="center" wrapText="1"/>
    </xf>
    <xf numFmtId="0" fontId="35" fillId="4" borderId="9" xfId="0" applyFont="1" applyFill="1" applyBorder="1" applyAlignment="1">
      <alignment vertical="center" wrapText="1"/>
    </xf>
    <xf numFmtId="0" fontId="35" fillId="4" borderId="0" xfId="0" applyFont="1" applyFill="1" applyAlignment="1">
      <alignment vertical="center" wrapText="1"/>
    </xf>
    <xf numFmtId="0" fontId="35" fillId="4" borderId="10" xfId="0" applyFont="1" applyFill="1" applyBorder="1" applyAlignment="1">
      <alignment vertical="center" wrapText="1"/>
    </xf>
    <xf numFmtId="0" fontId="35" fillId="4" borderId="11" xfId="0" applyFont="1" applyFill="1" applyBorder="1" applyAlignment="1">
      <alignment vertical="center" wrapText="1"/>
    </xf>
    <xf numFmtId="0" fontId="35" fillId="4" borderId="12" xfId="0" applyFont="1" applyFill="1" applyBorder="1" applyAlignment="1">
      <alignment vertical="center" wrapText="1"/>
    </xf>
    <xf numFmtId="0" fontId="35" fillId="4" borderId="13" xfId="0" applyFont="1" applyFill="1" applyBorder="1" applyAlignment="1">
      <alignment vertical="center" wrapText="1"/>
    </xf>
    <xf numFmtId="0" fontId="28" fillId="4" borderId="0" xfId="2" applyFont="1" applyFill="1" applyAlignment="1" applyProtection="1">
      <alignment vertical="center" wrapText="1"/>
      <protection hidden="1"/>
    </xf>
    <xf numFmtId="0" fontId="90" fillId="14" borderId="25" xfId="0" applyFont="1" applyFill="1" applyBorder="1" applyAlignment="1">
      <alignment horizontal="justify" vertical="center" wrapText="1"/>
    </xf>
    <xf numFmtId="0" fontId="13" fillId="4" borderId="0" xfId="0" applyFont="1" applyFill="1" applyAlignment="1">
      <alignment horizontal="left" vertical="center" wrapText="1"/>
    </xf>
    <xf numFmtId="0" fontId="0" fillId="4" borderId="0" xfId="0" applyFill="1" applyAlignment="1">
      <alignment vertical="center"/>
    </xf>
    <xf numFmtId="0" fontId="46" fillId="11" borderId="25" xfId="0" applyFont="1" applyFill="1" applyBorder="1" applyAlignment="1">
      <alignment horizontal="center" vertical="center"/>
    </xf>
    <xf numFmtId="0" fontId="28" fillId="11" borderId="25" xfId="0" applyFont="1" applyFill="1" applyBorder="1" applyAlignment="1">
      <alignment horizontal="center" vertical="center"/>
    </xf>
    <xf numFmtId="0" fontId="46" fillId="13" borderId="25" xfId="0" applyFont="1" applyFill="1" applyBorder="1" applyAlignment="1">
      <alignment horizontal="center" vertical="center" wrapText="1"/>
    </xf>
    <xf numFmtId="0" fontId="28" fillId="13" borderId="25" xfId="0" applyFont="1" applyFill="1" applyBorder="1" applyAlignment="1">
      <alignment horizontal="center" vertical="center" wrapText="1"/>
    </xf>
    <xf numFmtId="0" fontId="90" fillId="14" borderId="75" xfId="0" applyFont="1" applyFill="1" applyBorder="1" applyAlignment="1">
      <alignment horizontal="left" vertical="center"/>
    </xf>
    <xf numFmtId="0" fontId="90" fillId="14" borderId="76" xfId="0" applyFont="1" applyFill="1" applyBorder="1" applyAlignment="1">
      <alignment horizontal="left" vertical="center"/>
    </xf>
    <xf numFmtId="0" fontId="90" fillId="14" borderId="77" xfId="0" applyFont="1" applyFill="1" applyBorder="1" applyAlignment="1">
      <alignment horizontal="left" vertical="center"/>
    </xf>
    <xf numFmtId="0" fontId="5" fillId="3" borderId="0" xfId="0" applyFont="1" applyFill="1" applyAlignment="1">
      <alignment horizontal="left" vertical="center" wrapText="1"/>
    </xf>
    <xf numFmtId="0" fontId="86" fillId="0" borderId="0" xfId="0" applyFont="1" applyAlignment="1">
      <alignment wrapText="1"/>
    </xf>
    <xf numFmtId="0" fontId="44" fillId="4" borderId="0" xfId="0" applyFont="1" applyFill="1" applyAlignment="1">
      <alignment vertical="top" wrapText="1"/>
    </xf>
    <xf numFmtId="0" fontId="26" fillId="35" borderId="27" xfId="0" applyFont="1" applyFill="1" applyBorder="1" applyAlignment="1">
      <alignment horizontal="left" vertical="center"/>
    </xf>
    <xf numFmtId="0" fontId="26" fillId="35" borderId="28" xfId="0" applyFont="1" applyFill="1" applyBorder="1" applyAlignment="1">
      <alignment horizontal="left" vertical="center"/>
    </xf>
    <xf numFmtId="0" fontId="26" fillId="35" borderId="29" xfId="0" applyFont="1" applyFill="1" applyBorder="1" applyAlignment="1">
      <alignment horizontal="left" vertical="center"/>
    </xf>
    <xf numFmtId="0" fontId="90" fillId="14" borderId="26" xfId="0" applyFont="1" applyFill="1" applyBorder="1" applyAlignment="1">
      <alignment horizontal="justify" vertical="center" wrapText="1"/>
    </xf>
    <xf numFmtId="0" fontId="26" fillId="35" borderId="30" xfId="0" applyFont="1" applyFill="1" applyBorder="1" applyAlignment="1">
      <alignment horizontal="left" vertical="center"/>
    </xf>
    <xf numFmtId="0" fontId="26" fillId="35" borderId="25" xfId="0" applyFont="1" applyFill="1" applyBorder="1" applyAlignment="1">
      <alignment horizontal="left" vertical="center"/>
    </xf>
    <xf numFmtId="0" fontId="26" fillId="35" borderId="31" xfId="0" applyFont="1" applyFill="1" applyBorder="1" applyAlignment="1">
      <alignment horizontal="left" vertical="center"/>
    </xf>
    <xf numFmtId="0" fontId="26" fillId="35" borderId="32" xfId="0" applyFont="1" applyFill="1" applyBorder="1" applyAlignment="1">
      <alignment horizontal="left" vertical="center"/>
    </xf>
    <xf numFmtId="0" fontId="26" fillId="35" borderId="33" xfId="0" applyFont="1" applyFill="1" applyBorder="1" applyAlignment="1">
      <alignment horizontal="left" vertical="center"/>
    </xf>
    <xf numFmtId="0" fontId="26" fillId="35" borderId="34" xfId="0" applyFont="1" applyFill="1" applyBorder="1" applyAlignment="1">
      <alignment horizontal="left" vertical="center"/>
    </xf>
    <xf numFmtId="0" fontId="0" fillId="0" borderId="0" xfId="0" applyAlignment="1">
      <alignment vertical="center" wrapText="1"/>
    </xf>
    <xf numFmtId="0" fontId="74" fillId="9" borderId="38" xfId="0" applyFont="1" applyFill="1" applyBorder="1" applyAlignment="1" applyProtection="1">
      <alignment horizontal="center" vertical="center" wrapText="1"/>
      <protection locked="0"/>
    </xf>
    <xf numFmtId="0" fontId="0" fillId="0" borderId="40" xfId="0" applyBorder="1" applyAlignment="1">
      <alignment horizontal="center" vertical="center"/>
    </xf>
    <xf numFmtId="0" fontId="0" fillId="0" borderId="39" xfId="0" applyBorder="1" applyAlignment="1">
      <alignment horizontal="center" vertical="center"/>
    </xf>
    <xf numFmtId="20" fontId="107" fillId="4" borderId="0" xfId="0" applyNumberFormat="1" applyFont="1" applyFill="1" applyAlignment="1">
      <alignment horizontal="center" vertical="top"/>
    </xf>
    <xf numFmtId="0" fontId="107" fillId="0" borderId="0" xfId="0" applyFont="1" applyAlignment="1">
      <alignment horizontal="center" vertical="top"/>
    </xf>
    <xf numFmtId="0" fontId="79" fillId="0" borderId="0" xfId="0" applyFont="1" applyAlignment="1">
      <alignment horizontal="left" vertical="top" wrapText="1"/>
    </xf>
    <xf numFmtId="0" fontId="8" fillId="7" borderId="45" xfId="0" applyFont="1" applyFill="1" applyBorder="1" applyAlignment="1">
      <alignment horizontal="center" vertical="center"/>
    </xf>
    <xf numFmtId="0" fontId="8" fillId="7" borderId="48" xfId="0" applyFont="1" applyFill="1" applyBorder="1" applyAlignment="1">
      <alignment horizontal="center" vertical="center"/>
    </xf>
    <xf numFmtId="0" fontId="74" fillId="10" borderId="37" xfId="0" applyFont="1" applyFill="1" applyBorder="1" applyAlignment="1">
      <alignment horizontal="center" vertical="center" wrapText="1"/>
    </xf>
    <xf numFmtId="0" fontId="74" fillId="9" borderId="37" xfId="0" applyFont="1" applyFill="1" applyBorder="1" applyAlignment="1">
      <alignment horizontal="center" vertical="center" wrapText="1"/>
    </xf>
    <xf numFmtId="0" fontId="44" fillId="9" borderId="37" xfId="0" applyFont="1" applyFill="1" applyBorder="1" applyAlignment="1">
      <alignment horizontal="center" vertical="center"/>
    </xf>
    <xf numFmtId="0" fontId="0" fillId="9" borderId="37" xfId="0" applyFill="1" applyBorder="1" applyAlignment="1">
      <alignment horizontal="center" vertical="center"/>
    </xf>
    <xf numFmtId="0" fontId="8" fillId="8" borderId="37" xfId="0" applyFont="1" applyFill="1" applyBorder="1" applyAlignment="1">
      <alignment horizontal="center" vertical="center"/>
    </xf>
    <xf numFmtId="0" fontId="79" fillId="0" borderId="0" xfId="0" applyFont="1" applyAlignment="1">
      <alignment horizontal="left" vertical="center" wrapText="1"/>
    </xf>
    <xf numFmtId="0" fontId="0" fillId="0" borderId="0" xfId="0" applyAlignment="1">
      <alignment horizontal="left" wrapText="1"/>
    </xf>
    <xf numFmtId="20" fontId="44" fillId="4" borderId="0" xfId="0" applyNumberFormat="1" applyFont="1" applyFill="1" applyAlignment="1">
      <alignment horizontal="center" vertical="top"/>
    </xf>
    <xf numFmtId="0" fontId="44" fillId="0" borderId="0" xfId="0" applyFont="1" applyAlignment="1">
      <alignment horizontal="center" vertical="top"/>
    </xf>
    <xf numFmtId="20" fontId="65" fillId="33" borderId="114" xfId="0" applyNumberFormat="1" applyFont="1" applyFill="1" applyBorder="1" applyAlignment="1">
      <alignment horizontal="center" vertical="center" wrapText="1"/>
    </xf>
    <xf numFmtId="0" fontId="65" fillId="33" borderId="114" xfId="0" applyFont="1" applyFill="1" applyBorder="1" applyAlignment="1">
      <alignment horizontal="center" vertical="center" wrapText="1"/>
    </xf>
    <xf numFmtId="20" fontId="65" fillId="0" borderId="73" xfId="0" applyNumberFormat="1" applyFont="1" applyBorder="1" applyAlignment="1">
      <alignment horizontal="center" vertical="center" wrapText="1"/>
    </xf>
    <xf numFmtId="0" fontId="0" fillId="0" borderId="44" xfId="0" applyBorder="1" applyAlignment="1">
      <alignment horizontal="center" vertical="center" wrapText="1"/>
    </xf>
    <xf numFmtId="20" fontId="65" fillId="0" borderId="38" xfId="0" applyNumberFormat="1" applyFont="1" applyBorder="1" applyAlignment="1">
      <alignment horizontal="center" vertical="center" wrapText="1"/>
    </xf>
    <xf numFmtId="0" fontId="0" fillId="0" borderId="39" xfId="0" applyBorder="1" applyAlignment="1">
      <alignment horizontal="center" vertical="center" wrapText="1"/>
    </xf>
    <xf numFmtId="0" fontId="65" fillId="0" borderId="73" xfId="0" applyFont="1" applyBorder="1" applyAlignment="1">
      <alignment horizontal="center" vertical="center" wrapText="1"/>
    </xf>
    <xf numFmtId="0" fontId="44" fillId="0" borderId="59" xfId="0" applyFont="1" applyBorder="1" applyAlignment="1">
      <alignment vertical="center" wrapText="1"/>
    </xf>
    <xf numFmtId="0" fontId="44" fillId="0" borderId="124" xfId="0" applyFont="1" applyBorder="1" applyAlignment="1">
      <alignment vertical="center" wrapText="1"/>
    </xf>
    <xf numFmtId="0" fontId="65" fillId="0" borderId="38" xfId="0" applyFont="1" applyBorder="1" applyAlignment="1">
      <alignment horizontal="center" vertical="center" wrapText="1"/>
    </xf>
    <xf numFmtId="0" fontId="44" fillId="0" borderId="40" xfId="0" applyFont="1" applyBorder="1" applyAlignment="1">
      <alignment vertical="center" wrapText="1"/>
    </xf>
    <xf numFmtId="0" fontId="44" fillId="0" borderId="116" xfId="0" applyFont="1" applyBorder="1" applyAlignment="1">
      <alignment vertical="center" wrapText="1"/>
    </xf>
    <xf numFmtId="20" fontId="65" fillId="0" borderId="118" xfId="0" applyNumberFormat="1" applyFont="1" applyBorder="1" applyAlignment="1">
      <alignment horizontal="center" vertical="center" wrapText="1"/>
    </xf>
    <xf numFmtId="0" fontId="0" fillId="0" borderId="119" xfId="0" applyBorder="1" applyAlignment="1">
      <alignment horizontal="center" vertical="center" wrapText="1"/>
    </xf>
    <xf numFmtId="0" fontId="65" fillId="0" borderId="118" xfId="0" applyFont="1" applyBorder="1" applyAlignment="1">
      <alignment horizontal="center" vertical="center" wrapText="1"/>
    </xf>
    <xf numFmtId="0" fontId="44" fillId="0" borderId="121" xfId="0" applyFont="1" applyBorder="1" applyAlignment="1">
      <alignment vertical="center" wrapText="1"/>
    </xf>
    <xf numFmtId="0" fontId="44" fillId="0" borderId="122" xfId="0" applyFont="1" applyBorder="1" applyAlignment="1">
      <alignment vertical="center" wrapText="1"/>
    </xf>
    <xf numFmtId="20" fontId="69" fillId="4" borderId="0" xfId="0" applyNumberFormat="1" applyFont="1" applyFill="1" applyAlignment="1">
      <alignment horizontal="justify" vertical="top"/>
    </xf>
    <xf numFmtId="0" fontId="69" fillId="0" borderId="0" xfId="0" applyFont="1" applyAlignment="1">
      <alignment horizontal="justify" vertical="top"/>
    </xf>
    <xf numFmtId="0" fontId="94" fillId="10" borderId="78" xfId="0" applyFont="1" applyFill="1" applyBorder="1" applyAlignment="1">
      <alignment horizontal="center" vertical="center"/>
    </xf>
    <xf numFmtId="0" fontId="0" fillId="10" borderId="79" xfId="0" applyFill="1" applyBorder="1" applyAlignment="1">
      <alignment horizontal="left" vertical="center"/>
    </xf>
    <xf numFmtId="0" fontId="94" fillId="8" borderId="78" xfId="0" applyFont="1" applyFill="1" applyBorder="1" applyAlignment="1">
      <alignment horizontal="center" vertical="center"/>
    </xf>
    <xf numFmtId="0" fontId="0" fillId="8" borderId="78" xfId="0" applyFill="1" applyBorder="1" applyAlignment="1">
      <alignment horizontal="left" vertical="center"/>
    </xf>
    <xf numFmtId="0" fontId="94" fillId="7" borderId="78" xfId="0" applyFont="1" applyFill="1" applyBorder="1" applyAlignment="1">
      <alignment horizontal="center" vertical="center"/>
    </xf>
    <xf numFmtId="0" fontId="0" fillId="7" borderId="78" xfId="0" applyFill="1" applyBorder="1" applyAlignment="1">
      <alignment horizontal="left" vertical="center"/>
    </xf>
    <xf numFmtId="0" fontId="94" fillId="9" borderId="78" xfId="0" applyFont="1" applyFill="1" applyBorder="1" applyAlignment="1">
      <alignment horizontal="center" vertical="center"/>
    </xf>
    <xf numFmtId="0" fontId="0" fillId="9" borderId="78" xfId="0" applyFill="1" applyBorder="1" applyAlignment="1">
      <alignment horizontal="left" vertical="center"/>
    </xf>
    <xf numFmtId="0" fontId="0" fillId="0" borderId="73" xfId="0" applyBorder="1" applyAlignment="1" applyProtection="1">
      <alignment wrapText="1"/>
      <protection locked="0"/>
    </xf>
    <xf numFmtId="0" fontId="0" fillId="0" borderId="59" xfId="0" applyBorder="1" applyAlignment="1" applyProtection="1">
      <alignment wrapText="1"/>
      <protection locked="0"/>
    </xf>
    <xf numFmtId="0" fontId="0" fillId="0" borderId="44" xfId="0" applyBorder="1" applyAlignment="1" applyProtection="1">
      <alignment wrapText="1"/>
      <protection locked="0"/>
    </xf>
    <xf numFmtId="0" fontId="0" fillId="0" borderId="38" xfId="0" applyBorder="1" applyAlignment="1" applyProtection="1">
      <alignment wrapText="1"/>
      <protection locked="0"/>
    </xf>
    <xf numFmtId="0" fontId="0" fillId="0" borderId="0" xfId="0" applyAlignment="1">
      <alignment horizontal="center" vertical="top" wrapText="1"/>
    </xf>
    <xf numFmtId="0" fontId="26" fillId="29" borderId="4" xfId="0" applyFont="1" applyFill="1" applyBorder="1" applyAlignment="1">
      <alignment horizontal="center" vertical="center" wrapText="1"/>
    </xf>
    <xf numFmtId="0" fontId="26" fillId="29" borderId="5" xfId="0" applyFont="1" applyFill="1" applyBorder="1" applyAlignment="1">
      <alignment horizontal="center" vertical="center" wrapText="1"/>
    </xf>
    <xf numFmtId="0" fontId="98" fillId="29" borderId="45" xfId="0" applyFont="1" applyFill="1" applyBorder="1" applyAlignment="1">
      <alignment horizontal="center" vertical="center" wrapText="1"/>
    </xf>
    <xf numFmtId="0" fontId="98" fillId="29" borderId="48" xfId="0" applyFont="1" applyFill="1" applyBorder="1" applyAlignment="1">
      <alignment horizontal="center" vertical="center" wrapText="1"/>
    </xf>
    <xf numFmtId="0" fontId="26" fillId="29" borderId="3" xfId="0" applyFont="1" applyFill="1" applyBorder="1" applyAlignment="1">
      <alignment horizontal="center" vertical="center" wrapText="1"/>
    </xf>
    <xf numFmtId="0" fontId="98" fillId="29" borderId="50" xfId="0" applyFont="1" applyFill="1" applyBorder="1" applyAlignment="1">
      <alignment horizontal="center" vertical="center" wrapText="1"/>
    </xf>
    <xf numFmtId="0" fontId="44" fillId="0" borderId="0" xfId="0" applyFont="1" applyAlignment="1">
      <alignment vertical="center" wrapText="1"/>
    </xf>
    <xf numFmtId="0" fontId="92" fillId="3" borderId="0" xfId="0" applyFont="1" applyFill="1" applyAlignment="1">
      <alignment horizontal="center"/>
    </xf>
    <xf numFmtId="0" fontId="44" fillId="3" borderId="0" xfId="0" applyFont="1" applyFill="1" applyAlignment="1" applyProtection="1">
      <alignment horizontal="left" vertical="justify"/>
      <protection locked="0"/>
    </xf>
    <xf numFmtId="0" fontId="0" fillId="3" borderId="0" xfId="0" applyFill="1" applyAlignment="1">
      <alignment horizontal="left" vertical="center" wrapText="1"/>
    </xf>
    <xf numFmtId="0" fontId="44" fillId="7" borderId="86" xfId="0" applyFont="1" applyFill="1" applyBorder="1" applyAlignment="1">
      <alignment horizontal="left" vertical="center" wrapText="1"/>
    </xf>
    <xf numFmtId="0" fontId="44" fillId="9" borderId="86" xfId="0" applyFont="1" applyFill="1" applyBorder="1" applyAlignment="1">
      <alignment horizontal="left" vertical="center" wrapText="1"/>
    </xf>
    <xf numFmtId="0" fontId="112" fillId="3" borderId="83" xfId="0" applyFont="1" applyFill="1" applyBorder="1" applyAlignment="1" applyProtection="1">
      <alignment horizontal="center" vertical="top" wrapText="1"/>
      <protection locked="0"/>
    </xf>
    <xf numFmtId="0" fontId="112" fillId="3" borderId="82" xfId="0" applyFont="1" applyFill="1" applyBorder="1" applyAlignment="1" applyProtection="1">
      <alignment horizontal="center" vertical="top" wrapText="1"/>
      <protection locked="0"/>
    </xf>
    <xf numFmtId="0" fontId="112" fillId="3" borderId="85" xfId="0" applyFont="1" applyFill="1" applyBorder="1" applyAlignment="1" applyProtection="1">
      <alignment horizontal="center" vertical="top" wrapText="1"/>
      <protection locked="0"/>
    </xf>
    <xf numFmtId="0" fontId="112" fillId="3" borderId="81" xfId="0" applyFont="1" applyFill="1" applyBorder="1" applyAlignment="1" applyProtection="1">
      <alignment horizontal="center" vertical="top" wrapText="1"/>
      <protection locked="0"/>
    </xf>
    <xf numFmtId="0" fontId="112" fillId="3" borderId="133" xfId="0" applyFont="1" applyFill="1" applyBorder="1" applyAlignment="1" applyProtection="1">
      <alignment horizontal="center" vertical="top" wrapText="1"/>
      <protection locked="0"/>
    </xf>
    <xf numFmtId="0" fontId="0" fillId="3" borderId="83" xfId="0" applyFill="1" applyBorder="1" applyAlignment="1">
      <alignment vertical="top" wrapText="1"/>
    </xf>
    <xf numFmtId="0" fontId="0" fillId="3" borderId="82" xfId="0" applyFill="1" applyBorder="1" applyAlignment="1">
      <alignment vertical="top" wrapText="1"/>
    </xf>
    <xf numFmtId="0" fontId="0" fillId="3" borderId="87" xfId="0" applyFill="1" applyBorder="1" applyAlignment="1">
      <alignment vertical="top" wrapText="1"/>
    </xf>
    <xf numFmtId="0" fontId="0" fillId="3" borderId="80" xfId="0" applyFill="1" applyBorder="1" applyAlignment="1">
      <alignment vertical="top" wrapText="1"/>
    </xf>
    <xf numFmtId="0" fontId="0" fillId="3" borderId="0" xfId="0" applyFill="1" applyAlignment="1">
      <alignment vertical="top" wrapText="1"/>
    </xf>
    <xf numFmtId="0" fontId="0" fillId="3" borderId="88" xfId="0" applyFill="1" applyBorder="1" applyAlignment="1">
      <alignment vertical="top" wrapText="1"/>
    </xf>
    <xf numFmtId="0" fontId="0" fillId="3" borderId="85" xfId="0" applyFill="1" applyBorder="1" applyAlignment="1">
      <alignment vertical="top" wrapText="1"/>
    </xf>
    <xf numFmtId="0" fontId="0" fillId="3" borderId="81" xfId="0" applyFill="1" applyBorder="1" applyAlignment="1">
      <alignment vertical="top" wrapText="1"/>
    </xf>
    <xf numFmtId="0" fontId="0" fillId="3" borderId="89" xfId="0" applyFill="1" applyBorder="1" applyAlignment="1">
      <alignment vertical="top" wrapText="1"/>
    </xf>
    <xf numFmtId="0" fontId="8" fillId="3" borderId="83" xfId="0" applyFont="1" applyFill="1" applyBorder="1" applyAlignment="1">
      <alignment wrapText="1"/>
    </xf>
    <xf numFmtId="0" fontId="0" fillId="0" borderId="82" xfId="0" applyBorder="1" applyAlignment="1">
      <alignment wrapText="1"/>
    </xf>
    <xf numFmtId="0" fontId="0" fillId="0" borderId="87" xfId="0" applyBorder="1" applyAlignment="1">
      <alignment wrapText="1"/>
    </xf>
    <xf numFmtId="0" fontId="8" fillId="3" borderId="84" xfId="0" applyFont="1" applyFill="1" applyBorder="1" applyAlignment="1">
      <alignment wrapText="1"/>
    </xf>
    <xf numFmtId="0" fontId="0" fillId="0" borderId="90" xfId="0" applyBorder="1" applyAlignment="1">
      <alignment wrapText="1"/>
    </xf>
    <xf numFmtId="0" fontId="0" fillId="0" borderId="91" xfId="0" applyBorder="1" applyAlignment="1">
      <alignment wrapText="1"/>
    </xf>
    <xf numFmtId="0" fontId="0" fillId="3" borderId="83" xfId="0" applyFill="1" applyBorder="1" applyAlignment="1">
      <alignment horizontal="left" vertical="top" wrapText="1"/>
    </xf>
    <xf numFmtId="0" fontId="0" fillId="3" borderId="82" xfId="0" applyFill="1" applyBorder="1" applyAlignment="1">
      <alignment horizontal="left" vertical="top" wrapText="1"/>
    </xf>
    <xf numFmtId="0" fontId="0" fillId="3" borderId="87" xfId="0" applyFill="1" applyBorder="1" applyAlignment="1">
      <alignment horizontal="left" vertical="top" wrapText="1"/>
    </xf>
    <xf numFmtId="0" fontId="0" fillId="3" borderId="80" xfId="0" applyFill="1" applyBorder="1" applyAlignment="1">
      <alignment horizontal="left" vertical="top" wrapText="1"/>
    </xf>
    <xf numFmtId="0" fontId="0" fillId="3" borderId="0" xfId="0" applyFill="1" applyAlignment="1">
      <alignment horizontal="left" vertical="top" wrapText="1"/>
    </xf>
    <xf numFmtId="0" fontId="0" fillId="3" borderId="88" xfId="0" applyFill="1" applyBorder="1" applyAlignment="1">
      <alignment horizontal="left" vertical="top" wrapText="1"/>
    </xf>
    <xf numFmtId="0" fontId="0" fillId="3" borderId="85" xfId="0" applyFill="1" applyBorder="1" applyAlignment="1">
      <alignment horizontal="left" vertical="top" wrapText="1"/>
    </xf>
    <xf numFmtId="0" fontId="0" fillId="3" borderId="81" xfId="0" applyFill="1" applyBorder="1" applyAlignment="1">
      <alignment horizontal="left" vertical="top" wrapText="1"/>
    </xf>
    <xf numFmtId="0" fontId="0" fillId="3" borderId="89" xfId="0" applyFill="1" applyBorder="1" applyAlignment="1">
      <alignment horizontal="left" vertical="top" wrapText="1"/>
    </xf>
    <xf numFmtId="0" fontId="44" fillId="8" borderId="86" xfId="0" applyFont="1" applyFill="1" applyBorder="1" applyAlignment="1">
      <alignment horizontal="left" vertical="center" wrapText="1"/>
    </xf>
    <xf numFmtId="0" fontId="44" fillId="10" borderId="86" xfId="0" applyFont="1" applyFill="1" applyBorder="1" applyAlignment="1">
      <alignment horizontal="left" vertical="center" wrapText="1"/>
    </xf>
    <xf numFmtId="0" fontId="0" fillId="7" borderId="128" xfId="0" applyFill="1" applyBorder="1" applyAlignment="1">
      <alignment horizontal="left" vertical="center"/>
    </xf>
    <xf numFmtId="0" fontId="0" fillId="7" borderId="79" xfId="0" applyFill="1" applyBorder="1" applyAlignment="1">
      <alignment horizontal="left" vertical="center"/>
    </xf>
    <xf numFmtId="0" fontId="0" fillId="7" borderId="129" xfId="0" applyFill="1" applyBorder="1" applyAlignment="1">
      <alignment horizontal="left" vertical="center"/>
    </xf>
    <xf numFmtId="0" fontId="94" fillId="8" borderId="130" xfId="0" applyFont="1" applyFill="1" applyBorder="1" applyAlignment="1">
      <alignment horizontal="center" vertical="center"/>
    </xf>
    <xf numFmtId="0" fontId="94" fillId="8" borderId="131" xfId="0" applyFont="1" applyFill="1" applyBorder="1" applyAlignment="1">
      <alignment horizontal="center" vertical="center"/>
    </xf>
    <xf numFmtId="0" fontId="94" fillId="8" borderId="132" xfId="0" applyFont="1" applyFill="1" applyBorder="1" applyAlignment="1">
      <alignment horizontal="center" vertical="center"/>
    </xf>
    <xf numFmtId="0" fontId="0" fillId="8" borderId="128" xfId="0" applyFill="1" applyBorder="1" applyAlignment="1">
      <alignment horizontal="left" vertical="center"/>
    </xf>
    <xf numFmtId="0" fontId="0" fillId="8" borderId="79" xfId="0" applyFill="1" applyBorder="1" applyAlignment="1">
      <alignment horizontal="left" vertical="center"/>
    </xf>
    <xf numFmtId="0" fontId="0" fillId="8" borderId="129" xfId="0" applyFill="1" applyBorder="1" applyAlignment="1">
      <alignment horizontal="left" vertical="center"/>
    </xf>
    <xf numFmtId="0" fontId="4" fillId="0" borderId="84" xfId="0" applyFont="1" applyBorder="1" applyAlignment="1">
      <alignment wrapText="1"/>
    </xf>
    <xf numFmtId="0" fontId="4" fillId="0" borderId="90" xfId="0" applyFont="1" applyBorder="1" applyAlignment="1">
      <alignment wrapText="1"/>
    </xf>
    <xf numFmtId="0" fontId="4" fillId="0" borderId="91" xfId="0" applyFont="1" applyBorder="1" applyAlignment="1">
      <alignment wrapText="1"/>
    </xf>
    <xf numFmtId="0" fontId="5" fillId="0" borderId="0" xfId="0" applyFont="1" applyAlignment="1">
      <alignment vertical="center" wrapText="1"/>
    </xf>
    <xf numFmtId="0" fontId="1" fillId="3" borderId="83" xfId="0" applyFont="1" applyFill="1" applyBorder="1" applyAlignment="1">
      <alignment vertical="top" wrapText="1"/>
    </xf>
    <xf numFmtId="0" fontId="1" fillId="0" borderId="82" xfId="0" applyFont="1" applyBorder="1" applyAlignment="1">
      <alignment vertical="top" wrapText="1"/>
    </xf>
    <xf numFmtId="0" fontId="1" fillId="0" borderId="87" xfId="0" applyFont="1" applyBorder="1" applyAlignment="1">
      <alignment vertical="top" wrapText="1"/>
    </xf>
    <xf numFmtId="0" fontId="1" fillId="0" borderId="80" xfId="0" applyFont="1" applyBorder="1" applyAlignment="1">
      <alignment vertical="top" wrapText="1"/>
    </xf>
    <xf numFmtId="0" fontId="1" fillId="0" borderId="0" xfId="0" applyFont="1" applyAlignment="1">
      <alignment vertical="top" wrapText="1"/>
    </xf>
    <xf numFmtId="0" fontId="1" fillId="0" borderId="88" xfId="0" applyFont="1" applyBorder="1" applyAlignment="1">
      <alignment vertical="top" wrapText="1"/>
    </xf>
    <xf numFmtId="0" fontId="1" fillId="0" borderId="85" xfId="0" applyFont="1" applyBorder="1" applyAlignment="1">
      <alignment vertical="top" wrapText="1"/>
    </xf>
    <xf numFmtId="0" fontId="1" fillId="0" borderId="81" xfId="0" applyFont="1" applyBorder="1" applyAlignment="1">
      <alignment vertical="top" wrapText="1"/>
    </xf>
    <xf numFmtId="0" fontId="1" fillId="0" borderId="89" xfId="0" applyFont="1" applyBorder="1" applyAlignment="1">
      <alignment vertical="top" wrapText="1"/>
    </xf>
    <xf numFmtId="0" fontId="94" fillId="9" borderId="130" xfId="0" applyFont="1" applyFill="1" applyBorder="1" applyAlignment="1">
      <alignment horizontal="center" vertical="center"/>
    </xf>
    <xf numFmtId="0" fontId="94" fillId="9" borderId="131" xfId="0" applyFont="1" applyFill="1" applyBorder="1" applyAlignment="1">
      <alignment horizontal="center" vertical="center"/>
    </xf>
    <xf numFmtId="0" fontId="94" fillId="9" borderId="132" xfId="0" applyFont="1" applyFill="1" applyBorder="1" applyAlignment="1">
      <alignment horizontal="center" vertical="center"/>
    </xf>
    <xf numFmtId="0" fontId="0" fillId="9" borderId="128" xfId="0" applyFill="1" applyBorder="1" applyAlignment="1">
      <alignment horizontal="left" vertical="center"/>
    </xf>
    <xf numFmtId="0" fontId="0" fillId="9" borderId="79" xfId="0" applyFill="1" applyBorder="1" applyAlignment="1">
      <alignment horizontal="left" vertical="center"/>
    </xf>
    <xf numFmtId="0" fontId="0" fillId="9" borderId="129" xfId="0" applyFill="1" applyBorder="1" applyAlignment="1">
      <alignment horizontal="left" vertical="center"/>
    </xf>
    <xf numFmtId="0" fontId="94" fillId="10" borderId="130" xfId="0" applyFont="1" applyFill="1" applyBorder="1" applyAlignment="1">
      <alignment horizontal="center" vertical="center"/>
    </xf>
    <xf numFmtId="0" fontId="94" fillId="10" borderId="131" xfId="0" applyFont="1" applyFill="1" applyBorder="1" applyAlignment="1">
      <alignment horizontal="center" vertical="center"/>
    </xf>
    <xf numFmtId="0" fontId="94" fillId="10" borderId="132" xfId="0" applyFont="1" applyFill="1" applyBorder="1" applyAlignment="1">
      <alignment horizontal="center" vertical="center"/>
    </xf>
    <xf numFmtId="0" fontId="0" fillId="10" borderId="128" xfId="0" applyFill="1" applyBorder="1" applyAlignment="1">
      <alignment horizontal="left" vertical="center"/>
    </xf>
    <xf numFmtId="0" fontId="94" fillId="7" borderId="130" xfId="0" applyFont="1" applyFill="1" applyBorder="1" applyAlignment="1">
      <alignment horizontal="center" vertical="center"/>
    </xf>
    <xf numFmtId="0" fontId="94" fillId="7" borderId="131" xfId="0" applyFont="1" applyFill="1" applyBorder="1" applyAlignment="1">
      <alignment horizontal="center" vertical="center"/>
    </xf>
    <xf numFmtId="0" fontId="94" fillId="7" borderId="132" xfId="0" applyFont="1" applyFill="1" applyBorder="1" applyAlignment="1">
      <alignment horizontal="center" vertical="center"/>
    </xf>
    <xf numFmtId="0" fontId="0" fillId="3" borderId="83" xfId="0" applyFill="1" applyBorder="1" applyAlignment="1" applyProtection="1">
      <alignment vertical="top" wrapText="1"/>
      <protection locked="0"/>
    </xf>
    <xf numFmtId="0" fontId="0" fillId="3" borderId="82" xfId="0" applyFill="1" applyBorder="1" applyAlignment="1" applyProtection="1">
      <alignment vertical="top" wrapText="1"/>
      <protection locked="0"/>
    </xf>
    <xf numFmtId="0" fontId="0" fillId="3" borderId="87" xfId="0" applyFill="1" applyBorder="1" applyAlignment="1" applyProtection="1">
      <alignment vertical="top" wrapText="1"/>
      <protection locked="0"/>
    </xf>
    <xf numFmtId="0" fontId="0" fillId="3" borderId="80" xfId="0" applyFill="1" applyBorder="1" applyAlignment="1" applyProtection="1">
      <alignment vertical="top" wrapText="1"/>
      <protection locked="0"/>
    </xf>
    <xf numFmtId="0" fontId="0" fillId="3" borderId="0" xfId="0" applyFill="1" applyAlignment="1" applyProtection="1">
      <alignment vertical="top" wrapText="1"/>
      <protection locked="0"/>
    </xf>
    <xf numFmtId="0" fontId="0" fillId="3" borderId="88" xfId="0" applyFill="1" applyBorder="1" applyAlignment="1" applyProtection="1">
      <alignment vertical="top" wrapText="1"/>
      <protection locked="0"/>
    </xf>
    <xf numFmtId="0" fontId="0" fillId="3" borderId="85" xfId="0" applyFill="1" applyBorder="1" applyAlignment="1" applyProtection="1">
      <alignment vertical="top" wrapText="1"/>
      <protection locked="0"/>
    </xf>
    <xf numFmtId="0" fontId="0" fillId="3" borderId="81" xfId="0" applyFill="1" applyBorder="1" applyAlignment="1" applyProtection="1">
      <alignment vertical="top" wrapText="1"/>
      <protection locked="0"/>
    </xf>
    <xf numFmtId="0" fontId="0" fillId="3" borderId="89" xfId="0" applyFill="1" applyBorder="1" applyAlignment="1" applyProtection="1">
      <alignment vertical="top" wrapText="1"/>
      <protection locked="0"/>
    </xf>
    <xf numFmtId="0" fontId="82" fillId="0" borderId="0" xfId="0" applyFont="1" applyAlignment="1">
      <alignment horizontal="center" vertical="top" wrapText="1"/>
    </xf>
    <xf numFmtId="0" fontId="44" fillId="0" borderId="0" xfId="0" applyFont="1" applyAlignment="1">
      <alignment wrapText="1"/>
    </xf>
  </cellXfs>
  <cellStyles count="4">
    <cellStyle name="Hipervínculo" xfId="3" builtinId="8"/>
    <cellStyle name="Normal" xfId="0" builtinId="0"/>
    <cellStyle name="Normal_BCG" xfId="2" xr:uid="{00000000-0005-0000-0000-000002000000}"/>
    <cellStyle name="Porcentaje" xfId="1" builtinId="5"/>
  </cellStyles>
  <dxfs count="0"/>
  <tableStyles count="0" defaultTableStyle="TableStyleMedium9" defaultPivotStyle="PivotStyleLight16"/>
  <colors>
    <mruColors>
      <color rgb="FF3A9AB0"/>
      <color rgb="FF74BDCE"/>
      <color rgb="FF003399"/>
      <color rgb="FFFFFF99"/>
      <color rgb="FFFFFFCC"/>
      <color rgb="FF87892F"/>
      <color rgb="FFCCECFF"/>
      <color rgb="FF008000"/>
      <color rgb="FF009900"/>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841844686916645E-2"/>
          <c:y val="5.0925925925925923E-2"/>
          <c:w val="0.85991999043542988"/>
          <c:h val="0.83573365431231961"/>
        </c:manualLayout>
      </c:layout>
      <c:bubbleChart>
        <c:varyColors val="1"/>
        <c:ser>
          <c:idx val="0"/>
          <c:order val="0"/>
          <c:invertIfNegative val="0"/>
          <c:yVal>
            <c:numRef>
              <c:f>AutodiagBCG!$C$31:$G$31</c:f>
              <c:numCache>
                <c:formatCode>#,##0.00</c:formatCode>
                <c:ptCount val="5"/>
                <c:pt idx="0">
                  <c:v>0</c:v>
                </c:pt>
                <c:pt idx="1">
                  <c:v>0</c:v>
                </c:pt>
                <c:pt idx="2">
                  <c:v>0</c:v>
                </c:pt>
                <c:pt idx="3">
                  <c:v>0</c:v>
                </c:pt>
                <c:pt idx="4">
                  <c:v>0</c:v>
                </c:pt>
              </c:numCache>
            </c:numRef>
          </c:yVal>
          <c:bubbleSize>
            <c:numLit>
              <c:formatCode>General</c:formatCode>
              <c:ptCount val="5"/>
              <c:pt idx="0">
                <c:v>1</c:v>
              </c:pt>
              <c:pt idx="1">
                <c:v>1</c:v>
              </c:pt>
              <c:pt idx="2">
                <c:v>1</c:v>
              </c:pt>
              <c:pt idx="3">
                <c:v>1</c:v>
              </c:pt>
              <c:pt idx="4">
                <c:v>1</c:v>
              </c:pt>
            </c:numLit>
          </c:bubbleSize>
          <c:bubble3D val="1"/>
          <c:extLst>
            <c:ext xmlns:c16="http://schemas.microsoft.com/office/drawing/2014/chart" uri="{C3380CC4-5D6E-409C-BE32-E72D297353CC}">
              <c16:uniqueId val="{00000000-AD2C-4BA5-9B27-4AA0D0F2BF6E}"/>
            </c:ext>
          </c:extLst>
        </c:ser>
        <c:dLbls>
          <c:showLegendKey val="0"/>
          <c:showVal val="0"/>
          <c:showCatName val="0"/>
          <c:showSerName val="0"/>
          <c:showPercent val="0"/>
          <c:showBubbleSize val="0"/>
        </c:dLbls>
        <c:bubbleScale val="100"/>
        <c:showNegBubbles val="0"/>
        <c:axId val="430175152"/>
        <c:axId val="432638904"/>
      </c:bubbleChart>
      <c:valAx>
        <c:axId val="430175152"/>
        <c:scaling>
          <c:orientation val="minMax"/>
        </c:scaling>
        <c:delete val="0"/>
        <c:axPos val="b"/>
        <c:numFmt formatCode="0.00%" sourceLinked="1"/>
        <c:majorTickMark val="out"/>
        <c:minorTickMark val="none"/>
        <c:tickLblPos val="nextTo"/>
        <c:spPr>
          <a:ln>
            <a:noFill/>
          </a:ln>
        </c:spPr>
        <c:txPr>
          <a:bodyPr/>
          <a:lstStyle/>
          <a:p>
            <a:pPr>
              <a:defRPr>
                <a:solidFill>
                  <a:schemeClr val="bg1"/>
                </a:solidFill>
              </a:defRPr>
            </a:pPr>
            <a:endParaRPr lang="es-PE"/>
          </a:p>
        </c:txPr>
        <c:crossAx val="432638904"/>
        <c:crosses val="autoZero"/>
        <c:crossBetween val="midCat"/>
      </c:valAx>
      <c:valAx>
        <c:axId val="432638904"/>
        <c:scaling>
          <c:orientation val="minMax"/>
        </c:scaling>
        <c:delete val="0"/>
        <c:axPos val="l"/>
        <c:numFmt formatCode="#,##0.00" sourceLinked="1"/>
        <c:majorTickMark val="out"/>
        <c:minorTickMark val="none"/>
        <c:tickLblPos val="nextTo"/>
        <c:spPr>
          <a:ln>
            <a:noFill/>
          </a:ln>
        </c:spPr>
        <c:txPr>
          <a:bodyPr/>
          <a:lstStyle/>
          <a:p>
            <a:pPr>
              <a:defRPr>
                <a:solidFill>
                  <a:schemeClr val="bg1"/>
                </a:solidFill>
              </a:defRPr>
            </a:pPr>
            <a:endParaRPr lang="es-PE"/>
          </a:p>
        </c:txPr>
        <c:crossAx val="430175152"/>
        <c:crosses val="autoZero"/>
        <c:crossBetween val="midCat"/>
      </c:valAx>
    </c:plotArea>
    <c:plotVisOnly val="1"/>
    <c:dispBlanksAs val="gap"/>
    <c:showDLblsOverMax val="0"/>
  </c:chart>
  <c:spPr>
    <a:ln>
      <a:solidFill>
        <a:schemeClr val="bg2">
          <a:lumMod val="50000"/>
        </a:schemeClr>
      </a:solidFill>
    </a:ln>
  </c:spPr>
  <c:printSettings>
    <c:headerFooter/>
    <c:pageMargins b="0.75000000000001155" l="0.70000000000000062" r="0.70000000000000062" t="0.750000000000011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2"/>
    </mc:Choice>
    <mc:Fallback>
      <c:style val="22"/>
    </mc:Fallback>
  </mc:AlternateContent>
  <c:chart>
    <c:autoTitleDeleted val="1"/>
    <c:plotArea>
      <c:layout>
        <c:manualLayout>
          <c:layoutTarget val="inner"/>
          <c:xMode val="edge"/>
          <c:yMode val="edge"/>
          <c:x val="0.1385769843082352"/>
          <c:y val="0.16328520380735873"/>
          <c:w val="0.83520751991075559"/>
          <c:h val="0.55965986724836614"/>
        </c:manualLayout>
      </c:layout>
      <c:barChart>
        <c:barDir val="col"/>
        <c:grouping val="clustered"/>
        <c:varyColors val="0"/>
        <c:ser>
          <c:idx val="0"/>
          <c:order val="0"/>
          <c:invertIfNegative val="0"/>
          <c:dPt>
            <c:idx val="0"/>
            <c:invertIfNegative val="0"/>
            <c:bubble3D val="0"/>
            <c:spPr>
              <a:solidFill>
                <a:srgbClr val="92D050"/>
              </a:solidFill>
            </c:spPr>
            <c:extLst>
              <c:ext xmlns:c16="http://schemas.microsoft.com/office/drawing/2014/chart" uri="{C3380CC4-5D6E-409C-BE32-E72D297353CC}">
                <c16:uniqueId val="{00000001-B4F6-42B0-8AF7-53BA9CEB8E6C}"/>
              </c:ext>
            </c:extLst>
          </c:dPt>
          <c:dPt>
            <c:idx val="1"/>
            <c:invertIfNegative val="0"/>
            <c:bubble3D val="0"/>
            <c:spPr>
              <a:solidFill>
                <a:srgbClr val="00B050"/>
              </a:solidFill>
            </c:spPr>
            <c:extLst>
              <c:ext xmlns:c16="http://schemas.microsoft.com/office/drawing/2014/chart" uri="{C3380CC4-5D6E-409C-BE32-E72D297353CC}">
                <c16:uniqueId val="{00000003-B4F6-42B0-8AF7-53BA9CEB8E6C}"/>
              </c:ext>
            </c:extLst>
          </c:dPt>
          <c:dPt>
            <c:idx val="2"/>
            <c:invertIfNegative val="0"/>
            <c:bubble3D val="0"/>
            <c:spPr>
              <a:solidFill>
                <a:schemeClr val="bg2">
                  <a:lumMod val="50000"/>
                </a:schemeClr>
              </a:solidFill>
            </c:spPr>
            <c:extLst>
              <c:ext xmlns:c16="http://schemas.microsoft.com/office/drawing/2014/chart" uri="{C3380CC4-5D6E-409C-BE32-E72D297353CC}">
                <c16:uniqueId val="{00000005-B4F6-42B0-8AF7-53BA9CEB8E6C}"/>
              </c:ext>
            </c:extLst>
          </c:dPt>
          <c:dPt>
            <c:idx val="3"/>
            <c:invertIfNegative val="0"/>
            <c:bubble3D val="0"/>
            <c:spPr>
              <a:solidFill>
                <a:schemeClr val="accent5">
                  <a:lumMod val="40000"/>
                  <a:lumOff val="60000"/>
                </a:schemeClr>
              </a:solidFill>
            </c:spPr>
            <c:extLst>
              <c:ext xmlns:c16="http://schemas.microsoft.com/office/drawing/2014/chart" uri="{C3380CC4-5D6E-409C-BE32-E72D297353CC}">
                <c16:uniqueId val="{00000007-B4F6-42B0-8AF7-53BA9CEB8E6C}"/>
              </c:ext>
            </c:extLst>
          </c:dPt>
          <c:dPt>
            <c:idx val="4"/>
            <c:invertIfNegative val="0"/>
            <c:bubble3D val="0"/>
            <c:spPr>
              <a:solidFill>
                <a:schemeClr val="accent1">
                  <a:lumMod val="40000"/>
                  <a:lumOff val="60000"/>
                </a:schemeClr>
              </a:solidFill>
            </c:spPr>
            <c:extLst>
              <c:ext xmlns:c16="http://schemas.microsoft.com/office/drawing/2014/chart" uri="{C3380CC4-5D6E-409C-BE32-E72D297353CC}">
                <c16:uniqueId val="{00000009-B4F6-42B0-8AF7-53BA9CEB8E6C}"/>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'AE PEST'!$AJ$33:$AN$33</c:f>
              <c:strCache>
                <c:ptCount val="5"/>
                <c:pt idx="0">
                  <c:v>FACTORES SOCIALES Y DEMOGRÁFICOS</c:v>
                </c:pt>
                <c:pt idx="1">
                  <c:v>FACTORES MEDIO AMBIENTALES</c:v>
                </c:pt>
                <c:pt idx="2">
                  <c:v>FACTORES POLÍTICOS</c:v>
                </c:pt>
                <c:pt idx="3">
                  <c:v>FACTORES ECONÓMICOS</c:v>
                </c:pt>
                <c:pt idx="4">
                  <c:v>FACTORES TECNOLÓGICOS</c:v>
                </c:pt>
              </c:strCache>
            </c:strRef>
          </c:cat>
          <c:val>
            <c:numRef>
              <c:f>'AE PEST'!$AJ$34:$AN$34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B4F6-42B0-8AF7-53BA9CEB8E6C}"/>
            </c:ext>
          </c:extLst>
        </c:ser>
        <c:dLbls>
          <c:showLegendKey val="0"/>
          <c:showVal val="1"/>
          <c:showCatName val="0"/>
          <c:showSerName val="0"/>
          <c:showPercent val="0"/>
          <c:showBubbleSize val="0"/>
        </c:dLbls>
        <c:gapWidth val="150"/>
        <c:axId val="432640080"/>
        <c:axId val="432640472"/>
      </c:barChart>
      <c:catAx>
        <c:axId val="432640080"/>
        <c:scaling>
          <c:orientation val="minMax"/>
        </c:scaling>
        <c:delete val="0"/>
        <c:axPos val="b"/>
        <c:title>
          <c:tx>
            <c:rich>
              <a:bodyPr/>
              <a:lstStyle/>
              <a:p>
                <a:pPr>
                  <a:defRPr/>
                </a:pPr>
                <a:r>
                  <a:rPr lang="es-ES"/>
                  <a:t>Tipología de factores generales externos</a:t>
                </a:r>
              </a:p>
            </c:rich>
          </c:tx>
          <c:layout>
            <c:manualLayout>
              <c:xMode val="edge"/>
              <c:yMode val="edge"/>
              <c:x val="0.34269725592750749"/>
              <c:y val="0.89772851802273568"/>
            </c:manualLayout>
          </c:layout>
          <c:overlay val="0"/>
        </c:title>
        <c:numFmt formatCode="General" sourceLinked="1"/>
        <c:majorTickMark val="out"/>
        <c:minorTickMark val="none"/>
        <c:tickLblPos val="nextTo"/>
        <c:spPr>
          <a:ln>
            <a:noFill/>
          </a:ln>
        </c:spPr>
        <c:txPr>
          <a:bodyPr rot="0" vert="horz"/>
          <a:lstStyle/>
          <a:p>
            <a:pPr>
              <a:defRPr/>
            </a:pPr>
            <a:endParaRPr lang="es-PE"/>
          </a:p>
        </c:txPr>
        <c:crossAx val="432640472"/>
        <c:crosses val="autoZero"/>
        <c:auto val="1"/>
        <c:lblAlgn val="ctr"/>
        <c:lblOffset val="100"/>
        <c:tickLblSkip val="1"/>
        <c:tickMarkSkip val="1"/>
        <c:noMultiLvlLbl val="0"/>
      </c:catAx>
      <c:valAx>
        <c:axId val="432640472"/>
        <c:scaling>
          <c:orientation val="minMax"/>
        </c:scaling>
        <c:delete val="0"/>
        <c:axPos val="l"/>
        <c:title>
          <c:tx>
            <c:rich>
              <a:bodyPr/>
              <a:lstStyle/>
              <a:p>
                <a:pPr>
                  <a:defRPr/>
                </a:pPr>
                <a:r>
                  <a:rPr lang="es-ES"/>
                  <a:t>Nivel de impacto de factores generales externos</a:t>
                </a:r>
              </a:p>
            </c:rich>
          </c:tx>
          <c:layout>
            <c:manualLayout>
              <c:xMode val="edge"/>
              <c:yMode val="edge"/>
              <c:x val="2.9962601611148183E-2"/>
              <c:y val="0.13920473855415841"/>
            </c:manualLayout>
          </c:layout>
          <c:overlay val="0"/>
        </c:title>
        <c:numFmt formatCode="General" sourceLinked="1"/>
        <c:majorTickMark val="out"/>
        <c:minorTickMark val="none"/>
        <c:tickLblPos val="nextTo"/>
        <c:txPr>
          <a:bodyPr rot="0" vert="horz"/>
          <a:lstStyle/>
          <a:p>
            <a:pPr>
              <a:defRPr/>
            </a:pPr>
            <a:endParaRPr lang="es-PE"/>
          </a:p>
        </c:txPr>
        <c:crossAx val="432640080"/>
        <c:crosses val="autoZero"/>
        <c:crossBetween val="between"/>
      </c:valAx>
      <c:spPr>
        <a:ln>
          <a:noFill/>
        </a:ln>
      </c:spPr>
    </c:plotArea>
    <c:plotVisOnly val="1"/>
    <c:dispBlanksAs val="gap"/>
    <c:showDLblsOverMax val="0"/>
  </c:chart>
  <c:spPr>
    <a:ln>
      <a:solidFill>
        <a:srgbClr val="E7DEC9">
          <a:lumMod val="50000"/>
        </a:srgbClr>
      </a:solidFill>
    </a:ln>
  </c:spPr>
  <c:printSettings>
    <c:headerFooter alignWithMargins="0"/>
    <c:pageMargins b="1" l="0.75000000000001188" r="0.75000000000001188" t="1" header="0" footer="0"/>
    <c:pageSetup/>
  </c:printSettings>
</c:chartSpace>
</file>

<file path=xl/diagrams/_rels/data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iagram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D15E582-EA8E-43A0-8618-8A11D93BF6C0}"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ES"/>
        </a:p>
      </dgm:t>
    </dgm:pt>
    <dgm:pt modelId="{04F6592E-CAD5-4056-9FEA-37A050C684F8}">
      <dgm:prSet phldrT="[Texto]" custT="1"/>
      <dgm:spPr>
        <a:solidFill>
          <a:srgbClr val="009242">
            <a:alpha val="90000"/>
          </a:srgbClr>
        </a:solidFill>
      </dgm:spPr>
      <dgm:t>
        <a:bodyPr/>
        <a:lstStyle/>
        <a:p>
          <a:r>
            <a:rPr lang="es-ES" sz="1600">
              <a:solidFill>
                <a:schemeClr val="bg1"/>
              </a:solidFill>
            </a:rPr>
            <a:t>ANÁLISIS EXTERNO</a:t>
          </a:r>
        </a:p>
      </dgm:t>
    </dgm:pt>
    <dgm:pt modelId="{3A367C80-36B0-4EA6-AE51-D5123FDE268F}" type="parTrans" cxnId="{84206D44-547A-44A9-9260-F937145CB513}">
      <dgm:prSet/>
      <dgm:spPr/>
      <dgm:t>
        <a:bodyPr/>
        <a:lstStyle/>
        <a:p>
          <a:endParaRPr lang="es-ES"/>
        </a:p>
      </dgm:t>
    </dgm:pt>
    <dgm:pt modelId="{BF317570-6DFD-4249-9960-7AC90993FC11}" type="sibTrans" cxnId="{84206D44-547A-44A9-9260-F937145CB513}">
      <dgm:prSet/>
      <dgm:spPr/>
      <dgm:t>
        <a:bodyPr/>
        <a:lstStyle/>
        <a:p>
          <a:endParaRPr lang="es-ES"/>
        </a:p>
      </dgm:t>
    </dgm:pt>
    <dgm:pt modelId="{1DB74E9F-116D-44AB-91EB-A62AF2AFC444}">
      <dgm:prSet phldrT="[Texto]" custT="1"/>
      <dgm:spPr>
        <a:solidFill>
          <a:srgbClr val="92D050">
            <a:alpha val="90000"/>
          </a:srgbClr>
        </a:solidFill>
      </dgm:spPr>
      <dgm:t>
        <a:bodyPr/>
        <a:lstStyle/>
        <a:p>
          <a:r>
            <a:rPr lang="es-ES" sz="1000" b="1">
              <a:solidFill>
                <a:schemeClr val="bg1"/>
              </a:solidFill>
            </a:rPr>
            <a:t>Microentorno (A.E. Sectorial): </a:t>
          </a:r>
          <a:r>
            <a:rPr lang="es-ES" sz="1000" b="1">
              <a:solidFill>
                <a:srgbClr val="0070C0"/>
              </a:solidFill>
            </a:rPr>
            <a:t>LAS 5 FUERZAS DE PORTER</a:t>
          </a:r>
        </a:p>
      </dgm:t>
    </dgm:pt>
    <dgm:pt modelId="{27E054A3-C7E7-4D7E-8C72-6734C0AB5F4B}" type="parTrans" cxnId="{40A87891-635C-41BC-A87B-221419D9CC74}">
      <dgm:prSet/>
      <dgm:spPr/>
      <dgm:t>
        <a:bodyPr/>
        <a:lstStyle/>
        <a:p>
          <a:endParaRPr lang="es-ES"/>
        </a:p>
      </dgm:t>
    </dgm:pt>
    <dgm:pt modelId="{D6D54581-EC0C-4FC6-92D6-D75A3D12B561}" type="sibTrans" cxnId="{40A87891-635C-41BC-A87B-221419D9CC74}">
      <dgm:prSet/>
      <dgm:spPr/>
      <dgm:t>
        <a:bodyPr/>
        <a:lstStyle/>
        <a:p>
          <a:endParaRPr lang="es-ES"/>
        </a:p>
      </dgm:t>
    </dgm:pt>
    <dgm:pt modelId="{A057161E-254D-4B37-B5CE-03C73436F11A}">
      <dgm:prSet phldrT="[Texto]" custT="1"/>
      <dgm:spPr>
        <a:solidFill>
          <a:srgbClr val="92D050">
            <a:alpha val="90000"/>
          </a:srgbClr>
        </a:solidFill>
      </dgm:spPr>
      <dgm:t>
        <a:bodyPr/>
        <a:lstStyle/>
        <a:p>
          <a:r>
            <a:rPr lang="es-ES" sz="1000" b="1">
              <a:solidFill>
                <a:schemeClr val="bg1"/>
              </a:solidFill>
            </a:rPr>
            <a:t>Macroentorno (A.E. Global): </a:t>
          </a:r>
          <a:r>
            <a:rPr lang="es-ES" sz="1000" b="1">
              <a:solidFill>
                <a:srgbClr val="0070C0"/>
              </a:solidFill>
            </a:rPr>
            <a:t>PEST</a:t>
          </a:r>
        </a:p>
      </dgm:t>
    </dgm:pt>
    <dgm:pt modelId="{29740186-ACD9-41D7-93E7-533D82AAF798}" type="parTrans" cxnId="{BC9FCEBC-DCCB-4A7B-8369-713DA709E326}">
      <dgm:prSet/>
      <dgm:spPr/>
      <dgm:t>
        <a:bodyPr/>
        <a:lstStyle/>
        <a:p>
          <a:endParaRPr lang="es-ES"/>
        </a:p>
      </dgm:t>
    </dgm:pt>
    <dgm:pt modelId="{F81E21F4-A526-404D-88F6-EF2C2360CFF3}" type="sibTrans" cxnId="{BC9FCEBC-DCCB-4A7B-8369-713DA709E326}">
      <dgm:prSet/>
      <dgm:spPr/>
      <dgm:t>
        <a:bodyPr/>
        <a:lstStyle/>
        <a:p>
          <a:endParaRPr lang="es-ES"/>
        </a:p>
      </dgm:t>
    </dgm:pt>
    <dgm:pt modelId="{34CC994B-3D98-4F75-A76E-98B33AB70DB2}">
      <dgm:prSet phldrT="[Texto]" custT="1"/>
      <dgm:spPr>
        <a:solidFill>
          <a:srgbClr val="009242">
            <a:alpha val="90000"/>
          </a:srgbClr>
        </a:solidFill>
      </dgm:spPr>
      <dgm:t>
        <a:bodyPr/>
        <a:lstStyle/>
        <a:p>
          <a:r>
            <a:rPr lang="es-ES" sz="1600">
              <a:solidFill>
                <a:schemeClr val="bg1"/>
              </a:solidFill>
            </a:rPr>
            <a:t>ANÁLISIS INTERNO</a:t>
          </a:r>
        </a:p>
      </dgm:t>
    </dgm:pt>
    <dgm:pt modelId="{6CD1B794-EFAA-4905-BA81-E12C2189F489}" type="parTrans" cxnId="{E8E598B7-1B2C-401C-937E-D15E42B5977D}">
      <dgm:prSet/>
      <dgm:spPr/>
      <dgm:t>
        <a:bodyPr/>
        <a:lstStyle/>
        <a:p>
          <a:endParaRPr lang="es-ES"/>
        </a:p>
      </dgm:t>
    </dgm:pt>
    <dgm:pt modelId="{0CBC3FC2-38CC-4DEB-89FF-12F1AF0DFD4E}" type="sibTrans" cxnId="{E8E598B7-1B2C-401C-937E-D15E42B5977D}">
      <dgm:prSet/>
      <dgm:spPr/>
      <dgm:t>
        <a:bodyPr/>
        <a:lstStyle/>
        <a:p>
          <a:endParaRPr lang="es-ES"/>
        </a:p>
      </dgm:t>
    </dgm:pt>
    <dgm:pt modelId="{CD1BD7D7-BD20-440E-94F8-967F230F5C5E}">
      <dgm:prSet phldrT="[Texto]" custT="1"/>
      <dgm:spPr>
        <a:solidFill>
          <a:srgbClr val="009242">
            <a:alpha val="90000"/>
          </a:srgbClr>
        </a:solidFill>
      </dgm:spPr>
      <dgm:t>
        <a:bodyPr/>
        <a:lstStyle/>
        <a:p>
          <a:r>
            <a:rPr lang="es-ES" sz="2400">
              <a:solidFill>
                <a:schemeClr val="bg1"/>
              </a:solidFill>
            </a:rPr>
            <a:t>FODA</a:t>
          </a:r>
        </a:p>
      </dgm:t>
    </dgm:pt>
    <dgm:pt modelId="{83DAE7C8-6707-4951-9E04-9BE700221EC2}" type="sibTrans" cxnId="{D56CD82F-529F-4E13-ADC7-F526C3C6207D}">
      <dgm:prSet/>
      <dgm:spPr/>
      <dgm:t>
        <a:bodyPr/>
        <a:lstStyle/>
        <a:p>
          <a:endParaRPr lang="es-ES"/>
        </a:p>
      </dgm:t>
    </dgm:pt>
    <dgm:pt modelId="{BAC264F5-AC9D-48B7-B697-6BD7061F5186}" type="parTrans" cxnId="{D56CD82F-529F-4E13-ADC7-F526C3C6207D}">
      <dgm:prSet/>
      <dgm:spPr/>
      <dgm:t>
        <a:bodyPr/>
        <a:lstStyle/>
        <a:p>
          <a:endParaRPr lang="es-ES"/>
        </a:p>
      </dgm:t>
    </dgm:pt>
    <dgm:pt modelId="{DB8A702C-7102-43AF-9F18-8C6715F4414E}">
      <dgm:prSet/>
      <dgm:spPr>
        <a:solidFill>
          <a:srgbClr val="92D050">
            <a:alpha val="90000"/>
          </a:srgbClr>
        </a:solidFill>
      </dgm:spPr>
      <dgm:t>
        <a:bodyPr/>
        <a:lstStyle/>
        <a:p>
          <a:r>
            <a:rPr lang="es-ES" b="1">
              <a:solidFill>
                <a:srgbClr val="0070C0"/>
              </a:solidFill>
            </a:rPr>
            <a:t>MATRIZ DE PARTICIPACIÓN - CRECIMIENTO DE BCG-</a:t>
          </a:r>
        </a:p>
      </dgm:t>
    </dgm:pt>
    <dgm:pt modelId="{CFA78C9D-CF35-42C9-9E61-4EF8162D77A1}" type="parTrans" cxnId="{38539550-D3B9-4975-91DD-ED9A80E4CA7D}">
      <dgm:prSet/>
      <dgm:spPr/>
      <dgm:t>
        <a:bodyPr/>
        <a:lstStyle/>
        <a:p>
          <a:endParaRPr lang="es-ES"/>
        </a:p>
      </dgm:t>
    </dgm:pt>
    <dgm:pt modelId="{956C0375-3AE9-4C14-9754-62A8D5577900}" type="sibTrans" cxnId="{38539550-D3B9-4975-91DD-ED9A80E4CA7D}">
      <dgm:prSet/>
      <dgm:spPr/>
      <dgm:t>
        <a:bodyPr/>
        <a:lstStyle/>
        <a:p>
          <a:endParaRPr lang="es-ES"/>
        </a:p>
      </dgm:t>
    </dgm:pt>
    <dgm:pt modelId="{0B296609-D12A-41A1-B5B0-630A63D02415}">
      <dgm:prSet/>
      <dgm:spPr>
        <a:solidFill>
          <a:srgbClr val="92D050">
            <a:alpha val="90000"/>
          </a:srgbClr>
        </a:solidFill>
      </dgm:spPr>
      <dgm:t>
        <a:bodyPr/>
        <a:lstStyle/>
        <a:p>
          <a:r>
            <a:rPr lang="es-ES" b="1">
              <a:solidFill>
                <a:srgbClr val="0070C0"/>
              </a:solidFill>
            </a:rPr>
            <a:t>CADENA DE VALOR</a:t>
          </a:r>
        </a:p>
      </dgm:t>
    </dgm:pt>
    <dgm:pt modelId="{8E8D6F5F-36D7-44C5-932E-735C1C22EFA2}" type="parTrans" cxnId="{C8630838-510B-49D1-85D3-2EA4229765C9}">
      <dgm:prSet/>
      <dgm:spPr/>
      <dgm:t>
        <a:bodyPr/>
        <a:lstStyle/>
        <a:p>
          <a:endParaRPr lang="es-ES"/>
        </a:p>
      </dgm:t>
    </dgm:pt>
    <dgm:pt modelId="{979B5453-29F0-4A26-8CAD-2EF5634AAFD2}" type="sibTrans" cxnId="{C8630838-510B-49D1-85D3-2EA4229765C9}">
      <dgm:prSet/>
      <dgm:spPr/>
      <dgm:t>
        <a:bodyPr/>
        <a:lstStyle/>
        <a:p>
          <a:endParaRPr lang="es-ES"/>
        </a:p>
      </dgm:t>
    </dgm:pt>
    <dgm:pt modelId="{2A876572-906F-498F-92FE-304B56403F50}" type="pres">
      <dgm:prSet presAssocID="{CD15E582-EA8E-43A0-8618-8A11D93BF6C0}" presName="hierChild1" presStyleCnt="0">
        <dgm:presLayoutVars>
          <dgm:chPref val="1"/>
          <dgm:dir/>
          <dgm:animOne val="branch"/>
          <dgm:animLvl val="lvl"/>
          <dgm:resizeHandles/>
        </dgm:presLayoutVars>
      </dgm:prSet>
      <dgm:spPr/>
    </dgm:pt>
    <dgm:pt modelId="{80D92F84-6E11-4271-8AC3-5F00A9F17D93}" type="pres">
      <dgm:prSet presAssocID="{CD1BD7D7-BD20-440E-94F8-967F230F5C5E}" presName="hierRoot1" presStyleCnt="0"/>
      <dgm:spPr/>
    </dgm:pt>
    <dgm:pt modelId="{300B8CD2-F8E0-4639-85FE-FE34D8063039}" type="pres">
      <dgm:prSet presAssocID="{CD1BD7D7-BD20-440E-94F8-967F230F5C5E}" presName="composite" presStyleCnt="0"/>
      <dgm:spPr/>
    </dgm:pt>
    <dgm:pt modelId="{DD94ECA3-6C39-4CDB-A6CA-8A0C9466F00D}" type="pres">
      <dgm:prSet presAssocID="{CD1BD7D7-BD20-440E-94F8-967F230F5C5E}" presName="background" presStyleLbl="node0" presStyleIdx="0" presStyleCnt="1"/>
      <dgm:spPr>
        <a:solidFill>
          <a:srgbClr val="92D050"/>
        </a:solidFill>
        <a:effectLst/>
      </dgm:spPr>
    </dgm:pt>
    <dgm:pt modelId="{439C6C68-E2D0-43B6-9957-9CBC2EB1AB45}" type="pres">
      <dgm:prSet presAssocID="{CD1BD7D7-BD20-440E-94F8-967F230F5C5E}" presName="text" presStyleLbl="fgAcc0" presStyleIdx="0" presStyleCnt="1">
        <dgm:presLayoutVars>
          <dgm:chPref val="3"/>
        </dgm:presLayoutVars>
      </dgm:prSet>
      <dgm:spPr/>
    </dgm:pt>
    <dgm:pt modelId="{BF86A69A-91F8-462B-9787-FBF2B00AF206}" type="pres">
      <dgm:prSet presAssocID="{CD1BD7D7-BD20-440E-94F8-967F230F5C5E}" presName="hierChild2" presStyleCnt="0"/>
      <dgm:spPr/>
    </dgm:pt>
    <dgm:pt modelId="{F2904296-C90A-4AEE-BE25-1A98CE784D6D}" type="pres">
      <dgm:prSet presAssocID="{3A367C80-36B0-4EA6-AE51-D5123FDE268F}" presName="Name10" presStyleLbl="parChTrans1D2" presStyleIdx="0" presStyleCnt="2"/>
      <dgm:spPr/>
    </dgm:pt>
    <dgm:pt modelId="{E5770E8C-EA35-483A-8529-BBB55F4E260D}" type="pres">
      <dgm:prSet presAssocID="{04F6592E-CAD5-4056-9FEA-37A050C684F8}" presName="hierRoot2" presStyleCnt="0"/>
      <dgm:spPr/>
    </dgm:pt>
    <dgm:pt modelId="{632A5378-C9EE-4191-85AB-D3CF6FF0D0B6}" type="pres">
      <dgm:prSet presAssocID="{04F6592E-CAD5-4056-9FEA-37A050C684F8}" presName="composite2" presStyleCnt="0"/>
      <dgm:spPr/>
    </dgm:pt>
    <dgm:pt modelId="{D823D236-9ED5-4C70-BA51-F86B2760116C}" type="pres">
      <dgm:prSet presAssocID="{04F6592E-CAD5-4056-9FEA-37A050C684F8}" presName="background2" presStyleLbl="node2" presStyleIdx="0" presStyleCnt="2"/>
      <dgm:spPr>
        <a:solidFill>
          <a:srgbClr val="92D050"/>
        </a:solidFill>
        <a:effectLst>
          <a:outerShdw blurRad="50800" dist="50800" dir="5400000" algn="ctr" rotWithShape="0">
            <a:srgbClr val="92D050"/>
          </a:outerShdw>
        </a:effectLst>
      </dgm:spPr>
    </dgm:pt>
    <dgm:pt modelId="{52A2D8D2-9D63-4D6A-9D6E-0E003397258F}" type="pres">
      <dgm:prSet presAssocID="{04F6592E-CAD5-4056-9FEA-37A050C684F8}" presName="text2" presStyleLbl="fgAcc2" presStyleIdx="0" presStyleCnt="2" custScaleX="110456">
        <dgm:presLayoutVars>
          <dgm:chPref val="3"/>
        </dgm:presLayoutVars>
      </dgm:prSet>
      <dgm:spPr/>
    </dgm:pt>
    <dgm:pt modelId="{3867010F-546C-441E-A5B4-E61D24973E91}" type="pres">
      <dgm:prSet presAssocID="{04F6592E-CAD5-4056-9FEA-37A050C684F8}" presName="hierChild3" presStyleCnt="0"/>
      <dgm:spPr/>
    </dgm:pt>
    <dgm:pt modelId="{3250D1F8-30C7-4FA0-900B-CBCB6B68989B}" type="pres">
      <dgm:prSet presAssocID="{27E054A3-C7E7-4D7E-8C72-6734C0AB5F4B}" presName="Name17" presStyleLbl="parChTrans1D3" presStyleIdx="0" presStyleCnt="4"/>
      <dgm:spPr/>
    </dgm:pt>
    <dgm:pt modelId="{A6195670-C04D-4948-A178-AC57EC911E56}" type="pres">
      <dgm:prSet presAssocID="{1DB74E9F-116D-44AB-91EB-A62AF2AFC444}" presName="hierRoot3" presStyleCnt="0"/>
      <dgm:spPr/>
    </dgm:pt>
    <dgm:pt modelId="{DEFA101F-D1CF-41F5-B7B9-FAE470C52C53}" type="pres">
      <dgm:prSet presAssocID="{1DB74E9F-116D-44AB-91EB-A62AF2AFC444}" presName="composite3" presStyleCnt="0"/>
      <dgm:spPr/>
    </dgm:pt>
    <dgm:pt modelId="{8CB3E5F1-D04B-4B63-B802-BD9C1058248F}" type="pres">
      <dgm:prSet presAssocID="{1DB74E9F-116D-44AB-91EB-A62AF2AFC444}" presName="background3" presStyleLbl="node3" presStyleIdx="0" presStyleCnt="4"/>
      <dgm:spPr/>
    </dgm:pt>
    <dgm:pt modelId="{8EEBD1EA-491C-425F-A97A-7FD58664116C}" type="pres">
      <dgm:prSet presAssocID="{1DB74E9F-116D-44AB-91EB-A62AF2AFC444}" presName="text3" presStyleLbl="fgAcc3" presStyleIdx="0" presStyleCnt="4" custScaleX="105954" custLinFactNeighborX="-950" custLinFactNeighborY="-501">
        <dgm:presLayoutVars>
          <dgm:chPref val="3"/>
        </dgm:presLayoutVars>
      </dgm:prSet>
      <dgm:spPr/>
    </dgm:pt>
    <dgm:pt modelId="{E5BF74EC-E440-4539-93D2-058F9BDDC3E3}" type="pres">
      <dgm:prSet presAssocID="{1DB74E9F-116D-44AB-91EB-A62AF2AFC444}" presName="hierChild4" presStyleCnt="0"/>
      <dgm:spPr/>
    </dgm:pt>
    <dgm:pt modelId="{6F6C670D-6593-40D1-9810-D525EE5521DA}" type="pres">
      <dgm:prSet presAssocID="{29740186-ACD9-41D7-93E7-533D82AAF798}" presName="Name17" presStyleLbl="parChTrans1D3" presStyleIdx="1" presStyleCnt="4"/>
      <dgm:spPr/>
    </dgm:pt>
    <dgm:pt modelId="{BD1669F2-B9BC-4320-9C03-8EBEDF5B9E49}" type="pres">
      <dgm:prSet presAssocID="{A057161E-254D-4B37-B5CE-03C73436F11A}" presName="hierRoot3" presStyleCnt="0"/>
      <dgm:spPr/>
    </dgm:pt>
    <dgm:pt modelId="{BAC3C7E6-E656-4BBE-BCE7-EC0E09EADDC5}" type="pres">
      <dgm:prSet presAssocID="{A057161E-254D-4B37-B5CE-03C73436F11A}" presName="composite3" presStyleCnt="0"/>
      <dgm:spPr/>
    </dgm:pt>
    <dgm:pt modelId="{B0733495-426C-41EB-A95A-CD9C30332E3E}" type="pres">
      <dgm:prSet presAssocID="{A057161E-254D-4B37-B5CE-03C73436F11A}" presName="background3" presStyleLbl="node3" presStyleIdx="1" presStyleCnt="4"/>
      <dgm:spPr/>
    </dgm:pt>
    <dgm:pt modelId="{7B235CCE-645B-482B-AA6E-C9A7A2D55D9F}" type="pres">
      <dgm:prSet presAssocID="{A057161E-254D-4B37-B5CE-03C73436F11A}" presName="text3" presStyleLbl="fgAcc3" presStyleIdx="1" presStyleCnt="4">
        <dgm:presLayoutVars>
          <dgm:chPref val="3"/>
        </dgm:presLayoutVars>
      </dgm:prSet>
      <dgm:spPr/>
    </dgm:pt>
    <dgm:pt modelId="{62839483-DF46-478C-8577-AEF974A2DFA2}" type="pres">
      <dgm:prSet presAssocID="{A057161E-254D-4B37-B5CE-03C73436F11A}" presName="hierChild4" presStyleCnt="0"/>
      <dgm:spPr/>
    </dgm:pt>
    <dgm:pt modelId="{9BE9C455-BF0F-49F0-97DF-B6C386F780A0}" type="pres">
      <dgm:prSet presAssocID="{6CD1B794-EFAA-4905-BA81-E12C2189F489}" presName="Name10" presStyleLbl="parChTrans1D2" presStyleIdx="1" presStyleCnt="2"/>
      <dgm:spPr/>
    </dgm:pt>
    <dgm:pt modelId="{2BB3C37C-B272-40C5-BE8B-6B168A4987BD}" type="pres">
      <dgm:prSet presAssocID="{34CC994B-3D98-4F75-A76E-98B33AB70DB2}" presName="hierRoot2" presStyleCnt="0"/>
      <dgm:spPr/>
    </dgm:pt>
    <dgm:pt modelId="{81EC9F89-5235-4A81-94C5-1BB08A5B18AA}" type="pres">
      <dgm:prSet presAssocID="{34CC994B-3D98-4F75-A76E-98B33AB70DB2}" presName="composite2" presStyleCnt="0"/>
      <dgm:spPr/>
    </dgm:pt>
    <dgm:pt modelId="{EC378831-44DF-4927-8FEE-D42A8A18EC24}" type="pres">
      <dgm:prSet presAssocID="{34CC994B-3D98-4F75-A76E-98B33AB70DB2}" presName="background2" presStyleLbl="node2" presStyleIdx="1" presStyleCnt="2"/>
      <dgm:spPr>
        <a:solidFill>
          <a:srgbClr val="92D050"/>
        </a:solidFill>
        <a:effectLst>
          <a:outerShdw blurRad="50800" dist="50800" dir="5400000" algn="ctr" rotWithShape="0">
            <a:srgbClr val="92D050"/>
          </a:outerShdw>
        </a:effectLst>
      </dgm:spPr>
    </dgm:pt>
    <dgm:pt modelId="{47EB2C08-9214-40DE-89C7-8E995C2A7A39}" type="pres">
      <dgm:prSet presAssocID="{34CC994B-3D98-4F75-A76E-98B33AB70DB2}" presName="text2" presStyleLbl="fgAcc2" presStyleIdx="1" presStyleCnt="2">
        <dgm:presLayoutVars>
          <dgm:chPref val="3"/>
        </dgm:presLayoutVars>
      </dgm:prSet>
      <dgm:spPr/>
    </dgm:pt>
    <dgm:pt modelId="{06E11FA7-2009-4FA8-9146-A55D05114C8B}" type="pres">
      <dgm:prSet presAssocID="{34CC994B-3D98-4F75-A76E-98B33AB70DB2}" presName="hierChild3" presStyleCnt="0"/>
      <dgm:spPr/>
    </dgm:pt>
    <dgm:pt modelId="{15B1F36A-00B1-42F0-A1FD-939C18956BF6}" type="pres">
      <dgm:prSet presAssocID="{8E8D6F5F-36D7-44C5-932E-735C1C22EFA2}" presName="Name17" presStyleLbl="parChTrans1D3" presStyleIdx="2" presStyleCnt="4"/>
      <dgm:spPr/>
    </dgm:pt>
    <dgm:pt modelId="{BF4EBC5C-0079-40EB-9464-83C3F08EEF68}" type="pres">
      <dgm:prSet presAssocID="{0B296609-D12A-41A1-B5B0-630A63D02415}" presName="hierRoot3" presStyleCnt="0"/>
      <dgm:spPr/>
    </dgm:pt>
    <dgm:pt modelId="{C70CAE70-C985-4C27-AFC7-29AE18286961}" type="pres">
      <dgm:prSet presAssocID="{0B296609-D12A-41A1-B5B0-630A63D02415}" presName="composite3" presStyleCnt="0"/>
      <dgm:spPr/>
    </dgm:pt>
    <dgm:pt modelId="{FE3024C0-75DB-4DDA-A097-B51A19FF5B4C}" type="pres">
      <dgm:prSet presAssocID="{0B296609-D12A-41A1-B5B0-630A63D02415}" presName="background3" presStyleLbl="node3" presStyleIdx="2" presStyleCnt="4"/>
      <dgm:spPr/>
    </dgm:pt>
    <dgm:pt modelId="{AC45BAE2-8C0E-4959-86CA-6E4CFA92CDE1}" type="pres">
      <dgm:prSet presAssocID="{0B296609-D12A-41A1-B5B0-630A63D02415}" presName="text3" presStyleLbl="fgAcc3" presStyleIdx="2" presStyleCnt="4">
        <dgm:presLayoutVars>
          <dgm:chPref val="3"/>
        </dgm:presLayoutVars>
      </dgm:prSet>
      <dgm:spPr/>
    </dgm:pt>
    <dgm:pt modelId="{A416BB81-F9F8-4259-97C1-A2071F748309}" type="pres">
      <dgm:prSet presAssocID="{0B296609-D12A-41A1-B5B0-630A63D02415}" presName="hierChild4" presStyleCnt="0"/>
      <dgm:spPr/>
    </dgm:pt>
    <dgm:pt modelId="{80C5AAAC-0563-4AB5-9783-F8ECA1FBDAF0}" type="pres">
      <dgm:prSet presAssocID="{CFA78C9D-CF35-42C9-9E61-4EF8162D77A1}" presName="Name17" presStyleLbl="parChTrans1D3" presStyleIdx="3" presStyleCnt="4"/>
      <dgm:spPr/>
    </dgm:pt>
    <dgm:pt modelId="{B990C954-4BC0-4A02-8D73-E2F129B0D59A}" type="pres">
      <dgm:prSet presAssocID="{DB8A702C-7102-43AF-9F18-8C6715F4414E}" presName="hierRoot3" presStyleCnt="0"/>
      <dgm:spPr/>
    </dgm:pt>
    <dgm:pt modelId="{01CB11E9-4A01-42D4-A103-D966B077F356}" type="pres">
      <dgm:prSet presAssocID="{DB8A702C-7102-43AF-9F18-8C6715F4414E}" presName="composite3" presStyleCnt="0"/>
      <dgm:spPr/>
    </dgm:pt>
    <dgm:pt modelId="{C3CEE7BC-B833-4B50-A5F3-32CBCB38002C}" type="pres">
      <dgm:prSet presAssocID="{DB8A702C-7102-43AF-9F18-8C6715F4414E}" presName="background3" presStyleLbl="node3" presStyleIdx="3" presStyleCnt="4"/>
      <dgm:spPr/>
    </dgm:pt>
    <dgm:pt modelId="{69E0931E-5B26-4933-B838-F03BC59CDE76}" type="pres">
      <dgm:prSet presAssocID="{DB8A702C-7102-43AF-9F18-8C6715F4414E}" presName="text3" presStyleLbl="fgAcc3" presStyleIdx="3" presStyleCnt="4">
        <dgm:presLayoutVars>
          <dgm:chPref val="3"/>
        </dgm:presLayoutVars>
      </dgm:prSet>
      <dgm:spPr/>
    </dgm:pt>
    <dgm:pt modelId="{E83A1C48-5D64-4435-A31B-8706141DC243}" type="pres">
      <dgm:prSet presAssocID="{DB8A702C-7102-43AF-9F18-8C6715F4414E}" presName="hierChild4" presStyleCnt="0"/>
      <dgm:spPr/>
    </dgm:pt>
  </dgm:ptLst>
  <dgm:cxnLst>
    <dgm:cxn modelId="{1EB28F27-FD75-4BCE-9114-58F7CBBD159D}" type="presOf" srcId="{3A367C80-36B0-4EA6-AE51-D5123FDE268F}" destId="{F2904296-C90A-4AEE-BE25-1A98CE784D6D}" srcOrd="0" destOrd="0" presId="urn:microsoft.com/office/officeart/2005/8/layout/hierarchy1"/>
    <dgm:cxn modelId="{D56CD82F-529F-4E13-ADC7-F526C3C6207D}" srcId="{CD15E582-EA8E-43A0-8618-8A11D93BF6C0}" destId="{CD1BD7D7-BD20-440E-94F8-967F230F5C5E}" srcOrd="0" destOrd="0" parTransId="{BAC264F5-AC9D-48B7-B697-6BD7061F5186}" sibTransId="{83DAE7C8-6707-4951-9E04-9BE700221EC2}"/>
    <dgm:cxn modelId="{C93CBC34-3ED1-476A-88FA-C586B84D98D1}" type="presOf" srcId="{DB8A702C-7102-43AF-9F18-8C6715F4414E}" destId="{69E0931E-5B26-4933-B838-F03BC59CDE76}" srcOrd="0" destOrd="0" presId="urn:microsoft.com/office/officeart/2005/8/layout/hierarchy1"/>
    <dgm:cxn modelId="{C389D036-082B-4E7C-9F15-EC125912DB88}" type="presOf" srcId="{1DB74E9F-116D-44AB-91EB-A62AF2AFC444}" destId="{8EEBD1EA-491C-425F-A97A-7FD58664116C}" srcOrd="0" destOrd="0" presId="urn:microsoft.com/office/officeart/2005/8/layout/hierarchy1"/>
    <dgm:cxn modelId="{C8630838-510B-49D1-85D3-2EA4229765C9}" srcId="{34CC994B-3D98-4F75-A76E-98B33AB70DB2}" destId="{0B296609-D12A-41A1-B5B0-630A63D02415}" srcOrd="0" destOrd="0" parTransId="{8E8D6F5F-36D7-44C5-932E-735C1C22EFA2}" sibTransId="{979B5453-29F0-4A26-8CAD-2EF5634AAFD2}"/>
    <dgm:cxn modelId="{84206D44-547A-44A9-9260-F937145CB513}" srcId="{CD1BD7D7-BD20-440E-94F8-967F230F5C5E}" destId="{04F6592E-CAD5-4056-9FEA-37A050C684F8}" srcOrd="0" destOrd="0" parTransId="{3A367C80-36B0-4EA6-AE51-D5123FDE268F}" sibTransId="{BF317570-6DFD-4249-9960-7AC90993FC11}"/>
    <dgm:cxn modelId="{38539550-D3B9-4975-91DD-ED9A80E4CA7D}" srcId="{34CC994B-3D98-4F75-A76E-98B33AB70DB2}" destId="{DB8A702C-7102-43AF-9F18-8C6715F4414E}" srcOrd="1" destOrd="0" parTransId="{CFA78C9D-CF35-42C9-9E61-4EF8162D77A1}" sibTransId="{956C0375-3AE9-4C14-9754-62A8D5577900}"/>
    <dgm:cxn modelId="{C27D7A59-3806-49AE-91D9-D2FE1B224481}" type="presOf" srcId="{04F6592E-CAD5-4056-9FEA-37A050C684F8}" destId="{52A2D8D2-9D63-4D6A-9D6E-0E003397258F}" srcOrd="0" destOrd="0" presId="urn:microsoft.com/office/officeart/2005/8/layout/hierarchy1"/>
    <dgm:cxn modelId="{AB69AE7E-CB2E-4D7E-B412-33B78A7E97E6}" type="presOf" srcId="{A057161E-254D-4B37-B5CE-03C73436F11A}" destId="{7B235CCE-645B-482B-AA6E-C9A7A2D55D9F}" srcOrd="0" destOrd="0" presId="urn:microsoft.com/office/officeart/2005/8/layout/hierarchy1"/>
    <dgm:cxn modelId="{40A87891-635C-41BC-A87B-221419D9CC74}" srcId="{04F6592E-CAD5-4056-9FEA-37A050C684F8}" destId="{1DB74E9F-116D-44AB-91EB-A62AF2AFC444}" srcOrd="0" destOrd="0" parTransId="{27E054A3-C7E7-4D7E-8C72-6734C0AB5F4B}" sibTransId="{D6D54581-EC0C-4FC6-92D6-D75A3D12B561}"/>
    <dgm:cxn modelId="{9F1B3AA6-7A69-4F18-B0EA-37A2359854F6}" type="presOf" srcId="{8E8D6F5F-36D7-44C5-932E-735C1C22EFA2}" destId="{15B1F36A-00B1-42F0-A1FD-939C18956BF6}" srcOrd="0" destOrd="0" presId="urn:microsoft.com/office/officeart/2005/8/layout/hierarchy1"/>
    <dgm:cxn modelId="{3363E9B2-89A7-4CC5-98B3-388AE642DA1F}" type="presOf" srcId="{0B296609-D12A-41A1-B5B0-630A63D02415}" destId="{AC45BAE2-8C0E-4959-86CA-6E4CFA92CDE1}" srcOrd="0" destOrd="0" presId="urn:microsoft.com/office/officeart/2005/8/layout/hierarchy1"/>
    <dgm:cxn modelId="{E8E598B7-1B2C-401C-937E-D15E42B5977D}" srcId="{CD1BD7D7-BD20-440E-94F8-967F230F5C5E}" destId="{34CC994B-3D98-4F75-A76E-98B33AB70DB2}" srcOrd="1" destOrd="0" parTransId="{6CD1B794-EFAA-4905-BA81-E12C2189F489}" sibTransId="{0CBC3FC2-38CC-4DEB-89FF-12F1AF0DFD4E}"/>
    <dgm:cxn modelId="{BC9FCEBC-DCCB-4A7B-8369-713DA709E326}" srcId="{04F6592E-CAD5-4056-9FEA-37A050C684F8}" destId="{A057161E-254D-4B37-B5CE-03C73436F11A}" srcOrd="1" destOrd="0" parTransId="{29740186-ACD9-41D7-93E7-533D82AAF798}" sibTransId="{F81E21F4-A526-404D-88F6-EF2C2360CFF3}"/>
    <dgm:cxn modelId="{803FABC1-3971-4F5C-BB17-A5DA4749678F}" type="presOf" srcId="{34CC994B-3D98-4F75-A76E-98B33AB70DB2}" destId="{47EB2C08-9214-40DE-89C7-8E995C2A7A39}" srcOrd="0" destOrd="0" presId="urn:microsoft.com/office/officeart/2005/8/layout/hierarchy1"/>
    <dgm:cxn modelId="{169E85C6-E019-4F30-B270-B037F02068D3}" type="presOf" srcId="{27E054A3-C7E7-4D7E-8C72-6734C0AB5F4B}" destId="{3250D1F8-30C7-4FA0-900B-CBCB6B68989B}" srcOrd="0" destOrd="0" presId="urn:microsoft.com/office/officeart/2005/8/layout/hierarchy1"/>
    <dgm:cxn modelId="{75CB5CC7-49ED-4966-A344-DD0B16158829}" type="presOf" srcId="{6CD1B794-EFAA-4905-BA81-E12C2189F489}" destId="{9BE9C455-BF0F-49F0-97DF-B6C386F780A0}" srcOrd="0" destOrd="0" presId="urn:microsoft.com/office/officeart/2005/8/layout/hierarchy1"/>
    <dgm:cxn modelId="{EA2DBBCF-77CE-4BA7-8403-632A3C4AFBA6}" type="presOf" srcId="{CD15E582-EA8E-43A0-8618-8A11D93BF6C0}" destId="{2A876572-906F-498F-92FE-304B56403F50}" srcOrd="0" destOrd="0" presId="urn:microsoft.com/office/officeart/2005/8/layout/hierarchy1"/>
    <dgm:cxn modelId="{30FD47E3-9EE2-44E5-8AB7-BB489795CE27}" type="presOf" srcId="{CFA78C9D-CF35-42C9-9E61-4EF8162D77A1}" destId="{80C5AAAC-0563-4AB5-9783-F8ECA1FBDAF0}" srcOrd="0" destOrd="0" presId="urn:microsoft.com/office/officeart/2005/8/layout/hierarchy1"/>
    <dgm:cxn modelId="{F01DDCEA-A819-4967-8C2F-9BB422710270}" type="presOf" srcId="{29740186-ACD9-41D7-93E7-533D82AAF798}" destId="{6F6C670D-6593-40D1-9810-D525EE5521DA}" srcOrd="0" destOrd="0" presId="urn:microsoft.com/office/officeart/2005/8/layout/hierarchy1"/>
    <dgm:cxn modelId="{DD071EF4-444C-4E9D-92DA-D4F5CF150BF3}" type="presOf" srcId="{CD1BD7D7-BD20-440E-94F8-967F230F5C5E}" destId="{439C6C68-E2D0-43B6-9957-9CBC2EB1AB45}" srcOrd="0" destOrd="0" presId="urn:microsoft.com/office/officeart/2005/8/layout/hierarchy1"/>
    <dgm:cxn modelId="{7CE76FAA-2BB1-4106-A721-E65D0259B870}" type="presParOf" srcId="{2A876572-906F-498F-92FE-304B56403F50}" destId="{80D92F84-6E11-4271-8AC3-5F00A9F17D93}" srcOrd="0" destOrd="0" presId="urn:microsoft.com/office/officeart/2005/8/layout/hierarchy1"/>
    <dgm:cxn modelId="{1010197A-A3D6-4993-AC92-6B9A54571EFA}" type="presParOf" srcId="{80D92F84-6E11-4271-8AC3-5F00A9F17D93}" destId="{300B8CD2-F8E0-4639-85FE-FE34D8063039}" srcOrd="0" destOrd="0" presId="urn:microsoft.com/office/officeart/2005/8/layout/hierarchy1"/>
    <dgm:cxn modelId="{A771980D-E6F2-408B-92D0-91EE9BF10DE8}" type="presParOf" srcId="{300B8CD2-F8E0-4639-85FE-FE34D8063039}" destId="{DD94ECA3-6C39-4CDB-A6CA-8A0C9466F00D}" srcOrd="0" destOrd="0" presId="urn:microsoft.com/office/officeart/2005/8/layout/hierarchy1"/>
    <dgm:cxn modelId="{D6196610-3F68-4A58-87BC-677C9E6D2B29}" type="presParOf" srcId="{300B8CD2-F8E0-4639-85FE-FE34D8063039}" destId="{439C6C68-E2D0-43B6-9957-9CBC2EB1AB45}" srcOrd="1" destOrd="0" presId="urn:microsoft.com/office/officeart/2005/8/layout/hierarchy1"/>
    <dgm:cxn modelId="{EAA60D51-0E39-411D-B885-1BF7F306F471}" type="presParOf" srcId="{80D92F84-6E11-4271-8AC3-5F00A9F17D93}" destId="{BF86A69A-91F8-462B-9787-FBF2B00AF206}" srcOrd="1" destOrd="0" presId="urn:microsoft.com/office/officeart/2005/8/layout/hierarchy1"/>
    <dgm:cxn modelId="{85617EB4-BD18-40C0-A3B9-3465E1EBFCC6}" type="presParOf" srcId="{BF86A69A-91F8-462B-9787-FBF2B00AF206}" destId="{F2904296-C90A-4AEE-BE25-1A98CE784D6D}" srcOrd="0" destOrd="0" presId="urn:microsoft.com/office/officeart/2005/8/layout/hierarchy1"/>
    <dgm:cxn modelId="{E5B038FD-9439-4F81-9ACA-88DD5A44BAE0}" type="presParOf" srcId="{BF86A69A-91F8-462B-9787-FBF2B00AF206}" destId="{E5770E8C-EA35-483A-8529-BBB55F4E260D}" srcOrd="1" destOrd="0" presId="urn:microsoft.com/office/officeart/2005/8/layout/hierarchy1"/>
    <dgm:cxn modelId="{B93F8A19-D70E-4548-9A87-8377C8F5E623}" type="presParOf" srcId="{E5770E8C-EA35-483A-8529-BBB55F4E260D}" destId="{632A5378-C9EE-4191-85AB-D3CF6FF0D0B6}" srcOrd="0" destOrd="0" presId="urn:microsoft.com/office/officeart/2005/8/layout/hierarchy1"/>
    <dgm:cxn modelId="{6A28A36F-6C11-4CC1-9787-7E28E061F981}" type="presParOf" srcId="{632A5378-C9EE-4191-85AB-D3CF6FF0D0B6}" destId="{D823D236-9ED5-4C70-BA51-F86B2760116C}" srcOrd="0" destOrd="0" presId="urn:microsoft.com/office/officeart/2005/8/layout/hierarchy1"/>
    <dgm:cxn modelId="{EA5EE58E-6C08-4B22-9733-A5B769961C6D}" type="presParOf" srcId="{632A5378-C9EE-4191-85AB-D3CF6FF0D0B6}" destId="{52A2D8D2-9D63-4D6A-9D6E-0E003397258F}" srcOrd="1" destOrd="0" presId="urn:microsoft.com/office/officeart/2005/8/layout/hierarchy1"/>
    <dgm:cxn modelId="{E6D2D461-773F-4C59-8204-66C8D250E20A}" type="presParOf" srcId="{E5770E8C-EA35-483A-8529-BBB55F4E260D}" destId="{3867010F-546C-441E-A5B4-E61D24973E91}" srcOrd="1" destOrd="0" presId="urn:microsoft.com/office/officeart/2005/8/layout/hierarchy1"/>
    <dgm:cxn modelId="{15013BAF-9870-4BB6-809A-A04386739F25}" type="presParOf" srcId="{3867010F-546C-441E-A5B4-E61D24973E91}" destId="{3250D1F8-30C7-4FA0-900B-CBCB6B68989B}" srcOrd="0" destOrd="0" presId="urn:microsoft.com/office/officeart/2005/8/layout/hierarchy1"/>
    <dgm:cxn modelId="{424A0BF8-AE95-4ADC-B5E2-6F44A83FF290}" type="presParOf" srcId="{3867010F-546C-441E-A5B4-E61D24973E91}" destId="{A6195670-C04D-4948-A178-AC57EC911E56}" srcOrd="1" destOrd="0" presId="urn:microsoft.com/office/officeart/2005/8/layout/hierarchy1"/>
    <dgm:cxn modelId="{CB900F7D-0AF1-4568-905B-406590199DAD}" type="presParOf" srcId="{A6195670-C04D-4948-A178-AC57EC911E56}" destId="{DEFA101F-D1CF-41F5-B7B9-FAE470C52C53}" srcOrd="0" destOrd="0" presId="urn:microsoft.com/office/officeart/2005/8/layout/hierarchy1"/>
    <dgm:cxn modelId="{3F098D75-17EF-483B-99AF-AB4DF0654547}" type="presParOf" srcId="{DEFA101F-D1CF-41F5-B7B9-FAE470C52C53}" destId="{8CB3E5F1-D04B-4B63-B802-BD9C1058248F}" srcOrd="0" destOrd="0" presId="urn:microsoft.com/office/officeart/2005/8/layout/hierarchy1"/>
    <dgm:cxn modelId="{CA02CF6B-796E-40DD-8029-527F32C3457C}" type="presParOf" srcId="{DEFA101F-D1CF-41F5-B7B9-FAE470C52C53}" destId="{8EEBD1EA-491C-425F-A97A-7FD58664116C}" srcOrd="1" destOrd="0" presId="urn:microsoft.com/office/officeart/2005/8/layout/hierarchy1"/>
    <dgm:cxn modelId="{25B7FD97-7079-4EAA-B690-392A2F0935CD}" type="presParOf" srcId="{A6195670-C04D-4948-A178-AC57EC911E56}" destId="{E5BF74EC-E440-4539-93D2-058F9BDDC3E3}" srcOrd="1" destOrd="0" presId="urn:microsoft.com/office/officeart/2005/8/layout/hierarchy1"/>
    <dgm:cxn modelId="{9815D360-BE9B-4F77-9688-85D51C78C977}" type="presParOf" srcId="{3867010F-546C-441E-A5B4-E61D24973E91}" destId="{6F6C670D-6593-40D1-9810-D525EE5521DA}" srcOrd="2" destOrd="0" presId="urn:microsoft.com/office/officeart/2005/8/layout/hierarchy1"/>
    <dgm:cxn modelId="{13859824-6FD8-4E56-9751-1BF744E56EA8}" type="presParOf" srcId="{3867010F-546C-441E-A5B4-E61D24973E91}" destId="{BD1669F2-B9BC-4320-9C03-8EBEDF5B9E49}" srcOrd="3" destOrd="0" presId="urn:microsoft.com/office/officeart/2005/8/layout/hierarchy1"/>
    <dgm:cxn modelId="{6F4A3C95-5815-4B72-865A-06B948E9C580}" type="presParOf" srcId="{BD1669F2-B9BC-4320-9C03-8EBEDF5B9E49}" destId="{BAC3C7E6-E656-4BBE-BCE7-EC0E09EADDC5}" srcOrd="0" destOrd="0" presId="urn:microsoft.com/office/officeart/2005/8/layout/hierarchy1"/>
    <dgm:cxn modelId="{3AE0B0E7-E9E6-4A8F-84DC-5A401EDF037D}" type="presParOf" srcId="{BAC3C7E6-E656-4BBE-BCE7-EC0E09EADDC5}" destId="{B0733495-426C-41EB-A95A-CD9C30332E3E}" srcOrd="0" destOrd="0" presId="urn:microsoft.com/office/officeart/2005/8/layout/hierarchy1"/>
    <dgm:cxn modelId="{68A3E2FF-2E09-4681-8AA1-8FE638E32AE7}" type="presParOf" srcId="{BAC3C7E6-E656-4BBE-BCE7-EC0E09EADDC5}" destId="{7B235CCE-645B-482B-AA6E-C9A7A2D55D9F}" srcOrd="1" destOrd="0" presId="urn:microsoft.com/office/officeart/2005/8/layout/hierarchy1"/>
    <dgm:cxn modelId="{9B685CCE-12BD-45F3-891C-78779CBFC1A0}" type="presParOf" srcId="{BD1669F2-B9BC-4320-9C03-8EBEDF5B9E49}" destId="{62839483-DF46-478C-8577-AEF974A2DFA2}" srcOrd="1" destOrd="0" presId="urn:microsoft.com/office/officeart/2005/8/layout/hierarchy1"/>
    <dgm:cxn modelId="{B61E1B54-49A8-404B-A763-437B29C2E543}" type="presParOf" srcId="{BF86A69A-91F8-462B-9787-FBF2B00AF206}" destId="{9BE9C455-BF0F-49F0-97DF-B6C386F780A0}" srcOrd="2" destOrd="0" presId="urn:microsoft.com/office/officeart/2005/8/layout/hierarchy1"/>
    <dgm:cxn modelId="{47E2E5EC-1C9E-4EEC-B63B-269299F7B148}" type="presParOf" srcId="{BF86A69A-91F8-462B-9787-FBF2B00AF206}" destId="{2BB3C37C-B272-40C5-BE8B-6B168A4987BD}" srcOrd="3" destOrd="0" presId="urn:microsoft.com/office/officeart/2005/8/layout/hierarchy1"/>
    <dgm:cxn modelId="{41A05A40-C54C-4A5F-A6BB-DB6B9F55D3C1}" type="presParOf" srcId="{2BB3C37C-B272-40C5-BE8B-6B168A4987BD}" destId="{81EC9F89-5235-4A81-94C5-1BB08A5B18AA}" srcOrd="0" destOrd="0" presId="urn:microsoft.com/office/officeart/2005/8/layout/hierarchy1"/>
    <dgm:cxn modelId="{F630AA2C-3877-4DEB-B30E-CB24963C5FAE}" type="presParOf" srcId="{81EC9F89-5235-4A81-94C5-1BB08A5B18AA}" destId="{EC378831-44DF-4927-8FEE-D42A8A18EC24}" srcOrd="0" destOrd="0" presId="urn:microsoft.com/office/officeart/2005/8/layout/hierarchy1"/>
    <dgm:cxn modelId="{96E2CEC0-CF7E-4B33-8859-74483F740224}" type="presParOf" srcId="{81EC9F89-5235-4A81-94C5-1BB08A5B18AA}" destId="{47EB2C08-9214-40DE-89C7-8E995C2A7A39}" srcOrd="1" destOrd="0" presId="urn:microsoft.com/office/officeart/2005/8/layout/hierarchy1"/>
    <dgm:cxn modelId="{E94C5CE4-EA73-426C-9AB8-2C890926F4E9}" type="presParOf" srcId="{2BB3C37C-B272-40C5-BE8B-6B168A4987BD}" destId="{06E11FA7-2009-4FA8-9146-A55D05114C8B}" srcOrd="1" destOrd="0" presId="urn:microsoft.com/office/officeart/2005/8/layout/hierarchy1"/>
    <dgm:cxn modelId="{1E2D429C-E502-410A-A7C7-5E084F3B7663}" type="presParOf" srcId="{06E11FA7-2009-4FA8-9146-A55D05114C8B}" destId="{15B1F36A-00B1-42F0-A1FD-939C18956BF6}" srcOrd="0" destOrd="0" presId="urn:microsoft.com/office/officeart/2005/8/layout/hierarchy1"/>
    <dgm:cxn modelId="{E1A192C8-6539-4B4F-9696-68BB4EF1A23A}" type="presParOf" srcId="{06E11FA7-2009-4FA8-9146-A55D05114C8B}" destId="{BF4EBC5C-0079-40EB-9464-83C3F08EEF68}" srcOrd="1" destOrd="0" presId="urn:microsoft.com/office/officeart/2005/8/layout/hierarchy1"/>
    <dgm:cxn modelId="{D8536922-F722-43A0-8D24-B0BCE63AC38E}" type="presParOf" srcId="{BF4EBC5C-0079-40EB-9464-83C3F08EEF68}" destId="{C70CAE70-C985-4C27-AFC7-29AE18286961}" srcOrd="0" destOrd="0" presId="urn:microsoft.com/office/officeart/2005/8/layout/hierarchy1"/>
    <dgm:cxn modelId="{09F674C1-5566-43CB-9ADC-5D8D7C3A53F6}" type="presParOf" srcId="{C70CAE70-C985-4C27-AFC7-29AE18286961}" destId="{FE3024C0-75DB-4DDA-A097-B51A19FF5B4C}" srcOrd="0" destOrd="0" presId="urn:microsoft.com/office/officeart/2005/8/layout/hierarchy1"/>
    <dgm:cxn modelId="{3D907438-BEC2-41C3-B088-D253ACD8512A}" type="presParOf" srcId="{C70CAE70-C985-4C27-AFC7-29AE18286961}" destId="{AC45BAE2-8C0E-4959-86CA-6E4CFA92CDE1}" srcOrd="1" destOrd="0" presId="urn:microsoft.com/office/officeart/2005/8/layout/hierarchy1"/>
    <dgm:cxn modelId="{ECEFA2F8-1B33-46B0-B619-1FA4C3ED9820}" type="presParOf" srcId="{BF4EBC5C-0079-40EB-9464-83C3F08EEF68}" destId="{A416BB81-F9F8-4259-97C1-A2071F748309}" srcOrd="1" destOrd="0" presId="urn:microsoft.com/office/officeart/2005/8/layout/hierarchy1"/>
    <dgm:cxn modelId="{FB2BDEAD-605F-410A-B598-8A850484E1C3}" type="presParOf" srcId="{06E11FA7-2009-4FA8-9146-A55D05114C8B}" destId="{80C5AAAC-0563-4AB5-9783-F8ECA1FBDAF0}" srcOrd="2" destOrd="0" presId="urn:microsoft.com/office/officeart/2005/8/layout/hierarchy1"/>
    <dgm:cxn modelId="{44B05B89-D3C2-4735-8797-687F98E4F00C}" type="presParOf" srcId="{06E11FA7-2009-4FA8-9146-A55D05114C8B}" destId="{B990C954-4BC0-4A02-8D73-E2F129B0D59A}" srcOrd="3" destOrd="0" presId="urn:microsoft.com/office/officeart/2005/8/layout/hierarchy1"/>
    <dgm:cxn modelId="{6D547340-074D-4435-BB5F-C99A69443D83}" type="presParOf" srcId="{B990C954-4BC0-4A02-8D73-E2F129B0D59A}" destId="{01CB11E9-4A01-42D4-A103-D966B077F356}" srcOrd="0" destOrd="0" presId="urn:microsoft.com/office/officeart/2005/8/layout/hierarchy1"/>
    <dgm:cxn modelId="{4671CBE7-CD36-4D51-9B20-13C241DF7A1B}" type="presParOf" srcId="{01CB11E9-4A01-42D4-A103-D966B077F356}" destId="{C3CEE7BC-B833-4B50-A5F3-32CBCB38002C}" srcOrd="0" destOrd="0" presId="urn:microsoft.com/office/officeart/2005/8/layout/hierarchy1"/>
    <dgm:cxn modelId="{C599F19D-3144-4061-8B89-ACAE4D14C2FE}" type="presParOf" srcId="{01CB11E9-4A01-42D4-A103-D966B077F356}" destId="{69E0931E-5B26-4933-B838-F03BC59CDE76}" srcOrd="1" destOrd="0" presId="urn:microsoft.com/office/officeart/2005/8/layout/hierarchy1"/>
    <dgm:cxn modelId="{B900349F-BCF7-471F-91B8-358968C28539}" type="presParOf" srcId="{B990C954-4BC0-4A02-8D73-E2F129B0D59A}" destId="{E83A1C48-5D64-4435-A31B-8706141DC243}" srcOrd="1" destOrd="0" presId="urn:microsoft.com/office/officeart/2005/8/layout/hierarchy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7FF0DF6-0334-41A4-A784-9C9B61EACBD0}" type="doc">
      <dgm:prSet loTypeId="urn:microsoft.com/office/officeart/2005/8/layout/default#1" loCatId="list" qsTypeId="urn:microsoft.com/office/officeart/2005/8/quickstyle/simple1" qsCatId="simple" csTypeId="urn:microsoft.com/office/officeart/2005/8/colors/accent1_2" csCatId="accent1" phldr="1"/>
      <dgm:spPr/>
      <dgm:t>
        <a:bodyPr/>
        <a:lstStyle/>
        <a:p>
          <a:endParaRPr lang="es-ES"/>
        </a:p>
      </dgm:t>
    </dgm:pt>
    <dgm:pt modelId="{74002FED-6D70-4C49-9955-3B98DB1DC1A4}">
      <dgm:prSet phldrT="[Texto]" custT="1"/>
      <dgm:spPr>
        <a:blipFill rotWithShape="0">
          <a:blip xmlns:r="http://schemas.openxmlformats.org/officeDocument/2006/relationships" r:embed="rId1"/>
          <a:stretch>
            <a:fillRect/>
          </a:stretch>
        </a:blipFill>
      </dgm:spPr>
      <dgm:t>
        <a:bodyPr anchor="b"/>
        <a:lstStyle/>
        <a:p>
          <a:pPr algn="l"/>
          <a:r>
            <a:rPr lang="es-ES" sz="900" b="1">
              <a:solidFill>
                <a:srgbClr val="00B050"/>
              </a:solidFill>
            </a:rPr>
            <a:t>INCÓGNITA</a:t>
          </a:r>
        </a:p>
      </dgm:t>
    </dgm:pt>
    <dgm:pt modelId="{7E91A430-AA7C-4280-9517-49A6B993FBFB}" type="parTrans" cxnId="{D07C89BD-B256-49DF-B132-81788DD3A97D}">
      <dgm:prSet/>
      <dgm:spPr/>
      <dgm:t>
        <a:bodyPr/>
        <a:lstStyle/>
        <a:p>
          <a:endParaRPr lang="es-ES"/>
        </a:p>
      </dgm:t>
    </dgm:pt>
    <dgm:pt modelId="{1E88D94C-AB87-4607-94D0-E675EAF412B9}" type="sibTrans" cxnId="{D07C89BD-B256-49DF-B132-81788DD3A97D}">
      <dgm:prSet/>
      <dgm:spPr/>
      <dgm:t>
        <a:bodyPr/>
        <a:lstStyle/>
        <a:p>
          <a:endParaRPr lang="es-ES"/>
        </a:p>
      </dgm:t>
    </dgm:pt>
    <dgm:pt modelId="{741F701F-CBB3-467D-82C9-DA6CF45D7D6A}">
      <dgm:prSet phldrT="[Texto]" custT="1"/>
      <dgm:spPr>
        <a:blipFill rotWithShape="0">
          <a:blip xmlns:r="http://schemas.openxmlformats.org/officeDocument/2006/relationships" r:embed="rId2"/>
          <a:stretch>
            <a:fillRect/>
          </a:stretch>
        </a:blipFill>
      </dgm:spPr>
      <dgm:t>
        <a:bodyPr anchor="b"/>
        <a:lstStyle/>
        <a:p>
          <a:pPr algn="r"/>
          <a:r>
            <a:rPr lang="es-ES" sz="900" b="1">
              <a:solidFill>
                <a:srgbClr val="0000FF"/>
              </a:solidFill>
            </a:rPr>
            <a:t>ESTRELLA</a:t>
          </a:r>
        </a:p>
      </dgm:t>
    </dgm:pt>
    <dgm:pt modelId="{FACD6D12-DB22-4020-A878-81EEA971335F}" type="parTrans" cxnId="{86C7F6D8-6721-475D-9EE5-DEAAE9D18459}">
      <dgm:prSet/>
      <dgm:spPr/>
      <dgm:t>
        <a:bodyPr/>
        <a:lstStyle/>
        <a:p>
          <a:endParaRPr lang="es-ES"/>
        </a:p>
      </dgm:t>
    </dgm:pt>
    <dgm:pt modelId="{0B82B6A0-3F4C-48B4-8D39-42B2C206D999}" type="sibTrans" cxnId="{86C7F6D8-6721-475D-9EE5-DEAAE9D18459}">
      <dgm:prSet/>
      <dgm:spPr/>
      <dgm:t>
        <a:bodyPr/>
        <a:lstStyle/>
        <a:p>
          <a:endParaRPr lang="es-ES"/>
        </a:p>
      </dgm:t>
    </dgm:pt>
    <dgm:pt modelId="{FD736DA0-C5CC-4873-A116-2E3530BF5FD9}">
      <dgm:prSet phldrT="[Texto]" custT="1"/>
      <dgm:spPr>
        <a:blipFill rotWithShape="0">
          <a:blip xmlns:r="http://schemas.openxmlformats.org/officeDocument/2006/relationships" r:embed="rId3"/>
          <a:stretch>
            <a:fillRect/>
          </a:stretch>
        </a:blipFill>
      </dgm:spPr>
      <dgm:t>
        <a:bodyPr anchor="b"/>
        <a:lstStyle/>
        <a:p>
          <a:pPr algn="l"/>
          <a:r>
            <a:rPr lang="es-ES" sz="900" b="1">
              <a:solidFill>
                <a:schemeClr val="accent2">
                  <a:lumMod val="60000"/>
                  <a:lumOff val="40000"/>
                </a:schemeClr>
              </a:solidFill>
            </a:rPr>
            <a:t>PERRO</a:t>
          </a:r>
        </a:p>
      </dgm:t>
    </dgm:pt>
    <dgm:pt modelId="{0A00C4D4-8997-463E-A04F-859A2BD52EFA}" type="parTrans" cxnId="{E1F8FD9E-EDAA-4541-9805-0B381051FBB6}">
      <dgm:prSet/>
      <dgm:spPr/>
      <dgm:t>
        <a:bodyPr/>
        <a:lstStyle/>
        <a:p>
          <a:endParaRPr lang="es-ES"/>
        </a:p>
      </dgm:t>
    </dgm:pt>
    <dgm:pt modelId="{186F3198-1F99-4066-ACD0-6B18A7DE80CC}" type="sibTrans" cxnId="{E1F8FD9E-EDAA-4541-9805-0B381051FBB6}">
      <dgm:prSet/>
      <dgm:spPr/>
      <dgm:t>
        <a:bodyPr/>
        <a:lstStyle/>
        <a:p>
          <a:endParaRPr lang="es-ES"/>
        </a:p>
      </dgm:t>
    </dgm:pt>
    <dgm:pt modelId="{253D16D8-2E4D-4A35-A015-AC6B122F69BA}">
      <dgm:prSet phldrT="[Texto]" custT="1"/>
      <dgm:spPr>
        <a:blipFill rotWithShape="0">
          <a:blip xmlns:r="http://schemas.openxmlformats.org/officeDocument/2006/relationships" r:embed="rId4"/>
          <a:stretch>
            <a:fillRect/>
          </a:stretch>
        </a:blipFill>
      </dgm:spPr>
      <dgm:t>
        <a:bodyPr anchor="b"/>
        <a:lstStyle/>
        <a:p>
          <a:pPr algn="r"/>
          <a:endParaRPr lang="es-ES" sz="900" b="1">
            <a:solidFill>
              <a:srgbClr val="FF0000"/>
            </a:solidFill>
          </a:endParaRPr>
        </a:p>
        <a:p>
          <a:pPr algn="r"/>
          <a:endParaRPr lang="es-ES" sz="900" b="1">
            <a:solidFill>
              <a:srgbClr val="FF0000"/>
            </a:solidFill>
          </a:endParaRPr>
        </a:p>
        <a:p>
          <a:pPr algn="r"/>
          <a:endParaRPr lang="es-ES" sz="900" b="1">
            <a:solidFill>
              <a:srgbClr val="FF0000"/>
            </a:solidFill>
          </a:endParaRPr>
        </a:p>
        <a:p>
          <a:pPr algn="r"/>
          <a:r>
            <a:rPr lang="es-ES" sz="900" b="1">
              <a:solidFill>
                <a:srgbClr val="FF0000"/>
              </a:solidFill>
            </a:rPr>
            <a:t>VACA</a:t>
          </a:r>
        </a:p>
      </dgm:t>
    </dgm:pt>
    <dgm:pt modelId="{B429C043-CBE4-439E-9B79-AB7D7E3E40B4}" type="parTrans" cxnId="{D78EFB7D-15AF-4D08-9953-2534B9F43847}">
      <dgm:prSet/>
      <dgm:spPr/>
      <dgm:t>
        <a:bodyPr/>
        <a:lstStyle/>
        <a:p>
          <a:endParaRPr lang="es-ES"/>
        </a:p>
      </dgm:t>
    </dgm:pt>
    <dgm:pt modelId="{5C6A9544-01D6-475C-BE04-F449795E025A}" type="sibTrans" cxnId="{D78EFB7D-15AF-4D08-9953-2534B9F43847}">
      <dgm:prSet/>
      <dgm:spPr/>
      <dgm:t>
        <a:bodyPr/>
        <a:lstStyle/>
        <a:p>
          <a:endParaRPr lang="es-ES"/>
        </a:p>
      </dgm:t>
    </dgm:pt>
    <dgm:pt modelId="{EEB5C90B-6F7E-483E-B1CC-AE9FE7822BD7}" type="pres">
      <dgm:prSet presAssocID="{07FF0DF6-0334-41A4-A784-9C9B61EACBD0}" presName="diagram" presStyleCnt="0">
        <dgm:presLayoutVars>
          <dgm:dir/>
          <dgm:resizeHandles val="exact"/>
        </dgm:presLayoutVars>
      </dgm:prSet>
      <dgm:spPr/>
    </dgm:pt>
    <dgm:pt modelId="{B7BC86CD-1E46-43B7-B782-87D42826A70F}" type="pres">
      <dgm:prSet presAssocID="{74002FED-6D70-4C49-9955-3B98DB1DC1A4}" presName="node" presStyleLbl="node1" presStyleIdx="0" presStyleCnt="4">
        <dgm:presLayoutVars>
          <dgm:bulletEnabled val="1"/>
        </dgm:presLayoutVars>
      </dgm:prSet>
      <dgm:spPr/>
    </dgm:pt>
    <dgm:pt modelId="{2DB98048-97B1-452E-9725-40BC6C1D0539}" type="pres">
      <dgm:prSet presAssocID="{1E88D94C-AB87-4607-94D0-E675EAF412B9}" presName="sibTrans" presStyleCnt="0"/>
      <dgm:spPr/>
    </dgm:pt>
    <dgm:pt modelId="{5A352076-B3EF-4D18-8599-4F0DD6C13213}" type="pres">
      <dgm:prSet presAssocID="{741F701F-CBB3-467D-82C9-DA6CF45D7D6A}" presName="node" presStyleLbl="node1" presStyleIdx="1" presStyleCnt="4">
        <dgm:presLayoutVars>
          <dgm:bulletEnabled val="1"/>
        </dgm:presLayoutVars>
      </dgm:prSet>
      <dgm:spPr/>
    </dgm:pt>
    <dgm:pt modelId="{F5D22D7C-F299-4C56-AD2A-77FFD3F4DB9B}" type="pres">
      <dgm:prSet presAssocID="{0B82B6A0-3F4C-48B4-8D39-42B2C206D999}" presName="sibTrans" presStyleCnt="0"/>
      <dgm:spPr/>
    </dgm:pt>
    <dgm:pt modelId="{71CB8AD4-AF0F-42D4-861B-E58DAE5D0181}" type="pres">
      <dgm:prSet presAssocID="{FD736DA0-C5CC-4873-A116-2E3530BF5FD9}" presName="node" presStyleLbl="node1" presStyleIdx="2" presStyleCnt="4" custScaleX="79328" custLinFactNeighborX="-15048" custLinFactNeighborY="5226">
        <dgm:presLayoutVars>
          <dgm:bulletEnabled val="1"/>
        </dgm:presLayoutVars>
      </dgm:prSet>
      <dgm:spPr/>
    </dgm:pt>
    <dgm:pt modelId="{A6A8DFAC-A8D1-4A63-910F-81C6BCBCCB9B}" type="pres">
      <dgm:prSet presAssocID="{186F3198-1F99-4066-ACD0-6B18A7DE80CC}" presName="sibTrans" presStyleCnt="0"/>
      <dgm:spPr/>
    </dgm:pt>
    <dgm:pt modelId="{290EE76B-6CD3-4277-8F15-05882D6CB0A8}" type="pres">
      <dgm:prSet presAssocID="{253D16D8-2E4D-4A35-A015-AC6B122F69BA}" presName="node" presStyleLbl="node1" presStyleIdx="3" presStyleCnt="4" custScaleX="76160" custScaleY="94430" custLinFactNeighborX="12540" custLinFactNeighborY="3135">
        <dgm:presLayoutVars>
          <dgm:bulletEnabled val="1"/>
        </dgm:presLayoutVars>
      </dgm:prSet>
      <dgm:spPr/>
    </dgm:pt>
  </dgm:ptLst>
  <dgm:cxnLst>
    <dgm:cxn modelId="{0663391F-0BDA-44FF-BED3-F88A1EBBF62D}" type="presOf" srcId="{FD736DA0-C5CC-4873-A116-2E3530BF5FD9}" destId="{71CB8AD4-AF0F-42D4-861B-E58DAE5D0181}" srcOrd="0" destOrd="0" presId="urn:microsoft.com/office/officeart/2005/8/layout/default#1"/>
    <dgm:cxn modelId="{6D3B0550-CC0F-4E1F-8B54-00911BB2ECFA}" type="presOf" srcId="{74002FED-6D70-4C49-9955-3B98DB1DC1A4}" destId="{B7BC86CD-1E46-43B7-B782-87D42826A70F}" srcOrd="0" destOrd="0" presId="urn:microsoft.com/office/officeart/2005/8/layout/default#1"/>
    <dgm:cxn modelId="{56CB2F57-F1FB-46F7-B943-A23F2909DB81}" type="presOf" srcId="{253D16D8-2E4D-4A35-A015-AC6B122F69BA}" destId="{290EE76B-6CD3-4277-8F15-05882D6CB0A8}" srcOrd="0" destOrd="0" presId="urn:microsoft.com/office/officeart/2005/8/layout/default#1"/>
    <dgm:cxn modelId="{D78EFB7D-15AF-4D08-9953-2534B9F43847}" srcId="{07FF0DF6-0334-41A4-A784-9C9B61EACBD0}" destId="{253D16D8-2E4D-4A35-A015-AC6B122F69BA}" srcOrd="3" destOrd="0" parTransId="{B429C043-CBE4-439E-9B79-AB7D7E3E40B4}" sibTransId="{5C6A9544-01D6-475C-BE04-F449795E025A}"/>
    <dgm:cxn modelId="{E1F8FD9E-EDAA-4541-9805-0B381051FBB6}" srcId="{07FF0DF6-0334-41A4-A784-9C9B61EACBD0}" destId="{FD736DA0-C5CC-4873-A116-2E3530BF5FD9}" srcOrd="2" destOrd="0" parTransId="{0A00C4D4-8997-463E-A04F-859A2BD52EFA}" sibTransId="{186F3198-1F99-4066-ACD0-6B18A7DE80CC}"/>
    <dgm:cxn modelId="{D07C89BD-B256-49DF-B132-81788DD3A97D}" srcId="{07FF0DF6-0334-41A4-A784-9C9B61EACBD0}" destId="{74002FED-6D70-4C49-9955-3B98DB1DC1A4}" srcOrd="0" destOrd="0" parTransId="{7E91A430-AA7C-4280-9517-49A6B993FBFB}" sibTransId="{1E88D94C-AB87-4607-94D0-E675EAF412B9}"/>
    <dgm:cxn modelId="{7F89E0D7-2C5A-4434-B7D1-DB4366D2A290}" type="presOf" srcId="{07FF0DF6-0334-41A4-A784-9C9B61EACBD0}" destId="{EEB5C90B-6F7E-483E-B1CC-AE9FE7822BD7}" srcOrd="0" destOrd="0" presId="urn:microsoft.com/office/officeart/2005/8/layout/default#1"/>
    <dgm:cxn modelId="{86C7F6D8-6721-475D-9EE5-DEAAE9D18459}" srcId="{07FF0DF6-0334-41A4-A784-9C9B61EACBD0}" destId="{741F701F-CBB3-467D-82C9-DA6CF45D7D6A}" srcOrd="1" destOrd="0" parTransId="{FACD6D12-DB22-4020-A878-81EEA971335F}" sibTransId="{0B82B6A0-3F4C-48B4-8D39-42B2C206D999}"/>
    <dgm:cxn modelId="{E7DB3FE0-FDA4-487D-B399-210AB5CCECA3}" type="presOf" srcId="{741F701F-CBB3-467D-82C9-DA6CF45D7D6A}" destId="{5A352076-B3EF-4D18-8599-4F0DD6C13213}" srcOrd="0" destOrd="0" presId="urn:microsoft.com/office/officeart/2005/8/layout/default#1"/>
    <dgm:cxn modelId="{F7704E72-137E-401C-84F4-594640C3B539}" type="presParOf" srcId="{EEB5C90B-6F7E-483E-B1CC-AE9FE7822BD7}" destId="{B7BC86CD-1E46-43B7-B782-87D42826A70F}" srcOrd="0" destOrd="0" presId="urn:microsoft.com/office/officeart/2005/8/layout/default#1"/>
    <dgm:cxn modelId="{53328C80-539E-4644-AA8B-C2B4A04F94F2}" type="presParOf" srcId="{EEB5C90B-6F7E-483E-B1CC-AE9FE7822BD7}" destId="{2DB98048-97B1-452E-9725-40BC6C1D0539}" srcOrd="1" destOrd="0" presId="urn:microsoft.com/office/officeart/2005/8/layout/default#1"/>
    <dgm:cxn modelId="{2D4DA731-0BA0-42A7-84B6-DEE9C5FD556C}" type="presParOf" srcId="{EEB5C90B-6F7E-483E-B1CC-AE9FE7822BD7}" destId="{5A352076-B3EF-4D18-8599-4F0DD6C13213}" srcOrd="2" destOrd="0" presId="urn:microsoft.com/office/officeart/2005/8/layout/default#1"/>
    <dgm:cxn modelId="{A40D40B0-12B4-4950-B5C2-BEB2A92ACB08}" type="presParOf" srcId="{EEB5C90B-6F7E-483E-B1CC-AE9FE7822BD7}" destId="{F5D22D7C-F299-4C56-AD2A-77FFD3F4DB9B}" srcOrd="3" destOrd="0" presId="urn:microsoft.com/office/officeart/2005/8/layout/default#1"/>
    <dgm:cxn modelId="{87D43BD3-D00C-411C-B31F-F5D5C5DC5D8D}" type="presParOf" srcId="{EEB5C90B-6F7E-483E-B1CC-AE9FE7822BD7}" destId="{71CB8AD4-AF0F-42D4-861B-E58DAE5D0181}" srcOrd="4" destOrd="0" presId="urn:microsoft.com/office/officeart/2005/8/layout/default#1"/>
    <dgm:cxn modelId="{487546DE-7ABE-4259-A79B-E76A598A4AF8}" type="presParOf" srcId="{EEB5C90B-6F7E-483E-B1CC-AE9FE7822BD7}" destId="{A6A8DFAC-A8D1-4A63-910F-81C6BCBCCB9B}" srcOrd="5" destOrd="0" presId="urn:microsoft.com/office/officeart/2005/8/layout/default#1"/>
    <dgm:cxn modelId="{C6B4F29D-D125-4B31-988E-94E2B866389E}" type="presParOf" srcId="{EEB5C90B-6F7E-483E-B1CC-AE9FE7822BD7}" destId="{290EE76B-6CD3-4277-8F15-05882D6CB0A8}" srcOrd="6" destOrd="0" presId="urn:microsoft.com/office/officeart/2005/8/layout/defaul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0C5AAAC-0563-4AB5-9783-F8ECA1FBDAF0}">
      <dsp:nvSpPr>
        <dsp:cNvPr id="0" name=""/>
        <dsp:cNvSpPr/>
      </dsp:nvSpPr>
      <dsp:spPr>
        <a:xfrm>
          <a:off x="4312463" y="1877701"/>
          <a:ext cx="728564" cy="346730"/>
        </a:xfrm>
        <a:custGeom>
          <a:avLst/>
          <a:gdLst/>
          <a:ahLst/>
          <a:cxnLst/>
          <a:rect l="0" t="0" r="0" b="0"/>
          <a:pathLst>
            <a:path>
              <a:moveTo>
                <a:pt x="0" y="0"/>
              </a:moveTo>
              <a:lnTo>
                <a:pt x="0" y="236286"/>
              </a:lnTo>
              <a:lnTo>
                <a:pt x="728564" y="236286"/>
              </a:lnTo>
              <a:lnTo>
                <a:pt x="728564" y="3467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5B1F36A-00B1-42F0-A1FD-939C18956BF6}">
      <dsp:nvSpPr>
        <dsp:cNvPr id="0" name=""/>
        <dsp:cNvSpPr/>
      </dsp:nvSpPr>
      <dsp:spPr>
        <a:xfrm>
          <a:off x="3583898" y="1877701"/>
          <a:ext cx="728564" cy="346730"/>
        </a:xfrm>
        <a:custGeom>
          <a:avLst/>
          <a:gdLst/>
          <a:ahLst/>
          <a:cxnLst/>
          <a:rect l="0" t="0" r="0" b="0"/>
          <a:pathLst>
            <a:path>
              <a:moveTo>
                <a:pt x="728564" y="0"/>
              </a:moveTo>
              <a:lnTo>
                <a:pt x="728564" y="236286"/>
              </a:lnTo>
              <a:lnTo>
                <a:pt x="0" y="236286"/>
              </a:lnTo>
              <a:lnTo>
                <a:pt x="0" y="3467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BE9C455-BF0F-49F0-97DF-B6C386F780A0}">
      <dsp:nvSpPr>
        <dsp:cNvPr id="0" name=""/>
        <dsp:cNvSpPr/>
      </dsp:nvSpPr>
      <dsp:spPr>
        <a:xfrm>
          <a:off x="2806423" y="773925"/>
          <a:ext cx="1506039" cy="346730"/>
        </a:xfrm>
        <a:custGeom>
          <a:avLst/>
          <a:gdLst/>
          <a:ahLst/>
          <a:cxnLst/>
          <a:rect l="0" t="0" r="0" b="0"/>
          <a:pathLst>
            <a:path>
              <a:moveTo>
                <a:pt x="0" y="0"/>
              </a:moveTo>
              <a:lnTo>
                <a:pt x="0" y="236286"/>
              </a:lnTo>
              <a:lnTo>
                <a:pt x="1506039" y="236286"/>
              </a:lnTo>
              <a:lnTo>
                <a:pt x="1506039" y="346730"/>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F6C670D-6593-40D1-9810-D525EE5521DA}">
      <dsp:nvSpPr>
        <dsp:cNvPr id="0" name=""/>
        <dsp:cNvSpPr/>
      </dsp:nvSpPr>
      <dsp:spPr>
        <a:xfrm>
          <a:off x="1362712" y="1877701"/>
          <a:ext cx="764056" cy="346730"/>
        </a:xfrm>
        <a:custGeom>
          <a:avLst/>
          <a:gdLst/>
          <a:ahLst/>
          <a:cxnLst/>
          <a:rect l="0" t="0" r="0" b="0"/>
          <a:pathLst>
            <a:path>
              <a:moveTo>
                <a:pt x="0" y="0"/>
              </a:moveTo>
              <a:lnTo>
                <a:pt x="0" y="236286"/>
              </a:lnTo>
              <a:lnTo>
                <a:pt x="764056" y="236286"/>
              </a:lnTo>
              <a:lnTo>
                <a:pt x="764056" y="3467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250D1F8-30C7-4FA0-900B-CBCB6B68989B}">
      <dsp:nvSpPr>
        <dsp:cNvPr id="0" name=""/>
        <dsp:cNvSpPr/>
      </dsp:nvSpPr>
      <dsp:spPr>
        <a:xfrm>
          <a:off x="622821" y="1877701"/>
          <a:ext cx="739890" cy="342937"/>
        </a:xfrm>
        <a:custGeom>
          <a:avLst/>
          <a:gdLst/>
          <a:ahLst/>
          <a:cxnLst/>
          <a:rect l="0" t="0" r="0" b="0"/>
          <a:pathLst>
            <a:path>
              <a:moveTo>
                <a:pt x="739890" y="0"/>
              </a:moveTo>
              <a:lnTo>
                <a:pt x="739890" y="232494"/>
              </a:lnTo>
              <a:lnTo>
                <a:pt x="0" y="232494"/>
              </a:lnTo>
              <a:lnTo>
                <a:pt x="0" y="34293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2904296-C90A-4AEE-BE25-1A98CE784D6D}">
      <dsp:nvSpPr>
        <dsp:cNvPr id="0" name=""/>
        <dsp:cNvSpPr/>
      </dsp:nvSpPr>
      <dsp:spPr>
        <a:xfrm>
          <a:off x="1362712" y="773925"/>
          <a:ext cx="1443711" cy="346730"/>
        </a:xfrm>
        <a:custGeom>
          <a:avLst/>
          <a:gdLst/>
          <a:ahLst/>
          <a:cxnLst/>
          <a:rect l="0" t="0" r="0" b="0"/>
          <a:pathLst>
            <a:path>
              <a:moveTo>
                <a:pt x="1443711" y="0"/>
              </a:moveTo>
              <a:lnTo>
                <a:pt x="1443711" y="236286"/>
              </a:lnTo>
              <a:lnTo>
                <a:pt x="0" y="236286"/>
              </a:lnTo>
              <a:lnTo>
                <a:pt x="0" y="346730"/>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D94ECA3-6C39-4CDB-A6CA-8A0C9466F00D}">
      <dsp:nvSpPr>
        <dsp:cNvPr id="0" name=""/>
        <dsp:cNvSpPr/>
      </dsp:nvSpPr>
      <dsp:spPr>
        <a:xfrm>
          <a:off x="2210325" y="16880"/>
          <a:ext cx="1192196" cy="757045"/>
        </a:xfrm>
        <a:prstGeom prst="roundRect">
          <a:avLst>
            <a:gd name="adj" fmla="val 10000"/>
          </a:avLst>
        </a:prstGeom>
        <a:solidFill>
          <a:srgbClr val="92D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39C6C68-E2D0-43B6-9957-9CBC2EB1AB45}">
      <dsp:nvSpPr>
        <dsp:cNvPr id="0" name=""/>
        <dsp:cNvSpPr/>
      </dsp:nvSpPr>
      <dsp:spPr>
        <a:xfrm>
          <a:off x="2342791" y="142723"/>
          <a:ext cx="1192196" cy="757045"/>
        </a:xfrm>
        <a:prstGeom prst="roundRect">
          <a:avLst>
            <a:gd name="adj" fmla="val 10000"/>
          </a:avLst>
        </a:prstGeom>
        <a:solidFill>
          <a:srgbClr val="009242">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s-ES" sz="2400" kern="1200">
              <a:solidFill>
                <a:schemeClr val="bg1"/>
              </a:solidFill>
            </a:rPr>
            <a:t>FODA</a:t>
          </a:r>
        </a:p>
      </dsp:txBody>
      <dsp:txXfrm>
        <a:off x="2364964" y="164896"/>
        <a:ext cx="1147850" cy="712699"/>
      </dsp:txXfrm>
    </dsp:sp>
    <dsp:sp modelId="{D823D236-9ED5-4C70-BA51-F86B2760116C}">
      <dsp:nvSpPr>
        <dsp:cNvPr id="0" name=""/>
        <dsp:cNvSpPr/>
      </dsp:nvSpPr>
      <dsp:spPr>
        <a:xfrm>
          <a:off x="704285" y="1120655"/>
          <a:ext cx="1316853" cy="757045"/>
        </a:xfrm>
        <a:prstGeom prst="roundRect">
          <a:avLst>
            <a:gd name="adj" fmla="val 10000"/>
          </a:avLst>
        </a:prstGeom>
        <a:solidFill>
          <a:srgbClr val="92D050"/>
        </a:solidFill>
        <a:ln w="25400" cap="flat" cmpd="sng" algn="ctr">
          <a:solidFill>
            <a:schemeClr val="lt1">
              <a:hueOff val="0"/>
              <a:satOff val="0"/>
              <a:lumOff val="0"/>
              <a:alphaOff val="0"/>
            </a:schemeClr>
          </a:solidFill>
          <a:prstDash val="solid"/>
        </a:ln>
        <a:effectLst>
          <a:outerShdw blurRad="50800" dist="50800" dir="5400000" algn="ctr" rotWithShape="0">
            <a:srgbClr val="92D050"/>
          </a:outerShdw>
        </a:effectLst>
      </dsp:spPr>
      <dsp:style>
        <a:lnRef idx="2">
          <a:scrgbClr r="0" g="0" b="0"/>
        </a:lnRef>
        <a:fillRef idx="1">
          <a:scrgbClr r="0" g="0" b="0"/>
        </a:fillRef>
        <a:effectRef idx="0">
          <a:scrgbClr r="0" g="0" b="0"/>
        </a:effectRef>
        <a:fontRef idx="minor">
          <a:schemeClr val="lt1"/>
        </a:fontRef>
      </dsp:style>
    </dsp:sp>
    <dsp:sp modelId="{52A2D8D2-9D63-4D6A-9D6E-0E003397258F}">
      <dsp:nvSpPr>
        <dsp:cNvPr id="0" name=""/>
        <dsp:cNvSpPr/>
      </dsp:nvSpPr>
      <dsp:spPr>
        <a:xfrm>
          <a:off x="836751" y="1246498"/>
          <a:ext cx="1316853" cy="757045"/>
        </a:xfrm>
        <a:prstGeom prst="roundRect">
          <a:avLst>
            <a:gd name="adj" fmla="val 10000"/>
          </a:avLst>
        </a:prstGeom>
        <a:solidFill>
          <a:srgbClr val="009242">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s-ES" sz="1600" kern="1200">
              <a:solidFill>
                <a:schemeClr val="bg1"/>
              </a:solidFill>
            </a:rPr>
            <a:t>ANÁLISIS EXTERNO</a:t>
          </a:r>
        </a:p>
      </dsp:txBody>
      <dsp:txXfrm>
        <a:off x="858924" y="1268671"/>
        <a:ext cx="1272507" cy="712699"/>
      </dsp:txXfrm>
    </dsp:sp>
    <dsp:sp modelId="{8CB3E5F1-D04B-4B63-B802-BD9C1058248F}">
      <dsp:nvSpPr>
        <dsp:cNvPr id="0" name=""/>
        <dsp:cNvSpPr/>
      </dsp:nvSpPr>
      <dsp:spPr>
        <a:xfrm>
          <a:off x="-8768" y="2220638"/>
          <a:ext cx="1263180"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EEBD1EA-491C-425F-A97A-7FD58664116C}">
      <dsp:nvSpPr>
        <dsp:cNvPr id="0" name=""/>
        <dsp:cNvSpPr/>
      </dsp:nvSpPr>
      <dsp:spPr>
        <a:xfrm>
          <a:off x="123697" y="2346481"/>
          <a:ext cx="1263180"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s-ES" sz="1000" b="1" kern="1200">
              <a:solidFill>
                <a:schemeClr val="bg1"/>
              </a:solidFill>
            </a:rPr>
            <a:t>Microentorno (A.E. Sectorial): </a:t>
          </a:r>
          <a:r>
            <a:rPr lang="es-ES" sz="1000" b="1" kern="1200">
              <a:solidFill>
                <a:srgbClr val="0070C0"/>
              </a:solidFill>
            </a:rPr>
            <a:t>LAS 5 FUERZAS DE PORTER</a:t>
          </a:r>
        </a:p>
      </dsp:txBody>
      <dsp:txXfrm>
        <a:off x="145870" y="2368654"/>
        <a:ext cx="1218834" cy="712699"/>
      </dsp:txXfrm>
    </dsp:sp>
    <dsp:sp modelId="{B0733495-426C-41EB-A95A-CD9C30332E3E}">
      <dsp:nvSpPr>
        <dsp:cNvPr id="0" name=""/>
        <dsp:cNvSpPr/>
      </dsp:nvSpPr>
      <dsp:spPr>
        <a:xfrm>
          <a:off x="1530670" y="2224431"/>
          <a:ext cx="1192196"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B235CCE-645B-482B-AA6E-C9A7A2D55D9F}">
      <dsp:nvSpPr>
        <dsp:cNvPr id="0" name=""/>
        <dsp:cNvSpPr/>
      </dsp:nvSpPr>
      <dsp:spPr>
        <a:xfrm>
          <a:off x="1663136" y="2350274"/>
          <a:ext cx="1192196"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s-ES" sz="1000" b="1" kern="1200">
              <a:solidFill>
                <a:schemeClr val="bg1"/>
              </a:solidFill>
            </a:rPr>
            <a:t>Macroentorno (A.E. Global): </a:t>
          </a:r>
          <a:r>
            <a:rPr lang="es-ES" sz="1000" b="1" kern="1200">
              <a:solidFill>
                <a:srgbClr val="0070C0"/>
              </a:solidFill>
            </a:rPr>
            <a:t>PEST</a:t>
          </a:r>
        </a:p>
      </dsp:txBody>
      <dsp:txXfrm>
        <a:off x="1685309" y="2372447"/>
        <a:ext cx="1147850" cy="712699"/>
      </dsp:txXfrm>
    </dsp:sp>
    <dsp:sp modelId="{EC378831-44DF-4927-8FEE-D42A8A18EC24}">
      <dsp:nvSpPr>
        <dsp:cNvPr id="0" name=""/>
        <dsp:cNvSpPr/>
      </dsp:nvSpPr>
      <dsp:spPr>
        <a:xfrm>
          <a:off x="3716364" y="1120655"/>
          <a:ext cx="1192196" cy="757045"/>
        </a:xfrm>
        <a:prstGeom prst="roundRect">
          <a:avLst>
            <a:gd name="adj" fmla="val 10000"/>
          </a:avLst>
        </a:prstGeom>
        <a:solidFill>
          <a:srgbClr val="92D050"/>
        </a:solidFill>
        <a:ln w="25400" cap="flat" cmpd="sng" algn="ctr">
          <a:solidFill>
            <a:schemeClr val="lt1">
              <a:hueOff val="0"/>
              <a:satOff val="0"/>
              <a:lumOff val="0"/>
              <a:alphaOff val="0"/>
            </a:schemeClr>
          </a:solidFill>
          <a:prstDash val="solid"/>
        </a:ln>
        <a:effectLst>
          <a:outerShdw blurRad="50800" dist="50800" dir="5400000" algn="ctr" rotWithShape="0">
            <a:srgbClr val="92D050"/>
          </a:outerShdw>
        </a:effectLst>
      </dsp:spPr>
      <dsp:style>
        <a:lnRef idx="2">
          <a:scrgbClr r="0" g="0" b="0"/>
        </a:lnRef>
        <a:fillRef idx="1">
          <a:scrgbClr r="0" g="0" b="0"/>
        </a:fillRef>
        <a:effectRef idx="0">
          <a:scrgbClr r="0" g="0" b="0"/>
        </a:effectRef>
        <a:fontRef idx="minor">
          <a:schemeClr val="lt1"/>
        </a:fontRef>
      </dsp:style>
    </dsp:sp>
    <dsp:sp modelId="{47EB2C08-9214-40DE-89C7-8E995C2A7A39}">
      <dsp:nvSpPr>
        <dsp:cNvPr id="0" name=""/>
        <dsp:cNvSpPr/>
      </dsp:nvSpPr>
      <dsp:spPr>
        <a:xfrm>
          <a:off x="3848831" y="1246498"/>
          <a:ext cx="1192196" cy="757045"/>
        </a:xfrm>
        <a:prstGeom prst="roundRect">
          <a:avLst>
            <a:gd name="adj" fmla="val 10000"/>
          </a:avLst>
        </a:prstGeom>
        <a:solidFill>
          <a:srgbClr val="009242">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s-ES" sz="1600" kern="1200">
              <a:solidFill>
                <a:schemeClr val="bg1"/>
              </a:solidFill>
            </a:rPr>
            <a:t>ANÁLISIS INTERNO</a:t>
          </a:r>
        </a:p>
      </dsp:txBody>
      <dsp:txXfrm>
        <a:off x="3871004" y="1268671"/>
        <a:ext cx="1147850" cy="712699"/>
      </dsp:txXfrm>
    </dsp:sp>
    <dsp:sp modelId="{FE3024C0-75DB-4DDA-A097-B51A19FF5B4C}">
      <dsp:nvSpPr>
        <dsp:cNvPr id="0" name=""/>
        <dsp:cNvSpPr/>
      </dsp:nvSpPr>
      <dsp:spPr>
        <a:xfrm>
          <a:off x="2987799" y="2224431"/>
          <a:ext cx="1192196"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C45BAE2-8C0E-4959-86CA-6E4CFA92CDE1}">
      <dsp:nvSpPr>
        <dsp:cNvPr id="0" name=""/>
        <dsp:cNvSpPr/>
      </dsp:nvSpPr>
      <dsp:spPr>
        <a:xfrm>
          <a:off x="3120266" y="2350274"/>
          <a:ext cx="1192196"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s-ES" sz="900" b="1" kern="1200">
              <a:solidFill>
                <a:srgbClr val="0070C0"/>
              </a:solidFill>
            </a:rPr>
            <a:t>CADENA DE VALOR</a:t>
          </a:r>
        </a:p>
      </dsp:txBody>
      <dsp:txXfrm>
        <a:off x="3142439" y="2372447"/>
        <a:ext cx="1147850" cy="712699"/>
      </dsp:txXfrm>
    </dsp:sp>
    <dsp:sp modelId="{C3CEE7BC-B833-4B50-A5F3-32CBCB38002C}">
      <dsp:nvSpPr>
        <dsp:cNvPr id="0" name=""/>
        <dsp:cNvSpPr/>
      </dsp:nvSpPr>
      <dsp:spPr>
        <a:xfrm>
          <a:off x="4444929" y="2224431"/>
          <a:ext cx="1192196" cy="757045"/>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69E0931E-5B26-4933-B838-F03BC59CDE76}">
      <dsp:nvSpPr>
        <dsp:cNvPr id="0" name=""/>
        <dsp:cNvSpPr/>
      </dsp:nvSpPr>
      <dsp:spPr>
        <a:xfrm>
          <a:off x="4577395" y="2350274"/>
          <a:ext cx="1192196" cy="757045"/>
        </a:xfrm>
        <a:prstGeom prst="roundRect">
          <a:avLst>
            <a:gd name="adj" fmla="val 10000"/>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s-ES" sz="900" b="1" kern="1200">
              <a:solidFill>
                <a:srgbClr val="0070C0"/>
              </a:solidFill>
            </a:rPr>
            <a:t>MATRIZ DE PARTICIPACIÓN - CRECIMIENTO DE BCG-</a:t>
          </a:r>
        </a:p>
      </dsp:txBody>
      <dsp:txXfrm>
        <a:off x="4599568" y="2372447"/>
        <a:ext cx="1147850" cy="71269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7BC86CD-1E46-43B7-B782-87D42826A70F}">
      <dsp:nvSpPr>
        <dsp:cNvPr id="0" name=""/>
        <dsp:cNvSpPr/>
      </dsp:nvSpPr>
      <dsp:spPr>
        <a:xfrm>
          <a:off x="403" y="148794"/>
          <a:ext cx="1573508" cy="944105"/>
        </a:xfrm>
        <a:prstGeom prst="rect">
          <a:avLst/>
        </a:prstGeom>
        <a:blipFill rotWithShape="0">
          <a:blip xmlns:r="http://schemas.openxmlformats.org/officeDocument/2006/relationships" r:embed="rId1"/>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l" defTabSz="400050">
            <a:lnSpc>
              <a:spcPct val="90000"/>
            </a:lnSpc>
            <a:spcBef>
              <a:spcPct val="0"/>
            </a:spcBef>
            <a:spcAft>
              <a:spcPct val="35000"/>
            </a:spcAft>
            <a:buNone/>
          </a:pPr>
          <a:r>
            <a:rPr lang="es-ES" sz="900" b="1" kern="1200">
              <a:solidFill>
                <a:srgbClr val="00B050"/>
              </a:solidFill>
            </a:rPr>
            <a:t>INCÓGNITA</a:t>
          </a:r>
        </a:p>
      </dsp:txBody>
      <dsp:txXfrm>
        <a:off x="403" y="148794"/>
        <a:ext cx="1573508" cy="944105"/>
      </dsp:txXfrm>
    </dsp:sp>
    <dsp:sp modelId="{5A352076-B3EF-4D18-8599-4F0DD6C13213}">
      <dsp:nvSpPr>
        <dsp:cNvPr id="0" name=""/>
        <dsp:cNvSpPr/>
      </dsp:nvSpPr>
      <dsp:spPr>
        <a:xfrm>
          <a:off x="1731262" y="148794"/>
          <a:ext cx="1573508" cy="944105"/>
        </a:xfrm>
        <a:prstGeom prst="rect">
          <a:avLst/>
        </a:prstGeom>
        <a:blipFill rotWithShape="0">
          <a:blip xmlns:r="http://schemas.openxmlformats.org/officeDocument/2006/relationships" r:embed="rId2"/>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r" defTabSz="400050">
            <a:lnSpc>
              <a:spcPct val="90000"/>
            </a:lnSpc>
            <a:spcBef>
              <a:spcPct val="0"/>
            </a:spcBef>
            <a:spcAft>
              <a:spcPct val="35000"/>
            </a:spcAft>
            <a:buNone/>
          </a:pPr>
          <a:r>
            <a:rPr lang="es-ES" sz="900" b="1" kern="1200">
              <a:solidFill>
                <a:srgbClr val="0000FF"/>
              </a:solidFill>
            </a:rPr>
            <a:t>ESTRELLA</a:t>
          </a:r>
        </a:p>
      </dsp:txBody>
      <dsp:txXfrm>
        <a:off x="1731262" y="148794"/>
        <a:ext cx="1573508" cy="944105"/>
      </dsp:txXfrm>
    </dsp:sp>
    <dsp:sp modelId="{71CB8AD4-AF0F-42D4-861B-E58DAE5D0181}">
      <dsp:nvSpPr>
        <dsp:cNvPr id="0" name=""/>
        <dsp:cNvSpPr/>
      </dsp:nvSpPr>
      <dsp:spPr>
        <a:xfrm>
          <a:off x="113821" y="1299589"/>
          <a:ext cx="1248232" cy="944105"/>
        </a:xfrm>
        <a:prstGeom prst="rect">
          <a:avLst/>
        </a:prstGeom>
        <a:blipFill rotWithShape="0">
          <a:blip xmlns:r="http://schemas.openxmlformats.org/officeDocument/2006/relationships" r:embed="rId3"/>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l" defTabSz="400050">
            <a:lnSpc>
              <a:spcPct val="90000"/>
            </a:lnSpc>
            <a:spcBef>
              <a:spcPct val="0"/>
            </a:spcBef>
            <a:spcAft>
              <a:spcPct val="35000"/>
            </a:spcAft>
            <a:buNone/>
          </a:pPr>
          <a:r>
            <a:rPr lang="es-ES" sz="900" b="1" kern="1200">
              <a:solidFill>
                <a:schemeClr val="accent2">
                  <a:lumMod val="60000"/>
                  <a:lumOff val="40000"/>
                </a:schemeClr>
              </a:solidFill>
            </a:rPr>
            <a:t>PERRO</a:t>
          </a:r>
        </a:p>
      </dsp:txBody>
      <dsp:txXfrm>
        <a:off x="113821" y="1299589"/>
        <a:ext cx="1248232" cy="944105"/>
      </dsp:txXfrm>
    </dsp:sp>
    <dsp:sp modelId="{290EE76B-6CD3-4277-8F15-05882D6CB0A8}">
      <dsp:nvSpPr>
        <dsp:cNvPr id="0" name=""/>
        <dsp:cNvSpPr/>
      </dsp:nvSpPr>
      <dsp:spPr>
        <a:xfrm>
          <a:off x="1953505" y="1306141"/>
          <a:ext cx="1198384" cy="891518"/>
        </a:xfrm>
        <a:prstGeom prst="rect">
          <a:avLst/>
        </a:prstGeom>
        <a:blipFill rotWithShape="0">
          <a:blip xmlns:r="http://schemas.openxmlformats.org/officeDocument/2006/relationships" r:embed="rId4"/>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b" anchorCtr="0">
          <a:noAutofit/>
        </a:bodyPr>
        <a:lstStyle/>
        <a:p>
          <a:pPr marL="0" lvl="0" indent="0" algn="r" defTabSz="400050">
            <a:lnSpc>
              <a:spcPct val="90000"/>
            </a:lnSpc>
            <a:spcBef>
              <a:spcPct val="0"/>
            </a:spcBef>
            <a:spcAft>
              <a:spcPct val="35000"/>
            </a:spcAft>
            <a:buNone/>
          </a:pPr>
          <a:endParaRPr lang="es-ES" sz="900" b="1" kern="1200">
            <a:solidFill>
              <a:srgbClr val="FF0000"/>
            </a:solidFill>
          </a:endParaRPr>
        </a:p>
        <a:p>
          <a:pPr marL="0" lvl="0" indent="0" algn="r" defTabSz="400050">
            <a:lnSpc>
              <a:spcPct val="90000"/>
            </a:lnSpc>
            <a:spcBef>
              <a:spcPct val="0"/>
            </a:spcBef>
            <a:spcAft>
              <a:spcPct val="35000"/>
            </a:spcAft>
            <a:buNone/>
          </a:pPr>
          <a:endParaRPr lang="es-ES" sz="900" b="1" kern="1200">
            <a:solidFill>
              <a:srgbClr val="FF0000"/>
            </a:solidFill>
          </a:endParaRPr>
        </a:p>
        <a:p>
          <a:pPr marL="0" lvl="0" indent="0" algn="r" defTabSz="400050">
            <a:lnSpc>
              <a:spcPct val="90000"/>
            </a:lnSpc>
            <a:spcBef>
              <a:spcPct val="0"/>
            </a:spcBef>
            <a:spcAft>
              <a:spcPct val="35000"/>
            </a:spcAft>
            <a:buNone/>
          </a:pPr>
          <a:endParaRPr lang="es-ES" sz="900" b="1" kern="1200">
            <a:solidFill>
              <a:srgbClr val="FF0000"/>
            </a:solidFill>
          </a:endParaRPr>
        </a:p>
        <a:p>
          <a:pPr marL="0" lvl="0" indent="0" algn="r" defTabSz="400050">
            <a:lnSpc>
              <a:spcPct val="90000"/>
            </a:lnSpc>
            <a:spcBef>
              <a:spcPct val="0"/>
            </a:spcBef>
            <a:spcAft>
              <a:spcPct val="35000"/>
            </a:spcAft>
            <a:buNone/>
          </a:pPr>
          <a:r>
            <a:rPr lang="es-ES" sz="900" b="1" kern="1200">
              <a:solidFill>
                <a:srgbClr val="FF0000"/>
              </a:solidFill>
            </a:rPr>
            <a:t>VACA</a:t>
          </a:r>
        </a:p>
      </dsp:txBody>
      <dsp:txXfrm>
        <a:off x="1953505" y="1306141"/>
        <a:ext cx="1198384" cy="891518"/>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default#1">
  <dgm:title val=""/>
  <dgm:desc val=""/>
  <dgm:catLst>
    <dgm:cat type="list" pri="1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8" Type="http://schemas.openxmlformats.org/officeDocument/2006/relationships/hyperlink" Target="#Presentacion!A1"/><Relationship Id="rId3" Type="http://schemas.openxmlformats.org/officeDocument/2006/relationships/diagramQuickStyle" Target="../diagrams/quickStyle2.xml"/><Relationship Id="rId7" Type="http://schemas.openxmlformats.org/officeDocument/2006/relationships/image" Target="../media/image4.png"/><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hyperlink" Target="#AutodiagBCG!A1"/><Relationship Id="rId5" Type="http://schemas.microsoft.com/office/2007/relationships/diagramDrawing" Target="../diagrams/drawing2.xml"/><Relationship Id="rId4" Type="http://schemas.openxmlformats.org/officeDocument/2006/relationships/diagramColors" Target="../diagrams/colors2.xml"/><Relationship Id="rId9" Type="http://schemas.openxmlformats.org/officeDocument/2006/relationships/hyperlink" Target="#'CADENA DE VALOR'!A1"/></Relationships>
</file>

<file path=xl/drawings/_rels/drawing11.xml.rels><?xml version="1.0" encoding="UTF-8" standalone="yes"?>
<Relationships xmlns="http://schemas.openxmlformats.org/package/2006/relationships"><Relationship Id="rId8" Type="http://schemas.openxmlformats.org/officeDocument/2006/relationships/image" Target="../media/image17.jpeg"/><Relationship Id="rId3" Type="http://schemas.openxmlformats.org/officeDocument/2006/relationships/image" Target="../media/image14.jpeg"/><Relationship Id="rId7" Type="http://schemas.openxmlformats.org/officeDocument/2006/relationships/image" Target="../media/image4.png"/><Relationship Id="rId2" Type="http://schemas.openxmlformats.org/officeDocument/2006/relationships/image" Target="../media/image13.jpeg"/><Relationship Id="rId1" Type="http://schemas.openxmlformats.org/officeDocument/2006/relationships/chart" Target="../charts/chart1.xml"/><Relationship Id="rId6" Type="http://schemas.openxmlformats.org/officeDocument/2006/relationships/hyperlink" Target="#'Analisis Porter'!A1"/><Relationship Id="rId5" Type="http://schemas.openxmlformats.org/officeDocument/2006/relationships/image" Target="../media/image16.gif"/><Relationship Id="rId10" Type="http://schemas.openxmlformats.org/officeDocument/2006/relationships/hyperlink" Target="#Presentacion!A1"/><Relationship Id="rId4" Type="http://schemas.openxmlformats.org/officeDocument/2006/relationships/image" Target="../media/image15.gif"/><Relationship Id="rId9" Type="http://schemas.openxmlformats.org/officeDocument/2006/relationships/hyperlink" Target="#BCG!A1"/></Relationships>
</file>

<file path=xl/drawings/_rels/drawing1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utoPorter!A1"/><Relationship Id="rId1" Type="http://schemas.openxmlformats.org/officeDocument/2006/relationships/hyperlink" Target="#Presentacion!A1"/><Relationship Id="rId4" Type="http://schemas.openxmlformats.org/officeDocument/2006/relationships/hyperlink" Target="#BCG!A1"/></Relationships>
</file>

<file path=xl/drawings/_rels/drawing1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E PEST'!A1"/><Relationship Id="rId1" Type="http://schemas.openxmlformats.org/officeDocument/2006/relationships/image" Target="../media/image8.jpeg"/><Relationship Id="rId5" Type="http://schemas.openxmlformats.org/officeDocument/2006/relationships/hyperlink" Target="#INFORMACION!A1"/><Relationship Id="rId4" Type="http://schemas.openxmlformats.org/officeDocument/2006/relationships/hyperlink" Target="#'Analisis Porter'!A1"/></Relationships>
</file>

<file path=xl/drawings/_rels/drawing14.xml.rels><?xml version="1.0" encoding="UTF-8" standalone="yes"?>
<Relationships xmlns="http://schemas.openxmlformats.org/package/2006/relationships"><Relationship Id="rId3" Type="http://schemas.openxmlformats.org/officeDocument/2006/relationships/hyperlink" Target="#Presentacion!A1"/><Relationship Id="rId7" Type="http://schemas.openxmlformats.org/officeDocument/2006/relationships/hyperlink" Target="#'Analisis Porter'!A1"/><Relationship Id="rId2" Type="http://schemas.openxmlformats.org/officeDocument/2006/relationships/chart" Target="../charts/chart2.xml"/><Relationship Id="rId1" Type="http://schemas.openxmlformats.org/officeDocument/2006/relationships/image" Target="../media/image18.jpeg"/><Relationship Id="rId6" Type="http://schemas.openxmlformats.org/officeDocument/2006/relationships/image" Target="../media/image8.jpeg"/><Relationship Id="rId5" Type="http://schemas.openxmlformats.org/officeDocument/2006/relationships/image" Target="../media/image4.png"/><Relationship Id="rId4" Type="http://schemas.openxmlformats.org/officeDocument/2006/relationships/hyperlink" Target="#'IDENTIFICACION  ESTR'!A1"/></Relationships>
</file>

<file path=xl/drawings/_rels/drawing1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MATRIZ CAME'!A1"/><Relationship Id="rId1" Type="http://schemas.openxmlformats.org/officeDocument/2006/relationships/hyperlink" Target="#Presentacion!A1"/><Relationship Id="rId5" Type="http://schemas.openxmlformats.org/officeDocument/2006/relationships/hyperlink" Target="#'AE PEST'!A1"/><Relationship Id="rId4" Type="http://schemas.openxmlformats.org/officeDocument/2006/relationships/image" Target="../media/image8.jpeg"/></Relationships>
</file>

<file path=xl/drawings/_rels/drawing16.xml.rels><?xml version="1.0" encoding="UTF-8" standalone="yes"?>
<Relationships xmlns="http://schemas.openxmlformats.org/package/2006/relationships"><Relationship Id="rId3" Type="http://schemas.openxmlformats.org/officeDocument/2006/relationships/hyperlink" Target="#Presentacion!A1"/><Relationship Id="rId2" Type="http://schemas.openxmlformats.org/officeDocument/2006/relationships/image" Target="../media/image4.png"/><Relationship Id="rId1" Type="http://schemas.openxmlformats.org/officeDocument/2006/relationships/hyperlink" Target="#'RESUMEN EJECUTIVO'!A1"/><Relationship Id="rId5" Type="http://schemas.openxmlformats.org/officeDocument/2006/relationships/hyperlink" Target="#'IDENTIFICACION  ESTR'!A1"/><Relationship Id="rId4" Type="http://schemas.openxmlformats.org/officeDocument/2006/relationships/image" Target="../media/image8.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FINAL!A1"/><Relationship Id="rId1" Type="http://schemas.openxmlformats.org/officeDocument/2006/relationships/hyperlink" Target="#Presentacion!A1"/></Relationships>
</file>

<file path=xl/drawings/_rels/drawing18.xml.rels><?xml version="1.0" encoding="UTF-8" standalone="yes"?>
<Relationships xmlns="http://schemas.openxmlformats.org/package/2006/relationships"><Relationship Id="rId1" Type="http://schemas.openxmlformats.org/officeDocument/2006/relationships/hyperlink" Target="#Presentacion!A1"/></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Presentacion!A1"/><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hyperlink" Target="#Visi&#243;n!A1"/><Relationship Id="rId2" Type="http://schemas.openxmlformats.org/officeDocument/2006/relationships/image" Target="../media/image8.jpeg"/><Relationship Id="rId1" Type="http://schemas.openxmlformats.org/officeDocument/2006/relationships/hyperlink" Target="#Presentacion!A1"/><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hyperlink" Target="#Valores!A1"/><Relationship Id="rId2" Type="http://schemas.openxmlformats.org/officeDocument/2006/relationships/image" Target="../media/image8.jpeg"/><Relationship Id="rId1" Type="http://schemas.openxmlformats.org/officeDocument/2006/relationships/hyperlink" Target="#Presentacion!A1"/><Relationship Id="rId5" Type="http://schemas.openxmlformats.org/officeDocument/2006/relationships/hyperlink" Target="#Misi&#243;n!A1"/><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OBJETIVOS ESTRAT&#201;GICOS Y UEN'!A1"/><Relationship Id="rId1" Type="http://schemas.openxmlformats.org/officeDocument/2006/relationships/hyperlink" Target="#Presentacion!A1"/><Relationship Id="rId5" Type="http://schemas.openxmlformats.org/officeDocument/2006/relationships/hyperlink" Target="#Visi&#243;n!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NALISIS INTERNO Y EXTERNO'!A1"/><Relationship Id="rId1" Type="http://schemas.openxmlformats.org/officeDocument/2006/relationships/hyperlink" Target="#Presentacion!A1"/><Relationship Id="rId5" Type="http://schemas.openxmlformats.org/officeDocument/2006/relationships/hyperlink" Target="#Valores!A1"/><Relationship Id="rId4" Type="http://schemas.openxmlformats.org/officeDocument/2006/relationships/image" Target="../media/image8.jpeg"/></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diagramLayout" Target="../diagrams/layout1.xml"/><Relationship Id="rId7" Type="http://schemas.openxmlformats.org/officeDocument/2006/relationships/hyperlink" Target="#'CADENA DE VALOR'!A1"/><Relationship Id="rId2" Type="http://schemas.openxmlformats.org/officeDocument/2006/relationships/diagramData" Target="../diagrams/data1.xml"/><Relationship Id="rId1" Type="http://schemas.openxmlformats.org/officeDocument/2006/relationships/hyperlink" Target="#Presentacion!A1"/><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 Id="rId9" Type="http://schemas.openxmlformats.org/officeDocument/2006/relationships/hyperlink" Target="#'OBJETIVOS ESTRAT&#201;GICOS Y UEN'!A1"/></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AutodiagCadena!A1"/><Relationship Id="rId1" Type="http://schemas.openxmlformats.org/officeDocument/2006/relationships/hyperlink" Target="#Presentacion!A1"/><Relationship Id="rId4" Type="http://schemas.openxmlformats.org/officeDocument/2006/relationships/hyperlink" Target="#'ANALISIS INTERNO Y EXTERNO'!A1"/></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CADENA DE VALOR'!A1"/><Relationship Id="rId1" Type="http://schemas.openxmlformats.org/officeDocument/2006/relationships/image" Target="../media/image8.jpeg"/><Relationship Id="rId5" Type="http://schemas.openxmlformats.org/officeDocument/2006/relationships/hyperlink" Target="#INFORMACION!A1"/><Relationship Id="rId4" Type="http://schemas.openxmlformats.org/officeDocument/2006/relationships/hyperlink" Target="#BCG!A1"/></Relationships>
</file>

<file path=xl/drawings/drawing1.xml><?xml version="1.0" encoding="utf-8"?>
<xdr:wsDr xmlns:xdr="http://schemas.openxmlformats.org/drawingml/2006/spreadsheetDrawing" xmlns:a="http://schemas.openxmlformats.org/drawingml/2006/main">
  <xdr:twoCellAnchor editAs="oneCell">
    <xdr:from>
      <xdr:col>0</xdr:col>
      <xdr:colOff>876301</xdr:colOff>
      <xdr:row>1</xdr:row>
      <xdr:rowOff>38101</xdr:rowOff>
    </xdr:from>
    <xdr:to>
      <xdr:col>3</xdr:col>
      <xdr:colOff>219075</xdr:colOff>
      <xdr:row>3</xdr:row>
      <xdr:rowOff>198660</xdr:rowOff>
    </xdr:to>
    <xdr:pic>
      <xdr:nvPicPr>
        <xdr:cNvPr id="3" name="Imagen 2" descr="https://net.upt.edu.pe/uptlogin/images/logo_upt.png">
          <a:extLst>
            <a:ext uri="{FF2B5EF4-FFF2-40B4-BE49-F238E27FC236}">
              <a16:creationId xmlns:a16="http://schemas.microsoft.com/office/drawing/2014/main" id="{581295B4-0BCD-492F-BE29-73B0562F97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1" y="257176"/>
          <a:ext cx="2076449" cy="598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3</xdr:col>
      <xdr:colOff>304800</xdr:colOff>
      <xdr:row>2</xdr:row>
      <xdr:rowOff>85725</xdr:rowOff>
    </xdr:to>
    <xdr:sp macro="" textlink="">
      <xdr:nvSpPr>
        <xdr:cNvPr id="1026" name="AutoShape 2" descr="data:image/jpeg;base64,/9j/4AAQSkZJRgABAQAAAQABAAD/2wCEAAoGBxMUExYTExQXFxYYGB8YGRgXGBYZGBYYGBkYGRgZHxwZISoiGSAnIBkWIzQjJysuMTExGSE2OzYvOiowMS4BCwsLDw4PHRERHTAnIic4MDAyMDAzMDAwMDM4MjAwMDAwMzAwMDAwMDIzMDAwMDAwMDAwMDAwMDAwMDAwMDAwMP/AABEIANQA7QMBIgACEQEDEQH/xAAcAAACAgMBAQAAAAAAAAAAAAAABgUHAgMEAQj/xABLEAACAQIDBAcDBgsHAwQDAAABAgMAEQQSIQUGMUEHEyJRYXGBMpGhFCNCUrHRM0NTYnKCkpOiwdIWF1RjssLwc+HxJIOzwxU0RP/EABoBAAIDAQEAAAAAAAAAAAAAAAAEAQIDBQb/xAAwEQACAgEDAwIFAwMFAAAAAAABAgARAxIhMQRBURMiFDJhcfBCgaEFkbEjM1LR4f/aAAwDAQACEQMRAD8AuaiiiiEKKKKIQoooohCiitOIxCRqXdgqjUsxAAHiTRCbRWDsALk2A4k8BSBvF0pRJdMKnWt+Ua4jHkOLfAVX+2N4cTiTeaVmH1AcqDyUaUwnTO252mL51HG8t3a2/wBgYLgy9Yw+jEM/xHZ+NK20elptRDhwPGRr/wAK/fVfYLCvK6xxKWdjZVHEm1/sFSW7m75xPWnMyiLLmVEaSRs5IGVRbgRqSdLimR0+NB7pgcrtxJDGdIu0H4SLGO5EUfFrmorE7yYx/axMx8pHA9ykCu/bGx48I8bvDJJE6sMsjoh6xSNCYS1uyVOU6617veYkjgEEEUaTQJNmAZpAxuGXOxJsCOFXXRY0rzKnVvZkJJjpW9qWQ+bsftNajIe8+81Yu3cDKFHySAaxofwWDEeqjP2nOfNe/LjS/sTCYd8EI5cqSTTusUzWHVtHGhUMeORiSD53qRlFXUgobqLqYlxwdx5Mw+w10wbdxSeziJx5SyfZepbbmz4BhcP8nUu7yunWWOaYoFHZHJczEAeF+dbtpbmmHCu7CTrowkj6fM5HOUorfSZNCSDbW3Kj1EPMNDdpz4Pf3aEf48sO51Vvja/xqc2d0szLpPAjjvQlD7jcUqbO3fmmi61DGAXKKHkVGkYAEhc1g1gRzrhxmEkicxyoyOOKsLHXh/5oOPE21CSHde8uLZXSPgZbBnMLd0osP2hce+miGZXAZGDKeBUgg+or5wAqb2V8twzAxSGFjrkaRFLecbnX1FL5OmUcGvvNUzMeRcvmiq82J0mZW6nHxmJxpnVTbzZDqPMXFPuExSSKHjZXU6hlIIPqKUZCvMYVgeJvoooqstCiiiiEKKKKIQoooohCiiiiE8oopF3+39GHvh8MQ03Bn4rF/U/hwHPuqyIWNCVZgosyX3s3wgwS2btykdmJTr5sfoj/AIBVSbxbzYjFteZ+zfsxroi+nM+J1qMnmZ2LuxZmNyxNyT3k12bDwsTzxJiGaOJjqwFuPDU8ATYFtbV0UwrjF8n84ib5Wc12kfU7uhhoHaQTAFwoaIOJGjNj28yx9pyF1A4GxvUjvNsOTgxjhjgUgjKyxK5AYRxu3bnci13talfCYp4mDxuyMODKSCLix1FXv1F2lK0neNW9EYi6nFISk0cgCo0cUJdFu6yLFH2kW917epBFRc+2olxU80MQaOW/zchZbF7M34NhpmvbXgajMNhpp5LIryyHuBZj4k/zNNux+i3FSWMzpCO7239wIA99UOhB7zLDUx9oiztPbUkyrGVjSNWLLHEiogYixbvJtpck1xSTMQAzEhRZQSSFHGw7hVvbP6LsEn4QySn85so9yW+2prC7pYGP2cNF6qGPva9Z/FIuyiX9BjzKDJHhRnHeK+jI9mQjhFGPJFH8q9bZ8J4xp+wv3VHxg/4yfhj5nzxBinQgo7KVN1KsQVJ4kW4V07P2vNCHCNdZEaN1a5Vlfjpfj3Gr2n2BhX9rDxHzjT7qjMXuDs9+MAU96Fl+w2o+KQ8iHoMODK32FvFAkSQvniA0aypPDKebPFJqrEWF1PIVCbdxqzTyPGCIy1o1JJKoNFGvDTly4VYm0eiWE6wTOh7pAHHlcZSPjUXsPcSTD4nPiCjJGM65CTmblcEAi1ibd9qD1GJAXv8AaQMTsQJEthxgIVkYA4uUXQHX5OnNrfW5f+DdZkcsSzEkk3JOpJ8TXdvBtFsRiJJWuLmyg8VUaKLcvvJrhrbCvt1Nyef+pTIwul4H5cYdgzpiVGExB7VvmJT7SN9Qnmp7vTurRs3a2L2dOyq2Uqe3G1zG/jbxHBhrUKjEEEGxBuCOII1Bpz3jgGMwceNQfOxi0oHMDRvce15E1jkrE4B+VtvsZdLdTXzD+RH7dLe+DGrZexKB2o2Ovmp+kPH30xV834bEPG4eNirqbhlNiDVu7hb8LiwIZrLiANOSygcx3N3r6jwyzdPo9y8TXFmvZuY6UUUUtN4UUUUQhRRRRCeUUUs7+70DBQ9mxme4jXu73I7hp5kipVSxoSGYKLMiekfffqAcNh2+eI7bj8UDyH55+A17qqcm+p1J+NZTSszFmJZmJJJ1JJ1JNSmyd2pp4xJG0QBk6tQ8iozvYHKoPE2I0rp40XEsRdmyGbNz4YXmIly9ZlPULJ+Bab6IkPd3DgTx7jI7exMwwjR483naUNChC9ZGi3EhOX2UbgF8L1AbW2TNhnCTKFYi4AZG0va/ZJtqPhWuKOaeUKM8srmw1LMx4cT4czwAqSoJ1XtIBoVUMXjppigkd5MoCICSbAaAAU67qdGcktpcWTGnERD8Iw/OP0PLj5Uz7k7jR4UCWW0k558Vj8F8fzvspvpXL1P6U/vN8eHu049lbKhgTJDGqL+aNT4k8SfOu2sJHCi5Nh3mo3FbaA0QX8Tw/wC9LUWm5IUSVrTJiUX2mA9RS9NjpH4sfIaD4Vpq3p+ZmcvgRognVxdTccK21HbB/Bn9I/YKkaoRRmimxc1yyqouxAHDWvUlU8CD5GuHb/4MfpD7DUIrdxse8VZUsXKs+k1Gl2ABJ4DWojDDrJbnvzHyHAfZXKmOkPYLXB43428/d767Nk4hAzAmzGwF/fx9fhSuQFsgTxvN0YaC37TVvFulhcWD1sdn5SJZXHr9LyN6qzevcifB3f8ACw/lFHs/pr9Hz4Vd9YyRggggEHQg6ginceZk+0XfErT5vpx6MscM8uHbVXXOAeBI7Lj1BHurv3/3A6sNiMIvY4yRD6HeyeHevLlSZu/jupxEMvJXGb9Fuy3wJprNpz4Tp/DzF0vHkFw2/s04fESQ8lPZ8UOq/DT0NccUhVgykqwNwRoQRwINPPSjs7SLEAcD1beR1U/6vfSLVuly+riBPPf7yM6aHMuTo93wGLj6qUgToO1yzr9cePePvpvr5y2djpIJUmibK6G4P8j3g8CKvbdXbyYzDrMmh4Ov1HHFf5jwIpbqMOg2OJvhyahR5kxRRRS03hRRRRCc+LxKxo0jnKiKWYnkALmqF3n22+LxDztex0RfqIPZX+Z8SafemLbmWNMIh1k7clvqA9kerAn9WquNP9Lioaz3imd7OmdGz4Y3kVZZOrQmxfKWy6aGw1OtqY8M0uz0mV7MkyZsPNHZ065QVV0b6JyO4PMaVIYbZEMGGy4lI1haHOcQUzscRN+DSJlN7Iqm44E+dJuOdMxSJnMQPZz8SSBmbKNFJt9la36hrtM60TQiEkAAkk2AGpYk6DxJNXP0f7oLhI+skAM7jtHjkB+gP5nmaWeiTdrOxxko0UlYgebDRn9OA8b91WlS3U5bOgTbBj/UZ7WqdyFJAuQL2769klCgsxsBxJrWZ+4cr66XHgONKRmL2KxTubsfIchXO5sL2J8BxqB2rsGUbQMUU80cbDrrZmIEd+2VubCx0ynvXjfTfsTac0uLfCqmihnzt2SFDdkGw10Ki/femqFbfeKEMTvDCb24Z5DGHKm9gXGUE3tYE8PW1TFcm1tgYcRvJLHGYwxkd1IIB5kka+lGBxMUqWgkXKth83l7IHAWI00qfaRYlCCDRjXsNbRDxJrVsreHD4h3jhkzvH7Yswy6leY7waz2BAyQRq7l2sSWIsTck8Bw40h9FB/9djfM/wDyvWAUMGPiM6iKHmT/AEq46SLCK0TFT1qgsLaCzd/jaqyj3txY/HX81Q/yq2d+tnDEQiIki5NjyvlIFxzsSD6VS2M2dJFL1MgytcDwNzYEHmPGmum06N5hmvXLI3Fxs08BmmIJLlVsAOytr8PG/urKTePDAkNMqnjY356gjTUW5iunZ2H+S4IKdTHEWOXm1ixt5kml6XdJCIyS0aqwIEhDMVzsWQHTQizWPslj3muOnWYFzsXNA7CN5MbjGqqONzHbZu2MthmDr5i48vuqegnVwGU3BqkcJgmeVkYKoAJXS50K8QeHGu5dkEcHA8lt9hrojEXGpRFvWVDpYy5CKqXpO3OELHEwr805+cUcI2PMfmk+4+dcGIeWNsvWtwB7LOOJI7/CrK3SXr9mwCb5zrIFD59S4K2Nzz86hS2Jv8zU6ci7RcxKfKtm97NCGH/UQX/1KR61VoNXFsHZbYZGw5N1jkbIx+lGxzKfiQfFTVU7ZwnVTyxckdgP0b9n4Wo/pzAZHxjzYkdWtqrftOWmXo63j+S4kBzaGWyP3Kfov6E6+BPdS1WJrpuoZaMTVipsT6UFe0rdG23flOEUMbyRfNv3mw7Deq29Qaaa47KVYgzoK2oWIV4xtXtQG/20OowM7g2YrkXzkOX+ZPpQosgSSaFynd6dqHE4qaa+jNZPBF7KfAA+ZNe7ubNErSM6lkjjJIFwWd+xClxwu7D0BqKFMu6uGxKqJcHiYlkb2oDIqucpIW6uMr94866re1KE543azNDx4jCwSDr7K8r4cxA5kkyL864vpYEhbgXufCovZWAaeWOFPakYKPC/E+gufSuveTac00gWZEjaIFMkYCqGzFnNgSLlibkd1NPQ1srPNLiWGka5F/Tf2j6KLfr1Vm0Yyx5/KllXUwAlnbNwSQxJEgsiKFA8BWeKnCKWPL4nkK3VA7axOZ8o4L9vOuao1GOM2kSUwk3WRg8+fgR/wGubariJTJlzOxCjkCTprbkBc+lcmw8TlfIeDcPOuja0bO6oQStw1hoc2ovfmPdQRR3graliXv5tSZYkcxocjWEgJDKpIurLaxDWUeBApWx8+IzNiZIigZswaNwkkeb9E5gLkaOOYFOvSBgguDmYODlKdmxOvWKOJ4210pI2pvGsisFja7jtEt2UYhlIA1zAhieRvrTmEAgED6RV7BomZYjeKeWF4PlIZHtcSqFfskEDrBoeA4mnXdnZyw4eNE1zAMSLHMzAEm49B6Cqqqwujna8kkkGHKgqEZ8w0KpGSq3HPUAcuNaZkpPbKodTbyzoksAO4Ae6sIsMiklUVSeJAAJ91RO/G1nw2DlmjIDjKFuLi7Oq8OehNZbmbRlxGEimmy53BPZFhbMQulzyArn0avtHdQupjt97uq66Le/LU29+nxpG34SN5cNE187PplAvqVX2idBc358KctsyXlPhYf8APfSttXZcj47CygXjW4Y/VK5mHv091aqdKk+Af8Rc+56+sZMWDlsLakDXhxHH0rWqLIc4Jt3gsLngbjgRoPjW2dL2Hj/I1hisVHAmaRgqjTXme4AcTXieuP8AqDQfd4E6x3sHiKUuCjTFiGHMW6sg5j7Tkq2n6v2V4cdFe2db+JFY4venOSRGoaxCuAcwGoU8dbX4GoPrm/LP6iM/bXrP6dnzpjC5BwO5sk+Zy8/TI7WDJOWAzy2jIYBASQR9ZtPOnHcwx5RBbSNAFDEnKF0t2uHEUobBxRXPdrnQ3youmunZAv8A96ath7Wj7RlXUCwNrm3d393upjIdR1SyJooA8SYxUYVyALC+luXA/wA6qzpEw+TGMfror/DJ/tqyMJiS+YkaZjl1+jYWv7rUkdKkXzkD96Mv7JBH+o0v0h09XXkTbOLwX4ibRRRXfnLjZ0U7W6nGCMnszjIf0hdkP+ofrVc1fOGGnaN1kX2kYMPNSCPsr6I2fiRLGki8HUMPJgCK5vVpTAxzp22InRVfdNWLtBBED7chY+IRfvcVYNVR01T3xECfViLftvb/AGVn04vIJfMaQxBNNb7Owfybrp4JMMxX5pUmztOQPa6t17CeNx4Uv7Iw0kk0aRWzlrrmtluoLa30t2TUptHbc2KhlklggcrkVpwmWRMxOTg1jfKRwroZLJAETWpBVdPRdgOqwEZtrKTKfHMbL/CFqlDVi4HpQjhhSJMM1441RSXFiVUAXsL20rPqVZ1AUS+FlVrMsnFzZUZu4fHlSwTz50qYzpTldcpw6AX+u3L0ri/vAk/IJ+033VgnTuO0vkyKx2jhtSJ3hdYmySFTlbubl5VMbtbS+VRI7WDqtnCkaSXIa1uA7JP61Vv/AHgSfkE/ab7q5tlb6yQTSSxRgCRizoG0JITW9j9Vjw+mas2BisjHlCmPHShPFFAoMecySKpBLWsDmNyDpcKR61o2FsaHErjsOY1jTNGq5AOwViBDjxvr6mlfbm/7YiFoZMOnasc2diwZTcNw/wCCjY3SBJA8zrAjdaysQXIy5UC2GmvCgYsgSq3+8k5FL32i5tjZkmHmeCUWZDbwYcmHeCKtLos2NkiOIYayIiJ4IBmY+rsf2RSridpvtieGH5Osbg3MqsSVi+ne41Hd4kd5q2MNCkUaotlRFAHcFUW+wVHUZG0hTz3k4kGosOJD787vyY2AQxuqEOHOYEg5QbDThqQfSpDZGD+T4aOI2PVxBTbgSq6n1N692NtqDEqXgkDgGxtxB8QdRS70nbxnDRJFG2WSRhc2DFY1N2NjxubD30uoZqSbNpFtNOzRKIx11jIWZjlJI7Ts1vS9vSu1FIIuLa+HcaRjvxJmCxR5ixA1upLE2AABPhzqV+WbV54F/wBoVGbHmYUAAD5MribGps2TGbES5deNq5TBI6OsgD/OZ00UAqpVlU38QRe3ClvH7Y2jChllwhjQWuxYWFzYcO8kVx4Tb20MVmGHjY5LFurIuM17XLeR91clv6M7tqNdt7HaNHqk/BNm093cbJI0hSMljc9sKByAtbgBWK7n4q2oiH65P+2sjBtn8lP74/uqN2ptrHQPkmMsTWBynILjhcdk3vY/GumnTZgAqkbTM5MXJuSC7r4xGBRYzrrd9Ld3Dy15WqVbZk4jYdWcxU2AIOtjbWlvH7W2jBl60yx5xmW5TtDTXRfEVt2XtLac4JhE0gU2JUrYHuuVter+j1AHIqVL4iasxv3aWVQwlWx00uDbQ93mPdXHv1sOXErEIQpZSxN2toQorD/8htTns8n1/wC9Rm0N82CtFJHJBOrdrLbs25drXUWpdenzjIMi1Y/eXOTFo0EmosbW2LPhjaZCByYaqfIj7K4aY5d586lXlmZTxBWMg+lQOL6vN83my/nAAg8+BN67GHJkYU4o/wARDIqA+wzVV19F+M6zZ8V+KFo/2WOX+ErVKVZ/Qribw4iP6sit+2tv9lR1S2lwwmmliVTnTA18ePCBB/FIf51cdU10vD/1/wD7Kfa/3Ur0v+5N+o+WQG7u0EgnWWRWZQrghLBu2jJcX00zVK7wbbwskLR4cTBnaLMJAlgkETRqAVOpJIJv3muTc2MtO+VcziCUouUNdxG2Wynib1Lb3u7YNGkgaHLiFjjDxiN8gw3a1AuwLhjfypt69QRcXpihRRRTMyhRRWNEJlRWNZVEIVnhoHkdY0Us7EBVHEk8BWFW10a7nfJ1+UTr8847Kn8Uh/3Hn3DTvrLNlGNbmmPGXNSV3F3WXBQ2NjM9jI32KPAfE3NR3SlisR1KQQROwnbI7qLixIAj04ZieJ0sLc6Y8RtyBJ0w7SKJXGZVPMcteROthzsakDXN1kNqIuO6Rp0iL+7WyItnYQ52AIHWTP3tbX0HAD76qPePa743EvM1wvBB9WMeyPPmfEmp3pJ3w+Uv8nhPzKHUj8a4+1Ry7zr3UvDD5FtzOp+6ncGMj3tyYnmyD5V4E07P/wD2If8Aqx/61qyN+oYzibthcZKerXtQMwj4vpYA9rv8xVYsSGDDQg3B5gjUGpD+0eN/xM/7xvvq+TGWYESuNwq0Z5tfA4gF36nEpDfTrRJ2Vv2QzEWJ4Uz9E5HVY/NfL1a3y+1a017X50p4vbOKlUpJPK6HirOxBsbi4NaMJjJogwikdA4s4ViMw10NuPE++pbGzJpMA4DXJ1cVs234XaH7UNad/d40xsqPGjKqR5O3bM2pN9OFQGQ0dWakYQDcguSKj30u/wD8f/Rb/wCutW6MzjZ8scmFnlgkluGw7APmGW62BzWug18aUsbjZpcvWyO+UWXMxOUdwvw4Cs8DtPEQgiGaSMHUhHZQT32HOqekfTCy+saiY6YHCwdZGBhNpoc6gMWeyHMLMb8hx9KWt+8H1WOlTrHk9k5nN3N0U2J524eVq0f2lxv+Jn/eN99Rs0zOxZ2LMdSzEkk+JPGpx42VrMhnBFCY0UUUxM4U19HO0upM+vtCP4dZ99KldmzMRkzeNvheqMNQqWBo3Poeqi6ZobYuN/rQAequ9/8AUKt2q26bcJ2cPN3F4z+sFYf6Wrm9OayCO5hayvNmLeVR13U8fnCWGTQ8018NO+pneLZmSCKdsa2I6xiI1YSgFV9tx1hvYGwvbWoHD5M6575MwzZfay37VvG16YN4dq4bE5jDBPmVFRLsuSGNOACIDpa/E8yafa9Qia1Ri7GRcX4XF/K+tXSvR3s4i/UHX/Mk/qqlCK+gd1sZ12Egl+tEpPnlAb4g1h1bMoBBmuAAkgiL209ycFFlyQCxvfMztw8zpXD/AGawn5BPj99Om247xk/VN/5H7agKxTIxHMnIoDcSK/s1hPyCfH769/szhPyCfH76lK7tl4AubsOyPj4VJyEd5VVs1OTYO5+FDLN1CAqbppzHBtfhU9tnESRwyPDH1kiqSqXtmPKuiSZUAzMFBIUXIFyeAF+fhW2sGcsbMaVAooSuOj/dmSaU7RxoJdmzRq4sc31yDwAtZRytfup13kw8kmGmSFVaRkKqGJUXOmpHrS/0jb3jCx9TEfn5Bp/lqdM58e4evKoLdTf6dephmQzBlIz37alWYEsT7QsFPf51rodxr/iZ61T2yEwuEZEaKfCRxyIRaQqQ+mvflPLtCuLFR3NMm1HeV2duLG5+6uL5FTC5O5iD7naQHyTwo+SeFT/yKtuE2PJKSI0LEcba28zyrT1pABMW/knhR8k8KfMHuHM3tlYx+0fhp8a7cb0dApaOdlfvKgqfTiPfVPiF8zUYXPaVt8k8K0yFBzHprTFtnc3E4VXmdutAUquTNcF+ze3gC3rak90IJDAgjQgggg9xB4VsjhuDKnGRzJTZAgklCSsY1PBtLX5A34Dxpvwu5mHDBizuONiVynu9kaj1pBwOFaWRI09p2Cj15+QFz6VbezsGI0SFOCgKPs+NZ5mK8GXRQZ0ruNgpQJJIbswF7O6jhYWCmw0ArL+7rZ35A/vJP6qZY1sAByFvdWdc/wBV/Jjwxr4iv/d1s78gf3kn9VH93WzvyB/eSf1U0UUeq/kw9NfEV/7utnfkD+8k/qr1ejvZ4/En95J/VTPRR6r+TD018QpV6UMB1uAkIGsZEo8lPa/hLU1VqxMCujIwurKVI7wRY1VW0sDJYWCJ831M4revFunV9bkjtYpEqxqRwscouffXBtXANBNJA3GNyvnY6H1Fj6137D2KmJQ2ZldZUVrDMBFL2M4Uakq+W+vBhXWYrQYzni7oSGq3uh7aXWYRoidYXI/VftD45h6Uhb67KaEwSOgjeSPK6CwtJEcjMAOCuArDzNdHRjtnqMYqsbJKOqbuDE3jP7Wn65rLMPUx2JpjOh95dMiAgg8CLe+leeEqxU8jamuonbWCLWdRc8CPsNII1GM5FsXI7BYYyNlGg5nuFMcUYVQBoAK14HCCNbDjzPea6KhmsycaaRKn2riJdsY4QRErh4Tx1FgDZpCPrHUKOXvqyp5lhjCi5sAq3JJNha5J1PnWRgii6yQKqlzdyAAXIFhfvNQWMxBkYsfQdwrQnXQAoCUPss9zE3pJ2eXC4kasDlfxBPZPoTb1FZ7rbHMMGeYBWJJGbTIpy6E+OUGmeVbqdL6c9RfiPjVb4iebENIZ3QF0uFzAhSln0VSSNFYetMi3XT4izc3GPG7cwsf4wOe5O18eHxrDYG2FxM/VrEQgUsxJ1sNABbQXJHxpM+TJ+WT0WX+mnjo/2YEieXMG6w2BAYdlb/WAPEn3VL41VblQLMdtmw4QW7ADd76/E6VKYPAxRZuqRUDtnbKAAzEAXNuegpcC1tgxboeyxHhy91KFL4MaRwORJzauKaKJ5FRnZVLBFBJYgaAAUlbB6Uo2PV4yMwuNCyglL+KntJ8aasNtoHRxbxHD3Vp2xu3g8at5EUtwEidlx6j7DehaGzD95cktuphvO6TYJnSQZDkfrARlyLIjFr91gTSXt/AwzZXZPnLESAD2QLglmHs5GB15gNx0swb5bEkMQEZUQRRWEZLZQyBgLqPbJBS1zoyA86idnJMhcdS7ouVZMnaIuNGA4utha4FyAL6g5hDW4g4uc+x9xpsLiBKe0gVrEa2JsBw8CeVN+xcPmfMeC6+vKpHYSsIIxICGCAdrjYaC/ja16644lW9gBfU2qHys3MBiANibKK0YzFxxKXkdUUcWYgAX0Gprh/tPg/8AEw/vE++qAE8TQkCStFRf9psH/iof3iffR/abB/4qH94n30aW8Q1DzJSvajsJtvDSMEjnidjwVXUk246A1IVBBHMAbntFFFEmVV0xbDyypi1HZcdXJ4Oo7Deq6fqjvpHwG0ZYWLwuyMVKkrocp4j4Cr827stMTBJA/B1tf6p4qw8QbGqD2lgXgleGQWdGyn+RHgRYjzrodM4ZdJ7RPMmltQjFidh4dpBh2mmbGOisHbL1DSOodY7ntm4IAbhc0rEFTbUEHyII+wg1O4XenJHHaCN8RGuRZ5LsVRSSlk4ZlvbMeQFQ2ImeR3kc5mYlmNuZOpNtBqfjW2MMOZk1dpdm4e8QxeGVmPzqdiUfnDg3kw19/dTHVBbpbwPg51lW5Q9mRPrp944j/vV57Px0c0ayRsGRhcEf80PhSGfFoaxwY3ifUN+Z114aKj9tYgqlh9LS/cKxAuak0LkdtTGdY1h7I+J764xXhNeVuBtUULWbnpqn436uQH6j8O+x4VcIqoNqJlmlHdI4/iNM4O4mbyR2Lu+Z8Q0QNo0N2bnkPs28WFvjVkwQqiqiiyqAAO4DhUPuTh8uGRyO0+pPeq9lP4QKm6pkcsa8SVFT0UXoNFZS89FZJIym6m3lWBoBqKkXODfXa+M6hFw8QlbrVLi2pRbt3j6apw5Vo6LtsYvETzPNEqRdWFuvHrEc2FixI0Z76chUtUnsbZpB6wjL4DQt5+FUYACbIxJk3RRSl0h72jCR9XGR18g7P+WvAyH+Q5nyrNVLGhNWYKLMUulreTrZRhYz2IjeQjg0nd+qL+pPdSJavWJJuTcnUk6kk8TXtdfGgRdInPdtRszG1FqyqR3Z2K+LxCQroCbu31UHtH+Q8SKsWoWZAFmo/dD2wckb4txrJ2I/BAe03qwt5L41YlacLhljRY0FlRQqgcgBYCt1cd31sTOii6RU9oooqstPKQ+lPdUzR/KYlvLGO2ANZIx9pXj5X8KfK8tVkYo1iVZQwoz5rpz3Q2Sr4SUmwOIYwmTPGOoRBnzMGIuGfKCBrYXro6S9zTAxxUC/NMbyKPxTH6X6JPuPhwRLV07GVLUxKijbzs2ls14WszI4+tE4dL/VzDS/O3jU3uNvi+CfI92w7HtLzQ/XX+Y515unCeqmbEEDAnR83FpQOx1P+YO8aW41AzYJ1RZsjdU7EI5tYlTwNuB8KDT2rfn/ALIFr7hPoTAY2OaNZInDowuGHA/87q3SRhhYi4qiN1t6Z8E94zmjJ7cTey3iPqt4j41b27O9eHxi3iazgdqNrB19OY8RSGXA2PccRvHlD/ee47Y5Gqaj6vMeXfUYykaEWNN1aJ8Ij+0oPjz99UV/MGxA8RXqvd58DfEtE2juQYntowc6I1u43Abw101Fsz7D+o3o33iorGbulpElaPM0d8hBva/hz4UxjyqDMGxtNWEgEaLGOCqFH6otWwVsOHccUb3GvDC31T7jVCYVMKK3LhJDwRvca3xbIlPEBfM/dUWIaSeBOGtkEDObKCamINioPaJbw4CpCOIKLKAB4VU5B2mi4j3nBgdlBe0/abu5D76kqwZgBcmwHfSHvf0lJFeLCWkk4GTjGnl9c/DzqqqznaaEqgk3vnvhFgkto8rDsR3/AIm7l+3lVLbRx0k8jSysWdjck/YO4DurHFYl5HaSRi7sbszG5JrXXRw4Qg+sUyZC5+kKKKKYmU8AvoNSdABxJ7quno63Y+SQZpB89LZn/MH0Y/Tn4k+FLnRduffLjJ104woef+YR9nv7qs6ud1Oa/aI3hx17jPaKKKUjMKKKKIQoooohNckYYFWAIIsQdQQeII51UW/+47YYtPApMB1ZRqYfvTx5c6uCsXUEWPOtMeQ4zYmboHFGfOeFmUMokDNGGuUDEXvYG3IGwGvhThgThMPhpJS/WxPdFizazsQSokjP4N49O2vEWtUlvt0ce1Ngl8Wh+0x/0+7uquGQgkEEEGxBBBBHEEcRT4K5RYMUIKHcSWg3YxDwrMiqc4LLGGHWsimxdUOrLfu1qKikZGDKSrKdCCVZSPEag1OYTaqT4tcRinEaRKGVI7gWiHzcMdvZufHmaGlilaXF4yOXLO56sw5AMwPb9rjlW3nY3N6uGYfN+fT6ypA7Sa3f6UJ4rJiV65frCyyD+TfDzp72Rvvgp7BZlRj9CTsN8dD6Gqh2xsMxPCImMonQPEApEhVjZQycibaWveo/FYWSNskqMjfVdSp9xrJsGN9xtNFyuuxn0aGvwr2vnfAbXng/AzSR+CuwHu4GpvC9Im0E/Gh/00Q/EAGsG6Ruxmo6gdxLuoqoYulbGDjHC36rj7Grb/ezifyMX8f31T4bJLeuktmvKqCbpTxp9lYV8lY/a1RWM372hJxxDKO5AqfEC/xqw6RzzUg9Qku7F4uOJc0jqijmzBR7zSltzpOwsV1hvM/5uiftHj6A1UeIxDyNmkdnb6zMWPvNSabq4nJ1kiCFPrTssYva4Fm7RPhatV6VV+czM52Pyibt5N8MVi7rI+WP8mlwvrzb191QNFZU2qhRQi5JJswoooRSSAASSbAAEknkABxNTCY099Hm4pmK4nELaHiiH8b3E/mfb5cZDcfo4tlnxi68VhPAeL9/6Pv7qskCks/UfpT+8ZxYe7QUW0FZUUUlGoUUUUQhRRRRCFFFFEIUUUUQnlqWt6tycPjAWI6uXlIoFz3Zh9IfHxploqVYqbEhlDCjKH3j3QxOEJMiZo+UqXKevNfWuLZ22pYlMfZkhJuYpVDxk8yAdVPipBr6CZARY6ilTb/RzhJ7sgMLnnHbKT4odPdanE6oEU4izYCN1lc7N2/nxwxUzCMhSEsjNGlkyImUHMEsTqNQdakd5NoIMLkjmVzJIF6sTNiFCAZs69aA8JzZVsb6XrXtjo2xsNzGFnXvQ2b1Vv5E0r4rCyRHLIjIe51Kn41sBjYgqZkSyggiOGwNjxTZY8Th44iqtmsZ4ZssaXz5SCj3trqOZpKv3V3RbdxKqUE8uVgVK52IIIsRY+FcFaIpBNyrEECp1y7MmWFZ2S0TmytmU3OulgbjgeI5VuwuzA+GnnzG8TxrltoVkuL38xXBXbsnbUsAkWPIVky5lkRXU5CSps2lwSak6q2kCps2ps5I4MLMhJMyyFr2sGjky6elqlt1FhGFxErhA8UiEyNCJyI5AVAVGIAOYcT31C7U2xNiMolYEJfIqqiKubU2CgDWwriVyAQCQDxFzY24X76gqWWj+bybANiSe8+0op5leJSAI1RiVRDI63BkKp2VvpoO6jCbVHybEQy5mMjRyRnjlkQnMSSeam1RlbMNhXkOWNGc9yKWPwqdAArxI1G7muimvY/RvjZrF1EK98h7Xoq6++1POwejjCQWaQGdxzktkB8EGnvvWb9Qi97mi4maVru5ujicWQY0yx85XuE9ObelWpuruTh8GAwGeW2srDUd4UfRHx8aYkQAWAsBwA4VmRSWXOz7cCMpiVZ7RRRWE1hRRRRCFFFFEIUUUUQhRRRRCFFFFEIUUUUQhRRRRCeVqxOGRxZ1Vh3MAR8aKKISBx+42z5NTh1B70LJ/pIqE2j0Y4Maq0y+AdSP4lNeUVvjdrG8WcCLGL3RhXg8nqU/pri/s7Ff2n96/wBNFFP2ai5nXhd04Wtd5PQp/TTPsvoywbDMzzN4F0A/hQGiisczEDaXxgScwu4uAj1GHVj3yFn+DG1T+GwkcYtGiqO5QAPhRRSLMTzG0Am6vaKKrLwoooohCiiiiEKKKKIQoooohP/Z">
          <a:extLst>
            <a:ext uri="{FF2B5EF4-FFF2-40B4-BE49-F238E27FC236}">
              <a16:creationId xmlns:a16="http://schemas.microsoft.com/office/drawing/2014/main" id="{5B03BA5A-A237-4276-B3D2-E436D1FB716C}"/>
            </a:ext>
          </a:extLst>
        </xdr:cNvPr>
        <xdr:cNvSpPr>
          <a:spLocks noChangeAspect="1" noChangeArrowheads="1"/>
        </xdr:cNvSpPr>
      </xdr:nvSpPr>
      <xdr:spPr bwMode="auto">
        <a:xfrm>
          <a:off x="2733675" y="219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85725</xdr:rowOff>
    </xdr:to>
    <xdr:sp macro="" textlink="">
      <xdr:nvSpPr>
        <xdr:cNvPr id="1027" name="AutoShape 3" descr="data:image/jpeg;base64,/9j/4AAQSkZJRgABAQAAAQABAAD/2wCEAAoGBxMUExYTExQXFxYYGB8YGRgXGBYZGBYYGBkYGRgZHxwZISoiGSAnIBkWIzQjJysuMTExGSE2OzYvOiowMS4BCwsLDw4PHRERHTAnIic4MDAyMDAzMDAwMDM4MjAwMDAwMzAwMDAwMDIzMDAwMDAwMDAwMDAwMDAwMDAwMDAwMP/AABEIANQA7QMBIgACEQEDEQH/xAAcAAACAgMBAQAAAAAAAAAAAAAABgUHAgMEAQj/xABLEAACAQIDBAcDBgsHAwQDAAABAgMAEQQSIQUGMUEHEyJRYXGBMpGhFCNCUrHRM0NTYnKCkpOiwdIWF1RjssLwc+HxJIOzwxU0RP/EABoBAAIDAQEAAAAAAAAAAAAAAAAEAQIDBQb/xAAwEQACAgEDAwIFAwMFAAAAAAABAgARAxIhMQRBURMiFDJhcfBCgaEFkbEjM1LR4f/aAAwDAQACEQMRAD8AuaiiiiEKKKKIQoooohCiitOIxCRqXdgqjUsxAAHiTRCbRWDsALk2A4k8BSBvF0pRJdMKnWt+Ua4jHkOLfAVX+2N4cTiTeaVmH1AcqDyUaUwnTO252mL51HG8t3a2/wBgYLgy9Yw+jEM/xHZ+NK20elptRDhwPGRr/wAK/fVfYLCvK6xxKWdjZVHEm1/sFSW7m75xPWnMyiLLmVEaSRs5IGVRbgRqSdLimR0+NB7pgcrtxJDGdIu0H4SLGO5EUfFrmorE7yYx/axMx8pHA9ykCu/bGx48I8bvDJJE6sMsjoh6xSNCYS1uyVOU6617veYkjgEEEUaTQJNmAZpAxuGXOxJsCOFXXRY0rzKnVvZkJJjpW9qWQ+bsftNajIe8+81Yu3cDKFHySAaxofwWDEeqjP2nOfNe/LjS/sTCYd8EI5cqSTTusUzWHVtHGhUMeORiSD53qRlFXUgobqLqYlxwdx5Mw+w10wbdxSeziJx5SyfZepbbmz4BhcP8nUu7yunWWOaYoFHZHJczEAeF+dbtpbmmHCu7CTrowkj6fM5HOUorfSZNCSDbW3Kj1EPMNDdpz4Pf3aEf48sO51Vvja/xqc2d0szLpPAjjvQlD7jcUqbO3fmmi61DGAXKKHkVGkYAEhc1g1gRzrhxmEkicxyoyOOKsLHXh/5oOPE21CSHde8uLZXSPgZbBnMLd0osP2hce+miGZXAZGDKeBUgg+or5wAqb2V8twzAxSGFjrkaRFLecbnX1FL5OmUcGvvNUzMeRcvmiq82J0mZW6nHxmJxpnVTbzZDqPMXFPuExSSKHjZXU6hlIIPqKUZCvMYVgeJvoooqstCiiiiEKKKKIQoooohCiiiiE8oopF3+39GHvh8MQ03Bn4rF/U/hwHPuqyIWNCVZgosyX3s3wgwS2btykdmJTr5sfoj/AIBVSbxbzYjFteZ+zfsxroi+nM+J1qMnmZ2LuxZmNyxNyT3k12bDwsTzxJiGaOJjqwFuPDU8ATYFtbV0UwrjF8n84ib5Wc12kfU7uhhoHaQTAFwoaIOJGjNj28yx9pyF1A4GxvUjvNsOTgxjhjgUgjKyxK5AYRxu3bnci13talfCYp4mDxuyMODKSCLix1FXv1F2lK0neNW9EYi6nFISk0cgCo0cUJdFu6yLFH2kW917epBFRc+2olxU80MQaOW/zchZbF7M34NhpmvbXgajMNhpp5LIryyHuBZj4k/zNNux+i3FSWMzpCO7239wIA99UOhB7zLDUx9oiztPbUkyrGVjSNWLLHEiogYixbvJtpck1xSTMQAzEhRZQSSFHGw7hVvbP6LsEn4QySn85so9yW+2prC7pYGP2cNF6qGPva9Z/FIuyiX9BjzKDJHhRnHeK+jI9mQjhFGPJFH8q9bZ8J4xp+wv3VHxg/4yfhj5nzxBinQgo7KVN1KsQVJ4kW4V07P2vNCHCNdZEaN1a5Vlfjpfj3Gr2n2BhX9rDxHzjT7qjMXuDs9+MAU96Fl+w2o+KQ8iHoMODK32FvFAkSQvniA0aypPDKebPFJqrEWF1PIVCbdxqzTyPGCIy1o1JJKoNFGvDTly4VYm0eiWE6wTOh7pAHHlcZSPjUXsPcSTD4nPiCjJGM65CTmblcEAi1ibd9qD1GJAXv8AaQMTsQJEthxgIVkYA4uUXQHX5OnNrfW5f+DdZkcsSzEkk3JOpJ8TXdvBtFsRiJJWuLmyg8VUaKLcvvJrhrbCvt1Nyef+pTIwul4H5cYdgzpiVGExB7VvmJT7SN9Qnmp7vTurRs3a2L2dOyq2Uqe3G1zG/jbxHBhrUKjEEEGxBuCOII1Bpz3jgGMwceNQfOxi0oHMDRvce15E1jkrE4B+VtvsZdLdTXzD+RH7dLe+DGrZexKB2o2Ovmp+kPH30xV834bEPG4eNirqbhlNiDVu7hb8LiwIZrLiANOSygcx3N3r6jwyzdPo9y8TXFmvZuY6UUUUtN4UUUUQhRRRRCeUUUs7+70DBQ9mxme4jXu73I7hp5kipVSxoSGYKLMiekfffqAcNh2+eI7bj8UDyH55+A17qqcm+p1J+NZTSszFmJZmJJJ1JJ1JNSmyd2pp4xJG0QBk6tQ8iozvYHKoPE2I0rp40XEsRdmyGbNz4YXmIly9ZlPULJ+Bab6IkPd3DgTx7jI7exMwwjR483naUNChC9ZGi3EhOX2UbgF8L1AbW2TNhnCTKFYi4AZG0va/ZJtqPhWuKOaeUKM8srmw1LMx4cT4czwAqSoJ1XtIBoVUMXjppigkd5MoCICSbAaAAU67qdGcktpcWTGnERD8Iw/OP0PLj5Uz7k7jR4UCWW0k558Vj8F8fzvspvpXL1P6U/vN8eHu049lbKhgTJDGqL+aNT4k8SfOu2sJHCi5Nh3mo3FbaA0QX8Tw/wC9LUWm5IUSVrTJiUX2mA9RS9NjpH4sfIaD4Vpq3p+ZmcvgRognVxdTccK21HbB/Bn9I/YKkaoRRmimxc1yyqouxAHDWvUlU8CD5GuHb/4MfpD7DUIrdxse8VZUsXKs+k1Gl2ABJ4DWojDDrJbnvzHyHAfZXKmOkPYLXB43428/d767Nk4hAzAmzGwF/fx9fhSuQFsgTxvN0YaC37TVvFulhcWD1sdn5SJZXHr9LyN6qzevcifB3f8ACw/lFHs/pr9Hz4Vd9YyRggggEHQg6ginceZk+0XfErT5vpx6MscM8uHbVXXOAeBI7Lj1BHurv3/3A6sNiMIvY4yRD6HeyeHevLlSZu/jupxEMvJXGb9Fuy3wJprNpz4Tp/DzF0vHkFw2/s04fESQ8lPZ8UOq/DT0NccUhVgykqwNwRoQRwINPPSjs7SLEAcD1beR1U/6vfSLVuly+riBPPf7yM6aHMuTo93wGLj6qUgToO1yzr9cePePvpvr5y2djpIJUmibK6G4P8j3g8CKvbdXbyYzDrMmh4Ov1HHFf5jwIpbqMOg2OJvhyahR5kxRRRS03hRRRRCc+LxKxo0jnKiKWYnkALmqF3n22+LxDztex0RfqIPZX+Z8SafemLbmWNMIh1k7clvqA9kerAn9WquNP9Lioaz3imd7OmdGz4Y3kVZZOrQmxfKWy6aGw1OtqY8M0uz0mV7MkyZsPNHZ065QVV0b6JyO4PMaVIYbZEMGGy4lI1haHOcQUzscRN+DSJlN7Iqm44E+dJuOdMxSJnMQPZz8SSBmbKNFJt9la36hrtM60TQiEkAAkk2AGpYk6DxJNXP0f7oLhI+skAM7jtHjkB+gP5nmaWeiTdrOxxko0UlYgebDRn9OA8b91WlS3U5bOgTbBj/UZ7WqdyFJAuQL2769klCgsxsBxJrWZ+4cr66XHgONKRmL2KxTubsfIchXO5sL2J8BxqB2rsGUbQMUU80cbDrrZmIEd+2VubCx0ynvXjfTfsTac0uLfCqmihnzt2SFDdkGw10Ki/femqFbfeKEMTvDCb24Z5DGHKm9gXGUE3tYE8PW1TFcm1tgYcRvJLHGYwxkd1IIB5kka+lGBxMUqWgkXKth83l7IHAWI00qfaRYlCCDRjXsNbRDxJrVsreHD4h3jhkzvH7Yswy6leY7waz2BAyQRq7l2sSWIsTck8Bw40h9FB/9djfM/wDyvWAUMGPiM6iKHmT/AEq46SLCK0TFT1qgsLaCzd/jaqyj3txY/HX81Q/yq2d+tnDEQiIki5NjyvlIFxzsSD6VS2M2dJFL1MgytcDwNzYEHmPGmum06N5hmvXLI3Fxs08BmmIJLlVsAOytr8PG/urKTePDAkNMqnjY356gjTUW5iunZ2H+S4IKdTHEWOXm1ixt5kml6XdJCIyS0aqwIEhDMVzsWQHTQizWPslj3muOnWYFzsXNA7CN5MbjGqqONzHbZu2MthmDr5i48vuqegnVwGU3BqkcJgmeVkYKoAJXS50K8QeHGu5dkEcHA8lt9hrojEXGpRFvWVDpYy5CKqXpO3OELHEwr805+cUcI2PMfmk+4+dcGIeWNsvWtwB7LOOJI7/CrK3SXr9mwCb5zrIFD59S4K2Nzz86hS2Jv8zU6ci7RcxKfKtm97NCGH/UQX/1KR61VoNXFsHZbYZGw5N1jkbIx+lGxzKfiQfFTVU7ZwnVTyxckdgP0b9n4Wo/pzAZHxjzYkdWtqrftOWmXo63j+S4kBzaGWyP3Kfov6E6+BPdS1WJrpuoZaMTVipsT6UFe0rdG23flOEUMbyRfNv3mw7Deq29Qaaa47KVYgzoK2oWIV4xtXtQG/20OowM7g2YrkXzkOX+ZPpQosgSSaFynd6dqHE4qaa+jNZPBF7KfAA+ZNe7ubNErSM6lkjjJIFwWd+xClxwu7D0BqKFMu6uGxKqJcHiYlkb2oDIqucpIW6uMr94866re1KE543azNDx4jCwSDr7K8r4cxA5kkyL864vpYEhbgXufCovZWAaeWOFPakYKPC/E+gufSuveTac00gWZEjaIFMkYCqGzFnNgSLlibkd1NPQ1srPNLiWGka5F/Tf2j6KLfr1Vm0Yyx5/KllXUwAlnbNwSQxJEgsiKFA8BWeKnCKWPL4nkK3VA7axOZ8o4L9vOuao1GOM2kSUwk3WRg8+fgR/wGubariJTJlzOxCjkCTprbkBc+lcmw8TlfIeDcPOuja0bO6oQStw1hoc2ovfmPdQRR3graliXv5tSZYkcxocjWEgJDKpIurLaxDWUeBApWx8+IzNiZIigZswaNwkkeb9E5gLkaOOYFOvSBgguDmYODlKdmxOvWKOJ4210pI2pvGsisFja7jtEt2UYhlIA1zAhieRvrTmEAgED6RV7BomZYjeKeWF4PlIZHtcSqFfskEDrBoeA4mnXdnZyw4eNE1zAMSLHMzAEm49B6Cqqqwujna8kkkGHKgqEZ8w0KpGSq3HPUAcuNaZkpPbKodTbyzoksAO4Ae6sIsMiklUVSeJAAJ91RO/G1nw2DlmjIDjKFuLi7Oq8OehNZbmbRlxGEimmy53BPZFhbMQulzyArn0avtHdQupjt97uq66Le/LU29+nxpG34SN5cNE187PplAvqVX2idBc358KctsyXlPhYf8APfSttXZcj47CygXjW4Y/VK5mHv091aqdKk+Af8Rc+56+sZMWDlsLakDXhxHH0rWqLIc4Jt3gsLngbjgRoPjW2dL2Hj/I1hisVHAmaRgqjTXme4AcTXieuP8AqDQfd4E6x3sHiKUuCjTFiGHMW6sg5j7Tkq2n6v2V4cdFe2db+JFY4venOSRGoaxCuAcwGoU8dbX4GoPrm/LP6iM/bXrP6dnzpjC5BwO5sk+Zy8/TI7WDJOWAzy2jIYBASQR9ZtPOnHcwx5RBbSNAFDEnKF0t2uHEUobBxRXPdrnQ3youmunZAv8A96ath7Wj7RlXUCwNrm3d393upjIdR1SyJooA8SYxUYVyALC+luXA/wA6qzpEw+TGMfror/DJ/tqyMJiS+YkaZjl1+jYWv7rUkdKkXzkD96Mv7JBH+o0v0h09XXkTbOLwX4ibRRRXfnLjZ0U7W6nGCMnszjIf0hdkP+ofrVc1fOGGnaN1kX2kYMPNSCPsr6I2fiRLGki8HUMPJgCK5vVpTAxzp22InRVfdNWLtBBED7chY+IRfvcVYNVR01T3xECfViLftvb/AGVn04vIJfMaQxBNNb7Owfybrp4JMMxX5pUmztOQPa6t17CeNx4Uv7Iw0kk0aRWzlrrmtluoLa30t2TUptHbc2KhlklggcrkVpwmWRMxOTg1jfKRwroZLJAETWpBVdPRdgOqwEZtrKTKfHMbL/CFqlDVi4HpQjhhSJMM1441RSXFiVUAXsL20rPqVZ1AUS+FlVrMsnFzZUZu4fHlSwTz50qYzpTldcpw6AX+u3L0ri/vAk/IJ+033VgnTuO0vkyKx2jhtSJ3hdYmySFTlbubl5VMbtbS+VRI7WDqtnCkaSXIa1uA7JP61Vv/AHgSfkE/ab7q5tlb6yQTSSxRgCRizoG0JITW9j9Vjw+mas2BisjHlCmPHShPFFAoMecySKpBLWsDmNyDpcKR61o2FsaHErjsOY1jTNGq5AOwViBDjxvr6mlfbm/7YiFoZMOnasc2diwZTcNw/wCCjY3SBJA8zrAjdaysQXIy5UC2GmvCgYsgSq3+8k5FL32i5tjZkmHmeCUWZDbwYcmHeCKtLos2NkiOIYayIiJ4IBmY+rsf2RSridpvtieGH5Osbg3MqsSVi+ne41Hd4kd5q2MNCkUaotlRFAHcFUW+wVHUZG0hTz3k4kGosOJD787vyY2AQxuqEOHOYEg5QbDThqQfSpDZGD+T4aOI2PVxBTbgSq6n1N692NtqDEqXgkDgGxtxB8QdRS70nbxnDRJFG2WSRhc2DFY1N2NjxubD30uoZqSbNpFtNOzRKIx11jIWZjlJI7Ts1vS9vSu1FIIuLa+HcaRjvxJmCxR5ixA1upLE2AABPhzqV+WbV54F/wBoVGbHmYUAAD5MribGps2TGbES5deNq5TBI6OsgD/OZ00UAqpVlU38QRe3ClvH7Y2jChllwhjQWuxYWFzYcO8kVx4Tb20MVmGHjY5LFurIuM17XLeR91clv6M7tqNdt7HaNHqk/BNm093cbJI0hSMljc9sKByAtbgBWK7n4q2oiH65P+2sjBtn8lP74/uqN2ptrHQPkmMsTWBynILjhcdk3vY/GumnTZgAqkbTM5MXJuSC7r4xGBRYzrrd9Ld3Dy15WqVbZk4jYdWcxU2AIOtjbWlvH7W2jBl60yx5xmW5TtDTXRfEVt2XtLac4JhE0gU2JUrYHuuVter+j1AHIqVL4iasxv3aWVQwlWx00uDbQ93mPdXHv1sOXErEIQpZSxN2toQorD/8htTns8n1/wC9Rm0N82CtFJHJBOrdrLbs25drXUWpdenzjIMi1Y/eXOTFo0EmosbW2LPhjaZCByYaqfIj7K4aY5d586lXlmZTxBWMg+lQOL6vN83my/nAAg8+BN67GHJkYU4o/wARDIqA+wzVV19F+M6zZ8V+KFo/2WOX+ErVKVZ/Qribw4iP6sit+2tv9lR1S2lwwmmliVTnTA18ePCBB/FIf51cdU10vD/1/wD7Kfa/3Ur0v+5N+o+WQG7u0EgnWWRWZQrghLBu2jJcX00zVK7wbbwskLR4cTBnaLMJAlgkETRqAVOpJIJv3muTc2MtO+VcziCUouUNdxG2Wynib1Lb3u7YNGkgaHLiFjjDxiN8gw3a1AuwLhjfypt69QRcXpihRRRTMyhRRWNEJlRWNZVEIVnhoHkdY0Us7EBVHEk8BWFW10a7nfJ1+UTr8847Kn8Uh/3Hn3DTvrLNlGNbmmPGXNSV3F3WXBQ2NjM9jI32KPAfE3NR3SlisR1KQQROwnbI7qLixIAj04ZieJ0sLc6Y8RtyBJ0w7SKJXGZVPMcteROthzsakDXN1kNqIuO6Rp0iL+7WyItnYQ52AIHWTP3tbX0HAD76qPePa743EvM1wvBB9WMeyPPmfEmp3pJ3w+Uv8nhPzKHUj8a4+1Ry7zr3UvDD5FtzOp+6ncGMj3tyYnmyD5V4E07P/wD2If8Aqx/61qyN+oYzibthcZKerXtQMwj4vpYA9rv8xVYsSGDDQg3B5gjUGpD+0eN/xM/7xvvq+TGWYESuNwq0Z5tfA4gF36nEpDfTrRJ2Vv2QzEWJ4Uz9E5HVY/NfL1a3y+1a017X50p4vbOKlUpJPK6HirOxBsbi4NaMJjJogwikdA4s4ViMw10NuPE++pbGzJpMA4DXJ1cVs234XaH7UNad/d40xsqPGjKqR5O3bM2pN9OFQGQ0dWakYQDcguSKj30u/wD8f/Rb/wCutW6MzjZ8scmFnlgkluGw7APmGW62BzWug18aUsbjZpcvWyO+UWXMxOUdwvw4Cs8DtPEQgiGaSMHUhHZQT32HOqekfTCy+saiY6YHCwdZGBhNpoc6gMWeyHMLMb8hx9KWt+8H1WOlTrHk9k5nN3N0U2J524eVq0f2lxv+Jn/eN99Rs0zOxZ2LMdSzEkk+JPGpx42VrMhnBFCY0UUUxM4U19HO0upM+vtCP4dZ99KldmzMRkzeNvheqMNQqWBo3Poeqi6ZobYuN/rQAequ9/8AUKt2q26bcJ2cPN3F4z+sFYf6Wrm9OayCO5hayvNmLeVR13U8fnCWGTQ8018NO+pneLZmSCKdsa2I6xiI1YSgFV9tx1hvYGwvbWoHD5M6575MwzZfay37VvG16YN4dq4bE5jDBPmVFRLsuSGNOACIDpa/E8yafa9Qia1Ri7GRcX4XF/K+tXSvR3s4i/UHX/Mk/qqlCK+gd1sZ12Egl+tEpPnlAb4g1h1bMoBBmuAAkgiL209ycFFlyQCxvfMztw8zpXD/AGawn5BPj99Om247xk/VN/5H7agKxTIxHMnIoDcSK/s1hPyCfH769/szhPyCfH76lK7tl4AubsOyPj4VJyEd5VVs1OTYO5+FDLN1CAqbppzHBtfhU9tnESRwyPDH1kiqSqXtmPKuiSZUAzMFBIUXIFyeAF+fhW2sGcsbMaVAooSuOj/dmSaU7RxoJdmzRq4sc31yDwAtZRytfup13kw8kmGmSFVaRkKqGJUXOmpHrS/0jb3jCx9TEfn5Bp/lqdM58e4evKoLdTf6dephmQzBlIz37alWYEsT7QsFPf51rodxr/iZ61T2yEwuEZEaKfCRxyIRaQqQ+mvflPLtCuLFR3NMm1HeV2duLG5+6uL5FTC5O5iD7naQHyTwo+SeFT/yKtuE2PJKSI0LEcba28zyrT1pABMW/knhR8k8KfMHuHM3tlYx+0fhp8a7cb0dApaOdlfvKgqfTiPfVPiF8zUYXPaVt8k8K0yFBzHprTFtnc3E4VXmdutAUquTNcF+ze3gC3rak90IJDAgjQgggg9xB4VsjhuDKnGRzJTZAgklCSsY1PBtLX5A34Dxpvwu5mHDBizuONiVynu9kaj1pBwOFaWRI09p2Cj15+QFz6VbezsGI0SFOCgKPs+NZ5mK8GXRQZ0ruNgpQJJIbswF7O6jhYWCmw0ArL+7rZ35A/vJP6qZY1sAByFvdWdc/wBV/Jjwxr4iv/d1s78gf3kn9VH93WzvyB/eSf1U0UUeq/kw9NfEV/7utnfkD+8k/qr1ejvZ4/En95J/VTPRR6r+TD018QpV6UMB1uAkIGsZEo8lPa/hLU1VqxMCujIwurKVI7wRY1VW0sDJYWCJ831M4revFunV9bkjtYpEqxqRwscouffXBtXANBNJA3GNyvnY6H1Fj6137D2KmJQ2ZldZUVrDMBFL2M4Uakq+W+vBhXWYrQYzni7oSGq3uh7aXWYRoidYXI/VftD45h6Uhb67KaEwSOgjeSPK6CwtJEcjMAOCuArDzNdHRjtnqMYqsbJKOqbuDE3jP7Wn65rLMPUx2JpjOh95dMiAgg8CLe+leeEqxU8jamuonbWCLWdRc8CPsNII1GM5FsXI7BYYyNlGg5nuFMcUYVQBoAK14HCCNbDjzPea6KhmsycaaRKn2riJdsY4QRErh4Tx1FgDZpCPrHUKOXvqyp5lhjCi5sAq3JJNha5J1PnWRgii6yQKqlzdyAAXIFhfvNQWMxBkYsfQdwrQnXQAoCUPss9zE3pJ2eXC4kasDlfxBPZPoTb1FZ7rbHMMGeYBWJJGbTIpy6E+OUGmeVbqdL6c9RfiPjVb4iebENIZ3QF0uFzAhSln0VSSNFYetMi3XT4izc3GPG7cwsf4wOe5O18eHxrDYG2FxM/VrEQgUsxJ1sNABbQXJHxpM+TJ+WT0WX+mnjo/2YEieXMG6w2BAYdlb/WAPEn3VL41VblQLMdtmw4QW7ADd76/E6VKYPAxRZuqRUDtnbKAAzEAXNuegpcC1tgxboeyxHhy91KFL4MaRwORJzauKaKJ5FRnZVLBFBJYgaAAUlbB6Uo2PV4yMwuNCyglL+KntJ8aasNtoHRxbxHD3Vp2xu3g8at5EUtwEidlx6j7DehaGzD95cktuphvO6TYJnSQZDkfrARlyLIjFr91gTSXt/AwzZXZPnLESAD2QLglmHs5GB15gNx0swb5bEkMQEZUQRRWEZLZQyBgLqPbJBS1zoyA86idnJMhcdS7ouVZMnaIuNGA4utha4FyAL6g5hDW4g4uc+x9xpsLiBKe0gVrEa2JsBw8CeVN+xcPmfMeC6+vKpHYSsIIxICGCAdrjYaC/ja16644lW9gBfU2qHys3MBiANibKK0YzFxxKXkdUUcWYgAX0Gprh/tPg/8AEw/vE++qAE8TQkCStFRf9psH/iof3iffR/abB/4qH94n30aW8Q1DzJSvajsJtvDSMEjnidjwVXUk246A1IVBBHMAbntFFFEmVV0xbDyypi1HZcdXJ4Oo7Deq6fqjvpHwG0ZYWLwuyMVKkrocp4j4Cr827stMTBJA/B1tf6p4qw8QbGqD2lgXgleGQWdGyn+RHgRYjzrodM4ZdJ7RPMmltQjFidh4dpBh2mmbGOisHbL1DSOodY7ntm4IAbhc0rEFTbUEHyII+wg1O4XenJHHaCN8RGuRZ5LsVRSSlk4ZlvbMeQFQ2ImeR3kc5mYlmNuZOpNtBqfjW2MMOZk1dpdm4e8QxeGVmPzqdiUfnDg3kw19/dTHVBbpbwPg51lW5Q9mRPrp944j/vV57Px0c0ayRsGRhcEf80PhSGfFoaxwY3ifUN+Z114aKj9tYgqlh9LS/cKxAuak0LkdtTGdY1h7I+J764xXhNeVuBtUULWbnpqn436uQH6j8O+x4VcIqoNqJlmlHdI4/iNM4O4mbyR2Lu+Z8Q0QNo0N2bnkPs28WFvjVkwQqiqiiyqAAO4DhUPuTh8uGRyO0+pPeq9lP4QKm6pkcsa8SVFT0UXoNFZS89FZJIym6m3lWBoBqKkXODfXa+M6hFw8QlbrVLi2pRbt3j6apw5Vo6LtsYvETzPNEqRdWFuvHrEc2FixI0Z76chUtUnsbZpB6wjL4DQt5+FUYACbIxJk3RRSl0h72jCR9XGR18g7P+WvAyH+Q5nyrNVLGhNWYKLMUulreTrZRhYz2IjeQjg0nd+qL+pPdSJavWJJuTcnUk6kk8TXtdfGgRdInPdtRszG1FqyqR3Z2K+LxCQroCbu31UHtH+Q8SKsWoWZAFmo/dD2wckb4txrJ2I/BAe03qwt5L41YlacLhljRY0FlRQqgcgBYCt1cd31sTOii6RU9oooqstPKQ+lPdUzR/KYlvLGO2ANZIx9pXj5X8KfK8tVkYo1iVZQwoz5rpz3Q2Sr4SUmwOIYwmTPGOoRBnzMGIuGfKCBrYXro6S9zTAxxUC/NMbyKPxTH6X6JPuPhwRLV07GVLUxKijbzs2ls14WszI4+tE4dL/VzDS/O3jU3uNvi+CfI92w7HtLzQ/XX+Y515unCeqmbEEDAnR83FpQOx1P+YO8aW41AzYJ1RZsjdU7EI5tYlTwNuB8KDT2rfn/ALIFr7hPoTAY2OaNZInDowuGHA/87q3SRhhYi4qiN1t6Z8E94zmjJ7cTey3iPqt4j41b27O9eHxi3iazgdqNrB19OY8RSGXA2PccRvHlD/ee47Y5Gqaj6vMeXfUYykaEWNN1aJ8Ij+0oPjz99UV/MGxA8RXqvd58DfEtE2juQYntowc6I1u43Abw101Fsz7D+o3o33iorGbulpElaPM0d8hBva/hz4UxjyqDMGxtNWEgEaLGOCqFH6otWwVsOHccUb3GvDC31T7jVCYVMKK3LhJDwRvca3xbIlPEBfM/dUWIaSeBOGtkEDObKCamINioPaJbw4CpCOIKLKAB4VU5B2mi4j3nBgdlBe0/abu5D76kqwZgBcmwHfSHvf0lJFeLCWkk4GTjGnl9c/DzqqqznaaEqgk3vnvhFgkto8rDsR3/AIm7l+3lVLbRx0k8jSysWdjck/YO4DurHFYl5HaSRi7sbszG5JrXXRw4Qg+sUyZC5+kKKKKYmU8AvoNSdABxJ7quno63Y+SQZpB89LZn/MH0Y/Tn4k+FLnRduffLjJ104woef+YR9nv7qs6ud1Oa/aI3hx17jPaKKKUjMKKKKIQoooohNckYYFWAIIsQdQQeII51UW/+47YYtPApMB1ZRqYfvTx5c6uCsXUEWPOtMeQ4zYmboHFGfOeFmUMokDNGGuUDEXvYG3IGwGvhThgThMPhpJS/WxPdFizazsQSokjP4N49O2vEWtUlvt0ce1Ngl8Wh+0x/0+7uquGQgkEEEGxBBBBHEEcRT4K5RYMUIKHcSWg3YxDwrMiqc4LLGGHWsimxdUOrLfu1qKikZGDKSrKdCCVZSPEag1OYTaqT4tcRinEaRKGVI7gWiHzcMdvZufHmaGlilaXF4yOXLO56sw5AMwPb9rjlW3nY3N6uGYfN+fT6ypA7Sa3f6UJ4rJiV65frCyyD+TfDzp72Rvvgp7BZlRj9CTsN8dD6Gqh2xsMxPCImMonQPEApEhVjZQycibaWveo/FYWSNskqMjfVdSp9xrJsGN9xtNFyuuxn0aGvwr2vnfAbXng/AzSR+CuwHu4GpvC9Im0E/Gh/00Q/EAGsG6Ruxmo6gdxLuoqoYulbGDjHC36rj7Grb/ezifyMX8f31T4bJLeuktmvKqCbpTxp9lYV8lY/a1RWM372hJxxDKO5AqfEC/xqw6RzzUg9Qku7F4uOJc0jqijmzBR7zSltzpOwsV1hvM/5uiftHj6A1UeIxDyNmkdnb6zMWPvNSabq4nJ1kiCFPrTssYva4Fm7RPhatV6VV+czM52Pyibt5N8MVi7rI+WP8mlwvrzb191QNFZU2qhRQi5JJswoooRSSAASSbAAEknkABxNTCY099Hm4pmK4nELaHiiH8b3E/mfb5cZDcfo4tlnxi68VhPAeL9/6Pv7qskCks/UfpT+8ZxYe7QUW0FZUUUlGoUUUUQhRRRRCFFFFEIUUUUQnlqWt6tycPjAWI6uXlIoFz3Zh9IfHxploqVYqbEhlDCjKH3j3QxOEJMiZo+UqXKevNfWuLZ22pYlMfZkhJuYpVDxk8yAdVPipBr6CZARY6ilTb/RzhJ7sgMLnnHbKT4odPdanE6oEU4izYCN1lc7N2/nxwxUzCMhSEsjNGlkyImUHMEsTqNQdakd5NoIMLkjmVzJIF6sTNiFCAZs69aA8JzZVsb6XrXtjo2xsNzGFnXvQ2b1Vv5E0r4rCyRHLIjIe51Kn41sBjYgqZkSyggiOGwNjxTZY8Th44iqtmsZ4ZssaXz5SCj3trqOZpKv3V3RbdxKqUE8uVgVK52IIIsRY+FcFaIpBNyrEECp1y7MmWFZ2S0TmytmU3OulgbjgeI5VuwuzA+GnnzG8TxrltoVkuL38xXBXbsnbUsAkWPIVky5lkRXU5CSps2lwSak6q2kCps2ps5I4MLMhJMyyFr2sGjky6elqlt1FhGFxErhA8UiEyNCJyI5AVAVGIAOYcT31C7U2xNiMolYEJfIqqiKubU2CgDWwriVyAQCQDxFzY24X76gqWWj+bybANiSe8+0op5leJSAI1RiVRDI63BkKp2VvpoO6jCbVHybEQy5mMjRyRnjlkQnMSSeam1RlbMNhXkOWNGc9yKWPwqdAArxI1G7muimvY/RvjZrF1EK98h7Xoq6++1POwejjCQWaQGdxzktkB8EGnvvWb9Qi97mi4maVru5ujicWQY0yx85XuE9ObelWpuruTh8GAwGeW2srDUd4UfRHx8aYkQAWAsBwA4VmRSWXOz7cCMpiVZ7RRRWE1hRRRRCFFFFEIUUUUQhRRRRCFFFFEIUUUUQhRRRRCeVqxOGRxZ1Vh3MAR8aKKISBx+42z5NTh1B70LJ/pIqE2j0Y4Maq0y+AdSP4lNeUVvjdrG8WcCLGL3RhXg8nqU/pri/s7Ff2n96/wBNFFP2ai5nXhd04Wtd5PQp/TTPsvoywbDMzzN4F0A/hQGiisczEDaXxgScwu4uAj1GHVj3yFn+DG1T+GwkcYtGiqO5QAPhRRSLMTzG0Am6vaKKrLwoooohCiiiiEKKKKIQoooohP/Z">
          <a:extLst>
            <a:ext uri="{FF2B5EF4-FFF2-40B4-BE49-F238E27FC236}">
              <a16:creationId xmlns:a16="http://schemas.microsoft.com/office/drawing/2014/main" id="{6F081BDC-B170-425D-BFB1-D7136A13A9CA}"/>
            </a:ext>
          </a:extLst>
        </xdr:cNvPr>
        <xdr:cNvSpPr>
          <a:spLocks noChangeAspect="1" noChangeArrowheads="1"/>
        </xdr:cNvSpPr>
      </xdr:nvSpPr>
      <xdr:spPr bwMode="auto">
        <a:xfrm>
          <a:off x="2733675" y="657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xdr:row>
      <xdr:rowOff>0</xdr:rowOff>
    </xdr:from>
    <xdr:to>
      <xdr:col>4</xdr:col>
      <xdr:colOff>304800</xdr:colOff>
      <xdr:row>2</xdr:row>
      <xdr:rowOff>85725</xdr:rowOff>
    </xdr:to>
    <xdr:sp macro="" textlink="">
      <xdr:nvSpPr>
        <xdr:cNvPr id="1028" name="AutoShape 4" descr="data:image/jpeg;base64,/9j/4AAQSkZJRgABAQAAAQABAAD/2wCEAAoGBxMUExYTExQXFxYYGB8YGRgXGBYZGBYYGBkYGRgZHxwZISoiGSAnIBkWIzQjJysuMTExGSE2OzYvOiowMS4BCwsLDw4PHRERHTAnIic4MDAyMDAzMDAwMDM4MjAwMDAwMzAwMDAwMDIzMDAwMDAwMDAwMDAwMDAwMDAwMDAwMP/AABEIANQA7QMBIgACEQEDEQH/xAAcAAACAgMBAQAAAAAAAAAAAAAABgUHAgMEAQj/xABLEAACAQIDBAcDBgsHAwQDAAABAgMAEQQSIQUGMUEHEyJRYXGBMpGhFCNCUrHRM0NTYnKCkpOiwdIWF1RjssLwc+HxJIOzwxU0RP/EABoBAAIDAQEAAAAAAAAAAAAAAAAEAQIDBQb/xAAwEQACAgEDAwIFAwMFAAAAAAABAgARAxIhMQRBURMiFDJhcfBCgaEFkbEjM1LR4f/aAAwDAQACEQMRAD8AuaiiiiEKKKKIQoooohCiitOIxCRqXdgqjUsxAAHiTRCbRWDsALk2A4k8BSBvF0pRJdMKnWt+Ua4jHkOLfAVX+2N4cTiTeaVmH1AcqDyUaUwnTO252mL51HG8t3a2/wBgYLgy9Yw+jEM/xHZ+NK20elptRDhwPGRr/wAK/fVfYLCvK6xxKWdjZVHEm1/sFSW7m75xPWnMyiLLmVEaSRs5IGVRbgRqSdLimR0+NB7pgcrtxJDGdIu0H4SLGO5EUfFrmorE7yYx/axMx8pHA9ykCu/bGx48I8bvDJJE6sMsjoh6xSNCYS1uyVOU6617veYkjgEEEUaTQJNmAZpAxuGXOxJsCOFXXRY0rzKnVvZkJJjpW9qWQ+bsftNajIe8+81Yu3cDKFHySAaxofwWDEeqjP2nOfNe/LjS/sTCYd8EI5cqSTTusUzWHVtHGhUMeORiSD53qRlFXUgobqLqYlxwdx5Mw+w10wbdxSeziJx5SyfZepbbmz4BhcP8nUu7yunWWOaYoFHZHJczEAeF+dbtpbmmHCu7CTrowkj6fM5HOUorfSZNCSDbW3Kj1EPMNDdpz4Pf3aEf48sO51Vvja/xqc2d0szLpPAjjvQlD7jcUqbO3fmmi61DGAXKKHkVGkYAEhc1g1gRzrhxmEkicxyoyOOKsLHXh/5oOPE21CSHde8uLZXSPgZbBnMLd0osP2hce+miGZXAZGDKeBUgg+or5wAqb2V8twzAxSGFjrkaRFLecbnX1FL5OmUcGvvNUzMeRcvmiq82J0mZW6nHxmJxpnVTbzZDqPMXFPuExSSKHjZXU6hlIIPqKUZCvMYVgeJvoooqstCiiiiEKKKKIQoooohCiiiiE8oopF3+39GHvh8MQ03Bn4rF/U/hwHPuqyIWNCVZgosyX3s3wgwS2btykdmJTr5sfoj/AIBVSbxbzYjFteZ+zfsxroi+nM+J1qMnmZ2LuxZmNyxNyT3k12bDwsTzxJiGaOJjqwFuPDU8ATYFtbV0UwrjF8n84ib5Wc12kfU7uhhoHaQTAFwoaIOJGjNj28yx9pyF1A4GxvUjvNsOTgxjhjgUgjKyxK5AYRxu3bnci13talfCYp4mDxuyMODKSCLix1FXv1F2lK0neNW9EYi6nFISk0cgCo0cUJdFu6yLFH2kW917epBFRc+2olxU80MQaOW/zchZbF7M34NhpmvbXgajMNhpp5LIryyHuBZj4k/zNNux+i3FSWMzpCO7239wIA99UOhB7zLDUx9oiztPbUkyrGVjSNWLLHEiogYixbvJtpck1xSTMQAzEhRZQSSFHGw7hVvbP6LsEn4QySn85so9yW+2prC7pYGP2cNF6qGPva9Z/FIuyiX9BjzKDJHhRnHeK+jI9mQjhFGPJFH8q9bZ8J4xp+wv3VHxg/4yfhj5nzxBinQgo7KVN1KsQVJ4kW4V07P2vNCHCNdZEaN1a5Vlfjpfj3Gr2n2BhX9rDxHzjT7qjMXuDs9+MAU96Fl+w2o+KQ8iHoMODK32FvFAkSQvniA0aypPDKebPFJqrEWF1PIVCbdxqzTyPGCIy1o1JJKoNFGvDTly4VYm0eiWE6wTOh7pAHHlcZSPjUXsPcSTD4nPiCjJGM65CTmblcEAi1ibd9qD1GJAXv8AaQMTsQJEthxgIVkYA4uUXQHX5OnNrfW5f+DdZkcsSzEkk3JOpJ8TXdvBtFsRiJJWuLmyg8VUaKLcvvJrhrbCvt1Nyef+pTIwul4H5cYdgzpiVGExB7VvmJT7SN9Qnmp7vTurRs3a2L2dOyq2Uqe3G1zG/jbxHBhrUKjEEEGxBuCOII1Bpz3jgGMwceNQfOxi0oHMDRvce15E1jkrE4B+VtvsZdLdTXzD+RH7dLe+DGrZexKB2o2Ovmp+kPH30xV834bEPG4eNirqbhlNiDVu7hb8LiwIZrLiANOSygcx3N3r6jwyzdPo9y8TXFmvZuY6UUUUtN4UUUUQhRRRRCeUUUs7+70DBQ9mxme4jXu73I7hp5kipVSxoSGYKLMiekfffqAcNh2+eI7bj8UDyH55+A17qqcm+p1J+NZTSszFmJZmJJJ1JJ1JNSmyd2pp4xJG0QBk6tQ8iozvYHKoPE2I0rp40XEsRdmyGbNz4YXmIly9ZlPULJ+Bab6IkPd3DgTx7jI7exMwwjR483naUNChC9ZGi3EhOX2UbgF8L1AbW2TNhnCTKFYi4AZG0va/ZJtqPhWuKOaeUKM8srmw1LMx4cT4czwAqSoJ1XtIBoVUMXjppigkd5MoCICSbAaAAU67qdGcktpcWTGnERD8Iw/OP0PLj5Uz7k7jR4UCWW0k558Vj8F8fzvspvpXL1P6U/vN8eHu049lbKhgTJDGqL+aNT4k8SfOu2sJHCi5Nh3mo3FbaA0QX8Tw/wC9LUWm5IUSVrTJiUX2mA9RS9NjpH4sfIaD4Vpq3p+ZmcvgRognVxdTccK21HbB/Bn9I/YKkaoRRmimxc1yyqouxAHDWvUlU8CD5GuHb/4MfpD7DUIrdxse8VZUsXKs+k1Gl2ABJ4DWojDDrJbnvzHyHAfZXKmOkPYLXB43428/d767Nk4hAzAmzGwF/fx9fhSuQFsgTxvN0YaC37TVvFulhcWD1sdn5SJZXHr9LyN6qzevcifB3f8ACw/lFHs/pr9Hz4Vd9YyRggggEHQg6ginceZk+0XfErT5vpx6MscM8uHbVXXOAeBI7Lj1BHurv3/3A6sNiMIvY4yRD6HeyeHevLlSZu/jupxEMvJXGb9Fuy3wJprNpz4Tp/DzF0vHkFw2/s04fESQ8lPZ8UOq/DT0NccUhVgykqwNwRoQRwINPPSjs7SLEAcD1beR1U/6vfSLVuly+riBPPf7yM6aHMuTo93wGLj6qUgToO1yzr9cePePvpvr5y2djpIJUmibK6G4P8j3g8CKvbdXbyYzDrMmh4Ov1HHFf5jwIpbqMOg2OJvhyahR5kxRRRS03hRRRRCc+LxKxo0jnKiKWYnkALmqF3n22+LxDztex0RfqIPZX+Z8SafemLbmWNMIh1k7clvqA9kerAn9WquNP9Lioaz3imd7OmdGz4Y3kVZZOrQmxfKWy6aGw1OtqY8M0uz0mV7MkyZsPNHZ065QVV0b6JyO4PMaVIYbZEMGGy4lI1haHOcQUzscRN+DSJlN7Iqm44E+dJuOdMxSJnMQPZz8SSBmbKNFJt9la36hrtM60TQiEkAAkk2AGpYk6DxJNXP0f7oLhI+skAM7jtHjkB+gP5nmaWeiTdrOxxko0UlYgebDRn9OA8b91WlS3U5bOgTbBj/UZ7WqdyFJAuQL2769klCgsxsBxJrWZ+4cr66XHgONKRmL2KxTubsfIchXO5sL2J8BxqB2rsGUbQMUU80cbDrrZmIEd+2VubCx0ynvXjfTfsTac0uLfCqmihnzt2SFDdkGw10Ki/femqFbfeKEMTvDCb24Z5DGHKm9gXGUE3tYE8PW1TFcm1tgYcRvJLHGYwxkd1IIB5kka+lGBxMUqWgkXKth83l7IHAWI00qfaRYlCCDRjXsNbRDxJrVsreHD4h3jhkzvH7Yswy6leY7waz2BAyQRq7l2sSWIsTck8Bw40h9FB/9djfM/wDyvWAUMGPiM6iKHmT/AEq46SLCK0TFT1qgsLaCzd/jaqyj3txY/HX81Q/yq2d+tnDEQiIki5NjyvlIFxzsSD6VS2M2dJFL1MgytcDwNzYEHmPGmum06N5hmvXLI3Fxs08BmmIJLlVsAOytr8PG/urKTePDAkNMqnjY356gjTUW5iunZ2H+S4IKdTHEWOXm1ixt5kml6XdJCIyS0aqwIEhDMVzsWQHTQizWPslj3muOnWYFzsXNA7CN5MbjGqqONzHbZu2MthmDr5i48vuqegnVwGU3BqkcJgmeVkYKoAJXS50K8QeHGu5dkEcHA8lt9hrojEXGpRFvWVDpYy5CKqXpO3OELHEwr805+cUcI2PMfmk+4+dcGIeWNsvWtwB7LOOJI7/CrK3SXr9mwCb5zrIFD59S4K2Nzz86hS2Jv8zU6ci7RcxKfKtm97NCGH/UQX/1KR61VoNXFsHZbYZGw5N1jkbIx+lGxzKfiQfFTVU7ZwnVTyxckdgP0b9n4Wo/pzAZHxjzYkdWtqrftOWmXo63j+S4kBzaGWyP3Kfov6E6+BPdS1WJrpuoZaMTVipsT6UFe0rdG23flOEUMbyRfNv3mw7Deq29Qaaa47KVYgzoK2oWIV4xtXtQG/20OowM7g2YrkXzkOX+ZPpQosgSSaFynd6dqHE4qaa+jNZPBF7KfAA+ZNe7ubNErSM6lkjjJIFwWd+xClxwu7D0BqKFMu6uGxKqJcHiYlkb2oDIqucpIW6uMr94866re1KE543azNDx4jCwSDr7K8r4cxA5kkyL864vpYEhbgXufCovZWAaeWOFPakYKPC/E+gufSuveTac00gWZEjaIFMkYCqGzFnNgSLlibkd1NPQ1srPNLiWGka5F/Tf2j6KLfr1Vm0Yyx5/KllXUwAlnbNwSQxJEgsiKFA8BWeKnCKWPL4nkK3VA7axOZ8o4L9vOuao1GOM2kSUwk3WRg8+fgR/wGubariJTJlzOxCjkCTprbkBc+lcmw8TlfIeDcPOuja0bO6oQStw1hoc2ovfmPdQRR3graliXv5tSZYkcxocjWEgJDKpIurLaxDWUeBApWx8+IzNiZIigZswaNwkkeb9E5gLkaOOYFOvSBgguDmYODlKdmxOvWKOJ4210pI2pvGsisFja7jtEt2UYhlIA1zAhieRvrTmEAgED6RV7BomZYjeKeWF4PlIZHtcSqFfskEDrBoeA4mnXdnZyw4eNE1zAMSLHMzAEm49B6Cqqqwujna8kkkGHKgqEZ8w0KpGSq3HPUAcuNaZkpPbKodTbyzoksAO4Ae6sIsMiklUVSeJAAJ91RO/G1nw2DlmjIDjKFuLi7Oq8OehNZbmbRlxGEimmy53BPZFhbMQulzyArn0avtHdQupjt97uq66Le/LU29+nxpG34SN5cNE187PplAvqVX2idBc358KctsyXlPhYf8APfSttXZcj47CygXjW4Y/VK5mHv091aqdKk+Af8Rc+56+sZMWDlsLakDXhxHH0rWqLIc4Jt3gsLngbjgRoPjW2dL2Hj/I1hisVHAmaRgqjTXme4AcTXieuP8AqDQfd4E6x3sHiKUuCjTFiGHMW6sg5j7Tkq2n6v2V4cdFe2db+JFY4venOSRGoaxCuAcwGoU8dbX4GoPrm/LP6iM/bXrP6dnzpjC5BwO5sk+Zy8/TI7WDJOWAzy2jIYBASQR9ZtPOnHcwx5RBbSNAFDEnKF0t2uHEUobBxRXPdrnQ3youmunZAv8A96ath7Wj7RlXUCwNrm3d393upjIdR1SyJooA8SYxUYVyALC+luXA/wA6qzpEw+TGMfror/DJ/tqyMJiS+YkaZjl1+jYWv7rUkdKkXzkD96Mv7JBH+o0v0h09XXkTbOLwX4ibRRRXfnLjZ0U7W6nGCMnszjIf0hdkP+ofrVc1fOGGnaN1kX2kYMPNSCPsr6I2fiRLGki8HUMPJgCK5vVpTAxzp22InRVfdNWLtBBED7chY+IRfvcVYNVR01T3xECfViLftvb/AGVn04vIJfMaQxBNNb7Owfybrp4JMMxX5pUmztOQPa6t17CeNx4Uv7Iw0kk0aRWzlrrmtluoLa30t2TUptHbc2KhlklggcrkVpwmWRMxOTg1jfKRwroZLJAETWpBVdPRdgOqwEZtrKTKfHMbL/CFqlDVi4HpQjhhSJMM1441RSXFiVUAXsL20rPqVZ1AUS+FlVrMsnFzZUZu4fHlSwTz50qYzpTldcpw6AX+u3L0ri/vAk/IJ+033VgnTuO0vkyKx2jhtSJ3hdYmySFTlbubl5VMbtbS+VRI7WDqtnCkaSXIa1uA7JP61Vv/AHgSfkE/ab7q5tlb6yQTSSxRgCRizoG0JITW9j9Vjw+mas2BisjHlCmPHShPFFAoMecySKpBLWsDmNyDpcKR61o2FsaHErjsOY1jTNGq5AOwViBDjxvr6mlfbm/7YiFoZMOnasc2diwZTcNw/wCCjY3SBJA8zrAjdaysQXIy5UC2GmvCgYsgSq3+8k5FL32i5tjZkmHmeCUWZDbwYcmHeCKtLos2NkiOIYayIiJ4IBmY+rsf2RSridpvtieGH5Osbg3MqsSVi+ne41Hd4kd5q2MNCkUaotlRFAHcFUW+wVHUZG0hTz3k4kGosOJD787vyY2AQxuqEOHOYEg5QbDThqQfSpDZGD+T4aOI2PVxBTbgSq6n1N692NtqDEqXgkDgGxtxB8QdRS70nbxnDRJFG2WSRhc2DFY1N2NjxubD30uoZqSbNpFtNOzRKIx11jIWZjlJI7Ts1vS9vSu1FIIuLa+HcaRjvxJmCxR5ixA1upLE2AABPhzqV+WbV54F/wBoVGbHmYUAAD5MribGps2TGbES5deNq5TBI6OsgD/OZ00UAqpVlU38QRe3ClvH7Y2jChllwhjQWuxYWFzYcO8kVx4Tb20MVmGHjY5LFurIuM17XLeR91clv6M7tqNdt7HaNHqk/BNm093cbJI0hSMljc9sKByAtbgBWK7n4q2oiH65P+2sjBtn8lP74/uqN2ptrHQPkmMsTWBynILjhcdk3vY/GumnTZgAqkbTM5MXJuSC7r4xGBRYzrrd9Ld3Dy15WqVbZk4jYdWcxU2AIOtjbWlvH7W2jBl60yx5xmW5TtDTXRfEVt2XtLac4JhE0gU2JUrYHuuVter+j1AHIqVL4iasxv3aWVQwlWx00uDbQ93mPdXHv1sOXErEIQpZSxN2toQorD/8htTns8n1/wC9Rm0N82CtFJHJBOrdrLbs25drXUWpdenzjIMi1Y/eXOTFo0EmosbW2LPhjaZCByYaqfIj7K4aY5d586lXlmZTxBWMg+lQOL6vN83my/nAAg8+BN67GHJkYU4o/wARDIqA+wzVV19F+M6zZ8V+KFo/2WOX+ErVKVZ/Qribw4iP6sit+2tv9lR1S2lwwmmliVTnTA18ePCBB/FIf51cdU10vD/1/wD7Kfa/3Ur0v+5N+o+WQG7u0EgnWWRWZQrghLBu2jJcX00zVK7wbbwskLR4cTBnaLMJAlgkETRqAVOpJIJv3muTc2MtO+VcziCUouUNdxG2Wynib1Lb3u7YNGkgaHLiFjjDxiN8gw3a1AuwLhjfypt69QRcXpihRRRTMyhRRWNEJlRWNZVEIVnhoHkdY0Us7EBVHEk8BWFW10a7nfJ1+UTr8847Kn8Uh/3Hn3DTvrLNlGNbmmPGXNSV3F3WXBQ2NjM9jI32KPAfE3NR3SlisR1KQQROwnbI7qLixIAj04ZieJ0sLc6Y8RtyBJ0w7SKJXGZVPMcteROthzsakDXN1kNqIuO6Rp0iL+7WyItnYQ52AIHWTP3tbX0HAD76qPePa743EvM1wvBB9WMeyPPmfEmp3pJ3w+Uv8nhPzKHUj8a4+1Ry7zr3UvDD5FtzOp+6ncGMj3tyYnmyD5V4E07P/wD2If8Aqx/61qyN+oYzibthcZKerXtQMwj4vpYA9rv8xVYsSGDDQg3B5gjUGpD+0eN/xM/7xvvq+TGWYESuNwq0Z5tfA4gF36nEpDfTrRJ2Vv2QzEWJ4Uz9E5HVY/NfL1a3y+1a017X50p4vbOKlUpJPK6HirOxBsbi4NaMJjJogwikdA4s4ViMw10NuPE++pbGzJpMA4DXJ1cVs234XaH7UNad/d40xsqPGjKqR5O3bM2pN9OFQGQ0dWakYQDcguSKj30u/wD8f/Rb/wCutW6MzjZ8scmFnlgkluGw7APmGW62BzWug18aUsbjZpcvWyO+UWXMxOUdwvw4Cs8DtPEQgiGaSMHUhHZQT32HOqekfTCy+saiY6YHCwdZGBhNpoc6gMWeyHMLMb8hx9KWt+8H1WOlTrHk9k5nN3N0U2J524eVq0f2lxv+Jn/eN99Rs0zOxZ2LMdSzEkk+JPGpx42VrMhnBFCY0UUUxM4U19HO0upM+vtCP4dZ99KldmzMRkzeNvheqMNQqWBo3Poeqi6ZobYuN/rQAequ9/8AUKt2q26bcJ2cPN3F4z+sFYf6Wrm9OayCO5hayvNmLeVR13U8fnCWGTQ8018NO+pneLZmSCKdsa2I6xiI1YSgFV9tx1hvYGwvbWoHD5M6575MwzZfay37VvG16YN4dq4bE5jDBPmVFRLsuSGNOACIDpa/E8yafa9Qia1Ri7GRcX4XF/K+tXSvR3s4i/UHX/Mk/qqlCK+gd1sZ12Egl+tEpPnlAb4g1h1bMoBBmuAAkgiL209ycFFlyQCxvfMztw8zpXD/AGawn5BPj99Om247xk/VN/5H7agKxTIxHMnIoDcSK/s1hPyCfH769/szhPyCfH76lK7tl4AubsOyPj4VJyEd5VVs1OTYO5+FDLN1CAqbppzHBtfhU9tnESRwyPDH1kiqSqXtmPKuiSZUAzMFBIUXIFyeAF+fhW2sGcsbMaVAooSuOj/dmSaU7RxoJdmzRq4sc31yDwAtZRytfup13kw8kmGmSFVaRkKqGJUXOmpHrS/0jb3jCx9TEfn5Bp/lqdM58e4evKoLdTf6dephmQzBlIz37alWYEsT7QsFPf51rodxr/iZ61T2yEwuEZEaKfCRxyIRaQqQ+mvflPLtCuLFR3NMm1HeV2duLG5+6uL5FTC5O5iD7naQHyTwo+SeFT/yKtuE2PJKSI0LEcba28zyrT1pABMW/knhR8k8KfMHuHM3tlYx+0fhp8a7cb0dApaOdlfvKgqfTiPfVPiF8zUYXPaVt8k8K0yFBzHprTFtnc3E4VXmdutAUquTNcF+ze3gC3rak90IJDAgjQgggg9xB4VsjhuDKnGRzJTZAgklCSsY1PBtLX5A34Dxpvwu5mHDBizuONiVynu9kaj1pBwOFaWRI09p2Cj15+QFz6VbezsGI0SFOCgKPs+NZ5mK8GXRQZ0ruNgpQJJIbswF7O6jhYWCmw0ArL+7rZ35A/vJP6qZY1sAByFvdWdc/wBV/Jjwxr4iv/d1s78gf3kn9VH93WzvyB/eSf1U0UUeq/kw9NfEV/7utnfkD+8k/qr1ejvZ4/En95J/VTPRR6r+TD018QpV6UMB1uAkIGsZEo8lPa/hLU1VqxMCujIwurKVI7wRY1VW0sDJYWCJ831M4revFunV9bkjtYpEqxqRwscouffXBtXANBNJA3GNyvnY6H1Fj6137D2KmJQ2ZldZUVrDMBFL2M4Uakq+W+vBhXWYrQYzni7oSGq3uh7aXWYRoidYXI/VftD45h6Uhb67KaEwSOgjeSPK6CwtJEcjMAOCuArDzNdHRjtnqMYqsbJKOqbuDE3jP7Wn65rLMPUx2JpjOh95dMiAgg8CLe+leeEqxU8jamuonbWCLWdRc8CPsNII1GM5FsXI7BYYyNlGg5nuFMcUYVQBoAK14HCCNbDjzPea6KhmsycaaRKn2riJdsY4QRErh4Tx1FgDZpCPrHUKOXvqyp5lhjCi5sAq3JJNha5J1PnWRgii6yQKqlzdyAAXIFhfvNQWMxBkYsfQdwrQnXQAoCUPss9zE3pJ2eXC4kasDlfxBPZPoTb1FZ7rbHMMGeYBWJJGbTIpy6E+OUGmeVbqdL6c9RfiPjVb4iebENIZ3QF0uFzAhSln0VSSNFYetMi3XT4izc3GPG7cwsf4wOe5O18eHxrDYG2FxM/VrEQgUsxJ1sNABbQXJHxpM+TJ+WT0WX+mnjo/2YEieXMG6w2BAYdlb/WAPEn3VL41VblQLMdtmw4QW7ADd76/E6VKYPAxRZuqRUDtnbKAAzEAXNuegpcC1tgxboeyxHhy91KFL4MaRwORJzauKaKJ5FRnZVLBFBJYgaAAUlbB6Uo2PV4yMwuNCyglL+KntJ8aasNtoHRxbxHD3Vp2xu3g8at5EUtwEidlx6j7DehaGzD95cktuphvO6TYJnSQZDkfrARlyLIjFr91gTSXt/AwzZXZPnLESAD2QLglmHs5GB15gNx0swb5bEkMQEZUQRRWEZLZQyBgLqPbJBS1zoyA86idnJMhcdS7ouVZMnaIuNGA4utha4FyAL6g5hDW4g4uc+x9xpsLiBKe0gVrEa2JsBw8CeVN+xcPmfMeC6+vKpHYSsIIxICGCAdrjYaC/ja16644lW9gBfU2qHys3MBiANibKK0YzFxxKXkdUUcWYgAX0Gprh/tPg/8AEw/vE++qAE8TQkCStFRf9psH/iof3iffR/abB/4qH94n30aW8Q1DzJSvajsJtvDSMEjnidjwVXUk246A1IVBBHMAbntFFFEmVV0xbDyypi1HZcdXJ4Oo7Deq6fqjvpHwG0ZYWLwuyMVKkrocp4j4Cr827stMTBJA/B1tf6p4qw8QbGqD2lgXgleGQWdGyn+RHgRYjzrodM4ZdJ7RPMmltQjFidh4dpBh2mmbGOisHbL1DSOodY7ntm4IAbhc0rEFTbUEHyII+wg1O4XenJHHaCN8RGuRZ5LsVRSSlk4ZlvbMeQFQ2ImeR3kc5mYlmNuZOpNtBqfjW2MMOZk1dpdm4e8QxeGVmPzqdiUfnDg3kw19/dTHVBbpbwPg51lW5Q9mRPrp944j/vV57Px0c0ayRsGRhcEf80PhSGfFoaxwY3ifUN+Z114aKj9tYgqlh9LS/cKxAuak0LkdtTGdY1h7I+J764xXhNeVuBtUULWbnpqn436uQH6j8O+x4VcIqoNqJlmlHdI4/iNM4O4mbyR2Lu+Z8Q0QNo0N2bnkPs28WFvjVkwQqiqiiyqAAO4DhUPuTh8uGRyO0+pPeq9lP4QKm6pkcsa8SVFT0UXoNFZS89FZJIym6m3lWBoBqKkXODfXa+M6hFw8QlbrVLi2pRbt3j6apw5Vo6LtsYvETzPNEqRdWFuvHrEc2FixI0Z76chUtUnsbZpB6wjL4DQt5+FUYACbIxJk3RRSl0h72jCR9XGR18g7P+WvAyH+Q5nyrNVLGhNWYKLMUulreTrZRhYz2IjeQjg0nd+qL+pPdSJavWJJuTcnUk6kk8TXtdfGgRdInPdtRszG1FqyqR3Z2K+LxCQroCbu31UHtH+Q8SKsWoWZAFmo/dD2wckb4txrJ2I/BAe03qwt5L41YlacLhljRY0FlRQqgcgBYCt1cd31sTOii6RU9oooqstPKQ+lPdUzR/KYlvLGO2ANZIx9pXj5X8KfK8tVkYo1iVZQwoz5rpz3Q2Sr4SUmwOIYwmTPGOoRBnzMGIuGfKCBrYXro6S9zTAxxUC/NMbyKPxTH6X6JPuPhwRLV07GVLUxKijbzs2ls14WszI4+tE4dL/VzDS/O3jU3uNvi+CfI92w7HtLzQ/XX+Y515unCeqmbEEDAnR83FpQOx1P+YO8aW41AzYJ1RZsjdU7EI5tYlTwNuB8KDT2rfn/ALIFr7hPoTAY2OaNZInDowuGHA/87q3SRhhYi4qiN1t6Z8E94zmjJ7cTey3iPqt4j41b27O9eHxi3iazgdqNrB19OY8RSGXA2PccRvHlD/ee47Y5Gqaj6vMeXfUYykaEWNN1aJ8Ij+0oPjz99UV/MGxA8RXqvd58DfEtE2juQYntowc6I1u43Abw101Fsz7D+o3o33iorGbulpElaPM0d8hBva/hz4UxjyqDMGxtNWEgEaLGOCqFH6otWwVsOHccUb3GvDC31T7jVCYVMKK3LhJDwRvca3xbIlPEBfM/dUWIaSeBOGtkEDObKCamINioPaJbw4CpCOIKLKAB4VU5B2mi4j3nBgdlBe0/abu5D76kqwZgBcmwHfSHvf0lJFeLCWkk4GTjGnl9c/DzqqqznaaEqgk3vnvhFgkto8rDsR3/AIm7l+3lVLbRx0k8jSysWdjck/YO4DurHFYl5HaSRi7sbszG5JrXXRw4Qg+sUyZC5+kKKKKYmU8AvoNSdABxJ7quno63Y+SQZpB89LZn/MH0Y/Tn4k+FLnRduffLjJ104woef+YR9nv7qs6ud1Oa/aI3hx17jPaKKKUjMKKKKIQoooohNckYYFWAIIsQdQQeII51UW/+47YYtPApMB1ZRqYfvTx5c6uCsXUEWPOtMeQ4zYmboHFGfOeFmUMokDNGGuUDEXvYG3IGwGvhThgThMPhpJS/WxPdFizazsQSokjP4N49O2vEWtUlvt0ce1Ngl8Wh+0x/0+7uquGQgkEEEGxBBBBHEEcRT4K5RYMUIKHcSWg3YxDwrMiqc4LLGGHWsimxdUOrLfu1qKikZGDKSrKdCCVZSPEag1OYTaqT4tcRinEaRKGVI7gWiHzcMdvZufHmaGlilaXF4yOXLO56sw5AMwPb9rjlW3nY3N6uGYfN+fT6ypA7Sa3f6UJ4rJiV65frCyyD+TfDzp72Rvvgp7BZlRj9CTsN8dD6Gqh2xsMxPCImMonQPEApEhVjZQycibaWveo/FYWSNskqMjfVdSp9xrJsGN9xtNFyuuxn0aGvwr2vnfAbXng/AzSR+CuwHu4GpvC9Im0E/Gh/00Q/EAGsG6Ruxmo6gdxLuoqoYulbGDjHC36rj7Grb/ezifyMX8f31T4bJLeuktmvKqCbpTxp9lYV8lY/a1RWM372hJxxDKO5AqfEC/xqw6RzzUg9Qku7F4uOJc0jqijmzBR7zSltzpOwsV1hvM/5uiftHj6A1UeIxDyNmkdnb6zMWPvNSabq4nJ1kiCFPrTssYva4Fm7RPhatV6VV+czM52Pyibt5N8MVi7rI+WP8mlwvrzb191QNFZU2qhRQi5JJswoooRSSAASSbAAEknkABxNTCY099Hm4pmK4nELaHiiH8b3E/mfb5cZDcfo4tlnxi68VhPAeL9/6Pv7qskCks/UfpT+8ZxYe7QUW0FZUUUlGoUUUUQhRRRRCFFFFEIUUUUQnlqWt6tycPjAWI6uXlIoFz3Zh9IfHxploqVYqbEhlDCjKH3j3QxOEJMiZo+UqXKevNfWuLZ22pYlMfZkhJuYpVDxk8yAdVPipBr6CZARY6ilTb/RzhJ7sgMLnnHbKT4odPdanE6oEU4izYCN1lc7N2/nxwxUzCMhSEsjNGlkyImUHMEsTqNQdakd5NoIMLkjmVzJIF6sTNiFCAZs69aA8JzZVsb6XrXtjo2xsNzGFnXvQ2b1Vv5E0r4rCyRHLIjIe51Kn41sBjYgqZkSyggiOGwNjxTZY8Th44iqtmsZ4ZssaXz5SCj3trqOZpKv3V3RbdxKqUE8uVgVK52IIIsRY+FcFaIpBNyrEECp1y7MmWFZ2S0TmytmU3OulgbjgeI5VuwuzA+GnnzG8TxrltoVkuL38xXBXbsnbUsAkWPIVky5lkRXU5CSps2lwSak6q2kCps2ps5I4MLMhJMyyFr2sGjky6elqlt1FhGFxErhA8UiEyNCJyI5AVAVGIAOYcT31C7U2xNiMolYEJfIqqiKubU2CgDWwriVyAQCQDxFzY24X76gqWWj+bybANiSe8+0op5leJSAI1RiVRDI63BkKp2VvpoO6jCbVHybEQy5mMjRyRnjlkQnMSSeam1RlbMNhXkOWNGc9yKWPwqdAArxI1G7muimvY/RvjZrF1EK98h7Xoq6++1POwejjCQWaQGdxzktkB8EGnvvWb9Qi97mi4maVru5ujicWQY0yx85XuE9ObelWpuruTh8GAwGeW2srDUd4UfRHx8aYkQAWAsBwA4VmRSWXOz7cCMpiVZ7RRRWE1hRRRRCFFFFEIUUUUQhRRRRCFFFFEIUUUUQhRRRRCeVqxOGRxZ1Vh3MAR8aKKISBx+42z5NTh1B70LJ/pIqE2j0Y4Maq0y+AdSP4lNeUVvjdrG8WcCLGL3RhXg8nqU/pri/s7Ff2n96/wBNFFP2ai5nXhd04Wtd5PQp/TTPsvoywbDMzzN4F0A/hQGiisczEDaXxgScwu4uAj1GHVj3yFn+DG1T+GwkcYtGiqO5QAPhRRSLMTzG0Am6vaKKrLwoooohCiiiiEKKKKIQoooohP/Z">
          <a:extLst>
            <a:ext uri="{FF2B5EF4-FFF2-40B4-BE49-F238E27FC236}">
              <a16:creationId xmlns:a16="http://schemas.microsoft.com/office/drawing/2014/main" id="{760D162D-235D-411E-8017-E068108101CC}"/>
            </a:ext>
          </a:extLst>
        </xdr:cNvPr>
        <xdr:cNvSpPr>
          <a:spLocks noChangeAspect="1" noChangeArrowheads="1"/>
        </xdr:cNvSpPr>
      </xdr:nvSpPr>
      <xdr:spPr bwMode="auto">
        <a:xfrm>
          <a:off x="4381500" y="219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676275</xdr:colOff>
      <xdr:row>0</xdr:row>
      <xdr:rowOff>176151</xdr:rowOff>
    </xdr:from>
    <xdr:to>
      <xdr:col>5</xdr:col>
      <xdr:colOff>1428749</xdr:colOff>
      <xdr:row>4</xdr:row>
      <xdr:rowOff>85724</xdr:rowOff>
    </xdr:to>
    <xdr:pic>
      <xdr:nvPicPr>
        <xdr:cNvPr id="9" name="Imagen 8" descr="Inicio | Escuela de Ingenieria de Sistemas">
          <a:extLst>
            <a:ext uri="{FF2B5EF4-FFF2-40B4-BE49-F238E27FC236}">
              <a16:creationId xmlns:a16="http://schemas.microsoft.com/office/drawing/2014/main" id="{12154A03-4774-4093-A8A8-380FCEF87F4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53075" y="176151"/>
          <a:ext cx="752474" cy="7858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57150</xdr:colOff>
      <xdr:row>8</xdr:row>
      <xdr:rowOff>123825</xdr:rowOff>
    </xdr:from>
    <xdr:to>
      <xdr:col>5</xdr:col>
      <xdr:colOff>733425</xdr:colOff>
      <xdr:row>19</xdr:row>
      <xdr:rowOff>85725</xdr:rowOff>
    </xdr:to>
    <xdr:graphicFrame macro="">
      <xdr:nvGraphicFramePr>
        <xdr:cNvPr id="2" name="1 Diagrama">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676275</xdr:colOff>
      <xdr:row>19</xdr:row>
      <xdr:rowOff>47625</xdr:rowOff>
    </xdr:from>
    <xdr:to>
      <xdr:col>6</xdr:col>
      <xdr:colOff>38100</xdr:colOff>
      <xdr:row>19</xdr:row>
      <xdr:rowOff>190500</xdr:rowOff>
    </xdr:to>
    <xdr:sp macro="" textlink="">
      <xdr:nvSpPr>
        <xdr:cNvPr id="3" name="2 CuadroTexto">
          <a:extLst>
            <a:ext uri="{FF2B5EF4-FFF2-40B4-BE49-F238E27FC236}">
              <a16:creationId xmlns:a16="http://schemas.microsoft.com/office/drawing/2014/main" id="{00000000-0008-0000-0900-000003000000}"/>
            </a:ext>
          </a:extLst>
        </xdr:cNvPr>
        <xdr:cNvSpPr txBox="1"/>
      </xdr:nvSpPr>
      <xdr:spPr>
        <a:xfrm>
          <a:off x="1514475" y="4238625"/>
          <a:ext cx="3552825" cy="142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ES" sz="900" b="1"/>
            <a:t>(-) PARTICIPACIÓN RELATIVA EN EL MERCADO (+)</a:t>
          </a:r>
        </a:p>
      </xdr:txBody>
    </xdr:sp>
    <xdr:clientData/>
  </xdr:twoCellAnchor>
  <xdr:oneCellAnchor>
    <xdr:from>
      <xdr:col>1</xdr:col>
      <xdr:colOff>142875</xdr:colOff>
      <xdr:row>7</xdr:row>
      <xdr:rowOff>2133600</xdr:rowOff>
    </xdr:from>
    <xdr:ext cx="333361" cy="2781299"/>
    <xdr:sp macro="" textlink="">
      <xdr:nvSpPr>
        <xdr:cNvPr id="4" name="3 CuadroTexto">
          <a:extLst>
            <a:ext uri="{FF2B5EF4-FFF2-40B4-BE49-F238E27FC236}">
              <a16:creationId xmlns:a16="http://schemas.microsoft.com/office/drawing/2014/main" id="{00000000-0008-0000-0900-000004000000}"/>
            </a:ext>
          </a:extLst>
        </xdr:cNvPr>
        <xdr:cNvSpPr txBox="1"/>
      </xdr:nvSpPr>
      <xdr:spPr>
        <a:xfrm>
          <a:off x="981075" y="1781175"/>
          <a:ext cx="333361" cy="2781299"/>
        </a:xfrm>
        <a:prstGeom prst="rect">
          <a:avLst/>
        </a:prstGeom>
        <a:noFill/>
        <a:ln w="0"/>
      </xdr:spPr>
      <xdr:style>
        <a:lnRef idx="0">
          <a:scrgbClr r="0" g="0" b="0"/>
        </a:lnRef>
        <a:fillRef idx="0">
          <a:scrgbClr r="0" g="0" b="0"/>
        </a:fillRef>
        <a:effectRef idx="0">
          <a:scrgbClr r="0" g="0" b="0"/>
        </a:effectRef>
        <a:fontRef idx="minor">
          <a:schemeClr val="tx1"/>
        </a:fontRef>
      </xdr:style>
      <xdr:txBody>
        <a:bodyPr vert="vert270" wrap="square" rtlCol="0" anchor="ctr">
          <a:spAutoFit/>
        </a:bodyPr>
        <a:lstStyle/>
        <a:p>
          <a:pPr algn="ctr"/>
          <a:r>
            <a:rPr lang="es-ES" sz="900" b="1"/>
            <a:t>(-) </a:t>
          </a:r>
          <a:r>
            <a:rPr lang="es-ES" sz="1000" b="1"/>
            <a:t>CRECIMIENTO</a:t>
          </a:r>
          <a:r>
            <a:rPr lang="es-ES" sz="900" b="1"/>
            <a:t> (+)</a:t>
          </a:r>
        </a:p>
      </xdr:txBody>
    </xdr:sp>
    <xdr:clientData/>
  </xdr:oneCellAnchor>
  <xdr:twoCellAnchor editAs="oneCell">
    <xdr:from>
      <xdr:col>5</xdr:col>
      <xdr:colOff>628650</xdr:colOff>
      <xdr:row>34</xdr:row>
      <xdr:rowOff>57150</xdr:rowOff>
    </xdr:from>
    <xdr:to>
      <xdr:col>6</xdr:col>
      <xdr:colOff>200025</xdr:colOff>
      <xdr:row>36</xdr:row>
      <xdr:rowOff>28575</xdr:rowOff>
    </xdr:to>
    <xdr:pic>
      <xdr:nvPicPr>
        <xdr:cNvPr id="5" name="Picture 3">
          <a:hlinkClick xmlns:r="http://schemas.openxmlformats.org/officeDocument/2006/relationships" r:id="rId6"/>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a:off x="4933950" y="9877425"/>
          <a:ext cx="409575" cy="409575"/>
        </a:xfrm>
        <a:prstGeom prst="rect">
          <a:avLst/>
        </a:prstGeom>
        <a:noFill/>
        <a:ln w="1">
          <a:noFill/>
          <a:miter lim="800000"/>
          <a:headEnd/>
          <a:tailEnd type="none" w="med" len="med"/>
        </a:ln>
        <a:effectLst/>
      </xdr:spPr>
    </xdr:pic>
    <xdr:clientData/>
  </xdr:twoCellAnchor>
  <xdr:twoCellAnchor>
    <xdr:from>
      <xdr:col>0</xdr:col>
      <xdr:colOff>171450</xdr:colOff>
      <xdr:row>1</xdr:row>
      <xdr:rowOff>0</xdr:rowOff>
    </xdr:from>
    <xdr:to>
      <xdr:col>1</xdr:col>
      <xdr:colOff>495300</xdr:colOff>
      <xdr:row>2</xdr:row>
      <xdr:rowOff>200025</xdr:rowOff>
    </xdr:to>
    <xdr:sp macro="" textlink="">
      <xdr:nvSpPr>
        <xdr:cNvPr id="7" name="6 Rectángulo">
          <a:hlinkClick xmlns:r="http://schemas.openxmlformats.org/officeDocument/2006/relationships" r:id="rId8"/>
          <a:extLst>
            <a:ext uri="{FF2B5EF4-FFF2-40B4-BE49-F238E27FC236}">
              <a16:creationId xmlns:a16="http://schemas.microsoft.com/office/drawing/2014/main" id="{00000000-0008-0000-0900-000007000000}"/>
            </a:ext>
          </a:extLst>
        </xdr:cNvPr>
        <xdr:cNvSpPr/>
      </xdr:nvSpPr>
      <xdr:spPr>
        <a:xfrm>
          <a:off x="171450" y="219075"/>
          <a:ext cx="1162050" cy="41910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xdr:from>
      <xdr:col>3</xdr:col>
      <xdr:colOff>742950</xdr:colOff>
      <xdr:row>33</xdr:row>
      <xdr:rowOff>200025</xdr:rowOff>
    </xdr:from>
    <xdr:to>
      <xdr:col>5</xdr:col>
      <xdr:colOff>467850</xdr:colOff>
      <xdr:row>36</xdr:row>
      <xdr:rowOff>133350</xdr:rowOff>
    </xdr:to>
    <xdr:sp macro="" textlink="">
      <xdr:nvSpPr>
        <xdr:cNvPr id="8" name="7 Rectángulo">
          <a:extLst>
            <a:ext uri="{FF2B5EF4-FFF2-40B4-BE49-F238E27FC236}">
              <a16:creationId xmlns:a16="http://schemas.microsoft.com/office/drawing/2014/main" id="{00000000-0008-0000-0900-000008000000}"/>
            </a:ext>
          </a:extLst>
        </xdr:cNvPr>
        <xdr:cNvSpPr/>
      </xdr:nvSpPr>
      <xdr:spPr>
        <a:xfrm>
          <a:off x="3257550" y="98012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AUTODIAGNÓSTICO</a:t>
          </a:r>
          <a:r>
            <a:rPr lang="es-ES" sz="1100" baseline="0">
              <a:solidFill>
                <a:schemeClr val="lt1"/>
              </a:solidFill>
              <a:latin typeface="+mn-lt"/>
              <a:ea typeface="+mn-ea"/>
              <a:cs typeface="+mn-cs"/>
            </a:rPr>
            <a:t> BCG</a:t>
          </a:r>
          <a:endParaRPr lang="es-ES"/>
        </a:p>
      </xdr:txBody>
    </xdr:sp>
    <xdr:clientData/>
  </xdr:twoCellAnchor>
  <xdr:twoCellAnchor>
    <xdr:from>
      <xdr:col>1</xdr:col>
      <xdr:colOff>628650</xdr:colOff>
      <xdr:row>34</xdr:row>
      <xdr:rowOff>0</xdr:rowOff>
    </xdr:from>
    <xdr:to>
      <xdr:col>3</xdr:col>
      <xdr:colOff>523875</xdr:colOff>
      <xdr:row>36</xdr:row>
      <xdr:rowOff>152400</xdr:rowOff>
    </xdr:to>
    <xdr:sp macro="" textlink="">
      <xdr:nvSpPr>
        <xdr:cNvPr id="9" name="8 Rectángulo">
          <a:extLst>
            <a:ext uri="{FF2B5EF4-FFF2-40B4-BE49-F238E27FC236}">
              <a16:creationId xmlns:a16="http://schemas.microsoft.com/office/drawing/2014/main" id="{00000000-0008-0000-0900-000009000000}"/>
            </a:ext>
          </a:extLst>
        </xdr:cNvPr>
        <xdr:cNvSpPr/>
      </xdr:nvSpPr>
      <xdr:spPr>
        <a:xfrm>
          <a:off x="1466850" y="9820275"/>
          <a:ext cx="157162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6.</a:t>
          </a:r>
          <a:r>
            <a:rPr lang="es-ES" sz="1100" baseline="0">
              <a:solidFill>
                <a:schemeClr val="lt1"/>
              </a:solidFill>
              <a:latin typeface="+mn-lt"/>
              <a:ea typeface="+mn-ea"/>
              <a:cs typeface="+mn-cs"/>
            </a:rPr>
            <a:t> CADENA DE VALOR</a:t>
          </a:r>
          <a:endParaRPr lang="es-ES" sz="1100">
            <a:solidFill>
              <a:schemeClr val="lt1"/>
            </a:solidFill>
            <a:latin typeface="+mn-lt"/>
            <a:ea typeface="+mn-ea"/>
            <a:cs typeface="+mn-cs"/>
          </a:endParaRPr>
        </a:p>
      </xdr:txBody>
    </xdr:sp>
    <xdr:clientData/>
  </xdr:twoCellAnchor>
  <xdr:twoCellAnchor editAs="oneCell">
    <xdr:from>
      <xdr:col>1</xdr:col>
      <xdr:colOff>85725</xdr:colOff>
      <xdr:row>34</xdr:row>
      <xdr:rowOff>57150</xdr:rowOff>
    </xdr:from>
    <xdr:to>
      <xdr:col>1</xdr:col>
      <xdr:colOff>495300</xdr:colOff>
      <xdr:row>36</xdr:row>
      <xdr:rowOff>28575</xdr:rowOff>
    </xdr:to>
    <xdr:pic>
      <xdr:nvPicPr>
        <xdr:cNvPr id="10" name="Picture 3">
          <a:hlinkClick xmlns:r="http://schemas.openxmlformats.org/officeDocument/2006/relationships" r:id="rId9"/>
          <a:extLst>
            <a:ext uri="{FF2B5EF4-FFF2-40B4-BE49-F238E27FC236}">
              <a16:creationId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rot="10800000">
          <a:off x="923925" y="9877425"/>
          <a:ext cx="409575" cy="409575"/>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28574</xdr:colOff>
      <xdr:row>58</xdr:row>
      <xdr:rowOff>66675</xdr:rowOff>
    </xdr:from>
    <xdr:to>
      <xdr:col>10</xdr:col>
      <xdr:colOff>9525</xdr:colOff>
      <xdr:row>71</xdr:row>
      <xdr:rowOff>209550</xdr:rowOff>
    </xdr:to>
    <xdr:graphicFrame macro="">
      <xdr:nvGraphicFramePr>
        <xdr:cNvPr id="13" name="12 Gráfico">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258697</xdr:colOff>
      <xdr:row>58</xdr:row>
      <xdr:rowOff>133351</xdr:rowOff>
    </xdr:from>
    <xdr:to>
      <xdr:col>9</xdr:col>
      <xdr:colOff>828586</xdr:colOff>
      <xdr:row>60</xdr:row>
      <xdr:rowOff>209550</xdr:rowOff>
    </xdr:to>
    <xdr:pic>
      <xdr:nvPicPr>
        <xdr:cNvPr id="4102" name="il_fi" descr="http://t0.gstatic.com/images?q=tbn:ANd9GcRMJxI7XCmlyV8YKJuiXio0XuCYVxKxbT06bKasrJy-mFLJXqCf1X03RWXa">
          <a:extLst>
            <a:ext uri="{FF2B5EF4-FFF2-40B4-BE49-F238E27FC236}">
              <a16:creationId xmlns:a16="http://schemas.microsoft.com/office/drawing/2014/main" id="{00000000-0008-0000-0A00-0000061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64297" y="23345776"/>
          <a:ext cx="569889" cy="514349"/>
        </a:xfrm>
        <a:prstGeom prst="rect">
          <a:avLst/>
        </a:prstGeom>
        <a:noFill/>
      </xdr:spPr>
    </xdr:pic>
    <xdr:clientData/>
  </xdr:twoCellAnchor>
  <xdr:twoCellAnchor editAs="oneCell">
    <xdr:from>
      <xdr:col>4</xdr:col>
      <xdr:colOff>95250</xdr:colOff>
      <xdr:row>58</xdr:row>
      <xdr:rowOff>161925</xdr:rowOff>
    </xdr:from>
    <xdr:to>
      <xdr:col>4</xdr:col>
      <xdr:colOff>600075</xdr:colOff>
      <xdr:row>61</xdr:row>
      <xdr:rowOff>9525</xdr:rowOff>
    </xdr:to>
    <xdr:pic>
      <xdr:nvPicPr>
        <xdr:cNvPr id="4103" name="il_fi" descr="http://4.bp.blogspot.com/_0JI1w-KBR-g/THvY77JHasI/AAAAAAAAADk/NsSu6eqsPsk/s1600/interrogante.jpg">
          <a:extLst>
            <a:ext uri="{FF2B5EF4-FFF2-40B4-BE49-F238E27FC236}">
              <a16:creationId xmlns:a16="http://schemas.microsoft.com/office/drawing/2014/main" id="{00000000-0008-0000-0A00-0000071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609850" y="23374350"/>
          <a:ext cx="504825" cy="504825"/>
        </a:xfrm>
        <a:prstGeom prst="rect">
          <a:avLst/>
        </a:prstGeom>
        <a:noFill/>
      </xdr:spPr>
    </xdr:pic>
    <xdr:clientData/>
  </xdr:twoCellAnchor>
  <xdr:twoCellAnchor editAs="oneCell">
    <xdr:from>
      <xdr:col>4</xdr:col>
      <xdr:colOff>123825</xdr:colOff>
      <xdr:row>69</xdr:row>
      <xdr:rowOff>114300</xdr:rowOff>
    </xdr:from>
    <xdr:to>
      <xdr:col>4</xdr:col>
      <xdr:colOff>650700</xdr:colOff>
      <xdr:row>71</xdr:row>
      <xdr:rowOff>114300</xdr:rowOff>
    </xdr:to>
    <xdr:pic>
      <xdr:nvPicPr>
        <xdr:cNvPr id="4104" name="il_fi" descr="http://www.koiora.net/wp-content/uploads/2009/04/perro.gif">
          <a:extLst>
            <a:ext uri="{FF2B5EF4-FFF2-40B4-BE49-F238E27FC236}">
              <a16:creationId xmlns:a16="http://schemas.microsoft.com/office/drawing/2014/main" id="{00000000-0008-0000-0A00-0000081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638425" y="25736550"/>
          <a:ext cx="526875" cy="438150"/>
        </a:xfrm>
        <a:prstGeom prst="rect">
          <a:avLst/>
        </a:prstGeom>
        <a:noFill/>
      </xdr:spPr>
    </xdr:pic>
    <xdr:clientData/>
  </xdr:twoCellAnchor>
  <xdr:twoCellAnchor editAs="oneCell">
    <xdr:from>
      <xdr:col>9</xdr:col>
      <xdr:colOff>314325</xdr:colOff>
      <xdr:row>69</xdr:row>
      <xdr:rowOff>28575</xdr:rowOff>
    </xdr:from>
    <xdr:to>
      <xdr:col>9</xdr:col>
      <xdr:colOff>762000</xdr:colOff>
      <xdr:row>71</xdr:row>
      <xdr:rowOff>112713</xdr:rowOff>
    </xdr:to>
    <xdr:pic>
      <xdr:nvPicPr>
        <xdr:cNvPr id="4105" name="il_fi" descr="http://www.liderarte.net/wp-content/uploads/2012/04/vaca.gif">
          <a:extLst>
            <a:ext uri="{FF2B5EF4-FFF2-40B4-BE49-F238E27FC236}">
              <a16:creationId xmlns:a16="http://schemas.microsoft.com/office/drawing/2014/main" id="{00000000-0008-0000-0A00-0000091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7019925" y="25650825"/>
          <a:ext cx="447675" cy="522288"/>
        </a:xfrm>
        <a:prstGeom prst="rect">
          <a:avLst/>
        </a:prstGeom>
        <a:noFill/>
      </xdr:spPr>
    </xdr:pic>
    <xdr:clientData/>
  </xdr:twoCellAnchor>
  <xdr:twoCellAnchor>
    <xdr:from>
      <xdr:col>7</xdr:col>
      <xdr:colOff>0</xdr:colOff>
      <xdr:row>58</xdr:row>
      <xdr:rowOff>76200</xdr:rowOff>
    </xdr:from>
    <xdr:to>
      <xdr:col>7</xdr:col>
      <xdr:colOff>9530</xdr:colOff>
      <xdr:row>71</xdr:row>
      <xdr:rowOff>209553</xdr:rowOff>
    </xdr:to>
    <xdr:cxnSp macro="">
      <xdr:nvCxnSpPr>
        <xdr:cNvPr id="20" name="19 Conector recto">
          <a:extLst>
            <a:ext uri="{FF2B5EF4-FFF2-40B4-BE49-F238E27FC236}">
              <a16:creationId xmlns:a16="http://schemas.microsoft.com/office/drawing/2014/main" id="{00000000-0008-0000-0A00-000014000000}"/>
            </a:ext>
          </a:extLst>
        </xdr:cNvPr>
        <xdr:cNvCxnSpPr/>
      </xdr:nvCxnSpPr>
      <xdr:spPr>
        <a:xfrm rot="5400000">
          <a:off x="3543301" y="24774524"/>
          <a:ext cx="2981328" cy="953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xdr:colOff>
      <xdr:row>64</xdr:row>
      <xdr:rowOff>200025</xdr:rowOff>
    </xdr:from>
    <xdr:to>
      <xdr:col>10</xdr:col>
      <xdr:colOff>9525</xdr:colOff>
      <xdr:row>64</xdr:row>
      <xdr:rowOff>200029</xdr:rowOff>
    </xdr:to>
    <xdr:cxnSp macro="">
      <xdr:nvCxnSpPr>
        <xdr:cNvPr id="25" name="24 Conector recto">
          <a:extLst>
            <a:ext uri="{FF2B5EF4-FFF2-40B4-BE49-F238E27FC236}">
              <a16:creationId xmlns:a16="http://schemas.microsoft.com/office/drawing/2014/main" id="{00000000-0008-0000-0A00-000019000000}"/>
            </a:ext>
          </a:extLst>
        </xdr:cNvPr>
        <xdr:cNvCxnSpPr/>
      </xdr:nvCxnSpPr>
      <xdr:spPr>
        <a:xfrm flipV="1">
          <a:off x="2562225" y="24726900"/>
          <a:ext cx="4991100" cy="4"/>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790575</xdr:colOff>
      <xdr:row>88</xdr:row>
      <xdr:rowOff>114300</xdr:rowOff>
    </xdr:from>
    <xdr:to>
      <xdr:col>6</xdr:col>
      <xdr:colOff>361950</xdr:colOff>
      <xdr:row>90</xdr:row>
      <xdr:rowOff>85725</xdr:rowOff>
    </xdr:to>
    <xdr:pic>
      <xdr:nvPicPr>
        <xdr:cNvPr id="17" name="Picture 3">
          <a:hlinkClick xmlns:r="http://schemas.openxmlformats.org/officeDocument/2006/relationships" r:id="rId6"/>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a:off x="4686300" y="18716625"/>
          <a:ext cx="409575" cy="409575"/>
        </a:xfrm>
        <a:prstGeom prst="rect">
          <a:avLst/>
        </a:prstGeom>
        <a:noFill/>
        <a:ln w="1">
          <a:noFill/>
          <a:miter lim="800000"/>
          <a:headEnd/>
          <a:tailEnd type="none" w="med" len="med"/>
        </a:ln>
        <a:effectLst/>
      </xdr:spPr>
    </xdr:pic>
    <xdr:clientData/>
  </xdr:twoCellAnchor>
  <xdr:twoCellAnchor editAs="oneCell">
    <xdr:from>
      <xdr:col>1</xdr:col>
      <xdr:colOff>142876</xdr:colOff>
      <xdr:row>80</xdr:row>
      <xdr:rowOff>57150</xdr:rowOff>
    </xdr:from>
    <xdr:to>
      <xdr:col>1</xdr:col>
      <xdr:colOff>685801</xdr:colOff>
      <xdr:row>82</xdr:row>
      <xdr:rowOff>2381</xdr:rowOff>
    </xdr:to>
    <xdr:pic>
      <xdr:nvPicPr>
        <xdr:cNvPr id="18" name="17 Imagen" descr="Imagen escribir.jpg">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8" cstate="print"/>
        <a:stretch>
          <a:fillRect/>
        </a:stretch>
      </xdr:blipFill>
      <xdr:spPr>
        <a:xfrm>
          <a:off x="142876" y="29232225"/>
          <a:ext cx="542925" cy="526256"/>
        </a:xfrm>
        <a:prstGeom prst="rect">
          <a:avLst/>
        </a:prstGeom>
      </xdr:spPr>
    </xdr:pic>
    <xdr:clientData/>
  </xdr:twoCellAnchor>
  <xdr:twoCellAnchor>
    <xdr:from>
      <xdr:col>3</xdr:col>
      <xdr:colOff>771525</xdr:colOff>
      <xdr:row>88</xdr:row>
      <xdr:rowOff>9525</xdr:rowOff>
    </xdr:from>
    <xdr:to>
      <xdr:col>5</xdr:col>
      <xdr:colOff>610725</xdr:colOff>
      <xdr:row>90</xdr:row>
      <xdr:rowOff>161925</xdr:rowOff>
    </xdr:to>
    <xdr:sp macro="" textlink="">
      <xdr:nvSpPr>
        <xdr:cNvPr id="14" name="13 Rectángulo">
          <a:extLst>
            <a:ext uri="{FF2B5EF4-FFF2-40B4-BE49-F238E27FC236}">
              <a16:creationId xmlns:a16="http://schemas.microsoft.com/office/drawing/2014/main" id="{00000000-0008-0000-0A00-00000E000000}"/>
            </a:ext>
          </a:extLst>
        </xdr:cNvPr>
        <xdr:cNvSpPr/>
      </xdr:nvSpPr>
      <xdr:spPr>
        <a:xfrm>
          <a:off x="2990850" y="186118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8. ANÁLISIS</a:t>
          </a:r>
          <a:r>
            <a:rPr lang="es-ES" sz="1100" baseline="0">
              <a:solidFill>
                <a:schemeClr val="lt1"/>
              </a:solidFill>
              <a:latin typeface="+mn-lt"/>
              <a:ea typeface="+mn-ea"/>
              <a:cs typeface="+mn-cs"/>
            </a:rPr>
            <a:t> PORTER</a:t>
          </a:r>
          <a:endParaRPr lang="es-ES"/>
        </a:p>
      </xdr:txBody>
    </xdr:sp>
    <xdr:clientData/>
  </xdr:twoCellAnchor>
  <xdr:twoCellAnchor>
    <xdr:from>
      <xdr:col>1</xdr:col>
      <xdr:colOff>685800</xdr:colOff>
      <xdr:row>88</xdr:row>
      <xdr:rowOff>9525</xdr:rowOff>
    </xdr:from>
    <xdr:to>
      <xdr:col>3</xdr:col>
      <xdr:colOff>523875</xdr:colOff>
      <xdr:row>90</xdr:row>
      <xdr:rowOff>161925</xdr:rowOff>
    </xdr:to>
    <xdr:sp macro="" textlink="">
      <xdr:nvSpPr>
        <xdr:cNvPr id="15" name="14 Rectángulo">
          <a:extLst>
            <a:ext uri="{FF2B5EF4-FFF2-40B4-BE49-F238E27FC236}">
              <a16:creationId xmlns:a16="http://schemas.microsoft.com/office/drawing/2014/main" id="{00000000-0008-0000-0A00-00000F000000}"/>
            </a:ext>
          </a:extLst>
        </xdr:cNvPr>
        <xdr:cNvSpPr/>
      </xdr:nvSpPr>
      <xdr:spPr>
        <a:xfrm>
          <a:off x="1228725" y="18611850"/>
          <a:ext cx="151447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7. BCG</a:t>
          </a:r>
          <a:endParaRPr lang="es-ES"/>
        </a:p>
      </xdr:txBody>
    </xdr:sp>
    <xdr:clientData/>
  </xdr:twoCellAnchor>
  <xdr:twoCellAnchor editAs="oneCell">
    <xdr:from>
      <xdr:col>1</xdr:col>
      <xdr:colOff>161924</xdr:colOff>
      <xdr:row>88</xdr:row>
      <xdr:rowOff>85724</xdr:rowOff>
    </xdr:from>
    <xdr:to>
      <xdr:col>1</xdr:col>
      <xdr:colOff>571499</xdr:colOff>
      <xdr:row>90</xdr:row>
      <xdr:rowOff>57149</xdr:rowOff>
    </xdr:to>
    <xdr:pic>
      <xdr:nvPicPr>
        <xdr:cNvPr id="19" name="Picture 3">
          <a:hlinkClick xmlns:r="http://schemas.openxmlformats.org/officeDocument/2006/relationships" r:id="rId9"/>
          <a:extLst>
            <a:ext uri="{FF2B5EF4-FFF2-40B4-BE49-F238E27FC236}">
              <a16:creationId xmlns:a16="http://schemas.microsoft.com/office/drawing/2014/main" id="{00000000-0008-0000-0A00-000013000000}"/>
            </a:ext>
          </a:extLst>
        </xdr:cNvPr>
        <xdr:cNvPicPr>
          <a:picLocks noChangeAspect="1" noChangeArrowheads="1"/>
        </xdr:cNvPicPr>
      </xdr:nvPicPr>
      <xdr:blipFill>
        <a:blip xmlns:r="http://schemas.openxmlformats.org/officeDocument/2006/relationships" r:embed="rId7" cstate="print">
          <a:duotone>
            <a:schemeClr val="accent1">
              <a:shade val="45000"/>
              <a:satMod val="135000"/>
            </a:schemeClr>
            <a:prstClr val="white"/>
          </a:duotone>
        </a:blip>
        <a:srcRect/>
        <a:stretch>
          <a:fillRect/>
        </a:stretch>
      </xdr:blipFill>
      <xdr:spPr bwMode="auto">
        <a:xfrm rot="10800000">
          <a:off x="704849" y="18688049"/>
          <a:ext cx="409575" cy="409575"/>
        </a:xfrm>
        <a:prstGeom prst="rect">
          <a:avLst/>
        </a:prstGeom>
        <a:noFill/>
        <a:ln w="1">
          <a:noFill/>
          <a:miter lim="800000"/>
          <a:headEnd/>
          <a:tailEnd type="none" w="med" len="med"/>
        </a:ln>
        <a:effectLst/>
      </xdr:spPr>
    </xdr:pic>
    <xdr:clientData/>
  </xdr:twoCellAnchor>
  <xdr:twoCellAnchor>
    <xdr:from>
      <xdr:col>1</xdr:col>
      <xdr:colOff>0</xdr:colOff>
      <xdr:row>1</xdr:row>
      <xdr:rowOff>0</xdr:rowOff>
    </xdr:from>
    <xdr:to>
      <xdr:col>2</xdr:col>
      <xdr:colOff>219075</xdr:colOff>
      <xdr:row>3</xdr:row>
      <xdr:rowOff>9525</xdr:rowOff>
    </xdr:to>
    <xdr:sp macro="" textlink="">
      <xdr:nvSpPr>
        <xdr:cNvPr id="16" name="15 Rectángulo">
          <a:hlinkClick xmlns:r="http://schemas.openxmlformats.org/officeDocument/2006/relationships" r:id="rId10"/>
          <a:extLst>
            <a:ext uri="{FF2B5EF4-FFF2-40B4-BE49-F238E27FC236}">
              <a16:creationId xmlns:a16="http://schemas.microsoft.com/office/drawing/2014/main" id="{00000000-0008-0000-0A00-000010000000}"/>
            </a:ext>
          </a:extLst>
        </xdr:cNvPr>
        <xdr:cNvSpPr/>
      </xdr:nvSpPr>
      <xdr:spPr>
        <a:xfrm>
          <a:off x="542925" y="219075"/>
          <a:ext cx="10572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323850</xdr:colOff>
      <xdr:row>1</xdr:row>
      <xdr:rowOff>0</xdr:rowOff>
    </xdr:from>
    <xdr:to>
      <xdr:col>1</xdr:col>
      <xdr:colOff>542925</xdr:colOff>
      <xdr:row>2</xdr:row>
      <xdr:rowOff>95250</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323850" y="161925"/>
          <a:ext cx="10572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504825</xdr:colOff>
      <xdr:row>119</xdr:row>
      <xdr:rowOff>1</xdr:rowOff>
    </xdr:from>
    <xdr:to>
      <xdr:col>6</xdr:col>
      <xdr:colOff>76200</xdr:colOff>
      <xdr:row>121</xdr:row>
      <xdr:rowOff>114301</xdr:rowOff>
    </xdr:to>
    <xdr:pic>
      <xdr:nvPicPr>
        <xdr:cNvPr id="3" name="Picture 3">
          <a:hlinkClick xmlns:r="http://schemas.openxmlformats.org/officeDocument/2006/relationships" r:id="rId2"/>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829175" y="22669501"/>
          <a:ext cx="409575" cy="438150"/>
        </a:xfrm>
        <a:prstGeom prst="rect">
          <a:avLst/>
        </a:prstGeom>
        <a:noFill/>
        <a:ln w="1">
          <a:noFill/>
          <a:miter lim="800000"/>
          <a:headEnd/>
          <a:tailEnd type="none" w="med" len="med"/>
        </a:ln>
        <a:effectLst/>
      </xdr:spPr>
    </xdr:pic>
    <xdr:clientData/>
  </xdr:twoCellAnchor>
  <xdr:twoCellAnchor>
    <xdr:from>
      <xdr:col>3</xdr:col>
      <xdr:colOff>790576</xdr:colOff>
      <xdr:row>19</xdr:row>
      <xdr:rowOff>0</xdr:rowOff>
    </xdr:from>
    <xdr:to>
      <xdr:col>6</xdr:col>
      <xdr:colOff>0</xdr:colOff>
      <xdr:row>23</xdr:row>
      <xdr:rowOff>19050</xdr:rowOff>
    </xdr:to>
    <xdr:sp macro="" textlink="">
      <xdr:nvSpPr>
        <xdr:cNvPr id="6" name="5 Rectángulo">
          <a:extLst>
            <a:ext uri="{FF2B5EF4-FFF2-40B4-BE49-F238E27FC236}">
              <a16:creationId xmlns:a16="http://schemas.microsoft.com/office/drawing/2014/main" id="{00000000-0008-0000-0B00-000006000000}"/>
            </a:ext>
          </a:extLst>
        </xdr:cNvPr>
        <xdr:cNvSpPr/>
      </xdr:nvSpPr>
      <xdr:spPr>
        <a:xfrm>
          <a:off x="3438526" y="4676775"/>
          <a:ext cx="1724024"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1"/>
            <a:t>Competidores</a:t>
          </a:r>
          <a:r>
            <a:rPr lang="es-ES" sz="1100" b="1" baseline="0"/>
            <a:t> Rivalidad entre las Empresas del sector</a:t>
          </a:r>
          <a:endParaRPr lang="es-ES" sz="1100" b="1"/>
        </a:p>
      </xdr:txBody>
    </xdr:sp>
    <xdr:clientData/>
  </xdr:twoCellAnchor>
  <xdr:twoCellAnchor>
    <xdr:from>
      <xdr:col>3</xdr:col>
      <xdr:colOff>800099</xdr:colOff>
      <xdr:row>12</xdr:row>
      <xdr:rowOff>180975</xdr:rowOff>
    </xdr:from>
    <xdr:to>
      <xdr:col>5</xdr:col>
      <xdr:colOff>828674</xdr:colOff>
      <xdr:row>18</xdr:row>
      <xdr:rowOff>85725</xdr:rowOff>
    </xdr:to>
    <xdr:sp macro="" textlink="">
      <xdr:nvSpPr>
        <xdr:cNvPr id="7" name="6 Flecha abajo">
          <a:extLst>
            <a:ext uri="{FF2B5EF4-FFF2-40B4-BE49-F238E27FC236}">
              <a16:creationId xmlns:a16="http://schemas.microsoft.com/office/drawing/2014/main" id="{00000000-0008-0000-0B00-000007000000}"/>
            </a:ext>
          </a:extLst>
        </xdr:cNvPr>
        <xdr:cNvSpPr/>
      </xdr:nvSpPr>
      <xdr:spPr>
        <a:xfrm>
          <a:off x="3448049" y="3324225"/>
          <a:ext cx="1704975" cy="1219200"/>
        </a:xfrm>
        <a:prstGeom prst="downArrow">
          <a:avLst>
            <a:gd name="adj1" fmla="val 70454"/>
            <a:gd name="adj2" fmla="val 4921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s-ES" sz="1100" b="0">
              <a:solidFill>
                <a:schemeClr val="lt1"/>
              </a:solidFill>
              <a:latin typeface="+mn-lt"/>
              <a:ea typeface="+mn-ea"/>
              <a:cs typeface="+mn-cs"/>
            </a:rPr>
            <a:t>Amenaza  de entrada de nuevos </a:t>
          </a:r>
          <a:r>
            <a:rPr lang="es-ES" sz="1100" b="1">
              <a:solidFill>
                <a:schemeClr val="lt1"/>
              </a:solidFill>
              <a:latin typeface="+mn-lt"/>
              <a:ea typeface="+mn-ea"/>
              <a:cs typeface="+mn-cs"/>
            </a:rPr>
            <a:t>competidores</a:t>
          </a:r>
        </a:p>
      </xdr:txBody>
    </xdr:sp>
    <xdr:clientData/>
  </xdr:twoCellAnchor>
  <xdr:twoCellAnchor>
    <xdr:from>
      <xdr:col>2</xdr:col>
      <xdr:colOff>114301</xdr:colOff>
      <xdr:row>18</xdr:row>
      <xdr:rowOff>123824</xdr:rowOff>
    </xdr:from>
    <xdr:to>
      <xdr:col>3</xdr:col>
      <xdr:colOff>666751</xdr:colOff>
      <xdr:row>23</xdr:row>
      <xdr:rowOff>142874</xdr:rowOff>
    </xdr:to>
    <xdr:sp macro="" textlink="">
      <xdr:nvSpPr>
        <xdr:cNvPr id="8" name="7 Flecha derecha">
          <a:extLst>
            <a:ext uri="{FF2B5EF4-FFF2-40B4-BE49-F238E27FC236}">
              <a16:creationId xmlns:a16="http://schemas.microsoft.com/office/drawing/2014/main" id="{00000000-0008-0000-0B00-000008000000}"/>
            </a:ext>
          </a:extLst>
        </xdr:cNvPr>
        <xdr:cNvSpPr/>
      </xdr:nvSpPr>
      <xdr:spPr>
        <a:xfrm>
          <a:off x="1924051" y="5238749"/>
          <a:ext cx="1390650" cy="1114425"/>
        </a:xfrm>
        <a:prstGeom prst="rightArrow">
          <a:avLst>
            <a:gd name="adj1" fmla="val 69565"/>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lang="es-ES" sz="1100" b="0">
              <a:solidFill>
                <a:schemeClr val="lt1"/>
              </a:solidFill>
              <a:latin typeface="+mn-lt"/>
              <a:ea typeface="+mn-ea"/>
              <a:cs typeface="+mn-cs"/>
            </a:rPr>
            <a:t>Posición de fuerza de </a:t>
          </a:r>
          <a:r>
            <a:rPr lang="es-ES" sz="1100" b="1">
              <a:solidFill>
                <a:schemeClr val="lt1"/>
              </a:solidFill>
              <a:latin typeface="+mn-lt"/>
              <a:ea typeface="+mn-ea"/>
              <a:cs typeface="+mn-cs"/>
            </a:rPr>
            <a:t>proveedores</a:t>
          </a:r>
        </a:p>
      </xdr:txBody>
    </xdr:sp>
    <xdr:clientData/>
  </xdr:twoCellAnchor>
  <xdr:twoCellAnchor>
    <xdr:from>
      <xdr:col>6</xdr:col>
      <xdr:colOff>123826</xdr:colOff>
      <xdr:row>18</xdr:row>
      <xdr:rowOff>133350</xdr:rowOff>
    </xdr:from>
    <xdr:to>
      <xdr:col>7</xdr:col>
      <xdr:colOff>695326</xdr:colOff>
      <xdr:row>23</xdr:row>
      <xdr:rowOff>104775</xdr:rowOff>
    </xdr:to>
    <xdr:sp macro="" textlink="">
      <xdr:nvSpPr>
        <xdr:cNvPr id="10" name="9 Flecha izquierda">
          <a:extLst>
            <a:ext uri="{FF2B5EF4-FFF2-40B4-BE49-F238E27FC236}">
              <a16:creationId xmlns:a16="http://schemas.microsoft.com/office/drawing/2014/main" id="{00000000-0008-0000-0B00-00000A000000}"/>
            </a:ext>
          </a:extLst>
        </xdr:cNvPr>
        <xdr:cNvSpPr/>
      </xdr:nvSpPr>
      <xdr:spPr>
        <a:xfrm>
          <a:off x="5286376" y="4591050"/>
          <a:ext cx="1409700" cy="1066800"/>
        </a:xfrm>
        <a:prstGeom prst="leftArrow">
          <a:avLst>
            <a:gd name="adj1" fmla="val 69643"/>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0"/>
            <a:t>Posición de fuerza</a:t>
          </a:r>
          <a:r>
            <a:rPr lang="es-ES" sz="1100" b="0" baseline="0"/>
            <a:t> de </a:t>
          </a:r>
          <a:r>
            <a:rPr lang="es-ES" sz="1100" b="1" baseline="0"/>
            <a:t>clientes</a:t>
          </a:r>
          <a:endParaRPr lang="es-ES" sz="1100" b="1"/>
        </a:p>
      </xdr:txBody>
    </xdr:sp>
    <xdr:clientData/>
  </xdr:twoCellAnchor>
  <xdr:twoCellAnchor>
    <xdr:from>
      <xdr:col>3</xdr:col>
      <xdr:colOff>800100</xdr:colOff>
      <xdr:row>23</xdr:row>
      <xdr:rowOff>190499</xdr:rowOff>
    </xdr:from>
    <xdr:to>
      <xdr:col>5</xdr:col>
      <xdr:colOff>819150</xdr:colOff>
      <xdr:row>29</xdr:row>
      <xdr:rowOff>285750</xdr:rowOff>
    </xdr:to>
    <xdr:sp macro="" textlink="">
      <xdr:nvSpPr>
        <xdr:cNvPr id="11" name="10 Flecha arriba">
          <a:extLst>
            <a:ext uri="{FF2B5EF4-FFF2-40B4-BE49-F238E27FC236}">
              <a16:creationId xmlns:a16="http://schemas.microsoft.com/office/drawing/2014/main" id="{00000000-0008-0000-0B00-00000B000000}"/>
            </a:ext>
          </a:extLst>
        </xdr:cNvPr>
        <xdr:cNvSpPr/>
      </xdr:nvSpPr>
      <xdr:spPr>
        <a:xfrm>
          <a:off x="3448050" y="5743574"/>
          <a:ext cx="1695450" cy="1409701"/>
        </a:xfrm>
        <a:prstGeom prst="upArrow">
          <a:avLst>
            <a:gd name="adj1" fmla="val 6973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b="0"/>
            <a:t>Amenaza</a:t>
          </a:r>
          <a:r>
            <a:rPr lang="es-ES" sz="1100" b="0" baseline="0"/>
            <a:t> de llegada de nuevos </a:t>
          </a:r>
          <a:r>
            <a:rPr lang="es-ES" sz="1100" b="1" baseline="0"/>
            <a:t>productos sustitutivos</a:t>
          </a:r>
          <a:endParaRPr lang="es-ES" sz="1100" b="1"/>
        </a:p>
      </xdr:txBody>
    </xdr:sp>
    <xdr:clientData/>
  </xdr:twoCellAnchor>
  <xdr:twoCellAnchor>
    <xdr:from>
      <xdr:col>1</xdr:col>
      <xdr:colOff>742950</xdr:colOff>
      <xdr:row>20</xdr:row>
      <xdr:rowOff>190500</xdr:rowOff>
    </xdr:from>
    <xdr:to>
      <xdr:col>8</xdr:col>
      <xdr:colOff>114300</xdr:colOff>
      <xdr:row>20</xdr:row>
      <xdr:rowOff>200025</xdr:rowOff>
    </xdr:to>
    <xdr:cxnSp macro="">
      <xdr:nvCxnSpPr>
        <xdr:cNvPr id="13" name="12 Conector recto">
          <a:extLst>
            <a:ext uri="{FF2B5EF4-FFF2-40B4-BE49-F238E27FC236}">
              <a16:creationId xmlns:a16="http://schemas.microsoft.com/office/drawing/2014/main" id="{00000000-0008-0000-0B00-00000D000000}"/>
            </a:ext>
          </a:extLst>
        </xdr:cNvPr>
        <xdr:cNvCxnSpPr/>
      </xdr:nvCxnSpPr>
      <xdr:spPr>
        <a:xfrm flipV="1">
          <a:off x="1581150" y="5305425"/>
          <a:ext cx="5372100" cy="952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809624</xdr:colOff>
      <xdr:row>20</xdr:row>
      <xdr:rowOff>19050</xdr:rowOff>
    </xdr:from>
    <xdr:ext cx="1095376" cy="476250"/>
    <xdr:sp macro="" textlink="">
      <xdr:nvSpPr>
        <xdr:cNvPr id="14" name="13 CuadroTexto">
          <a:extLst>
            <a:ext uri="{FF2B5EF4-FFF2-40B4-BE49-F238E27FC236}">
              <a16:creationId xmlns:a16="http://schemas.microsoft.com/office/drawing/2014/main" id="{00000000-0008-0000-0B00-00000E000000}"/>
            </a:ext>
          </a:extLst>
        </xdr:cNvPr>
        <xdr:cNvSpPr txBox="1"/>
      </xdr:nvSpPr>
      <xdr:spPr>
        <a:xfrm>
          <a:off x="6810374" y="5572125"/>
          <a:ext cx="1095376"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s-ES" sz="1100"/>
            <a:t>Eje de creación de valor</a:t>
          </a:r>
        </a:p>
      </xdr:txBody>
    </xdr:sp>
    <xdr:clientData/>
  </xdr:oneCellAnchor>
  <xdr:twoCellAnchor>
    <xdr:from>
      <xdr:col>4</xdr:col>
      <xdr:colOff>800100</xdr:colOff>
      <xdr:row>11</xdr:row>
      <xdr:rowOff>161925</xdr:rowOff>
    </xdr:from>
    <xdr:to>
      <xdr:col>4</xdr:col>
      <xdr:colOff>809625</xdr:colOff>
      <xdr:row>30</xdr:row>
      <xdr:rowOff>228600</xdr:rowOff>
    </xdr:to>
    <xdr:cxnSp macro="">
      <xdr:nvCxnSpPr>
        <xdr:cNvPr id="16" name="15 Conector recto">
          <a:extLst>
            <a:ext uri="{FF2B5EF4-FFF2-40B4-BE49-F238E27FC236}">
              <a16:creationId xmlns:a16="http://schemas.microsoft.com/office/drawing/2014/main" id="{00000000-0008-0000-0B00-000010000000}"/>
            </a:ext>
          </a:extLst>
        </xdr:cNvPr>
        <xdr:cNvCxnSpPr/>
      </xdr:nvCxnSpPr>
      <xdr:spPr>
        <a:xfrm>
          <a:off x="4286250" y="3305175"/>
          <a:ext cx="9525" cy="4305300"/>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228599</xdr:colOff>
      <xdr:row>30</xdr:row>
      <xdr:rowOff>200025</xdr:rowOff>
    </xdr:from>
    <xdr:ext cx="1171576" cy="476250"/>
    <xdr:sp macro="" textlink="">
      <xdr:nvSpPr>
        <xdr:cNvPr id="17" name="16 CuadroTexto">
          <a:extLst>
            <a:ext uri="{FF2B5EF4-FFF2-40B4-BE49-F238E27FC236}">
              <a16:creationId xmlns:a16="http://schemas.microsoft.com/office/drawing/2014/main" id="{00000000-0008-0000-0B00-000011000000}"/>
            </a:ext>
          </a:extLst>
        </xdr:cNvPr>
        <xdr:cNvSpPr txBox="1"/>
      </xdr:nvSpPr>
      <xdr:spPr>
        <a:xfrm>
          <a:off x="3714749" y="7581900"/>
          <a:ext cx="1171576"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s-ES" sz="1100"/>
            <a:t>Eje de estabilidad</a:t>
          </a:r>
        </a:p>
      </xdr:txBody>
    </xdr:sp>
    <xdr:clientData/>
  </xdr:oneCellAnchor>
  <xdr:twoCellAnchor>
    <xdr:from>
      <xdr:col>1</xdr:col>
      <xdr:colOff>704849</xdr:colOff>
      <xdr:row>11</xdr:row>
      <xdr:rowOff>57150</xdr:rowOff>
    </xdr:from>
    <xdr:to>
      <xdr:col>9</xdr:col>
      <xdr:colOff>114300</xdr:colOff>
      <xdr:row>31</xdr:row>
      <xdr:rowOff>209549</xdr:rowOff>
    </xdr:to>
    <xdr:sp macro="" textlink="">
      <xdr:nvSpPr>
        <xdr:cNvPr id="18" name="17 Rectángulo">
          <a:extLst>
            <a:ext uri="{FF2B5EF4-FFF2-40B4-BE49-F238E27FC236}">
              <a16:creationId xmlns:a16="http://schemas.microsoft.com/office/drawing/2014/main" id="{00000000-0008-0000-0B00-000012000000}"/>
            </a:ext>
          </a:extLst>
        </xdr:cNvPr>
        <xdr:cNvSpPr/>
      </xdr:nvSpPr>
      <xdr:spPr>
        <a:xfrm>
          <a:off x="1543049" y="3638550"/>
          <a:ext cx="6248401" cy="4686299"/>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7</xdr:col>
      <xdr:colOff>38100</xdr:colOff>
      <xdr:row>11</xdr:row>
      <xdr:rowOff>114300</xdr:rowOff>
    </xdr:from>
    <xdr:to>
      <xdr:col>8</xdr:col>
      <xdr:colOff>285750</xdr:colOff>
      <xdr:row>13</xdr:row>
      <xdr:rowOff>161925</xdr:rowOff>
    </xdr:to>
    <xdr:sp macro="" textlink="">
      <xdr:nvSpPr>
        <xdr:cNvPr id="19" name="18 CuadroTexto">
          <a:extLst>
            <a:ext uri="{FF2B5EF4-FFF2-40B4-BE49-F238E27FC236}">
              <a16:creationId xmlns:a16="http://schemas.microsoft.com/office/drawing/2014/main" id="{00000000-0008-0000-0B00-000013000000}"/>
            </a:ext>
          </a:extLst>
        </xdr:cNvPr>
        <xdr:cNvSpPr txBox="1"/>
      </xdr:nvSpPr>
      <xdr:spPr>
        <a:xfrm>
          <a:off x="6038850" y="3695700"/>
          <a:ext cx="10858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Capaces de emitir</a:t>
          </a:r>
          <a:r>
            <a:rPr lang="es-ES" sz="1100" baseline="0"/>
            <a:t> normas</a:t>
          </a:r>
          <a:endParaRPr lang="es-ES" sz="1100"/>
        </a:p>
      </xdr:txBody>
    </xdr:sp>
    <xdr:clientData/>
  </xdr:twoCellAnchor>
  <xdr:twoCellAnchor>
    <xdr:from>
      <xdr:col>6</xdr:col>
      <xdr:colOff>685800</xdr:colOff>
      <xdr:row>10</xdr:row>
      <xdr:rowOff>76200</xdr:rowOff>
    </xdr:from>
    <xdr:to>
      <xdr:col>7</xdr:col>
      <xdr:colOff>304800</xdr:colOff>
      <xdr:row>12</xdr:row>
      <xdr:rowOff>180975</xdr:rowOff>
    </xdr:to>
    <xdr:cxnSp macro="">
      <xdr:nvCxnSpPr>
        <xdr:cNvPr id="21" name="20 Conector recto de flecha">
          <a:extLst>
            <a:ext uri="{FF2B5EF4-FFF2-40B4-BE49-F238E27FC236}">
              <a16:creationId xmlns:a16="http://schemas.microsoft.com/office/drawing/2014/main" id="{00000000-0008-0000-0B00-000015000000}"/>
            </a:ext>
          </a:extLst>
        </xdr:cNvPr>
        <xdr:cNvCxnSpPr/>
      </xdr:nvCxnSpPr>
      <xdr:spPr>
        <a:xfrm flipV="1">
          <a:off x="5848350" y="3438525"/>
          <a:ext cx="457200" cy="542925"/>
        </a:xfrm>
        <a:prstGeom prst="straightConnector1">
          <a:avLst/>
        </a:prstGeom>
        <a:ln w="28575">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9</xdr:row>
      <xdr:rowOff>38100</xdr:rowOff>
    </xdr:from>
    <xdr:to>
      <xdr:col>8</xdr:col>
      <xdr:colOff>466725</xdr:colOff>
      <xdr:row>10</xdr:row>
      <xdr:rowOff>200025</xdr:rowOff>
    </xdr:to>
    <xdr:sp macro="" textlink="">
      <xdr:nvSpPr>
        <xdr:cNvPr id="24" name="23 CuadroTexto">
          <a:extLst>
            <a:ext uri="{FF2B5EF4-FFF2-40B4-BE49-F238E27FC236}">
              <a16:creationId xmlns:a16="http://schemas.microsoft.com/office/drawing/2014/main" id="{00000000-0008-0000-0B00-000018000000}"/>
            </a:ext>
          </a:extLst>
        </xdr:cNvPr>
        <xdr:cNvSpPr txBox="1"/>
      </xdr:nvSpPr>
      <xdr:spPr>
        <a:xfrm>
          <a:off x="5762625" y="3181350"/>
          <a:ext cx="15430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Contexto institucional</a:t>
          </a:r>
        </a:p>
      </xdr:txBody>
    </xdr:sp>
    <xdr:clientData/>
  </xdr:twoCellAnchor>
  <xdr:twoCellAnchor>
    <xdr:from>
      <xdr:col>4</xdr:col>
      <xdr:colOff>85725</xdr:colOff>
      <xdr:row>12</xdr:row>
      <xdr:rowOff>95250</xdr:rowOff>
    </xdr:from>
    <xdr:to>
      <xdr:col>4</xdr:col>
      <xdr:colOff>304800</xdr:colOff>
      <xdr:row>13</xdr:row>
      <xdr:rowOff>76200</xdr:rowOff>
    </xdr:to>
    <xdr:sp macro="" textlink="">
      <xdr:nvSpPr>
        <xdr:cNvPr id="25" name="24 Elipse">
          <a:extLst>
            <a:ext uri="{FF2B5EF4-FFF2-40B4-BE49-F238E27FC236}">
              <a16:creationId xmlns:a16="http://schemas.microsoft.com/office/drawing/2014/main" id="{00000000-0008-0000-0B00-000019000000}"/>
            </a:ext>
          </a:extLst>
        </xdr:cNvPr>
        <xdr:cNvSpPr/>
      </xdr:nvSpPr>
      <xdr:spPr>
        <a:xfrm>
          <a:off x="3571875" y="3895725"/>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1</a:t>
          </a:r>
        </a:p>
      </xdr:txBody>
    </xdr:sp>
    <xdr:clientData/>
  </xdr:twoCellAnchor>
  <xdr:twoCellAnchor>
    <xdr:from>
      <xdr:col>3</xdr:col>
      <xdr:colOff>638175</xdr:colOff>
      <xdr:row>18</xdr:row>
      <xdr:rowOff>123825</xdr:rowOff>
    </xdr:from>
    <xdr:to>
      <xdr:col>4</xdr:col>
      <xdr:colOff>19050</xdr:colOff>
      <xdr:row>19</xdr:row>
      <xdr:rowOff>104775</xdr:rowOff>
    </xdr:to>
    <xdr:sp macro="" textlink="">
      <xdr:nvSpPr>
        <xdr:cNvPr id="26" name="25 Elipse">
          <a:extLst>
            <a:ext uri="{FF2B5EF4-FFF2-40B4-BE49-F238E27FC236}">
              <a16:creationId xmlns:a16="http://schemas.microsoft.com/office/drawing/2014/main" id="{00000000-0008-0000-0B00-00001A000000}"/>
            </a:ext>
          </a:extLst>
        </xdr:cNvPr>
        <xdr:cNvSpPr/>
      </xdr:nvSpPr>
      <xdr:spPr>
        <a:xfrm>
          <a:off x="3286125" y="523875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2</a:t>
          </a:r>
        </a:p>
      </xdr:txBody>
    </xdr:sp>
    <xdr:clientData/>
  </xdr:twoCellAnchor>
  <xdr:twoCellAnchor>
    <xdr:from>
      <xdr:col>4</xdr:col>
      <xdr:colOff>85725</xdr:colOff>
      <xdr:row>29</xdr:row>
      <xdr:rowOff>209550</xdr:rowOff>
    </xdr:from>
    <xdr:to>
      <xdr:col>4</xdr:col>
      <xdr:colOff>304800</xdr:colOff>
      <xdr:row>30</xdr:row>
      <xdr:rowOff>114300</xdr:rowOff>
    </xdr:to>
    <xdr:sp macro="" textlink="">
      <xdr:nvSpPr>
        <xdr:cNvPr id="27" name="26 Elipse">
          <a:extLst>
            <a:ext uri="{FF2B5EF4-FFF2-40B4-BE49-F238E27FC236}">
              <a16:creationId xmlns:a16="http://schemas.microsoft.com/office/drawing/2014/main" id="{00000000-0008-0000-0B00-00001B000000}"/>
            </a:ext>
          </a:extLst>
        </xdr:cNvPr>
        <xdr:cNvSpPr/>
      </xdr:nvSpPr>
      <xdr:spPr>
        <a:xfrm>
          <a:off x="3571875" y="773430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3</a:t>
          </a:r>
        </a:p>
      </xdr:txBody>
    </xdr:sp>
    <xdr:clientData/>
  </xdr:twoCellAnchor>
  <xdr:twoCellAnchor>
    <xdr:from>
      <xdr:col>1</xdr:col>
      <xdr:colOff>895350</xdr:colOff>
      <xdr:row>18</xdr:row>
      <xdr:rowOff>180975</xdr:rowOff>
    </xdr:from>
    <xdr:to>
      <xdr:col>2</xdr:col>
      <xdr:colOff>142875</xdr:colOff>
      <xdr:row>19</xdr:row>
      <xdr:rowOff>161925</xdr:rowOff>
    </xdr:to>
    <xdr:sp macro="" textlink="">
      <xdr:nvSpPr>
        <xdr:cNvPr id="28" name="27 Elipse">
          <a:extLst>
            <a:ext uri="{FF2B5EF4-FFF2-40B4-BE49-F238E27FC236}">
              <a16:creationId xmlns:a16="http://schemas.microsoft.com/office/drawing/2014/main" id="{00000000-0008-0000-0B00-00001C000000}"/>
            </a:ext>
          </a:extLst>
        </xdr:cNvPr>
        <xdr:cNvSpPr/>
      </xdr:nvSpPr>
      <xdr:spPr>
        <a:xfrm>
          <a:off x="1733550" y="529590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4</a:t>
          </a:r>
        </a:p>
      </xdr:txBody>
    </xdr:sp>
    <xdr:clientData/>
  </xdr:twoCellAnchor>
  <xdr:twoCellAnchor>
    <xdr:from>
      <xdr:col>7</xdr:col>
      <xdr:colOff>571501</xdr:colOff>
      <xdr:row>18</xdr:row>
      <xdr:rowOff>200025</xdr:rowOff>
    </xdr:from>
    <xdr:to>
      <xdr:col>7</xdr:col>
      <xdr:colOff>790576</xdr:colOff>
      <xdr:row>19</xdr:row>
      <xdr:rowOff>180975</xdr:rowOff>
    </xdr:to>
    <xdr:sp macro="" textlink="">
      <xdr:nvSpPr>
        <xdr:cNvPr id="29" name="28 Elipse">
          <a:extLst>
            <a:ext uri="{FF2B5EF4-FFF2-40B4-BE49-F238E27FC236}">
              <a16:creationId xmlns:a16="http://schemas.microsoft.com/office/drawing/2014/main" id="{00000000-0008-0000-0B00-00001D000000}"/>
            </a:ext>
          </a:extLst>
        </xdr:cNvPr>
        <xdr:cNvSpPr/>
      </xdr:nvSpPr>
      <xdr:spPr>
        <a:xfrm>
          <a:off x="6572251" y="531495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5</a:t>
          </a:r>
        </a:p>
      </xdr:txBody>
    </xdr:sp>
    <xdr:clientData/>
  </xdr:twoCellAnchor>
  <xdr:twoCellAnchor>
    <xdr:from>
      <xdr:col>6</xdr:col>
      <xdr:colOff>419100</xdr:colOff>
      <xdr:row>9</xdr:row>
      <xdr:rowOff>57150</xdr:rowOff>
    </xdr:from>
    <xdr:to>
      <xdr:col>6</xdr:col>
      <xdr:colOff>638175</xdr:colOff>
      <xdr:row>10</xdr:row>
      <xdr:rowOff>38100</xdr:rowOff>
    </xdr:to>
    <xdr:sp macro="" textlink="">
      <xdr:nvSpPr>
        <xdr:cNvPr id="30" name="29 Elipse">
          <a:extLst>
            <a:ext uri="{FF2B5EF4-FFF2-40B4-BE49-F238E27FC236}">
              <a16:creationId xmlns:a16="http://schemas.microsoft.com/office/drawing/2014/main" id="{00000000-0008-0000-0B00-00001E000000}"/>
            </a:ext>
          </a:extLst>
        </xdr:cNvPr>
        <xdr:cNvSpPr/>
      </xdr:nvSpPr>
      <xdr:spPr>
        <a:xfrm>
          <a:off x="5581650" y="3200400"/>
          <a:ext cx="219075" cy="2000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lIns="72000" tIns="0" rIns="72000" bIns="0" rtlCol="0" anchor="ctr"/>
        <a:lstStyle/>
        <a:p>
          <a:pPr algn="ctr"/>
          <a:r>
            <a:rPr lang="es-ES" sz="1100">
              <a:latin typeface="Arial" pitchFamily="34" charset="0"/>
              <a:cs typeface="Arial" pitchFamily="34" charset="0"/>
            </a:rPr>
            <a:t>6</a:t>
          </a:r>
        </a:p>
      </xdr:txBody>
    </xdr:sp>
    <xdr:clientData/>
  </xdr:twoCellAnchor>
  <xdr:twoCellAnchor editAs="oneCell">
    <xdr:from>
      <xdr:col>1</xdr:col>
      <xdr:colOff>0</xdr:colOff>
      <xdr:row>119</xdr:row>
      <xdr:rowOff>0</xdr:rowOff>
    </xdr:from>
    <xdr:to>
      <xdr:col>1</xdr:col>
      <xdr:colOff>409575</xdr:colOff>
      <xdr:row>121</xdr:row>
      <xdr:rowOff>85725</xdr:rowOff>
    </xdr:to>
    <xdr:pic>
      <xdr:nvPicPr>
        <xdr:cNvPr id="31" name="Picture 3">
          <a:hlinkClick xmlns:r="http://schemas.openxmlformats.org/officeDocument/2006/relationships" r:id="rId4"/>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38200" y="22669500"/>
          <a:ext cx="409575" cy="409575"/>
        </a:xfrm>
        <a:prstGeom prst="rect">
          <a:avLst/>
        </a:prstGeom>
        <a:noFill/>
        <a:ln w="1">
          <a:noFill/>
          <a:miter lim="800000"/>
          <a:headEnd/>
          <a:tailEnd type="none" w="med" len="med"/>
        </a:ln>
        <a:effectLst/>
      </xdr:spPr>
    </xdr:pic>
    <xdr:clientData/>
  </xdr:twoCellAnchor>
  <xdr:twoCellAnchor>
    <xdr:from>
      <xdr:col>1</xdr:col>
      <xdr:colOff>533400</xdr:colOff>
      <xdr:row>118</xdr:row>
      <xdr:rowOff>76200</xdr:rowOff>
    </xdr:from>
    <xdr:to>
      <xdr:col>3</xdr:col>
      <xdr:colOff>239250</xdr:colOff>
      <xdr:row>122</xdr:row>
      <xdr:rowOff>19050</xdr:rowOff>
    </xdr:to>
    <xdr:sp macro="" textlink="">
      <xdr:nvSpPr>
        <xdr:cNvPr id="32" name="31 Rectángulo">
          <a:extLst>
            <a:ext uri="{FF2B5EF4-FFF2-40B4-BE49-F238E27FC236}">
              <a16:creationId xmlns:a16="http://schemas.microsoft.com/office/drawing/2014/main" id="{00000000-0008-0000-0B00-000020000000}"/>
            </a:ext>
          </a:extLst>
        </xdr:cNvPr>
        <xdr:cNvSpPr/>
      </xdr:nvSpPr>
      <xdr:spPr>
        <a:xfrm>
          <a:off x="1371600" y="2258377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eaLnBrk="1" fontAlgn="auto" latinLnBrk="0" hangingPunct="1"/>
          <a:r>
            <a:rPr lang="es-ES" sz="1100">
              <a:solidFill>
                <a:schemeClr val="lt1"/>
              </a:solidFill>
              <a:latin typeface="+mn-lt"/>
              <a:ea typeface="+mn-ea"/>
              <a:cs typeface="+mn-cs"/>
            </a:rPr>
            <a:t>7. BCG</a:t>
          </a:r>
        </a:p>
      </xdr:txBody>
    </xdr:sp>
    <xdr:clientData/>
  </xdr:twoCellAnchor>
  <xdr:twoCellAnchor>
    <xdr:from>
      <xdr:col>3</xdr:col>
      <xdr:colOff>495300</xdr:colOff>
      <xdr:row>118</xdr:row>
      <xdr:rowOff>76200</xdr:rowOff>
    </xdr:from>
    <xdr:to>
      <xdr:col>5</xdr:col>
      <xdr:colOff>334500</xdr:colOff>
      <xdr:row>122</xdr:row>
      <xdr:rowOff>19050</xdr:rowOff>
    </xdr:to>
    <xdr:sp macro="" textlink="">
      <xdr:nvSpPr>
        <xdr:cNvPr id="33" name="32 Rectángulo">
          <a:extLst>
            <a:ext uri="{FF2B5EF4-FFF2-40B4-BE49-F238E27FC236}">
              <a16:creationId xmlns:a16="http://schemas.microsoft.com/office/drawing/2014/main" id="{00000000-0008-0000-0B00-000021000000}"/>
            </a:ext>
          </a:extLst>
        </xdr:cNvPr>
        <xdr:cNvSpPr/>
      </xdr:nvSpPr>
      <xdr:spPr>
        <a:xfrm>
          <a:off x="3143250" y="2258377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b="0">
              <a:solidFill>
                <a:schemeClr val="lt1"/>
              </a:solidFill>
              <a:latin typeface="+mn-lt"/>
              <a:ea typeface="+mn-ea"/>
              <a:cs typeface="+mn-cs"/>
            </a:rPr>
            <a:t>AUTODIAGNOSTICOPORTER</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161925</xdr:colOff>
      <xdr:row>45</xdr:row>
      <xdr:rowOff>66675</xdr:rowOff>
    </xdr:from>
    <xdr:to>
      <xdr:col>0</xdr:col>
      <xdr:colOff>704850</xdr:colOff>
      <xdr:row>47</xdr:row>
      <xdr:rowOff>154781</xdr:rowOff>
    </xdr:to>
    <xdr:pic>
      <xdr:nvPicPr>
        <xdr:cNvPr id="2" name="1 Imagen" descr="Imagen escribir.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161925" y="42262425"/>
          <a:ext cx="542925" cy="526256"/>
        </a:xfrm>
        <a:prstGeom prst="rect">
          <a:avLst/>
        </a:prstGeom>
      </xdr:spPr>
    </xdr:pic>
    <xdr:clientData/>
  </xdr:twoCellAnchor>
  <xdr:twoCellAnchor editAs="oneCell">
    <xdr:from>
      <xdr:col>5</xdr:col>
      <xdr:colOff>504825</xdr:colOff>
      <xdr:row>54</xdr:row>
      <xdr:rowOff>200025</xdr:rowOff>
    </xdr:from>
    <xdr:to>
      <xdr:col>6</xdr:col>
      <xdr:colOff>76200</xdr:colOff>
      <xdr:row>56</xdr:row>
      <xdr:rowOff>171450</xdr:rowOff>
    </xdr:to>
    <xdr:pic>
      <xdr:nvPicPr>
        <xdr:cNvPr id="4" name="Picture 3">
          <a:hlinkClick xmlns:r="http://schemas.openxmlformats.org/officeDocument/2006/relationships" r:id="rId2"/>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5095875" y="14639925"/>
          <a:ext cx="409575" cy="409575"/>
        </a:xfrm>
        <a:prstGeom prst="rect">
          <a:avLst/>
        </a:prstGeom>
        <a:noFill/>
        <a:ln w="1">
          <a:noFill/>
          <a:miter lim="800000"/>
          <a:headEnd/>
          <a:tailEnd type="none" w="med" len="med"/>
        </a:ln>
        <a:effectLst/>
      </xdr:spPr>
    </xdr:pic>
    <xdr:clientData/>
  </xdr:twoCellAnchor>
  <xdr:twoCellAnchor>
    <xdr:from>
      <xdr:col>1</xdr:col>
      <xdr:colOff>704850</xdr:colOff>
      <xdr:row>54</xdr:row>
      <xdr:rowOff>95250</xdr:rowOff>
    </xdr:from>
    <xdr:to>
      <xdr:col>3</xdr:col>
      <xdr:colOff>144000</xdr:colOff>
      <xdr:row>57</xdr:row>
      <xdr:rowOff>28575</xdr:rowOff>
    </xdr:to>
    <xdr:sp macro="" textlink="">
      <xdr:nvSpPr>
        <xdr:cNvPr id="5" name="4 Rectángulo">
          <a:extLst>
            <a:ext uri="{FF2B5EF4-FFF2-40B4-BE49-F238E27FC236}">
              <a16:creationId xmlns:a16="http://schemas.microsoft.com/office/drawing/2014/main" id="{00000000-0008-0000-0C00-000005000000}"/>
            </a:ext>
          </a:extLst>
        </xdr:cNvPr>
        <xdr:cNvSpPr/>
      </xdr:nvSpPr>
      <xdr:spPr>
        <a:xfrm>
          <a:off x="1543050" y="145351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8. ANÁLISIS</a:t>
          </a:r>
          <a:r>
            <a:rPr lang="es-ES" sz="1100" baseline="0">
              <a:solidFill>
                <a:schemeClr val="lt1"/>
              </a:solidFill>
              <a:latin typeface="+mn-lt"/>
              <a:ea typeface="+mn-ea"/>
              <a:cs typeface="+mn-cs"/>
            </a:rPr>
            <a:t> PORTER</a:t>
          </a:r>
          <a:endParaRPr lang="es-ES"/>
        </a:p>
      </xdr:txBody>
    </xdr:sp>
    <xdr:clientData/>
  </xdr:twoCellAnchor>
  <xdr:twoCellAnchor editAs="oneCell">
    <xdr:from>
      <xdr:col>1</xdr:col>
      <xdr:colOff>152400</xdr:colOff>
      <xdr:row>54</xdr:row>
      <xdr:rowOff>171450</xdr:rowOff>
    </xdr:from>
    <xdr:to>
      <xdr:col>1</xdr:col>
      <xdr:colOff>561975</xdr:colOff>
      <xdr:row>56</xdr:row>
      <xdr:rowOff>142875</xdr:rowOff>
    </xdr:to>
    <xdr:pic>
      <xdr:nvPicPr>
        <xdr:cNvPr id="6" name="Picture 3">
          <a:hlinkClick xmlns:r="http://schemas.openxmlformats.org/officeDocument/2006/relationships" r:id="rId4"/>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990600" y="14611350"/>
          <a:ext cx="409575" cy="409575"/>
        </a:xfrm>
        <a:prstGeom prst="rect">
          <a:avLst/>
        </a:prstGeom>
        <a:noFill/>
        <a:ln w="1">
          <a:noFill/>
          <a:miter lim="800000"/>
          <a:headEnd/>
          <a:tailEnd type="none" w="med" len="med"/>
        </a:ln>
        <a:effectLst/>
      </xdr:spPr>
    </xdr:pic>
    <xdr:clientData/>
  </xdr:twoCellAnchor>
  <xdr:twoCellAnchor>
    <xdr:from>
      <xdr:col>3</xdr:col>
      <xdr:colOff>428625</xdr:colOff>
      <xdr:row>54</xdr:row>
      <xdr:rowOff>95250</xdr:rowOff>
    </xdr:from>
    <xdr:to>
      <xdr:col>5</xdr:col>
      <xdr:colOff>267825</xdr:colOff>
      <xdr:row>57</xdr:row>
      <xdr:rowOff>28575</xdr:rowOff>
    </xdr:to>
    <xdr:sp macro="" textlink="">
      <xdr:nvSpPr>
        <xdr:cNvPr id="7" name="6 Rectángulo">
          <a:extLst>
            <a:ext uri="{FF2B5EF4-FFF2-40B4-BE49-F238E27FC236}">
              <a16:creationId xmlns:a16="http://schemas.microsoft.com/office/drawing/2014/main" id="{00000000-0008-0000-0C00-000007000000}"/>
            </a:ext>
          </a:extLst>
        </xdr:cNvPr>
        <xdr:cNvSpPr/>
      </xdr:nvSpPr>
      <xdr:spPr>
        <a:xfrm>
          <a:off x="3343275" y="145351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9. PEST</a:t>
          </a:r>
          <a:endParaRPr lang="es-ES"/>
        </a:p>
      </xdr:txBody>
    </xdr:sp>
    <xdr:clientData/>
  </xdr:twoCellAnchor>
  <xdr:twoCellAnchor>
    <xdr:from>
      <xdr:col>0</xdr:col>
      <xdr:colOff>266700</xdr:colOff>
      <xdr:row>0</xdr:row>
      <xdr:rowOff>95250</xdr:rowOff>
    </xdr:from>
    <xdr:to>
      <xdr:col>1</xdr:col>
      <xdr:colOff>485775</xdr:colOff>
      <xdr:row>2</xdr:row>
      <xdr:rowOff>104775</xdr:rowOff>
    </xdr:to>
    <xdr:sp macro="" textlink="">
      <xdr:nvSpPr>
        <xdr:cNvPr id="8" name="7 Rectángulo">
          <a:hlinkClick xmlns:r="http://schemas.openxmlformats.org/officeDocument/2006/relationships" r:id="rId5"/>
          <a:extLst>
            <a:ext uri="{FF2B5EF4-FFF2-40B4-BE49-F238E27FC236}">
              <a16:creationId xmlns:a16="http://schemas.microsoft.com/office/drawing/2014/main" id="{00000000-0008-0000-0C00-000008000000}"/>
            </a:ext>
          </a:extLst>
        </xdr:cNvPr>
        <xdr:cNvSpPr/>
      </xdr:nvSpPr>
      <xdr:spPr>
        <a:xfrm>
          <a:off x="266700" y="95250"/>
          <a:ext cx="10572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1333500</xdr:colOff>
      <xdr:row>19</xdr:row>
      <xdr:rowOff>9525</xdr:rowOff>
    </xdr:from>
    <xdr:to>
      <xdr:col>2</xdr:col>
      <xdr:colOff>0</xdr:colOff>
      <xdr:row>20</xdr:row>
      <xdr:rowOff>304800</xdr:rowOff>
    </xdr:to>
    <xdr:pic>
      <xdr:nvPicPr>
        <xdr:cNvPr id="3" name="Picture 5" descr="Globalizacion">
          <a:extLst>
            <a:ext uri="{FF2B5EF4-FFF2-40B4-BE49-F238E27FC236}">
              <a16:creationId xmlns:a16="http://schemas.microsoft.com/office/drawing/2014/main" id="{00000000-0008-0000-0D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371600" y="666750"/>
          <a:ext cx="904875" cy="3324225"/>
        </a:xfrm>
        <a:prstGeom prst="rect">
          <a:avLst/>
        </a:prstGeom>
        <a:noFill/>
      </xdr:spPr>
    </xdr:pic>
    <xdr:clientData/>
  </xdr:twoCellAnchor>
  <xdr:twoCellAnchor>
    <xdr:from>
      <xdr:col>1</xdr:col>
      <xdr:colOff>114301</xdr:colOff>
      <xdr:row>16</xdr:row>
      <xdr:rowOff>152400</xdr:rowOff>
    </xdr:from>
    <xdr:to>
      <xdr:col>9</xdr:col>
      <xdr:colOff>219075</xdr:colOff>
      <xdr:row>22</xdr:row>
      <xdr:rowOff>485775</xdr:rowOff>
    </xdr:to>
    <xdr:graphicFrame macro="">
      <xdr:nvGraphicFramePr>
        <xdr:cNvPr id="7" name="Chart 10">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0</xdr:row>
      <xdr:rowOff>66676</xdr:rowOff>
    </xdr:from>
    <xdr:to>
      <xdr:col>1</xdr:col>
      <xdr:colOff>571499</xdr:colOff>
      <xdr:row>0</xdr:row>
      <xdr:rowOff>533400</xdr:rowOff>
    </xdr:to>
    <xdr:sp macro="" textlink="">
      <xdr:nvSpPr>
        <xdr:cNvPr id="8" name="7 Rectángulo">
          <a:hlinkClick xmlns:r="http://schemas.openxmlformats.org/officeDocument/2006/relationships" r:id="rId3"/>
          <a:extLst>
            <a:ext uri="{FF2B5EF4-FFF2-40B4-BE49-F238E27FC236}">
              <a16:creationId xmlns:a16="http://schemas.microsoft.com/office/drawing/2014/main" id="{00000000-0008-0000-0D00-000008000000}"/>
            </a:ext>
          </a:extLst>
        </xdr:cNvPr>
        <xdr:cNvSpPr/>
      </xdr:nvSpPr>
      <xdr:spPr>
        <a:xfrm>
          <a:off x="76200" y="66676"/>
          <a:ext cx="1333499" cy="466724"/>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704850</xdr:colOff>
      <xdr:row>75</xdr:row>
      <xdr:rowOff>114300</xdr:rowOff>
    </xdr:from>
    <xdr:to>
      <xdr:col>6</xdr:col>
      <xdr:colOff>381000</xdr:colOff>
      <xdr:row>77</xdr:row>
      <xdr:rowOff>85725</xdr:rowOff>
    </xdr:to>
    <xdr:pic>
      <xdr:nvPicPr>
        <xdr:cNvPr id="12" name="Picture 3">
          <a:hlinkClick xmlns:r="http://schemas.openxmlformats.org/officeDocument/2006/relationships" r:id="rId4"/>
          <a:extLst>
            <a:ext uri="{FF2B5EF4-FFF2-40B4-BE49-F238E27FC236}">
              <a16:creationId xmlns:a16="http://schemas.microsoft.com/office/drawing/2014/main" id="{00000000-0008-0000-0D00-00000C000000}"/>
            </a:ext>
          </a:extLst>
        </xdr:cNvPr>
        <xdr:cNvPicPr>
          <a:picLocks noChangeAspect="1" noChangeArrowheads="1"/>
        </xdr:cNvPicPr>
      </xdr:nvPicPr>
      <xdr:blipFill>
        <a:blip xmlns:r="http://schemas.openxmlformats.org/officeDocument/2006/relationships" r:embed="rId5" cstate="print">
          <a:duotone>
            <a:schemeClr val="accent1">
              <a:shade val="45000"/>
              <a:satMod val="135000"/>
            </a:schemeClr>
            <a:prstClr val="white"/>
          </a:duotone>
        </a:blip>
        <a:srcRect/>
        <a:stretch>
          <a:fillRect/>
        </a:stretch>
      </xdr:blipFill>
      <xdr:spPr bwMode="auto">
        <a:xfrm>
          <a:off x="4895850" y="25650825"/>
          <a:ext cx="409575" cy="409575"/>
        </a:xfrm>
        <a:prstGeom prst="rect">
          <a:avLst/>
        </a:prstGeom>
        <a:noFill/>
        <a:ln w="1">
          <a:noFill/>
          <a:miter lim="800000"/>
          <a:headEnd/>
          <a:tailEnd type="none" w="med" len="med"/>
        </a:ln>
        <a:effectLst/>
      </xdr:spPr>
    </xdr:pic>
    <xdr:clientData/>
  </xdr:twoCellAnchor>
  <xdr:twoCellAnchor editAs="oneCell">
    <xdr:from>
      <xdr:col>0</xdr:col>
      <xdr:colOff>161925</xdr:colOff>
      <xdr:row>68</xdr:row>
      <xdr:rowOff>0</xdr:rowOff>
    </xdr:from>
    <xdr:to>
      <xdr:col>0</xdr:col>
      <xdr:colOff>704850</xdr:colOff>
      <xdr:row>70</xdr:row>
      <xdr:rowOff>78581</xdr:rowOff>
    </xdr:to>
    <xdr:pic>
      <xdr:nvPicPr>
        <xdr:cNvPr id="9" name="8 Imagen" descr="Imagen escribir.jpg">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6" cstate="print"/>
        <a:stretch>
          <a:fillRect/>
        </a:stretch>
      </xdr:blipFill>
      <xdr:spPr>
        <a:xfrm>
          <a:off x="161925" y="23117175"/>
          <a:ext cx="542925" cy="526256"/>
        </a:xfrm>
        <a:prstGeom prst="rect">
          <a:avLst/>
        </a:prstGeom>
      </xdr:spPr>
    </xdr:pic>
    <xdr:clientData/>
  </xdr:twoCellAnchor>
  <xdr:twoCellAnchor>
    <xdr:from>
      <xdr:col>1</xdr:col>
      <xdr:colOff>581025</xdr:colOff>
      <xdr:row>75</xdr:row>
      <xdr:rowOff>19050</xdr:rowOff>
    </xdr:from>
    <xdr:to>
      <xdr:col>3</xdr:col>
      <xdr:colOff>420225</xdr:colOff>
      <xdr:row>77</xdr:row>
      <xdr:rowOff>171450</xdr:rowOff>
    </xdr:to>
    <xdr:sp macro="" textlink="">
      <xdr:nvSpPr>
        <xdr:cNvPr id="11" name="10 Rectángulo">
          <a:extLst>
            <a:ext uri="{FF2B5EF4-FFF2-40B4-BE49-F238E27FC236}">
              <a16:creationId xmlns:a16="http://schemas.microsoft.com/office/drawing/2014/main" id="{00000000-0008-0000-0D00-00000B000000}"/>
            </a:ext>
          </a:extLst>
        </xdr:cNvPr>
        <xdr:cNvSpPr/>
      </xdr:nvSpPr>
      <xdr:spPr>
        <a:xfrm>
          <a:off x="1419225" y="2555557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eaLnBrk="1" fontAlgn="auto" latinLnBrk="0" hangingPunct="1"/>
          <a:r>
            <a:rPr lang="es-ES" sz="1100">
              <a:solidFill>
                <a:schemeClr val="lt1"/>
              </a:solidFill>
              <a:latin typeface="+mn-lt"/>
              <a:ea typeface="+mn-ea"/>
              <a:cs typeface="+mn-cs"/>
            </a:rPr>
            <a:t>8. ANÁLISIS</a:t>
          </a:r>
          <a:r>
            <a:rPr lang="es-ES" sz="1100" baseline="0">
              <a:solidFill>
                <a:schemeClr val="lt1"/>
              </a:solidFill>
              <a:latin typeface="+mn-lt"/>
              <a:ea typeface="+mn-ea"/>
              <a:cs typeface="+mn-cs"/>
            </a:rPr>
            <a:t> PORTER</a:t>
          </a:r>
          <a:endParaRPr lang="es-ES" sz="1100">
            <a:solidFill>
              <a:schemeClr val="lt1"/>
            </a:solidFill>
            <a:latin typeface="+mn-lt"/>
            <a:ea typeface="+mn-ea"/>
            <a:cs typeface="+mn-cs"/>
          </a:endParaRPr>
        </a:p>
      </xdr:txBody>
    </xdr:sp>
    <xdr:clientData/>
  </xdr:twoCellAnchor>
  <xdr:twoCellAnchor editAs="oneCell">
    <xdr:from>
      <xdr:col>1</xdr:col>
      <xdr:colOff>57150</xdr:colOff>
      <xdr:row>75</xdr:row>
      <xdr:rowOff>104775</xdr:rowOff>
    </xdr:from>
    <xdr:to>
      <xdr:col>1</xdr:col>
      <xdr:colOff>466725</xdr:colOff>
      <xdr:row>77</xdr:row>
      <xdr:rowOff>76200</xdr:rowOff>
    </xdr:to>
    <xdr:pic>
      <xdr:nvPicPr>
        <xdr:cNvPr id="13" name="Picture 3">
          <a:hlinkClick xmlns:r="http://schemas.openxmlformats.org/officeDocument/2006/relationships" r:id="rId7"/>
          <a:extLst>
            <a:ext uri="{FF2B5EF4-FFF2-40B4-BE49-F238E27FC236}">
              <a16:creationId xmlns:a16="http://schemas.microsoft.com/office/drawing/2014/main" id="{00000000-0008-0000-0D00-00000D000000}"/>
            </a:ext>
          </a:extLst>
        </xdr:cNvPr>
        <xdr:cNvPicPr>
          <a:picLocks noChangeAspect="1" noChangeArrowheads="1"/>
        </xdr:cNvPicPr>
      </xdr:nvPicPr>
      <xdr:blipFill>
        <a:blip xmlns:r="http://schemas.openxmlformats.org/officeDocument/2006/relationships" r:embed="rId5" cstate="print">
          <a:duotone>
            <a:schemeClr val="accent1">
              <a:shade val="45000"/>
              <a:satMod val="135000"/>
            </a:schemeClr>
            <a:prstClr val="white"/>
          </a:duotone>
        </a:blip>
        <a:srcRect/>
        <a:stretch>
          <a:fillRect/>
        </a:stretch>
      </xdr:blipFill>
      <xdr:spPr bwMode="auto">
        <a:xfrm rot="10800000">
          <a:off x="895350" y="25641300"/>
          <a:ext cx="409575" cy="409575"/>
        </a:xfrm>
        <a:prstGeom prst="rect">
          <a:avLst/>
        </a:prstGeom>
        <a:noFill/>
        <a:ln w="1">
          <a:noFill/>
          <a:miter lim="800000"/>
          <a:headEnd/>
          <a:tailEnd type="none" w="med" len="med"/>
        </a:ln>
        <a:effectLst/>
      </xdr:spPr>
    </xdr:pic>
    <xdr:clientData/>
  </xdr:twoCellAnchor>
  <xdr:twoCellAnchor>
    <xdr:from>
      <xdr:col>3</xdr:col>
      <xdr:colOff>704850</xdr:colOff>
      <xdr:row>75</xdr:row>
      <xdr:rowOff>38100</xdr:rowOff>
    </xdr:from>
    <xdr:to>
      <xdr:col>5</xdr:col>
      <xdr:colOff>544050</xdr:colOff>
      <xdr:row>77</xdr:row>
      <xdr:rowOff>190500</xdr:rowOff>
    </xdr:to>
    <xdr:sp macro="" textlink="">
      <xdr:nvSpPr>
        <xdr:cNvPr id="14" name="13 Rectángulo">
          <a:extLst>
            <a:ext uri="{FF2B5EF4-FFF2-40B4-BE49-F238E27FC236}">
              <a16:creationId xmlns:a16="http://schemas.microsoft.com/office/drawing/2014/main" id="{00000000-0008-0000-0D00-00000E000000}"/>
            </a:ext>
          </a:extLst>
        </xdr:cNvPr>
        <xdr:cNvSpPr/>
      </xdr:nvSpPr>
      <xdr:spPr>
        <a:xfrm>
          <a:off x="3219450" y="255746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a:solidFill>
                <a:schemeClr val="lt1"/>
              </a:solidFill>
              <a:latin typeface="+mn-lt"/>
              <a:ea typeface="+mn-ea"/>
              <a:cs typeface="+mn-cs"/>
            </a:rPr>
            <a:t>10. IDENTIFICACIÓN DE </a:t>
          </a:r>
          <a:r>
            <a:rPr lang="es-ES" sz="1100" baseline="0">
              <a:solidFill>
                <a:schemeClr val="lt1"/>
              </a:solidFill>
              <a:latin typeface="+mn-lt"/>
              <a:ea typeface="+mn-ea"/>
              <a:cs typeface="+mn-cs"/>
            </a:rPr>
            <a:t>ESTRATEGIAS</a:t>
          </a:r>
          <a:endParaRPr lang="es-ES" sz="1100">
            <a:solidFill>
              <a:schemeClr val="lt1"/>
            </a:solidFill>
            <a:latin typeface="+mn-lt"/>
            <a:ea typeface="+mn-ea"/>
            <a:cs typeface="+mn-cs"/>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209550</xdr:colOff>
      <xdr:row>1</xdr:row>
      <xdr:rowOff>57149</xdr:rowOff>
    </xdr:from>
    <xdr:to>
      <xdr:col>1</xdr:col>
      <xdr:colOff>609600</xdr:colOff>
      <xdr:row>2</xdr:row>
      <xdr:rowOff>285749</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209550" y="276224"/>
          <a:ext cx="10953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oneCellAnchor>
    <xdr:from>
      <xdr:col>1</xdr:col>
      <xdr:colOff>38100</xdr:colOff>
      <xdr:row>12</xdr:row>
      <xdr:rowOff>9525</xdr:rowOff>
    </xdr:from>
    <xdr:ext cx="714374" cy="330347"/>
    <xdr:sp macro="" textlink="">
      <xdr:nvSpPr>
        <xdr:cNvPr id="129" name="128 CuadroTexto">
          <a:extLst>
            <a:ext uri="{FF2B5EF4-FFF2-40B4-BE49-F238E27FC236}">
              <a16:creationId xmlns:a16="http://schemas.microsoft.com/office/drawing/2014/main" id="{00000000-0008-0000-0E00-000081000000}"/>
            </a:ext>
          </a:extLst>
        </xdr:cNvPr>
        <xdr:cNvSpPr txBox="1"/>
      </xdr:nvSpPr>
      <xdr:spPr>
        <a:xfrm>
          <a:off x="876300" y="3152775"/>
          <a:ext cx="714374" cy="33034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s-ES" sz="800">
              <a:solidFill>
                <a:schemeClr val="bg1"/>
              </a:solidFill>
            </a:rPr>
            <a:t>FACTORES EXTERNOS</a:t>
          </a:r>
        </a:p>
      </xdr:txBody>
    </xdr:sp>
    <xdr:clientData/>
  </xdr:oneCellAnchor>
  <xdr:twoCellAnchor editAs="oneCell">
    <xdr:from>
      <xdr:col>5</xdr:col>
      <xdr:colOff>219075</xdr:colOff>
      <xdr:row>91</xdr:row>
      <xdr:rowOff>9525</xdr:rowOff>
    </xdr:from>
    <xdr:to>
      <xdr:col>5</xdr:col>
      <xdr:colOff>628650</xdr:colOff>
      <xdr:row>92</xdr:row>
      <xdr:rowOff>200025</xdr:rowOff>
    </xdr:to>
    <xdr:pic>
      <xdr:nvPicPr>
        <xdr:cNvPr id="26" name="Picture 3">
          <a:hlinkClick xmlns:r="http://schemas.openxmlformats.org/officeDocument/2006/relationships" r:id="rId2"/>
          <a:extLst>
            <a:ext uri="{FF2B5EF4-FFF2-40B4-BE49-F238E27FC236}">
              <a16:creationId xmlns:a16="http://schemas.microsoft.com/office/drawing/2014/main" id="{00000000-0008-0000-0E00-00001A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743450" y="22640925"/>
          <a:ext cx="409575" cy="409575"/>
        </a:xfrm>
        <a:prstGeom prst="rect">
          <a:avLst/>
        </a:prstGeom>
        <a:noFill/>
        <a:ln w="1">
          <a:noFill/>
          <a:miter lim="800000"/>
          <a:headEnd/>
          <a:tailEnd type="none" w="med" len="med"/>
        </a:ln>
        <a:effectLst/>
      </xdr:spPr>
    </xdr:pic>
    <xdr:clientData/>
  </xdr:twoCellAnchor>
  <xdr:twoCellAnchor editAs="oneCell">
    <xdr:from>
      <xdr:col>0</xdr:col>
      <xdr:colOff>76200</xdr:colOff>
      <xdr:row>43</xdr:row>
      <xdr:rowOff>200025</xdr:rowOff>
    </xdr:from>
    <xdr:to>
      <xdr:col>0</xdr:col>
      <xdr:colOff>619125</xdr:colOff>
      <xdr:row>46</xdr:row>
      <xdr:rowOff>69056</xdr:rowOff>
    </xdr:to>
    <xdr:pic>
      <xdr:nvPicPr>
        <xdr:cNvPr id="27" name="26 Imagen" descr="Imagen escribir.jpg">
          <a:extLst>
            <a:ext uri="{FF2B5EF4-FFF2-40B4-BE49-F238E27FC236}">
              <a16:creationId xmlns:a16="http://schemas.microsoft.com/office/drawing/2014/main" id="{00000000-0008-0000-0E00-00001B000000}"/>
            </a:ext>
          </a:extLst>
        </xdr:cNvPr>
        <xdr:cNvPicPr>
          <a:picLocks noChangeAspect="1"/>
        </xdr:cNvPicPr>
      </xdr:nvPicPr>
      <xdr:blipFill>
        <a:blip xmlns:r="http://schemas.openxmlformats.org/officeDocument/2006/relationships" r:embed="rId4" cstate="print"/>
        <a:stretch>
          <a:fillRect/>
        </a:stretch>
      </xdr:blipFill>
      <xdr:spPr>
        <a:xfrm>
          <a:off x="76200" y="13144500"/>
          <a:ext cx="542925" cy="526256"/>
        </a:xfrm>
        <a:prstGeom prst="rect">
          <a:avLst/>
        </a:prstGeom>
      </xdr:spPr>
    </xdr:pic>
    <xdr:clientData/>
  </xdr:twoCellAnchor>
  <xdr:twoCellAnchor editAs="oneCell">
    <xdr:from>
      <xdr:col>0</xdr:col>
      <xdr:colOff>133350</xdr:colOff>
      <xdr:row>54</xdr:row>
      <xdr:rowOff>66675</xdr:rowOff>
    </xdr:from>
    <xdr:to>
      <xdr:col>0</xdr:col>
      <xdr:colOff>676275</xdr:colOff>
      <xdr:row>56</xdr:row>
      <xdr:rowOff>154781</xdr:rowOff>
    </xdr:to>
    <xdr:pic>
      <xdr:nvPicPr>
        <xdr:cNvPr id="28" name="27 Imagen" descr="Imagen escribir.jpg">
          <a:extLst>
            <a:ext uri="{FF2B5EF4-FFF2-40B4-BE49-F238E27FC236}">
              <a16:creationId xmlns:a16="http://schemas.microsoft.com/office/drawing/2014/main" id="{00000000-0008-0000-0E00-00001C000000}"/>
            </a:ext>
          </a:extLst>
        </xdr:cNvPr>
        <xdr:cNvPicPr>
          <a:picLocks noChangeAspect="1"/>
        </xdr:cNvPicPr>
      </xdr:nvPicPr>
      <xdr:blipFill>
        <a:blip xmlns:r="http://schemas.openxmlformats.org/officeDocument/2006/relationships" r:embed="rId4" cstate="print"/>
        <a:stretch>
          <a:fillRect/>
        </a:stretch>
      </xdr:blipFill>
      <xdr:spPr>
        <a:xfrm>
          <a:off x="133350" y="15430500"/>
          <a:ext cx="542925" cy="526256"/>
        </a:xfrm>
        <a:prstGeom prst="rect">
          <a:avLst/>
        </a:prstGeom>
      </xdr:spPr>
    </xdr:pic>
    <xdr:clientData/>
  </xdr:twoCellAnchor>
  <xdr:twoCellAnchor editAs="oneCell">
    <xdr:from>
      <xdr:col>0</xdr:col>
      <xdr:colOff>104775</xdr:colOff>
      <xdr:row>64</xdr:row>
      <xdr:rowOff>66675</xdr:rowOff>
    </xdr:from>
    <xdr:to>
      <xdr:col>0</xdr:col>
      <xdr:colOff>647700</xdr:colOff>
      <xdr:row>66</xdr:row>
      <xdr:rowOff>154781</xdr:rowOff>
    </xdr:to>
    <xdr:pic>
      <xdr:nvPicPr>
        <xdr:cNvPr id="29" name="28 Imagen" descr="Imagen escribir.jpg">
          <a:extLst>
            <a:ext uri="{FF2B5EF4-FFF2-40B4-BE49-F238E27FC236}">
              <a16:creationId xmlns:a16="http://schemas.microsoft.com/office/drawing/2014/main" id="{00000000-0008-0000-0E00-00001D000000}"/>
            </a:ext>
          </a:extLst>
        </xdr:cNvPr>
        <xdr:cNvPicPr>
          <a:picLocks noChangeAspect="1"/>
        </xdr:cNvPicPr>
      </xdr:nvPicPr>
      <xdr:blipFill>
        <a:blip xmlns:r="http://schemas.openxmlformats.org/officeDocument/2006/relationships" r:embed="rId4" cstate="print"/>
        <a:stretch>
          <a:fillRect/>
        </a:stretch>
      </xdr:blipFill>
      <xdr:spPr>
        <a:xfrm>
          <a:off x="104775" y="17659350"/>
          <a:ext cx="542925" cy="526256"/>
        </a:xfrm>
        <a:prstGeom prst="rect">
          <a:avLst/>
        </a:prstGeom>
      </xdr:spPr>
    </xdr:pic>
    <xdr:clientData/>
  </xdr:twoCellAnchor>
  <xdr:twoCellAnchor editAs="oneCell">
    <xdr:from>
      <xdr:col>0</xdr:col>
      <xdr:colOff>66675</xdr:colOff>
      <xdr:row>74</xdr:row>
      <xdr:rowOff>104775</xdr:rowOff>
    </xdr:from>
    <xdr:to>
      <xdr:col>0</xdr:col>
      <xdr:colOff>609600</xdr:colOff>
      <xdr:row>76</xdr:row>
      <xdr:rowOff>192881</xdr:rowOff>
    </xdr:to>
    <xdr:pic>
      <xdr:nvPicPr>
        <xdr:cNvPr id="30" name="29 Imagen" descr="Imagen escribir.jpg">
          <a:extLst>
            <a:ext uri="{FF2B5EF4-FFF2-40B4-BE49-F238E27FC236}">
              <a16:creationId xmlns:a16="http://schemas.microsoft.com/office/drawing/2014/main" id="{00000000-0008-0000-0E00-00001E000000}"/>
            </a:ext>
          </a:extLst>
        </xdr:cNvPr>
        <xdr:cNvPicPr>
          <a:picLocks noChangeAspect="1"/>
        </xdr:cNvPicPr>
      </xdr:nvPicPr>
      <xdr:blipFill>
        <a:blip xmlns:r="http://schemas.openxmlformats.org/officeDocument/2006/relationships" r:embed="rId4" cstate="print"/>
        <a:stretch>
          <a:fillRect/>
        </a:stretch>
      </xdr:blipFill>
      <xdr:spPr>
        <a:xfrm>
          <a:off x="66675" y="19278600"/>
          <a:ext cx="542925" cy="526256"/>
        </a:xfrm>
        <a:prstGeom prst="rect">
          <a:avLst/>
        </a:prstGeom>
      </xdr:spPr>
    </xdr:pic>
    <xdr:clientData/>
  </xdr:twoCellAnchor>
  <xdr:twoCellAnchor>
    <xdr:from>
      <xdr:col>1</xdr:col>
      <xdr:colOff>38101</xdr:colOff>
      <xdr:row>10</xdr:row>
      <xdr:rowOff>161925</xdr:rowOff>
    </xdr:from>
    <xdr:to>
      <xdr:col>2</xdr:col>
      <xdr:colOff>704850</xdr:colOff>
      <xdr:row>13</xdr:row>
      <xdr:rowOff>66675</xdr:rowOff>
    </xdr:to>
    <xdr:sp macro="" textlink="">
      <xdr:nvSpPr>
        <xdr:cNvPr id="31" name="30 Elipse">
          <a:extLst>
            <a:ext uri="{FF2B5EF4-FFF2-40B4-BE49-F238E27FC236}">
              <a16:creationId xmlns:a16="http://schemas.microsoft.com/office/drawing/2014/main" id="{00000000-0008-0000-0E00-00001F000000}"/>
            </a:ext>
          </a:extLst>
        </xdr:cNvPr>
        <xdr:cNvSpPr/>
      </xdr:nvSpPr>
      <xdr:spPr>
        <a:xfrm>
          <a:off x="733426" y="24393525"/>
          <a:ext cx="1552574"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Matriz DAFO</a:t>
          </a:r>
        </a:p>
      </xdr:txBody>
    </xdr:sp>
    <xdr:clientData/>
  </xdr:twoCellAnchor>
  <xdr:twoCellAnchor>
    <xdr:from>
      <xdr:col>3</xdr:col>
      <xdr:colOff>19050</xdr:colOff>
      <xdr:row>10</xdr:row>
      <xdr:rowOff>209550</xdr:rowOff>
    </xdr:from>
    <xdr:to>
      <xdr:col>5</xdr:col>
      <xdr:colOff>180975</xdr:colOff>
      <xdr:row>12</xdr:row>
      <xdr:rowOff>209550</xdr:rowOff>
    </xdr:to>
    <xdr:sp macro="" textlink="">
      <xdr:nvSpPr>
        <xdr:cNvPr id="32" name="31 Proceso">
          <a:extLst>
            <a:ext uri="{FF2B5EF4-FFF2-40B4-BE49-F238E27FC236}">
              <a16:creationId xmlns:a16="http://schemas.microsoft.com/office/drawing/2014/main" id="{00000000-0008-0000-0E00-000020000000}"/>
            </a:ext>
          </a:extLst>
        </xdr:cNvPr>
        <xdr:cNvSpPr/>
      </xdr:nvSpPr>
      <xdr:spPr>
        <a:xfrm>
          <a:off x="2524125" y="24441150"/>
          <a:ext cx="2009775" cy="438150"/>
        </a:xfrm>
        <a:prstGeom prst="flowChart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OPORTUNIDADES</a:t>
          </a:r>
        </a:p>
      </xdr:txBody>
    </xdr:sp>
    <xdr:clientData/>
  </xdr:twoCellAnchor>
  <xdr:twoCellAnchor>
    <xdr:from>
      <xdr:col>6</xdr:col>
      <xdr:colOff>0</xdr:colOff>
      <xdr:row>11</xdr:row>
      <xdr:rowOff>0</xdr:rowOff>
    </xdr:from>
    <xdr:to>
      <xdr:col>7</xdr:col>
      <xdr:colOff>533400</xdr:colOff>
      <xdr:row>13</xdr:row>
      <xdr:rowOff>0</xdr:rowOff>
    </xdr:to>
    <xdr:sp macro="" textlink="">
      <xdr:nvSpPr>
        <xdr:cNvPr id="33" name="32 Proceso">
          <a:extLst>
            <a:ext uri="{FF2B5EF4-FFF2-40B4-BE49-F238E27FC236}">
              <a16:creationId xmlns:a16="http://schemas.microsoft.com/office/drawing/2014/main" id="{00000000-0008-0000-0E00-000021000000}"/>
            </a:ext>
          </a:extLst>
        </xdr:cNvPr>
        <xdr:cNvSpPr/>
      </xdr:nvSpPr>
      <xdr:spPr>
        <a:xfrm>
          <a:off x="5048250" y="24450675"/>
          <a:ext cx="1895475" cy="438150"/>
        </a:xfrm>
        <a:prstGeom prst="flowChartProcess">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AMENAZAS</a:t>
          </a:r>
        </a:p>
      </xdr:txBody>
    </xdr:sp>
    <xdr:clientData/>
  </xdr:twoCellAnchor>
  <xdr:twoCellAnchor>
    <xdr:from>
      <xdr:col>1</xdr:col>
      <xdr:colOff>0</xdr:colOff>
      <xdr:row>14</xdr:row>
      <xdr:rowOff>0</xdr:rowOff>
    </xdr:from>
    <xdr:to>
      <xdr:col>2</xdr:col>
      <xdr:colOff>666750</xdr:colOff>
      <xdr:row>16</xdr:row>
      <xdr:rowOff>0</xdr:rowOff>
    </xdr:to>
    <xdr:sp macro="" textlink="">
      <xdr:nvSpPr>
        <xdr:cNvPr id="34" name="33 Proceso">
          <a:extLst>
            <a:ext uri="{FF2B5EF4-FFF2-40B4-BE49-F238E27FC236}">
              <a16:creationId xmlns:a16="http://schemas.microsoft.com/office/drawing/2014/main" id="{00000000-0008-0000-0E00-000022000000}"/>
            </a:ext>
          </a:extLst>
        </xdr:cNvPr>
        <xdr:cNvSpPr/>
      </xdr:nvSpPr>
      <xdr:spPr>
        <a:xfrm>
          <a:off x="695325" y="25107900"/>
          <a:ext cx="1552575" cy="438150"/>
        </a:xfrm>
        <a:prstGeom prst="flowChartProcess">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FORTALEZAS</a:t>
          </a:r>
        </a:p>
      </xdr:txBody>
    </xdr:sp>
    <xdr:clientData/>
  </xdr:twoCellAnchor>
  <xdr:twoCellAnchor>
    <xdr:from>
      <xdr:col>1</xdr:col>
      <xdr:colOff>0</xdr:colOff>
      <xdr:row>17</xdr:row>
      <xdr:rowOff>0</xdr:rowOff>
    </xdr:from>
    <xdr:to>
      <xdr:col>2</xdr:col>
      <xdr:colOff>676275</xdr:colOff>
      <xdr:row>19</xdr:row>
      <xdr:rowOff>0</xdr:rowOff>
    </xdr:to>
    <xdr:sp macro="" textlink="">
      <xdr:nvSpPr>
        <xdr:cNvPr id="35" name="34 Proceso">
          <a:extLst>
            <a:ext uri="{FF2B5EF4-FFF2-40B4-BE49-F238E27FC236}">
              <a16:creationId xmlns:a16="http://schemas.microsoft.com/office/drawing/2014/main" id="{00000000-0008-0000-0E00-000023000000}"/>
            </a:ext>
          </a:extLst>
        </xdr:cNvPr>
        <xdr:cNvSpPr/>
      </xdr:nvSpPr>
      <xdr:spPr>
        <a:xfrm>
          <a:off x="695325" y="25765125"/>
          <a:ext cx="1562100" cy="438150"/>
        </a:xfrm>
        <a:prstGeom prst="flowChartProcess">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chemeClr val="tx1"/>
              </a:solidFill>
            </a:rPr>
            <a:t>DEBILIDADES</a:t>
          </a:r>
        </a:p>
      </xdr:txBody>
    </xdr:sp>
    <xdr:clientData/>
  </xdr:twoCellAnchor>
  <xdr:twoCellAnchor>
    <xdr:from>
      <xdr:col>3</xdr:col>
      <xdr:colOff>0</xdr:colOff>
      <xdr:row>14</xdr:row>
      <xdr:rowOff>0</xdr:rowOff>
    </xdr:from>
    <xdr:to>
      <xdr:col>5</xdr:col>
      <xdr:colOff>161925</xdr:colOff>
      <xdr:row>16</xdr:row>
      <xdr:rowOff>0</xdr:rowOff>
    </xdr:to>
    <xdr:sp macro="" textlink="">
      <xdr:nvSpPr>
        <xdr:cNvPr id="36" name="35 Proceso">
          <a:extLst>
            <a:ext uri="{FF2B5EF4-FFF2-40B4-BE49-F238E27FC236}">
              <a16:creationId xmlns:a16="http://schemas.microsoft.com/office/drawing/2014/main" id="{00000000-0008-0000-0E00-000024000000}"/>
            </a:ext>
          </a:extLst>
        </xdr:cNvPr>
        <xdr:cNvSpPr/>
      </xdr:nvSpPr>
      <xdr:spPr>
        <a:xfrm>
          <a:off x="2505075" y="25107900"/>
          <a:ext cx="20097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OFENSIVAS</a:t>
          </a:r>
        </a:p>
      </xdr:txBody>
    </xdr:sp>
    <xdr:clientData/>
  </xdr:twoCellAnchor>
  <xdr:twoCellAnchor>
    <xdr:from>
      <xdr:col>6</xdr:col>
      <xdr:colOff>0</xdr:colOff>
      <xdr:row>14</xdr:row>
      <xdr:rowOff>0</xdr:rowOff>
    </xdr:from>
    <xdr:to>
      <xdr:col>7</xdr:col>
      <xdr:colOff>533400</xdr:colOff>
      <xdr:row>16</xdr:row>
      <xdr:rowOff>0</xdr:rowOff>
    </xdr:to>
    <xdr:sp macro="" textlink="">
      <xdr:nvSpPr>
        <xdr:cNvPr id="37" name="36 Proceso">
          <a:extLst>
            <a:ext uri="{FF2B5EF4-FFF2-40B4-BE49-F238E27FC236}">
              <a16:creationId xmlns:a16="http://schemas.microsoft.com/office/drawing/2014/main" id="{00000000-0008-0000-0E00-000025000000}"/>
            </a:ext>
          </a:extLst>
        </xdr:cNvPr>
        <xdr:cNvSpPr/>
      </xdr:nvSpPr>
      <xdr:spPr>
        <a:xfrm>
          <a:off x="5048250" y="25107900"/>
          <a:ext cx="18954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DEFENSIVAS</a:t>
          </a:r>
        </a:p>
      </xdr:txBody>
    </xdr:sp>
    <xdr:clientData/>
  </xdr:twoCellAnchor>
  <xdr:twoCellAnchor>
    <xdr:from>
      <xdr:col>3</xdr:col>
      <xdr:colOff>0</xdr:colOff>
      <xdr:row>17</xdr:row>
      <xdr:rowOff>0</xdr:rowOff>
    </xdr:from>
    <xdr:to>
      <xdr:col>5</xdr:col>
      <xdr:colOff>161925</xdr:colOff>
      <xdr:row>19</xdr:row>
      <xdr:rowOff>0</xdr:rowOff>
    </xdr:to>
    <xdr:sp macro="" textlink="">
      <xdr:nvSpPr>
        <xdr:cNvPr id="38" name="37 Proceso">
          <a:extLst>
            <a:ext uri="{FF2B5EF4-FFF2-40B4-BE49-F238E27FC236}">
              <a16:creationId xmlns:a16="http://schemas.microsoft.com/office/drawing/2014/main" id="{00000000-0008-0000-0E00-000026000000}"/>
            </a:ext>
          </a:extLst>
        </xdr:cNvPr>
        <xdr:cNvSpPr/>
      </xdr:nvSpPr>
      <xdr:spPr>
        <a:xfrm>
          <a:off x="2505075" y="25765125"/>
          <a:ext cx="20097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DE REORIENTACIÓN</a:t>
          </a:r>
        </a:p>
      </xdr:txBody>
    </xdr:sp>
    <xdr:clientData/>
  </xdr:twoCellAnchor>
  <xdr:twoCellAnchor>
    <xdr:from>
      <xdr:col>6</xdr:col>
      <xdr:colOff>0</xdr:colOff>
      <xdr:row>17</xdr:row>
      <xdr:rowOff>0</xdr:rowOff>
    </xdr:from>
    <xdr:to>
      <xdr:col>7</xdr:col>
      <xdr:colOff>533400</xdr:colOff>
      <xdr:row>19</xdr:row>
      <xdr:rowOff>0</xdr:rowOff>
    </xdr:to>
    <xdr:sp macro="" textlink="">
      <xdr:nvSpPr>
        <xdr:cNvPr id="39" name="38 Proceso">
          <a:extLst>
            <a:ext uri="{FF2B5EF4-FFF2-40B4-BE49-F238E27FC236}">
              <a16:creationId xmlns:a16="http://schemas.microsoft.com/office/drawing/2014/main" id="{00000000-0008-0000-0E00-000027000000}"/>
            </a:ext>
          </a:extLst>
        </xdr:cNvPr>
        <xdr:cNvSpPr/>
      </xdr:nvSpPr>
      <xdr:spPr>
        <a:xfrm>
          <a:off x="5048250" y="25765125"/>
          <a:ext cx="1895475" cy="438150"/>
        </a:xfrm>
        <a:prstGeom prst="flowChartProcess">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ESTRATEGIAS DE SUPERVIVENCIA</a:t>
          </a:r>
        </a:p>
      </xdr:txBody>
    </xdr:sp>
    <xdr:clientData/>
  </xdr:twoCellAnchor>
  <xdr:twoCellAnchor editAs="oneCell">
    <xdr:from>
      <xdr:col>1</xdr:col>
      <xdr:colOff>85725</xdr:colOff>
      <xdr:row>90</xdr:row>
      <xdr:rowOff>190500</xdr:rowOff>
    </xdr:from>
    <xdr:to>
      <xdr:col>1</xdr:col>
      <xdr:colOff>495300</xdr:colOff>
      <xdr:row>92</xdr:row>
      <xdr:rowOff>161925</xdr:rowOff>
    </xdr:to>
    <xdr:pic>
      <xdr:nvPicPr>
        <xdr:cNvPr id="19" name="Picture 3">
          <a:hlinkClick xmlns:r="http://schemas.openxmlformats.org/officeDocument/2006/relationships" r:id="rId5"/>
          <a:extLst>
            <a:ext uri="{FF2B5EF4-FFF2-40B4-BE49-F238E27FC236}">
              <a16:creationId xmlns:a16="http://schemas.microsoft.com/office/drawing/2014/main" id="{00000000-0008-0000-0E00-00001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781050" y="22602825"/>
          <a:ext cx="409575" cy="409575"/>
        </a:xfrm>
        <a:prstGeom prst="rect">
          <a:avLst/>
        </a:prstGeom>
        <a:noFill/>
        <a:ln w="1">
          <a:noFill/>
          <a:miter lim="800000"/>
          <a:headEnd/>
          <a:tailEnd type="none" w="med" len="med"/>
        </a:ln>
        <a:effectLst/>
      </xdr:spPr>
    </xdr:pic>
    <xdr:clientData/>
  </xdr:twoCellAnchor>
  <xdr:twoCellAnchor>
    <xdr:from>
      <xdr:col>1</xdr:col>
      <xdr:colOff>609600</xdr:colOff>
      <xdr:row>90</xdr:row>
      <xdr:rowOff>114300</xdr:rowOff>
    </xdr:from>
    <xdr:to>
      <xdr:col>3</xdr:col>
      <xdr:colOff>315450</xdr:colOff>
      <xdr:row>93</xdr:row>
      <xdr:rowOff>47625</xdr:rowOff>
    </xdr:to>
    <xdr:sp macro="" textlink="">
      <xdr:nvSpPr>
        <xdr:cNvPr id="20" name="19 Rectángulo">
          <a:extLst>
            <a:ext uri="{FF2B5EF4-FFF2-40B4-BE49-F238E27FC236}">
              <a16:creationId xmlns:a16="http://schemas.microsoft.com/office/drawing/2014/main" id="{00000000-0008-0000-0E00-000014000000}"/>
            </a:ext>
          </a:extLst>
        </xdr:cNvPr>
        <xdr:cNvSpPr/>
      </xdr:nvSpPr>
      <xdr:spPr>
        <a:xfrm>
          <a:off x="1304925" y="225266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9. PEST</a:t>
          </a:r>
          <a:endParaRPr lang="es-ES"/>
        </a:p>
      </xdr:txBody>
    </xdr:sp>
    <xdr:clientData/>
  </xdr:twoCellAnchor>
  <xdr:twoCellAnchor>
    <xdr:from>
      <xdr:col>3</xdr:col>
      <xdr:colOff>561975</xdr:colOff>
      <xdr:row>90</xdr:row>
      <xdr:rowOff>114300</xdr:rowOff>
    </xdr:from>
    <xdr:to>
      <xdr:col>5</xdr:col>
      <xdr:colOff>58275</xdr:colOff>
      <xdr:row>93</xdr:row>
      <xdr:rowOff>47625</xdr:rowOff>
    </xdr:to>
    <xdr:sp macro="" textlink="">
      <xdr:nvSpPr>
        <xdr:cNvPr id="21" name="20 Rectángulo">
          <a:extLst>
            <a:ext uri="{FF2B5EF4-FFF2-40B4-BE49-F238E27FC236}">
              <a16:creationId xmlns:a16="http://schemas.microsoft.com/office/drawing/2014/main" id="{00000000-0008-0000-0E00-000015000000}"/>
            </a:ext>
          </a:extLst>
        </xdr:cNvPr>
        <xdr:cNvSpPr/>
      </xdr:nvSpPr>
      <xdr:spPr>
        <a:xfrm>
          <a:off x="3067050" y="22526625"/>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fontAlgn="base"/>
          <a:r>
            <a:rPr lang="es-ES" sz="1100">
              <a:solidFill>
                <a:schemeClr val="lt1"/>
              </a:solidFill>
              <a:latin typeface="+mn-lt"/>
              <a:ea typeface="+mn-ea"/>
              <a:cs typeface="+mn-cs"/>
            </a:rPr>
            <a:t>11. MATRIZ CAME</a:t>
          </a:r>
          <a:endParaRPr lang="es-ES" sz="1100" baseline="0">
            <a:solidFill>
              <a:schemeClr val="lt1"/>
            </a:solidFill>
            <a:latin typeface="+mn-lt"/>
            <a:ea typeface="+mn-ea"/>
            <a:cs typeface="+mn-cs"/>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742950</xdr:colOff>
      <xdr:row>35</xdr:row>
      <xdr:rowOff>19050</xdr:rowOff>
    </xdr:from>
    <xdr:to>
      <xdr:col>6</xdr:col>
      <xdr:colOff>314325</xdr:colOff>
      <xdr:row>36</xdr:row>
      <xdr:rowOff>209550</xdr:rowOff>
    </xdr:to>
    <xdr:pic>
      <xdr:nvPicPr>
        <xdr:cNvPr id="3" name="Picture 3">
          <a:hlinkClick xmlns:r="http://schemas.openxmlformats.org/officeDocument/2006/relationships" r:id="rId1"/>
          <a:extLst>
            <a:ext uri="{FF2B5EF4-FFF2-40B4-BE49-F238E27FC236}">
              <a16:creationId xmlns:a16="http://schemas.microsoft.com/office/drawing/2014/main" id="{00000000-0008-0000-0F00-000003000000}"/>
            </a:ext>
          </a:extLst>
        </xdr:cNvPr>
        <xdr:cNvPicPr>
          <a:picLocks noChangeAspect="1" noChangeArrowheads="1"/>
        </xdr:cNvPicPr>
      </xdr:nvPicPr>
      <xdr:blipFill>
        <a:blip xmlns:r="http://schemas.openxmlformats.org/officeDocument/2006/relationships" r:embed="rId2" cstate="print">
          <a:duotone>
            <a:schemeClr val="accent1">
              <a:shade val="45000"/>
              <a:satMod val="135000"/>
            </a:schemeClr>
            <a:prstClr val="white"/>
          </a:duotone>
        </a:blip>
        <a:srcRect/>
        <a:stretch>
          <a:fillRect/>
        </a:stretch>
      </xdr:blipFill>
      <xdr:spPr bwMode="auto">
        <a:xfrm>
          <a:off x="4933950" y="8201025"/>
          <a:ext cx="409575" cy="409575"/>
        </a:xfrm>
        <a:prstGeom prst="rect">
          <a:avLst/>
        </a:prstGeom>
        <a:noFill/>
        <a:ln w="1">
          <a:noFill/>
          <a:miter lim="800000"/>
          <a:headEnd/>
          <a:tailEnd type="none" w="med" len="med"/>
        </a:ln>
        <a:effectLst/>
      </xdr:spPr>
    </xdr:pic>
    <xdr:clientData/>
  </xdr:twoCellAnchor>
  <xdr:twoCellAnchor>
    <xdr:from>
      <xdr:col>0</xdr:col>
      <xdr:colOff>180975</xdr:colOff>
      <xdr:row>1</xdr:row>
      <xdr:rowOff>0</xdr:rowOff>
    </xdr:from>
    <xdr:to>
      <xdr:col>1</xdr:col>
      <xdr:colOff>438150</xdr:colOff>
      <xdr:row>2</xdr:row>
      <xdr:rowOff>95250</xdr:rowOff>
    </xdr:to>
    <xdr:sp macro="" textlink="">
      <xdr:nvSpPr>
        <xdr:cNvPr id="4" name="3 Rectángulo">
          <a:hlinkClick xmlns:r="http://schemas.openxmlformats.org/officeDocument/2006/relationships" r:id="rId3"/>
          <a:extLst>
            <a:ext uri="{FF2B5EF4-FFF2-40B4-BE49-F238E27FC236}">
              <a16:creationId xmlns:a16="http://schemas.microsoft.com/office/drawing/2014/main" id="{00000000-0008-0000-0F00-000004000000}"/>
            </a:ext>
          </a:extLst>
        </xdr:cNvPr>
        <xdr:cNvSpPr/>
      </xdr:nvSpPr>
      <xdr:spPr>
        <a:xfrm>
          <a:off x="180975" y="219075"/>
          <a:ext cx="10953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0</xdr:col>
      <xdr:colOff>104775</xdr:colOff>
      <xdr:row>11</xdr:row>
      <xdr:rowOff>0</xdr:rowOff>
    </xdr:from>
    <xdr:to>
      <xdr:col>0</xdr:col>
      <xdr:colOff>647700</xdr:colOff>
      <xdr:row>13</xdr:row>
      <xdr:rowOff>59531</xdr:rowOff>
    </xdr:to>
    <xdr:pic>
      <xdr:nvPicPr>
        <xdr:cNvPr id="5" name="4 Imagen" descr="Imagen escribir.jpg">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4" cstate="print"/>
        <a:stretch>
          <a:fillRect/>
        </a:stretch>
      </xdr:blipFill>
      <xdr:spPr>
        <a:xfrm>
          <a:off x="104775" y="2447925"/>
          <a:ext cx="542925" cy="526256"/>
        </a:xfrm>
        <a:prstGeom prst="rect">
          <a:avLst/>
        </a:prstGeom>
      </xdr:spPr>
    </xdr:pic>
    <xdr:clientData/>
  </xdr:twoCellAnchor>
  <xdr:twoCellAnchor>
    <xdr:from>
      <xdr:col>1</xdr:col>
      <xdr:colOff>600075</xdr:colOff>
      <xdr:row>34</xdr:row>
      <xdr:rowOff>133350</xdr:rowOff>
    </xdr:from>
    <xdr:to>
      <xdr:col>3</xdr:col>
      <xdr:colOff>439275</xdr:colOff>
      <xdr:row>37</xdr:row>
      <xdr:rowOff>66675</xdr:rowOff>
    </xdr:to>
    <xdr:sp macro="" textlink="">
      <xdr:nvSpPr>
        <xdr:cNvPr id="6" name="5 Rectángulo">
          <a:extLst>
            <a:ext uri="{FF2B5EF4-FFF2-40B4-BE49-F238E27FC236}">
              <a16:creationId xmlns:a16="http://schemas.microsoft.com/office/drawing/2014/main" id="{00000000-0008-0000-0F00-000006000000}"/>
            </a:ext>
          </a:extLst>
        </xdr:cNvPr>
        <xdr:cNvSpPr/>
      </xdr:nvSpPr>
      <xdr:spPr>
        <a:xfrm>
          <a:off x="1438275" y="80962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a:solidFill>
                <a:schemeClr val="lt1"/>
              </a:solidFill>
              <a:latin typeface="+mn-lt"/>
              <a:ea typeface="+mn-ea"/>
              <a:cs typeface="+mn-cs"/>
            </a:rPr>
            <a:t>10. IDENTIFICACIÓN DE </a:t>
          </a:r>
          <a:r>
            <a:rPr lang="es-ES" sz="1100" baseline="0">
              <a:solidFill>
                <a:schemeClr val="lt1"/>
              </a:solidFill>
              <a:latin typeface="+mn-lt"/>
              <a:ea typeface="+mn-ea"/>
              <a:cs typeface="+mn-cs"/>
            </a:rPr>
            <a:t>ESTRATEGIAS</a:t>
          </a:r>
          <a:endParaRPr lang="es-ES" sz="1100">
            <a:solidFill>
              <a:schemeClr val="lt1"/>
            </a:solidFill>
            <a:latin typeface="+mn-lt"/>
            <a:ea typeface="+mn-ea"/>
            <a:cs typeface="+mn-cs"/>
          </a:endParaRPr>
        </a:p>
      </xdr:txBody>
    </xdr:sp>
    <xdr:clientData/>
  </xdr:twoCellAnchor>
  <xdr:twoCellAnchor editAs="oneCell">
    <xdr:from>
      <xdr:col>1</xdr:col>
      <xdr:colOff>66675</xdr:colOff>
      <xdr:row>35</xdr:row>
      <xdr:rowOff>0</xdr:rowOff>
    </xdr:from>
    <xdr:to>
      <xdr:col>1</xdr:col>
      <xdr:colOff>476250</xdr:colOff>
      <xdr:row>36</xdr:row>
      <xdr:rowOff>190500</xdr:rowOff>
    </xdr:to>
    <xdr:pic>
      <xdr:nvPicPr>
        <xdr:cNvPr id="7" name="Picture 3">
          <a:hlinkClick xmlns:r="http://schemas.openxmlformats.org/officeDocument/2006/relationships" r:id="rId5"/>
          <a:extLst>
            <a:ext uri="{FF2B5EF4-FFF2-40B4-BE49-F238E27FC236}">
              <a16:creationId xmlns:a16="http://schemas.microsoft.com/office/drawing/2014/main" id="{00000000-0008-0000-0F00-000007000000}"/>
            </a:ext>
          </a:extLst>
        </xdr:cNvPr>
        <xdr:cNvPicPr>
          <a:picLocks noChangeAspect="1" noChangeArrowheads="1"/>
        </xdr:cNvPicPr>
      </xdr:nvPicPr>
      <xdr:blipFill>
        <a:blip xmlns:r="http://schemas.openxmlformats.org/officeDocument/2006/relationships" r:embed="rId2" cstate="print">
          <a:duotone>
            <a:schemeClr val="accent1">
              <a:shade val="45000"/>
              <a:satMod val="135000"/>
            </a:schemeClr>
            <a:prstClr val="white"/>
          </a:duotone>
        </a:blip>
        <a:srcRect/>
        <a:stretch>
          <a:fillRect/>
        </a:stretch>
      </xdr:blipFill>
      <xdr:spPr bwMode="auto">
        <a:xfrm rot="10800000">
          <a:off x="904875" y="8181975"/>
          <a:ext cx="409575" cy="409575"/>
        </a:xfrm>
        <a:prstGeom prst="rect">
          <a:avLst/>
        </a:prstGeom>
        <a:noFill/>
        <a:ln w="1">
          <a:noFill/>
          <a:miter lim="800000"/>
          <a:headEnd/>
          <a:tailEnd type="none" w="med" len="med"/>
        </a:ln>
        <a:effectLst/>
      </xdr:spPr>
    </xdr:pic>
    <xdr:clientData/>
  </xdr:twoCellAnchor>
  <xdr:twoCellAnchor>
    <xdr:from>
      <xdr:col>3</xdr:col>
      <xdr:colOff>714375</xdr:colOff>
      <xdr:row>34</xdr:row>
      <xdr:rowOff>133350</xdr:rowOff>
    </xdr:from>
    <xdr:to>
      <xdr:col>5</xdr:col>
      <xdr:colOff>553575</xdr:colOff>
      <xdr:row>37</xdr:row>
      <xdr:rowOff>66675</xdr:rowOff>
    </xdr:to>
    <xdr:sp macro="" textlink="">
      <xdr:nvSpPr>
        <xdr:cNvPr id="8" name="7 Rectángulo">
          <a:extLst>
            <a:ext uri="{FF2B5EF4-FFF2-40B4-BE49-F238E27FC236}">
              <a16:creationId xmlns:a16="http://schemas.microsoft.com/office/drawing/2014/main" id="{00000000-0008-0000-0F00-000008000000}"/>
            </a:ext>
          </a:extLst>
        </xdr:cNvPr>
        <xdr:cNvSpPr/>
      </xdr:nvSpPr>
      <xdr:spPr>
        <a:xfrm>
          <a:off x="3228975" y="80962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algn="ctr"/>
          <a:r>
            <a:rPr lang="es-ES" sz="1100">
              <a:solidFill>
                <a:schemeClr val="lt1"/>
              </a:solidFill>
              <a:latin typeface="+mn-lt"/>
              <a:ea typeface="+mn-ea"/>
              <a:cs typeface="+mn-cs"/>
            </a:rPr>
            <a:t>RESUMEN ESTRATÉGICO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247650</xdr:colOff>
      <xdr:row>1</xdr:row>
      <xdr:rowOff>66675</xdr:rowOff>
    </xdr:from>
    <xdr:to>
      <xdr:col>1</xdr:col>
      <xdr:colOff>962025</xdr:colOff>
      <xdr:row>2</xdr:row>
      <xdr:rowOff>161925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247650" y="66675"/>
          <a:ext cx="1095375" cy="4476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4</xdr:col>
      <xdr:colOff>457200</xdr:colOff>
      <xdr:row>111</xdr:row>
      <xdr:rowOff>123825</xdr:rowOff>
    </xdr:from>
    <xdr:to>
      <xdr:col>5</xdr:col>
      <xdr:colOff>9525</xdr:colOff>
      <xdr:row>113</xdr:row>
      <xdr:rowOff>95250</xdr:rowOff>
    </xdr:to>
    <xdr:pic>
      <xdr:nvPicPr>
        <xdr:cNvPr id="3" name="Picture 3">
          <a:hlinkClick xmlns:r="http://schemas.openxmlformats.org/officeDocument/2006/relationships" r:id="rId2"/>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581525" y="25974675"/>
          <a:ext cx="409575" cy="409575"/>
        </a:xfrm>
        <a:prstGeom prst="rect">
          <a:avLst/>
        </a:prstGeom>
        <a:noFill/>
        <a:ln w="1">
          <a:noFill/>
          <a:miter lim="800000"/>
          <a:headEnd/>
          <a:tailEnd type="none" w="med" len="med"/>
        </a:ln>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4</xdr:col>
      <xdr:colOff>0</xdr:colOff>
      <xdr:row>28</xdr:row>
      <xdr:rowOff>0</xdr:rowOff>
    </xdr:from>
    <xdr:to>
      <xdr:col>5</xdr:col>
      <xdr:colOff>628650</xdr:colOff>
      <xdr:row>29</xdr:row>
      <xdr:rowOff>200025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2667000" y="6715125"/>
          <a:ext cx="1162050" cy="41910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36</xdr:row>
      <xdr:rowOff>123825</xdr:rowOff>
    </xdr:from>
    <xdr:to>
      <xdr:col>5</xdr:col>
      <xdr:colOff>95250</xdr:colOff>
      <xdr:row>39</xdr:row>
      <xdr:rowOff>57150</xdr:rowOff>
    </xdr:to>
    <xdr:sp macro="" textlink="">
      <xdr:nvSpPr>
        <xdr:cNvPr id="5" name="4 Rectángulo">
          <a:extLst>
            <a:ext uri="{FF2B5EF4-FFF2-40B4-BE49-F238E27FC236}">
              <a16:creationId xmlns:a16="http://schemas.microsoft.com/office/drawing/2014/main" id="{00000000-0008-0000-0100-000005000000}"/>
            </a:ext>
          </a:extLst>
        </xdr:cNvPr>
        <xdr:cNvSpPr/>
      </xdr:nvSpPr>
      <xdr:spPr>
        <a:xfrm>
          <a:off x="1381125" y="9010650"/>
          <a:ext cx="145732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INDICE</a:t>
          </a:r>
          <a:endParaRPr lang="es-ES"/>
        </a:p>
      </xdr:txBody>
    </xdr:sp>
    <xdr:clientData/>
  </xdr:twoCellAnchor>
  <xdr:twoCellAnchor editAs="oneCell">
    <xdr:from>
      <xdr:col>3</xdr:col>
      <xdr:colOff>9525</xdr:colOff>
      <xdr:row>37</xdr:row>
      <xdr:rowOff>0</xdr:rowOff>
    </xdr:from>
    <xdr:to>
      <xdr:col>3</xdr:col>
      <xdr:colOff>419100</xdr:colOff>
      <xdr:row>38</xdr:row>
      <xdr:rowOff>190500</xdr:rowOff>
    </xdr:to>
    <xdr:pic>
      <xdr:nvPicPr>
        <xdr:cNvPr id="6" name="Picture 3">
          <a:hlinkClick xmlns:r="http://schemas.openxmlformats.org/officeDocument/2006/relationships" r:id="rId1"/>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cstate="print">
          <a:duotone>
            <a:schemeClr val="accent1">
              <a:shade val="45000"/>
              <a:satMod val="135000"/>
            </a:schemeClr>
            <a:prstClr val="white"/>
          </a:duotone>
        </a:blip>
        <a:srcRect/>
        <a:stretch>
          <a:fillRect/>
        </a:stretch>
      </xdr:blipFill>
      <xdr:spPr bwMode="auto">
        <a:xfrm rot="10800000">
          <a:off x="847725" y="9105900"/>
          <a:ext cx="409575" cy="409575"/>
        </a:xfrm>
        <a:prstGeom prst="rect">
          <a:avLst/>
        </a:prstGeom>
        <a:noFill/>
        <a:ln w="1">
          <a:noFill/>
          <a:miter lim="800000"/>
          <a:headEnd/>
          <a:tailEnd type="none" w="med" len="med"/>
        </a:ln>
        <a:effectLst/>
      </xdr:spPr>
    </xdr:pic>
    <xdr:clientData/>
  </xdr:twoCellAnchor>
  <xdr:twoCellAnchor editAs="oneCell">
    <xdr:from>
      <xdr:col>0</xdr:col>
      <xdr:colOff>369793</xdr:colOff>
      <xdr:row>0</xdr:row>
      <xdr:rowOff>89647</xdr:rowOff>
    </xdr:from>
    <xdr:to>
      <xdr:col>3</xdr:col>
      <xdr:colOff>762000</xdr:colOff>
      <xdr:row>3</xdr:row>
      <xdr:rowOff>122223</xdr:rowOff>
    </xdr:to>
    <xdr:pic>
      <xdr:nvPicPr>
        <xdr:cNvPr id="4" name="Imagen 3" descr="https://net.upt.edu.pe/uptlogin/images/logo_upt.png">
          <a:extLst>
            <a:ext uri="{FF2B5EF4-FFF2-40B4-BE49-F238E27FC236}">
              <a16:creationId xmlns:a16="http://schemas.microsoft.com/office/drawing/2014/main" id="{F45CB2C3-F58F-45AB-8AD1-C523F16D1A3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69793" y="89647"/>
          <a:ext cx="2286001" cy="671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907677</xdr:colOff>
      <xdr:row>0</xdr:row>
      <xdr:rowOff>110068</xdr:rowOff>
    </xdr:from>
    <xdr:to>
      <xdr:col>7</xdr:col>
      <xdr:colOff>1</xdr:colOff>
      <xdr:row>3</xdr:row>
      <xdr:rowOff>79903</xdr:rowOff>
    </xdr:to>
    <xdr:pic>
      <xdr:nvPicPr>
        <xdr:cNvPr id="7" name="Imagen 6" descr="Inicio | Escuela de Ingenieria de Sistemas">
          <a:extLst>
            <a:ext uri="{FF2B5EF4-FFF2-40B4-BE49-F238E27FC236}">
              <a16:creationId xmlns:a16="http://schemas.microsoft.com/office/drawing/2014/main" id="{7B008CA6-4525-4B78-B5DA-F53CCEB68D1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92589" y="110068"/>
          <a:ext cx="582706" cy="608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133349</xdr:colOff>
      <xdr:row>0</xdr:row>
      <xdr:rowOff>123825</xdr:rowOff>
    </xdr:from>
    <xdr:to>
      <xdr:col>1</xdr:col>
      <xdr:colOff>600074</xdr:colOff>
      <xdr:row>2</xdr:row>
      <xdr:rowOff>0</xdr:rowOff>
    </xdr:to>
    <xdr:sp macro="" textlink="">
      <xdr:nvSpPr>
        <xdr:cNvPr id="3" name="2 Rectángulo">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133349" y="123825"/>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0</xdr:col>
      <xdr:colOff>114326</xdr:colOff>
      <xdr:row>29</xdr:row>
      <xdr:rowOff>133356</xdr:rowOff>
    </xdr:from>
    <xdr:to>
      <xdr:col>0</xdr:col>
      <xdr:colOff>657251</xdr:colOff>
      <xdr:row>32</xdr:row>
      <xdr:rowOff>2387</xdr:rowOff>
    </xdr:to>
    <xdr:pic>
      <xdr:nvPicPr>
        <xdr:cNvPr id="5" name="4 Imagen" descr="Imagen escribir.jpg">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stretch>
          <a:fillRect/>
        </a:stretch>
      </xdr:blipFill>
      <xdr:spPr>
        <a:xfrm>
          <a:off x="114326" y="9658356"/>
          <a:ext cx="542925" cy="526256"/>
        </a:xfrm>
        <a:prstGeom prst="rect">
          <a:avLst/>
        </a:prstGeom>
      </xdr:spPr>
    </xdr:pic>
    <xdr:clientData/>
  </xdr:twoCellAnchor>
  <xdr:twoCellAnchor editAs="oneCell">
    <xdr:from>
      <xdr:col>5</xdr:col>
      <xdr:colOff>342900</xdr:colOff>
      <xdr:row>34</xdr:row>
      <xdr:rowOff>209550</xdr:rowOff>
    </xdr:from>
    <xdr:to>
      <xdr:col>5</xdr:col>
      <xdr:colOff>752475</xdr:colOff>
      <xdr:row>36</xdr:row>
      <xdr:rowOff>171450</xdr:rowOff>
    </xdr:to>
    <xdr:pic>
      <xdr:nvPicPr>
        <xdr:cNvPr id="9" name="Picture 3">
          <a:hlinkClick xmlns:r="http://schemas.openxmlformats.org/officeDocument/2006/relationships" r:id="rId3"/>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a:off x="4762500" y="9096375"/>
          <a:ext cx="409575" cy="409575"/>
        </a:xfrm>
        <a:prstGeom prst="rect">
          <a:avLst/>
        </a:prstGeom>
        <a:noFill/>
        <a:ln w="1">
          <a:noFill/>
          <a:miter lim="800000"/>
          <a:headEnd/>
          <a:tailEnd type="none" w="med" len="med"/>
        </a:ln>
        <a:effectLst/>
      </xdr:spPr>
    </xdr:pic>
    <xdr:clientData/>
  </xdr:twoCellAnchor>
  <xdr:twoCellAnchor>
    <xdr:from>
      <xdr:col>1</xdr:col>
      <xdr:colOff>542925</xdr:colOff>
      <xdr:row>34</xdr:row>
      <xdr:rowOff>123825</xdr:rowOff>
    </xdr:from>
    <xdr:to>
      <xdr:col>3</xdr:col>
      <xdr:colOff>81525</xdr:colOff>
      <xdr:row>37</xdr:row>
      <xdr:rowOff>57150</xdr:rowOff>
    </xdr:to>
    <xdr:sp macro="" textlink="">
      <xdr:nvSpPr>
        <xdr:cNvPr id="10" name="9 Rectángulo">
          <a:extLst>
            <a:ext uri="{FF2B5EF4-FFF2-40B4-BE49-F238E27FC236}">
              <a16:creationId xmlns:a16="http://schemas.microsoft.com/office/drawing/2014/main" id="{00000000-0008-0000-0200-00000A000000}"/>
            </a:ext>
          </a:extLst>
        </xdr:cNvPr>
        <xdr:cNvSpPr/>
      </xdr:nvSpPr>
      <xdr:spPr>
        <a:xfrm>
          <a:off x="1381125" y="90106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INDICE</a:t>
          </a:r>
          <a:endParaRPr lang="es-ES"/>
        </a:p>
      </xdr:txBody>
    </xdr:sp>
    <xdr:clientData/>
  </xdr:twoCellAnchor>
  <xdr:twoCellAnchor>
    <xdr:from>
      <xdr:col>3</xdr:col>
      <xdr:colOff>371474</xdr:colOff>
      <xdr:row>34</xdr:row>
      <xdr:rowOff>123825</xdr:rowOff>
    </xdr:from>
    <xdr:to>
      <xdr:col>5</xdr:col>
      <xdr:colOff>138674</xdr:colOff>
      <xdr:row>37</xdr:row>
      <xdr:rowOff>57150</xdr:rowOff>
    </xdr:to>
    <xdr:sp macro="" textlink="">
      <xdr:nvSpPr>
        <xdr:cNvPr id="11" name="10 Rectángulo">
          <a:extLst>
            <a:ext uri="{FF2B5EF4-FFF2-40B4-BE49-F238E27FC236}">
              <a16:creationId xmlns:a16="http://schemas.microsoft.com/office/drawing/2014/main" id="{00000000-0008-0000-0200-00000B000000}"/>
            </a:ext>
          </a:extLst>
        </xdr:cNvPr>
        <xdr:cNvSpPr/>
      </xdr:nvSpPr>
      <xdr:spPr>
        <a:xfrm>
          <a:off x="3114674" y="90106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2. VISIÓN</a:t>
          </a:r>
          <a:r>
            <a:rPr lang="es-ES" sz="1100" baseline="0">
              <a:solidFill>
                <a:schemeClr val="lt1"/>
              </a:solidFill>
              <a:latin typeface="+mn-lt"/>
              <a:ea typeface="+mn-ea"/>
              <a:cs typeface="+mn-cs"/>
            </a:rPr>
            <a:t> </a:t>
          </a:r>
          <a:endParaRPr lang="es-ES"/>
        </a:p>
      </xdr:txBody>
    </xdr:sp>
    <xdr:clientData/>
  </xdr:twoCellAnchor>
  <xdr:twoCellAnchor editAs="oneCell">
    <xdr:from>
      <xdr:col>1</xdr:col>
      <xdr:colOff>9525</xdr:colOff>
      <xdr:row>35</xdr:row>
      <xdr:rowOff>0</xdr:rowOff>
    </xdr:from>
    <xdr:to>
      <xdr:col>1</xdr:col>
      <xdr:colOff>419100</xdr:colOff>
      <xdr:row>36</xdr:row>
      <xdr:rowOff>190500</xdr:rowOff>
    </xdr:to>
    <xdr:pic>
      <xdr:nvPicPr>
        <xdr:cNvPr id="12" name="Picture 3">
          <a:hlinkClick xmlns:r="http://schemas.openxmlformats.org/officeDocument/2006/relationships" r:id="rId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rot="10800000">
          <a:off x="847725" y="9677400"/>
          <a:ext cx="409575" cy="40957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180975</xdr:colOff>
      <xdr:row>0</xdr:row>
      <xdr:rowOff>133350</xdr:rowOff>
    </xdr:from>
    <xdr:to>
      <xdr:col>1</xdr:col>
      <xdr:colOff>647700</xdr:colOff>
      <xdr:row>2</xdr:row>
      <xdr:rowOff>28575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80975" y="133350"/>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0</xdr:col>
      <xdr:colOff>142876</xdr:colOff>
      <xdr:row>27</xdr:row>
      <xdr:rowOff>152400</xdr:rowOff>
    </xdr:from>
    <xdr:to>
      <xdr:col>0</xdr:col>
      <xdr:colOff>685801</xdr:colOff>
      <xdr:row>30</xdr:row>
      <xdr:rowOff>21431</xdr:rowOff>
    </xdr:to>
    <xdr:pic>
      <xdr:nvPicPr>
        <xdr:cNvPr id="7" name="6 Imagen" descr="Imagen escribir.jpg">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cstate="print"/>
        <a:stretch>
          <a:fillRect/>
        </a:stretch>
      </xdr:blipFill>
      <xdr:spPr>
        <a:xfrm>
          <a:off x="142876" y="8362950"/>
          <a:ext cx="542925" cy="526256"/>
        </a:xfrm>
        <a:prstGeom prst="rect">
          <a:avLst/>
        </a:prstGeom>
      </xdr:spPr>
    </xdr:pic>
    <xdr:clientData/>
  </xdr:twoCellAnchor>
  <xdr:twoCellAnchor>
    <xdr:from>
      <xdr:col>1</xdr:col>
      <xdr:colOff>190501</xdr:colOff>
      <xdr:row>33</xdr:row>
      <xdr:rowOff>0</xdr:rowOff>
    </xdr:from>
    <xdr:to>
      <xdr:col>2</xdr:col>
      <xdr:colOff>552451</xdr:colOff>
      <xdr:row>36</xdr:row>
      <xdr:rowOff>142875</xdr:rowOff>
    </xdr:to>
    <xdr:sp macro="" textlink="">
      <xdr:nvSpPr>
        <xdr:cNvPr id="8" name="7 Elipse">
          <a:extLst>
            <a:ext uri="{FF2B5EF4-FFF2-40B4-BE49-F238E27FC236}">
              <a16:creationId xmlns:a16="http://schemas.microsoft.com/office/drawing/2014/main" id="{00000000-0008-0000-0300-000008000000}"/>
            </a:ext>
          </a:extLst>
        </xdr:cNvPr>
        <xdr:cNvSpPr/>
      </xdr:nvSpPr>
      <xdr:spPr>
        <a:xfrm>
          <a:off x="1028701" y="8248650"/>
          <a:ext cx="1200150" cy="914400"/>
        </a:xfrm>
        <a:prstGeom prst="ellipse">
          <a:avLst/>
        </a:prstGeom>
        <a:solidFill>
          <a:srgbClr val="87892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Misión </a:t>
          </a:r>
        </a:p>
      </xdr:txBody>
    </xdr:sp>
    <xdr:clientData/>
  </xdr:twoCellAnchor>
  <xdr:twoCellAnchor>
    <xdr:from>
      <xdr:col>5</xdr:col>
      <xdr:colOff>342900</xdr:colOff>
      <xdr:row>33</xdr:row>
      <xdr:rowOff>0</xdr:rowOff>
    </xdr:from>
    <xdr:to>
      <xdr:col>6</xdr:col>
      <xdr:colOff>771525</xdr:colOff>
      <xdr:row>36</xdr:row>
      <xdr:rowOff>152400</xdr:rowOff>
    </xdr:to>
    <xdr:sp macro="" textlink="">
      <xdr:nvSpPr>
        <xdr:cNvPr id="9" name="8 Elipse">
          <a:extLst>
            <a:ext uri="{FF2B5EF4-FFF2-40B4-BE49-F238E27FC236}">
              <a16:creationId xmlns:a16="http://schemas.microsoft.com/office/drawing/2014/main" id="{00000000-0008-0000-0300-000009000000}"/>
            </a:ext>
          </a:extLst>
        </xdr:cNvPr>
        <xdr:cNvSpPr/>
      </xdr:nvSpPr>
      <xdr:spPr>
        <a:xfrm>
          <a:off x="4533900" y="8143875"/>
          <a:ext cx="1266825" cy="809625"/>
        </a:xfrm>
        <a:prstGeom prst="ellipse">
          <a:avLst/>
        </a:prstGeom>
        <a:solidFill>
          <a:srgbClr val="87892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Visión </a:t>
          </a:r>
        </a:p>
      </xdr:txBody>
    </xdr:sp>
    <xdr:clientData/>
  </xdr:twoCellAnchor>
  <xdr:twoCellAnchor>
    <xdr:from>
      <xdr:col>3</xdr:col>
      <xdr:colOff>1</xdr:colOff>
      <xdr:row>33</xdr:row>
      <xdr:rowOff>190499</xdr:rowOff>
    </xdr:from>
    <xdr:to>
      <xdr:col>5</xdr:col>
      <xdr:colOff>209551</xdr:colOff>
      <xdr:row>35</xdr:row>
      <xdr:rowOff>219074</xdr:rowOff>
    </xdr:to>
    <xdr:sp macro="" textlink="">
      <xdr:nvSpPr>
        <xdr:cNvPr id="11" name="10 Pentágono">
          <a:extLst>
            <a:ext uri="{FF2B5EF4-FFF2-40B4-BE49-F238E27FC236}">
              <a16:creationId xmlns:a16="http://schemas.microsoft.com/office/drawing/2014/main" id="{00000000-0008-0000-0300-00000B000000}"/>
            </a:ext>
          </a:extLst>
        </xdr:cNvPr>
        <xdr:cNvSpPr/>
      </xdr:nvSpPr>
      <xdr:spPr>
        <a:xfrm>
          <a:off x="2514601" y="8553449"/>
          <a:ext cx="1885950" cy="466725"/>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Procesos</a:t>
          </a:r>
          <a:r>
            <a:rPr lang="es-ES" sz="1100" baseline="0"/>
            <a:t> cotidianos</a:t>
          </a:r>
          <a:endParaRPr lang="es-ES" sz="1100"/>
        </a:p>
      </xdr:txBody>
    </xdr:sp>
    <xdr:clientData/>
  </xdr:twoCellAnchor>
  <xdr:twoCellAnchor editAs="oneCell">
    <xdr:from>
      <xdr:col>5</xdr:col>
      <xdr:colOff>495300</xdr:colOff>
      <xdr:row>38</xdr:row>
      <xdr:rowOff>200025</xdr:rowOff>
    </xdr:from>
    <xdr:to>
      <xdr:col>6</xdr:col>
      <xdr:colOff>66675</xdr:colOff>
      <xdr:row>40</xdr:row>
      <xdr:rowOff>171450</xdr:rowOff>
    </xdr:to>
    <xdr:pic>
      <xdr:nvPicPr>
        <xdr:cNvPr id="10" name="Picture 3">
          <a:hlinkClick xmlns:r="http://schemas.openxmlformats.org/officeDocument/2006/relationships" r:id="rId3"/>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a:off x="4686300" y="9658350"/>
          <a:ext cx="409575" cy="409575"/>
        </a:xfrm>
        <a:prstGeom prst="rect">
          <a:avLst/>
        </a:prstGeom>
        <a:noFill/>
        <a:ln w="1">
          <a:noFill/>
          <a:miter lim="800000"/>
          <a:headEnd/>
          <a:tailEnd type="none" w="med" len="med"/>
        </a:ln>
        <a:effectLst/>
      </xdr:spPr>
    </xdr:pic>
    <xdr:clientData/>
  </xdr:twoCellAnchor>
  <xdr:twoCellAnchor>
    <xdr:from>
      <xdr:col>1</xdr:col>
      <xdr:colOff>542924</xdr:colOff>
      <xdr:row>38</xdr:row>
      <xdr:rowOff>123825</xdr:rowOff>
    </xdr:from>
    <xdr:to>
      <xdr:col>3</xdr:col>
      <xdr:colOff>310124</xdr:colOff>
      <xdr:row>41</xdr:row>
      <xdr:rowOff>57150</xdr:rowOff>
    </xdr:to>
    <xdr:sp macro="" textlink="">
      <xdr:nvSpPr>
        <xdr:cNvPr id="12" name="11 Rectángulo">
          <a:extLst>
            <a:ext uri="{FF2B5EF4-FFF2-40B4-BE49-F238E27FC236}">
              <a16:creationId xmlns:a16="http://schemas.microsoft.com/office/drawing/2014/main" id="{00000000-0008-0000-0300-00000C000000}"/>
            </a:ext>
          </a:extLst>
        </xdr:cNvPr>
        <xdr:cNvSpPr/>
      </xdr:nvSpPr>
      <xdr:spPr>
        <a:xfrm>
          <a:off x="1381124" y="95821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1. MISIÓN</a:t>
          </a:r>
          <a:endParaRPr lang="es-ES"/>
        </a:p>
      </xdr:txBody>
    </xdr:sp>
    <xdr:clientData/>
  </xdr:twoCellAnchor>
  <xdr:twoCellAnchor>
    <xdr:from>
      <xdr:col>3</xdr:col>
      <xdr:colOff>542924</xdr:colOff>
      <xdr:row>38</xdr:row>
      <xdr:rowOff>123825</xdr:rowOff>
    </xdr:from>
    <xdr:to>
      <xdr:col>5</xdr:col>
      <xdr:colOff>310124</xdr:colOff>
      <xdr:row>41</xdr:row>
      <xdr:rowOff>57150</xdr:rowOff>
    </xdr:to>
    <xdr:sp macro="" textlink="">
      <xdr:nvSpPr>
        <xdr:cNvPr id="13" name="12 Rectángulo">
          <a:extLst>
            <a:ext uri="{FF2B5EF4-FFF2-40B4-BE49-F238E27FC236}">
              <a16:creationId xmlns:a16="http://schemas.microsoft.com/office/drawing/2014/main" id="{00000000-0008-0000-0300-00000D000000}"/>
            </a:ext>
          </a:extLst>
        </xdr:cNvPr>
        <xdr:cNvSpPr/>
      </xdr:nvSpPr>
      <xdr:spPr>
        <a:xfrm>
          <a:off x="3057524" y="95821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3. VALORES</a:t>
          </a:r>
          <a:r>
            <a:rPr lang="es-ES" sz="1100" baseline="0">
              <a:solidFill>
                <a:schemeClr val="lt1"/>
              </a:solidFill>
              <a:latin typeface="+mn-lt"/>
              <a:ea typeface="+mn-ea"/>
              <a:cs typeface="+mn-cs"/>
            </a:rPr>
            <a:t> </a:t>
          </a:r>
          <a:endParaRPr lang="es-ES"/>
        </a:p>
      </xdr:txBody>
    </xdr:sp>
    <xdr:clientData/>
  </xdr:twoCellAnchor>
  <xdr:twoCellAnchor editAs="oneCell">
    <xdr:from>
      <xdr:col>1</xdr:col>
      <xdr:colOff>9525</xdr:colOff>
      <xdr:row>39</xdr:row>
      <xdr:rowOff>0</xdr:rowOff>
    </xdr:from>
    <xdr:to>
      <xdr:col>1</xdr:col>
      <xdr:colOff>419100</xdr:colOff>
      <xdr:row>40</xdr:row>
      <xdr:rowOff>190500</xdr:rowOff>
    </xdr:to>
    <xdr:pic>
      <xdr:nvPicPr>
        <xdr:cNvPr id="14" name="Picture 3">
          <a:hlinkClick xmlns:r="http://schemas.openxmlformats.org/officeDocument/2006/relationships" r:id="rId5"/>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blip>
        <a:srcRect/>
        <a:stretch>
          <a:fillRect/>
        </a:stretch>
      </xdr:blipFill>
      <xdr:spPr bwMode="auto">
        <a:xfrm rot="10800000">
          <a:off x="847725" y="10010775"/>
          <a:ext cx="409575" cy="40957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0</xdr:row>
      <xdr:rowOff>114300</xdr:rowOff>
    </xdr:from>
    <xdr:to>
      <xdr:col>1</xdr:col>
      <xdr:colOff>552450</xdr:colOff>
      <xdr:row>2</xdr:row>
      <xdr:rowOff>0</xdr:rowOff>
    </xdr:to>
    <xdr:sp macro="" textlink="">
      <xdr:nvSpPr>
        <xdr:cNvPr id="6" name="5 Rectángulo">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85725" y="114300"/>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495300</xdr:colOff>
      <xdr:row>38</xdr:row>
      <xdr:rowOff>209550</xdr:rowOff>
    </xdr:from>
    <xdr:to>
      <xdr:col>6</xdr:col>
      <xdr:colOff>66675</xdr:colOff>
      <xdr:row>40</xdr:row>
      <xdr:rowOff>171450</xdr:rowOff>
    </xdr:to>
    <xdr:pic>
      <xdr:nvPicPr>
        <xdr:cNvPr id="5" name="Picture 3">
          <a:hlinkClick xmlns:r="http://schemas.openxmlformats.org/officeDocument/2006/relationships" r:id="rId2"/>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686300" y="10001250"/>
          <a:ext cx="409575" cy="409575"/>
        </a:xfrm>
        <a:prstGeom prst="rect">
          <a:avLst/>
        </a:prstGeom>
        <a:noFill/>
        <a:ln w="1">
          <a:noFill/>
          <a:miter lim="800000"/>
          <a:headEnd/>
          <a:tailEnd type="none" w="med" len="med"/>
        </a:ln>
        <a:effectLst/>
      </xdr:spPr>
    </xdr:pic>
    <xdr:clientData/>
  </xdr:twoCellAnchor>
  <xdr:twoCellAnchor editAs="oneCell">
    <xdr:from>
      <xdr:col>0</xdr:col>
      <xdr:colOff>142876</xdr:colOff>
      <xdr:row>33</xdr:row>
      <xdr:rowOff>133350</xdr:rowOff>
    </xdr:from>
    <xdr:to>
      <xdr:col>0</xdr:col>
      <xdr:colOff>685801</xdr:colOff>
      <xdr:row>35</xdr:row>
      <xdr:rowOff>183356</xdr:rowOff>
    </xdr:to>
    <xdr:pic>
      <xdr:nvPicPr>
        <xdr:cNvPr id="7" name="6 Imagen" descr="Imagen escribir.jpg">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cstate="print"/>
        <a:stretch>
          <a:fillRect/>
        </a:stretch>
      </xdr:blipFill>
      <xdr:spPr>
        <a:xfrm>
          <a:off x="142876" y="9582150"/>
          <a:ext cx="542925" cy="526256"/>
        </a:xfrm>
        <a:prstGeom prst="rect">
          <a:avLst/>
        </a:prstGeom>
      </xdr:spPr>
    </xdr:pic>
    <xdr:clientData/>
  </xdr:twoCellAnchor>
  <xdr:twoCellAnchor>
    <xdr:from>
      <xdr:col>1</xdr:col>
      <xdr:colOff>542924</xdr:colOff>
      <xdr:row>38</xdr:row>
      <xdr:rowOff>123825</xdr:rowOff>
    </xdr:from>
    <xdr:to>
      <xdr:col>3</xdr:col>
      <xdr:colOff>310124</xdr:colOff>
      <xdr:row>41</xdr:row>
      <xdr:rowOff>57150</xdr:rowOff>
    </xdr:to>
    <xdr:sp macro="" textlink="">
      <xdr:nvSpPr>
        <xdr:cNvPr id="8" name="7 Rectángulo">
          <a:extLst>
            <a:ext uri="{FF2B5EF4-FFF2-40B4-BE49-F238E27FC236}">
              <a16:creationId xmlns:a16="http://schemas.microsoft.com/office/drawing/2014/main" id="{00000000-0008-0000-0400-000008000000}"/>
            </a:ext>
          </a:extLst>
        </xdr:cNvPr>
        <xdr:cNvSpPr/>
      </xdr:nvSpPr>
      <xdr:spPr>
        <a:xfrm>
          <a:off x="1381124" y="9915525"/>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2. VISIÓN</a:t>
          </a:r>
          <a:endParaRPr lang="es-ES"/>
        </a:p>
      </xdr:txBody>
    </xdr:sp>
    <xdr:clientData/>
  </xdr:twoCellAnchor>
  <xdr:twoCellAnchor>
    <xdr:from>
      <xdr:col>3</xdr:col>
      <xdr:colOff>552449</xdr:colOff>
      <xdr:row>38</xdr:row>
      <xdr:rowOff>123825</xdr:rowOff>
    </xdr:from>
    <xdr:to>
      <xdr:col>5</xdr:col>
      <xdr:colOff>319649</xdr:colOff>
      <xdr:row>41</xdr:row>
      <xdr:rowOff>57150</xdr:rowOff>
    </xdr:to>
    <xdr:sp macro="" textlink="">
      <xdr:nvSpPr>
        <xdr:cNvPr id="9" name="8 Rectángulo">
          <a:extLst>
            <a:ext uri="{FF2B5EF4-FFF2-40B4-BE49-F238E27FC236}">
              <a16:creationId xmlns:a16="http://schemas.microsoft.com/office/drawing/2014/main" id="{00000000-0008-0000-0400-000009000000}"/>
            </a:ext>
          </a:extLst>
        </xdr:cNvPr>
        <xdr:cNvSpPr/>
      </xdr:nvSpPr>
      <xdr:spPr>
        <a:xfrm>
          <a:off x="3067049" y="9915525"/>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4. OBJETIVOS</a:t>
          </a:r>
          <a:r>
            <a:rPr lang="es-ES" sz="1100" baseline="0">
              <a:solidFill>
                <a:schemeClr val="lt1"/>
              </a:solidFill>
              <a:latin typeface="+mn-lt"/>
              <a:ea typeface="+mn-ea"/>
              <a:cs typeface="+mn-cs"/>
            </a:rPr>
            <a:t> ESTRATÉGICOS </a:t>
          </a:r>
          <a:endParaRPr lang="es-ES"/>
        </a:p>
      </xdr:txBody>
    </xdr:sp>
    <xdr:clientData/>
  </xdr:twoCellAnchor>
  <xdr:twoCellAnchor editAs="oneCell">
    <xdr:from>
      <xdr:col>1</xdr:col>
      <xdr:colOff>9525</xdr:colOff>
      <xdr:row>39</xdr:row>
      <xdr:rowOff>0</xdr:rowOff>
    </xdr:from>
    <xdr:to>
      <xdr:col>1</xdr:col>
      <xdr:colOff>419100</xdr:colOff>
      <xdr:row>40</xdr:row>
      <xdr:rowOff>190500</xdr:rowOff>
    </xdr:to>
    <xdr:pic>
      <xdr:nvPicPr>
        <xdr:cNvPr id="10" name="Picture 3">
          <a:hlinkClick xmlns:r="http://schemas.openxmlformats.org/officeDocument/2006/relationships" r:id="rId5"/>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47725" y="10010775"/>
          <a:ext cx="409575" cy="40957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0</xdr:row>
      <xdr:rowOff>85725</xdr:rowOff>
    </xdr:from>
    <xdr:to>
      <xdr:col>1</xdr:col>
      <xdr:colOff>542925</xdr:colOff>
      <xdr:row>1</xdr:row>
      <xdr:rowOff>200025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6200" y="85725"/>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5</xdr:col>
      <xdr:colOff>266700</xdr:colOff>
      <xdr:row>76</xdr:row>
      <xdr:rowOff>57150</xdr:rowOff>
    </xdr:from>
    <xdr:to>
      <xdr:col>5</xdr:col>
      <xdr:colOff>676275</xdr:colOff>
      <xdr:row>78</xdr:row>
      <xdr:rowOff>28575</xdr:rowOff>
    </xdr:to>
    <xdr:pic>
      <xdr:nvPicPr>
        <xdr:cNvPr id="7" name="Picture 3">
          <a:hlinkClick xmlns:r="http://schemas.openxmlformats.org/officeDocument/2006/relationships" r:id="rId2"/>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695825" y="21012150"/>
          <a:ext cx="409575" cy="409575"/>
        </a:xfrm>
        <a:prstGeom prst="rect">
          <a:avLst/>
        </a:prstGeom>
        <a:noFill/>
        <a:ln w="1">
          <a:noFill/>
          <a:miter lim="800000"/>
          <a:headEnd/>
          <a:tailEnd type="none" w="med" len="med"/>
        </a:ln>
        <a:effectLst/>
      </xdr:spPr>
    </xdr:pic>
    <xdr:clientData/>
  </xdr:twoCellAnchor>
  <xdr:twoCellAnchor>
    <xdr:from>
      <xdr:col>1</xdr:col>
      <xdr:colOff>710565</xdr:colOff>
      <xdr:row>7</xdr:row>
      <xdr:rowOff>11431</xdr:rowOff>
    </xdr:from>
    <xdr:to>
      <xdr:col>5</xdr:col>
      <xdr:colOff>139065</xdr:colOff>
      <xdr:row>17</xdr:row>
      <xdr:rowOff>19051</xdr:rowOff>
    </xdr:to>
    <xdr:sp macro="" textlink="">
      <xdr:nvSpPr>
        <xdr:cNvPr id="8" name="7 Triángulo isósceles">
          <a:extLst>
            <a:ext uri="{FF2B5EF4-FFF2-40B4-BE49-F238E27FC236}">
              <a16:creationId xmlns:a16="http://schemas.microsoft.com/office/drawing/2014/main" id="{00000000-0008-0000-0500-000008000000}"/>
            </a:ext>
          </a:extLst>
        </xdr:cNvPr>
        <xdr:cNvSpPr/>
      </xdr:nvSpPr>
      <xdr:spPr>
        <a:xfrm>
          <a:off x="1464945" y="2526031"/>
          <a:ext cx="2659380" cy="229362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editAs="oneCell">
    <xdr:from>
      <xdr:col>0</xdr:col>
      <xdr:colOff>171451</xdr:colOff>
      <xdr:row>53</xdr:row>
      <xdr:rowOff>161925</xdr:rowOff>
    </xdr:from>
    <xdr:to>
      <xdr:col>0</xdr:col>
      <xdr:colOff>714376</xdr:colOff>
      <xdr:row>56</xdr:row>
      <xdr:rowOff>30956</xdr:rowOff>
    </xdr:to>
    <xdr:pic>
      <xdr:nvPicPr>
        <xdr:cNvPr id="12" name="11 Imagen" descr="Imagen escribir.jpg">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4" cstate="print"/>
        <a:stretch>
          <a:fillRect/>
        </a:stretch>
      </xdr:blipFill>
      <xdr:spPr>
        <a:xfrm>
          <a:off x="171451" y="16325850"/>
          <a:ext cx="542925" cy="526256"/>
        </a:xfrm>
        <a:prstGeom prst="rect">
          <a:avLst/>
        </a:prstGeom>
      </xdr:spPr>
    </xdr:pic>
    <xdr:clientData/>
  </xdr:twoCellAnchor>
  <xdr:twoCellAnchor editAs="oneCell">
    <xdr:from>
      <xdr:col>0</xdr:col>
      <xdr:colOff>161925</xdr:colOff>
      <xdr:row>65</xdr:row>
      <xdr:rowOff>190500</xdr:rowOff>
    </xdr:from>
    <xdr:to>
      <xdr:col>0</xdr:col>
      <xdr:colOff>704850</xdr:colOff>
      <xdr:row>68</xdr:row>
      <xdr:rowOff>2381</xdr:rowOff>
    </xdr:to>
    <xdr:pic>
      <xdr:nvPicPr>
        <xdr:cNvPr id="15" name="14 Imagen" descr="Imagen escribir.jpg">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4" cstate="print"/>
        <a:stretch>
          <a:fillRect/>
        </a:stretch>
      </xdr:blipFill>
      <xdr:spPr>
        <a:xfrm>
          <a:off x="161925" y="18535650"/>
          <a:ext cx="542925" cy="526256"/>
        </a:xfrm>
        <a:prstGeom prst="rect">
          <a:avLst/>
        </a:prstGeom>
      </xdr:spPr>
    </xdr:pic>
    <xdr:clientData/>
  </xdr:twoCellAnchor>
  <xdr:twoCellAnchor>
    <xdr:from>
      <xdr:col>1</xdr:col>
      <xdr:colOff>929640</xdr:colOff>
      <xdr:row>14</xdr:row>
      <xdr:rowOff>116205</xdr:rowOff>
    </xdr:from>
    <xdr:to>
      <xdr:col>4</xdr:col>
      <xdr:colOff>529590</xdr:colOff>
      <xdr:row>16</xdr:row>
      <xdr:rowOff>40005</xdr:rowOff>
    </xdr:to>
    <xdr:sp macro="" textlink="">
      <xdr:nvSpPr>
        <xdr:cNvPr id="26" name="25 CuadroTexto">
          <a:extLst>
            <a:ext uri="{FF2B5EF4-FFF2-40B4-BE49-F238E27FC236}">
              <a16:creationId xmlns:a16="http://schemas.microsoft.com/office/drawing/2014/main" id="{00000000-0008-0000-0500-00001A000000}"/>
            </a:ext>
          </a:extLst>
        </xdr:cNvPr>
        <xdr:cNvSpPr txBox="1"/>
      </xdr:nvSpPr>
      <xdr:spPr>
        <a:xfrm>
          <a:off x="1684020" y="4231005"/>
          <a:ext cx="207645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ES" sz="1100"/>
            <a:t>Objetivos</a:t>
          </a:r>
          <a:r>
            <a:rPr lang="es-ES" sz="1100" baseline="0"/>
            <a:t> específicos</a:t>
          </a:r>
          <a:endParaRPr lang="es-ES" sz="1100"/>
        </a:p>
      </xdr:txBody>
    </xdr:sp>
    <xdr:clientData/>
  </xdr:twoCellAnchor>
  <xdr:twoCellAnchor>
    <xdr:from>
      <xdr:col>2</xdr:col>
      <xdr:colOff>226695</xdr:colOff>
      <xdr:row>11</xdr:row>
      <xdr:rowOff>215265</xdr:rowOff>
    </xdr:from>
    <xdr:to>
      <xdr:col>4</xdr:col>
      <xdr:colOff>302895</xdr:colOff>
      <xdr:row>13</xdr:row>
      <xdr:rowOff>196215</xdr:rowOff>
    </xdr:to>
    <xdr:sp macro="" textlink="">
      <xdr:nvSpPr>
        <xdr:cNvPr id="28" name="27 CuadroTexto">
          <a:extLst>
            <a:ext uri="{FF2B5EF4-FFF2-40B4-BE49-F238E27FC236}">
              <a16:creationId xmlns:a16="http://schemas.microsoft.com/office/drawing/2014/main" id="{00000000-0008-0000-0500-00001C000000}"/>
            </a:ext>
          </a:extLst>
        </xdr:cNvPr>
        <xdr:cNvSpPr txBox="1"/>
      </xdr:nvSpPr>
      <xdr:spPr>
        <a:xfrm>
          <a:off x="2009775" y="3644265"/>
          <a:ext cx="152400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s-ES" sz="1100"/>
            <a:t>Objetivos</a:t>
          </a:r>
          <a:r>
            <a:rPr lang="es-ES" sz="1100" baseline="0"/>
            <a:t> estratégicos o generales</a:t>
          </a:r>
          <a:endParaRPr lang="es-ES" sz="1100"/>
        </a:p>
      </xdr:txBody>
    </xdr:sp>
    <xdr:clientData/>
  </xdr:twoCellAnchor>
  <xdr:twoCellAnchor>
    <xdr:from>
      <xdr:col>2</xdr:col>
      <xdr:colOff>527685</xdr:colOff>
      <xdr:row>8</xdr:row>
      <xdr:rowOff>203834</xdr:rowOff>
    </xdr:from>
    <xdr:to>
      <xdr:col>3</xdr:col>
      <xdr:colOff>731520</xdr:colOff>
      <xdr:row>11</xdr:row>
      <xdr:rowOff>121920</xdr:rowOff>
    </xdr:to>
    <xdr:sp macro="" textlink="">
      <xdr:nvSpPr>
        <xdr:cNvPr id="29" name="28 CuadroTexto">
          <a:extLst>
            <a:ext uri="{FF2B5EF4-FFF2-40B4-BE49-F238E27FC236}">
              <a16:creationId xmlns:a16="http://schemas.microsoft.com/office/drawing/2014/main" id="{00000000-0008-0000-0500-00001D000000}"/>
            </a:ext>
          </a:extLst>
        </xdr:cNvPr>
        <xdr:cNvSpPr txBox="1"/>
      </xdr:nvSpPr>
      <xdr:spPr>
        <a:xfrm>
          <a:off x="2310765" y="2947034"/>
          <a:ext cx="897255" cy="603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s-ES" sz="1100"/>
            <a:t>Misión, visión y valores</a:t>
          </a:r>
        </a:p>
      </xdr:txBody>
    </xdr:sp>
    <xdr:clientData/>
  </xdr:twoCellAnchor>
  <xdr:twoCellAnchor>
    <xdr:from>
      <xdr:col>3</xdr:col>
      <xdr:colOff>323849</xdr:colOff>
      <xdr:row>75</xdr:row>
      <xdr:rowOff>190500</xdr:rowOff>
    </xdr:from>
    <xdr:to>
      <xdr:col>5</xdr:col>
      <xdr:colOff>91049</xdr:colOff>
      <xdr:row>78</xdr:row>
      <xdr:rowOff>123825</xdr:rowOff>
    </xdr:to>
    <xdr:sp macro="" textlink="">
      <xdr:nvSpPr>
        <xdr:cNvPr id="11" name="10 Rectángulo">
          <a:extLst>
            <a:ext uri="{FF2B5EF4-FFF2-40B4-BE49-F238E27FC236}">
              <a16:creationId xmlns:a16="http://schemas.microsoft.com/office/drawing/2014/main" id="{00000000-0008-0000-0500-00000B000000}"/>
            </a:ext>
          </a:extLst>
        </xdr:cNvPr>
        <xdr:cNvSpPr/>
      </xdr:nvSpPr>
      <xdr:spPr>
        <a:xfrm>
          <a:off x="3076574" y="20926425"/>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5. ANÁLISIS INTERNO Y EXTERNO</a:t>
          </a:r>
          <a:endParaRPr lang="es-ES"/>
        </a:p>
      </xdr:txBody>
    </xdr:sp>
    <xdr:clientData/>
  </xdr:twoCellAnchor>
  <xdr:twoCellAnchor>
    <xdr:from>
      <xdr:col>1</xdr:col>
      <xdr:colOff>485774</xdr:colOff>
      <xdr:row>75</xdr:row>
      <xdr:rowOff>200025</xdr:rowOff>
    </xdr:from>
    <xdr:to>
      <xdr:col>3</xdr:col>
      <xdr:colOff>14849</xdr:colOff>
      <xdr:row>78</xdr:row>
      <xdr:rowOff>133350</xdr:rowOff>
    </xdr:to>
    <xdr:sp macro="" textlink="">
      <xdr:nvSpPr>
        <xdr:cNvPr id="17" name="16 Rectángulo">
          <a:extLst>
            <a:ext uri="{FF2B5EF4-FFF2-40B4-BE49-F238E27FC236}">
              <a16:creationId xmlns:a16="http://schemas.microsoft.com/office/drawing/2014/main" id="{00000000-0008-0000-0500-000011000000}"/>
            </a:ext>
          </a:extLst>
        </xdr:cNvPr>
        <xdr:cNvSpPr/>
      </xdr:nvSpPr>
      <xdr:spPr>
        <a:xfrm>
          <a:off x="1323974" y="209359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3. VALORES</a:t>
          </a:r>
          <a:endParaRPr lang="es-ES"/>
        </a:p>
      </xdr:txBody>
    </xdr:sp>
    <xdr:clientData/>
  </xdr:twoCellAnchor>
  <xdr:twoCellAnchor editAs="oneCell">
    <xdr:from>
      <xdr:col>0</xdr:col>
      <xdr:colOff>809625</xdr:colOff>
      <xdr:row>76</xdr:row>
      <xdr:rowOff>66675</xdr:rowOff>
    </xdr:from>
    <xdr:to>
      <xdr:col>1</xdr:col>
      <xdr:colOff>381000</xdr:colOff>
      <xdr:row>78</xdr:row>
      <xdr:rowOff>38100</xdr:rowOff>
    </xdr:to>
    <xdr:pic>
      <xdr:nvPicPr>
        <xdr:cNvPr id="18" name="Picture 3">
          <a:hlinkClick xmlns:r="http://schemas.openxmlformats.org/officeDocument/2006/relationships" r:id="rId5"/>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09625" y="21021675"/>
          <a:ext cx="409575" cy="409575"/>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0</xdr:row>
      <xdr:rowOff>85725</xdr:rowOff>
    </xdr:from>
    <xdr:to>
      <xdr:col>1</xdr:col>
      <xdr:colOff>514350</xdr:colOff>
      <xdr:row>1</xdr:row>
      <xdr:rowOff>200025</xdr:rowOff>
    </xdr:to>
    <xdr:sp macro="" textlink="">
      <xdr:nvSpPr>
        <xdr:cNvPr id="2" name="1 Rectángulo">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47625" y="85725"/>
          <a:ext cx="1304925" cy="333375"/>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xdr:from>
      <xdr:col>0</xdr:col>
      <xdr:colOff>819149</xdr:colOff>
      <xdr:row>54</xdr:row>
      <xdr:rowOff>47625</xdr:rowOff>
    </xdr:from>
    <xdr:to>
      <xdr:col>7</xdr:col>
      <xdr:colOff>504824</xdr:colOff>
      <xdr:row>68</xdr:row>
      <xdr:rowOff>104775</xdr:rowOff>
    </xdr:to>
    <xdr:graphicFrame macro="">
      <xdr:nvGraphicFramePr>
        <xdr:cNvPr id="4" name="3 Diagrama">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1</xdr:col>
      <xdr:colOff>0</xdr:colOff>
      <xdr:row>12</xdr:row>
      <xdr:rowOff>47624</xdr:rowOff>
    </xdr:from>
    <xdr:to>
      <xdr:col>1</xdr:col>
      <xdr:colOff>800100</xdr:colOff>
      <xdr:row>16</xdr:row>
      <xdr:rowOff>38099</xdr:rowOff>
    </xdr:to>
    <xdr:sp macro="" textlink="">
      <xdr:nvSpPr>
        <xdr:cNvPr id="11" name="10 Rectángulo">
          <a:extLst>
            <a:ext uri="{FF2B5EF4-FFF2-40B4-BE49-F238E27FC236}">
              <a16:creationId xmlns:a16="http://schemas.microsoft.com/office/drawing/2014/main" id="{00000000-0008-0000-0600-00000B000000}"/>
            </a:ext>
          </a:extLst>
        </xdr:cNvPr>
        <xdr:cNvSpPr/>
      </xdr:nvSpPr>
      <xdr:spPr>
        <a:xfrm>
          <a:off x="838200" y="4095749"/>
          <a:ext cx="800100" cy="866775"/>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t>ANÁLISI</a:t>
          </a:r>
          <a:r>
            <a:rPr lang="es-ES" sz="1000" baseline="0"/>
            <a:t>S EXTERNO</a:t>
          </a:r>
          <a:endParaRPr lang="es-ES" sz="1000"/>
        </a:p>
      </xdr:txBody>
    </xdr:sp>
    <xdr:clientData/>
  </xdr:twoCellAnchor>
  <xdr:twoCellAnchor>
    <xdr:from>
      <xdr:col>1</xdr:col>
      <xdr:colOff>0</xdr:colOff>
      <xdr:row>16</xdr:row>
      <xdr:rowOff>209550</xdr:rowOff>
    </xdr:from>
    <xdr:to>
      <xdr:col>1</xdr:col>
      <xdr:colOff>809625</xdr:colOff>
      <xdr:row>21</xdr:row>
      <xdr:rowOff>38100</xdr:rowOff>
    </xdr:to>
    <xdr:sp macro="" textlink="">
      <xdr:nvSpPr>
        <xdr:cNvPr id="12" name="11 Rectángulo">
          <a:extLst>
            <a:ext uri="{FF2B5EF4-FFF2-40B4-BE49-F238E27FC236}">
              <a16:creationId xmlns:a16="http://schemas.microsoft.com/office/drawing/2014/main" id="{00000000-0008-0000-0600-00000C000000}"/>
            </a:ext>
          </a:extLst>
        </xdr:cNvPr>
        <xdr:cNvSpPr/>
      </xdr:nvSpPr>
      <xdr:spPr>
        <a:xfrm>
          <a:off x="838200" y="5133975"/>
          <a:ext cx="809625" cy="923925"/>
        </a:xfrm>
        <a:prstGeom prst="rect">
          <a:avLst/>
        </a:prstGeom>
        <a:solidFill>
          <a:srgbClr val="00924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ANÁLISIS INTERNO</a:t>
          </a:r>
        </a:p>
      </xdr:txBody>
    </xdr:sp>
    <xdr:clientData/>
  </xdr:twoCellAnchor>
  <xdr:twoCellAnchor>
    <xdr:from>
      <xdr:col>1</xdr:col>
      <xdr:colOff>914400</xdr:colOff>
      <xdr:row>12</xdr:row>
      <xdr:rowOff>190500</xdr:rowOff>
    </xdr:from>
    <xdr:to>
      <xdr:col>2</xdr:col>
      <xdr:colOff>638175</xdr:colOff>
      <xdr:row>14</xdr:row>
      <xdr:rowOff>0</xdr:rowOff>
    </xdr:to>
    <xdr:sp macro="" textlink="">
      <xdr:nvSpPr>
        <xdr:cNvPr id="13" name="12 Flecha a la derecha con bandas">
          <a:extLst>
            <a:ext uri="{FF2B5EF4-FFF2-40B4-BE49-F238E27FC236}">
              <a16:creationId xmlns:a16="http://schemas.microsoft.com/office/drawing/2014/main" id="{00000000-0008-0000-0600-00000D000000}"/>
            </a:ext>
          </a:extLst>
        </xdr:cNvPr>
        <xdr:cNvSpPr/>
      </xdr:nvSpPr>
      <xdr:spPr>
        <a:xfrm>
          <a:off x="1752600" y="4238625"/>
          <a:ext cx="657225" cy="247650"/>
        </a:xfrm>
        <a:prstGeom prst="stripedRightArrow">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2</xdr:col>
      <xdr:colOff>47625</xdr:colOff>
      <xdr:row>19</xdr:row>
      <xdr:rowOff>171450</xdr:rowOff>
    </xdr:from>
    <xdr:to>
      <xdr:col>2</xdr:col>
      <xdr:colOff>657225</xdr:colOff>
      <xdr:row>20</xdr:row>
      <xdr:rowOff>200025</xdr:rowOff>
    </xdr:to>
    <xdr:sp macro="" textlink="">
      <xdr:nvSpPr>
        <xdr:cNvPr id="14" name="13 Flecha a la derecha con bandas">
          <a:extLst>
            <a:ext uri="{FF2B5EF4-FFF2-40B4-BE49-F238E27FC236}">
              <a16:creationId xmlns:a16="http://schemas.microsoft.com/office/drawing/2014/main" id="{00000000-0008-0000-0600-00000E000000}"/>
            </a:ext>
          </a:extLst>
        </xdr:cNvPr>
        <xdr:cNvSpPr/>
      </xdr:nvSpPr>
      <xdr:spPr>
        <a:xfrm>
          <a:off x="1819275" y="5753100"/>
          <a:ext cx="609600" cy="247650"/>
        </a:xfrm>
        <a:prstGeom prst="striped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2</xdr:col>
      <xdr:colOff>819150</xdr:colOff>
      <xdr:row>12</xdr:row>
      <xdr:rowOff>161925</xdr:rowOff>
    </xdr:from>
    <xdr:to>
      <xdr:col>4</xdr:col>
      <xdr:colOff>561975</xdr:colOff>
      <xdr:row>14</xdr:row>
      <xdr:rowOff>9525</xdr:rowOff>
    </xdr:to>
    <xdr:sp macro="" textlink="">
      <xdr:nvSpPr>
        <xdr:cNvPr id="15" name="14 Rectángulo">
          <a:extLst>
            <a:ext uri="{FF2B5EF4-FFF2-40B4-BE49-F238E27FC236}">
              <a16:creationId xmlns:a16="http://schemas.microsoft.com/office/drawing/2014/main" id="{00000000-0008-0000-0600-00000F000000}"/>
            </a:ext>
          </a:extLst>
        </xdr:cNvPr>
        <xdr:cNvSpPr/>
      </xdr:nvSpPr>
      <xdr:spPr>
        <a:xfrm>
          <a:off x="2590800" y="4210050"/>
          <a:ext cx="1543050" cy="28575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AMENAZAS</a:t>
          </a:r>
        </a:p>
      </xdr:txBody>
    </xdr:sp>
    <xdr:clientData/>
  </xdr:twoCellAnchor>
  <xdr:twoCellAnchor>
    <xdr:from>
      <xdr:col>3</xdr:col>
      <xdr:colOff>0</xdr:colOff>
      <xdr:row>14</xdr:row>
      <xdr:rowOff>95250</xdr:rowOff>
    </xdr:from>
    <xdr:to>
      <xdr:col>4</xdr:col>
      <xdr:colOff>571500</xdr:colOff>
      <xdr:row>15</xdr:row>
      <xdr:rowOff>161925</xdr:rowOff>
    </xdr:to>
    <xdr:sp macro="" textlink="">
      <xdr:nvSpPr>
        <xdr:cNvPr id="16" name="15 Rectángulo">
          <a:extLst>
            <a:ext uri="{FF2B5EF4-FFF2-40B4-BE49-F238E27FC236}">
              <a16:creationId xmlns:a16="http://schemas.microsoft.com/office/drawing/2014/main" id="{00000000-0008-0000-0600-000010000000}"/>
            </a:ext>
          </a:extLst>
        </xdr:cNvPr>
        <xdr:cNvSpPr/>
      </xdr:nvSpPr>
      <xdr:spPr>
        <a:xfrm>
          <a:off x="2609850" y="4581525"/>
          <a:ext cx="1533525" cy="28575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OPORTUNIDADES</a:t>
          </a:r>
        </a:p>
      </xdr:txBody>
    </xdr:sp>
    <xdr:clientData/>
  </xdr:twoCellAnchor>
  <xdr:twoCellAnchor>
    <xdr:from>
      <xdr:col>2</xdr:col>
      <xdr:colOff>19051</xdr:colOff>
      <xdr:row>17</xdr:row>
      <xdr:rowOff>200025</xdr:rowOff>
    </xdr:from>
    <xdr:to>
      <xdr:col>2</xdr:col>
      <xdr:colOff>647700</xdr:colOff>
      <xdr:row>19</xdr:row>
      <xdr:rowOff>9525</xdr:rowOff>
    </xdr:to>
    <xdr:sp macro="" textlink="">
      <xdr:nvSpPr>
        <xdr:cNvPr id="17" name="16 Flecha a la derecha con bandas">
          <a:extLst>
            <a:ext uri="{FF2B5EF4-FFF2-40B4-BE49-F238E27FC236}">
              <a16:creationId xmlns:a16="http://schemas.microsoft.com/office/drawing/2014/main" id="{00000000-0008-0000-0600-000011000000}"/>
            </a:ext>
          </a:extLst>
        </xdr:cNvPr>
        <xdr:cNvSpPr/>
      </xdr:nvSpPr>
      <xdr:spPr>
        <a:xfrm>
          <a:off x="1790701" y="5343525"/>
          <a:ext cx="628649" cy="247650"/>
        </a:xfrm>
        <a:prstGeom prst="striped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1</xdr:col>
      <xdr:colOff>923925</xdr:colOff>
      <xdr:row>14</xdr:row>
      <xdr:rowOff>142875</xdr:rowOff>
    </xdr:from>
    <xdr:to>
      <xdr:col>2</xdr:col>
      <xdr:colOff>619125</xdr:colOff>
      <xdr:row>15</xdr:row>
      <xdr:rowOff>171450</xdr:rowOff>
    </xdr:to>
    <xdr:sp macro="" textlink="">
      <xdr:nvSpPr>
        <xdr:cNvPr id="18" name="17 Flecha a la derecha con bandas">
          <a:extLst>
            <a:ext uri="{FF2B5EF4-FFF2-40B4-BE49-F238E27FC236}">
              <a16:creationId xmlns:a16="http://schemas.microsoft.com/office/drawing/2014/main" id="{00000000-0008-0000-0600-000012000000}"/>
            </a:ext>
          </a:extLst>
        </xdr:cNvPr>
        <xdr:cNvSpPr/>
      </xdr:nvSpPr>
      <xdr:spPr>
        <a:xfrm>
          <a:off x="1762125" y="4629150"/>
          <a:ext cx="628650" cy="247650"/>
        </a:xfrm>
        <a:prstGeom prst="stripedRightArrow">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2</xdr:col>
      <xdr:colOff>838199</xdr:colOff>
      <xdr:row>17</xdr:row>
      <xdr:rowOff>123825</xdr:rowOff>
    </xdr:from>
    <xdr:to>
      <xdr:col>4</xdr:col>
      <xdr:colOff>590549</xdr:colOff>
      <xdr:row>18</xdr:row>
      <xdr:rowOff>190500</xdr:rowOff>
    </xdr:to>
    <xdr:sp macro="" textlink="">
      <xdr:nvSpPr>
        <xdr:cNvPr id="19" name="18 Rectángulo">
          <a:extLst>
            <a:ext uri="{FF2B5EF4-FFF2-40B4-BE49-F238E27FC236}">
              <a16:creationId xmlns:a16="http://schemas.microsoft.com/office/drawing/2014/main" id="{00000000-0008-0000-0600-000013000000}"/>
            </a:ext>
          </a:extLst>
        </xdr:cNvPr>
        <xdr:cNvSpPr/>
      </xdr:nvSpPr>
      <xdr:spPr>
        <a:xfrm>
          <a:off x="2609849" y="5267325"/>
          <a:ext cx="1552575" cy="285750"/>
        </a:xfrm>
        <a:prstGeom prst="rect">
          <a:avLst/>
        </a:prstGeom>
        <a:solidFill>
          <a:srgbClr val="00924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DEBILIDADES</a:t>
          </a:r>
        </a:p>
      </xdr:txBody>
    </xdr:sp>
    <xdr:clientData/>
  </xdr:twoCellAnchor>
  <xdr:twoCellAnchor>
    <xdr:from>
      <xdr:col>3</xdr:col>
      <xdr:colOff>28575</xdr:colOff>
      <xdr:row>19</xdr:row>
      <xdr:rowOff>114300</xdr:rowOff>
    </xdr:from>
    <xdr:to>
      <xdr:col>4</xdr:col>
      <xdr:colOff>619125</xdr:colOff>
      <xdr:row>20</xdr:row>
      <xdr:rowOff>180975</xdr:rowOff>
    </xdr:to>
    <xdr:sp macro="" textlink="">
      <xdr:nvSpPr>
        <xdr:cNvPr id="20" name="19 Rectángulo">
          <a:extLst>
            <a:ext uri="{FF2B5EF4-FFF2-40B4-BE49-F238E27FC236}">
              <a16:creationId xmlns:a16="http://schemas.microsoft.com/office/drawing/2014/main" id="{00000000-0008-0000-0600-000014000000}"/>
            </a:ext>
          </a:extLst>
        </xdr:cNvPr>
        <xdr:cNvSpPr/>
      </xdr:nvSpPr>
      <xdr:spPr>
        <a:xfrm>
          <a:off x="2638425" y="5695950"/>
          <a:ext cx="1552575" cy="285750"/>
        </a:xfrm>
        <a:prstGeom prst="rect">
          <a:avLst/>
        </a:prstGeom>
        <a:solidFill>
          <a:srgbClr val="00924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t>FORTALEZAS</a:t>
          </a:r>
        </a:p>
      </xdr:txBody>
    </xdr:sp>
    <xdr:clientData/>
  </xdr:twoCellAnchor>
  <xdr:twoCellAnchor>
    <xdr:from>
      <xdr:col>4</xdr:col>
      <xdr:colOff>685801</xdr:colOff>
      <xdr:row>18</xdr:row>
      <xdr:rowOff>142875</xdr:rowOff>
    </xdr:from>
    <xdr:to>
      <xdr:col>5</xdr:col>
      <xdr:colOff>361951</xdr:colOff>
      <xdr:row>19</xdr:row>
      <xdr:rowOff>171450</xdr:rowOff>
    </xdr:to>
    <xdr:sp macro="" textlink="">
      <xdr:nvSpPr>
        <xdr:cNvPr id="21" name="20 Flecha a la derecha con bandas">
          <a:extLst>
            <a:ext uri="{FF2B5EF4-FFF2-40B4-BE49-F238E27FC236}">
              <a16:creationId xmlns:a16="http://schemas.microsoft.com/office/drawing/2014/main" id="{00000000-0008-0000-0600-000015000000}"/>
            </a:ext>
          </a:extLst>
        </xdr:cNvPr>
        <xdr:cNvSpPr/>
      </xdr:nvSpPr>
      <xdr:spPr>
        <a:xfrm>
          <a:off x="4257676" y="5505450"/>
          <a:ext cx="514350" cy="247650"/>
        </a:xfrm>
        <a:prstGeom prst="striped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5</xdr:col>
      <xdr:colOff>409575</xdr:colOff>
      <xdr:row>16</xdr:row>
      <xdr:rowOff>190500</xdr:rowOff>
    </xdr:from>
    <xdr:to>
      <xdr:col>6</xdr:col>
      <xdr:colOff>733425</xdr:colOff>
      <xdr:row>21</xdr:row>
      <xdr:rowOff>9525</xdr:rowOff>
    </xdr:to>
    <xdr:sp macro="" textlink="">
      <xdr:nvSpPr>
        <xdr:cNvPr id="22" name="21 Rectángulo">
          <a:extLst>
            <a:ext uri="{FF2B5EF4-FFF2-40B4-BE49-F238E27FC236}">
              <a16:creationId xmlns:a16="http://schemas.microsoft.com/office/drawing/2014/main" id="{00000000-0008-0000-0600-000016000000}"/>
            </a:ext>
          </a:extLst>
        </xdr:cNvPr>
        <xdr:cNvSpPr/>
      </xdr:nvSpPr>
      <xdr:spPr>
        <a:xfrm>
          <a:off x="4819650" y="5114925"/>
          <a:ext cx="1162050" cy="914400"/>
        </a:xfrm>
        <a:prstGeom prst="rect">
          <a:avLst/>
        </a:prstGeom>
        <a:solidFill>
          <a:srgbClr val="0070C0"/>
        </a:solidFill>
        <a:ln w="11430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b="1"/>
            <a:t>ANÁLISI</a:t>
          </a:r>
          <a:r>
            <a:rPr lang="es-ES" sz="1000" b="1" baseline="0"/>
            <a:t>S DE RECURSOS Y CAPACIDADES DE  LA EMPRESA</a:t>
          </a:r>
          <a:endParaRPr lang="es-ES" sz="1000" b="1"/>
        </a:p>
      </xdr:txBody>
    </xdr:sp>
    <xdr:clientData/>
  </xdr:twoCellAnchor>
  <xdr:twoCellAnchor editAs="oneCell">
    <xdr:from>
      <xdr:col>5</xdr:col>
      <xdr:colOff>333375</xdr:colOff>
      <xdr:row>71</xdr:row>
      <xdr:rowOff>200025</xdr:rowOff>
    </xdr:from>
    <xdr:to>
      <xdr:col>5</xdr:col>
      <xdr:colOff>742950</xdr:colOff>
      <xdr:row>73</xdr:row>
      <xdr:rowOff>171450</xdr:rowOff>
    </xdr:to>
    <xdr:pic>
      <xdr:nvPicPr>
        <xdr:cNvPr id="23" name="Picture 3">
          <a:hlinkClick xmlns:r="http://schemas.openxmlformats.org/officeDocument/2006/relationships" r:id="rId7"/>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8" cstate="print">
          <a:duotone>
            <a:schemeClr val="accent1">
              <a:shade val="45000"/>
              <a:satMod val="135000"/>
            </a:schemeClr>
            <a:prstClr val="white"/>
          </a:duotone>
        </a:blip>
        <a:srcRect/>
        <a:stretch>
          <a:fillRect/>
        </a:stretch>
      </xdr:blipFill>
      <xdr:spPr bwMode="auto">
        <a:xfrm>
          <a:off x="4743450" y="16783050"/>
          <a:ext cx="409575" cy="409575"/>
        </a:xfrm>
        <a:prstGeom prst="rect">
          <a:avLst/>
        </a:prstGeom>
        <a:noFill/>
        <a:ln w="1">
          <a:noFill/>
          <a:miter lim="800000"/>
          <a:headEnd/>
          <a:tailEnd type="none" w="med" len="med"/>
        </a:ln>
        <a:effectLst/>
      </xdr:spPr>
    </xdr:pic>
    <xdr:clientData/>
  </xdr:twoCellAnchor>
  <xdr:twoCellAnchor>
    <xdr:from>
      <xdr:col>1</xdr:col>
      <xdr:colOff>571499</xdr:colOff>
      <xdr:row>71</xdr:row>
      <xdr:rowOff>123825</xdr:rowOff>
    </xdr:from>
    <xdr:to>
      <xdr:col>3</xdr:col>
      <xdr:colOff>243449</xdr:colOff>
      <xdr:row>74</xdr:row>
      <xdr:rowOff>57150</xdr:rowOff>
    </xdr:to>
    <xdr:sp macro="" textlink="">
      <xdr:nvSpPr>
        <xdr:cNvPr id="24" name="23 Rectángulo">
          <a:extLst>
            <a:ext uri="{FF2B5EF4-FFF2-40B4-BE49-F238E27FC236}">
              <a16:creationId xmlns:a16="http://schemas.microsoft.com/office/drawing/2014/main" id="{00000000-0008-0000-0600-000018000000}"/>
            </a:ext>
          </a:extLst>
        </xdr:cNvPr>
        <xdr:cNvSpPr/>
      </xdr:nvSpPr>
      <xdr:spPr>
        <a:xfrm>
          <a:off x="1409699" y="167068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4. OBJETIVOS</a:t>
          </a:r>
          <a:r>
            <a:rPr lang="es-ES" sz="1100" baseline="0">
              <a:solidFill>
                <a:schemeClr val="lt1"/>
              </a:solidFill>
              <a:latin typeface="+mn-lt"/>
              <a:ea typeface="+mn-ea"/>
              <a:cs typeface="+mn-cs"/>
            </a:rPr>
            <a:t> ESTRATÉGICOS </a:t>
          </a:r>
          <a:endParaRPr lang="es-ES" sz="1100">
            <a:solidFill>
              <a:schemeClr val="lt1"/>
            </a:solidFill>
            <a:latin typeface="+mn-lt"/>
            <a:ea typeface="+mn-ea"/>
            <a:cs typeface="+mn-cs"/>
          </a:endParaRPr>
        </a:p>
      </xdr:txBody>
    </xdr:sp>
    <xdr:clientData/>
  </xdr:twoCellAnchor>
  <xdr:twoCellAnchor>
    <xdr:from>
      <xdr:col>3</xdr:col>
      <xdr:colOff>514350</xdr:colOff>
      <xdr:row>71</xdr:row>
      <xdr:rowOff>123825</xdr:rowOff>
    </xdr:from>
    <xdr:to>
      <xdr:col>5</xdr:col>
      <xdr:colOff>157725</xdr:colOff>
      <xdr:row>74</xdr:row>
      <xdr:rowOff>57150</xdr:rowOff>
    </xdr:to>
    <xdr:sp macro="" textlink="">
      <xdr:nvSpPr>
        <xdr:cNvPr id="27" name="26 Rectángulo">
          <a:extLst>
            <a:ext uri="{FF2B5EF4-FFF2-40B4-BE49-F238E27FC236}">
              <a16:creationId xmlns:a16="http://schemas.microsoft.com/office/drawing/2014/main" id="{00000000-0008-0000-0600-00001B000000}"/>
            </a:ext>
          </a:extLst>
        </xdr:cNvPr>
        <xdr:cNvSpPr/>
      </xdr:nvSpPr>
      <xdr:spPr>
        <a:xfrm>
          <a:off x="3124200" y="16706850"/>
          <a:ext cx="1443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6.</a:t>
          </a:r>
          <a:r>
            <a:rPr lang="es-ES" sz="1100" baseline="0">
              <a:solidFill>
                <a:schemeClr val="lt1"/>
              </a:solidFill>
              <a:latin typeface="+mn-lt"/>
              <a:ea typeface="+mn-ea"/>
              <a:cs typeface="+mn-cs"/>
            </a:rPr>
            <a:t> CADENA DE VALOR</a:t>
          </a:r>
          <a:endParaRPr lang="es-ES"/>
        </a:p>
      </xdr:txBody>
    </xdr:sp>
    <xdr:clientData/>
  </xdr:twoCellAnchor>
  <xdr:twoCellAnchor editAs="oneCell">
    <xdr:from>
      <xdr:col>1</xdr:col>
      <xdr:colOff>9525</xdr:colOff>
      <xdr:row>72</xdr:row>
      <xdr:rowOff>0</xdr:rowOff>
    </xdr:from>
    <xdr:to>
      <xdr:col>1</xdr:col>
      <xdr:colOff>419100</xdr:colOff>
      <xdr:row>73</xdr:row>
      <xdr:rowOff>190500</xdr:rowOff>
    </xdr:to>
    <xdr:pic>
      <xdr:nvPicPr>
        <xdr:cNvPr id="28" name="Picture 3">
          <a:hlinkClick xmlns:r="http://schemas.openxmlformats.org/officeDocument/2006/relationships" r:id="rId9"/>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8" cstate="print">
          <a:duotone>
            <a:schemeClr val="accent1">
              <a:shade val="45000"/>
              <a:satMod val="135000"/>
            </a:schemeClr>
            <a:prstClr val="white"/>
          </a:duotone>
        </a:blip>
        <a:srcRect/>
        <a:stretch>
          <a:fillRect/>
        </a:stretch>
      </xdr:blipFill>
      <xdr:spPr bwMode="auto">
        <a:xfrm rot="10800000">
          <a:off x="847725" y="10010775"/>
          <a:ext cx="409575" cy="40957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266701</xdr:colOff>
      <xdr:row>12</xdr:row>
      <xdr:rowOff>28575</xdr:rowOff>
    </xdr:from>
    <xdr:to>
      <xdr:col>2</xdr:col>
      <xdr:colOff>733425</xdr:colOff>
      <xdr:row>15</xdr:row>
      <xdr:rowOff>47625</xdr:rowOff>
    </xdr:to>
    <xdr:sp macro="" textlink="">
      <xdr:nvSpPr>
        <xdr:cNvPr id="2" name="1 Elipse">
          <a:extLst>
            <a:ext uri="{FF2B5EF4-FFF2-40B4-BE49-F238E27FC236}">
              <a16:creationId xmlns:a16="http://schemas.microsoft.com/office/drawing/2014/main" id="{00000000-0008-0000-0700-000002000000}"/>
            </a:ext>
          </a:extLst>
        </xdr:cNvPr>
        <xdr:cNvSpPr/>
      </xdr:nvSpPr>
      <xdr:spPr>
        <a:xfrm>
          <a:off x="1104901" y="4048125"/>
          <a:ext cx="1590674" cy="676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Actividades</a:t>
          </a:r>
          <a:r>
            <a:rPr lang="es-ES" sz="1100" baseline="0"/>
            <a:t> primarias</a:t>
          </a:r>
        </a:p>
      </xdr:txBody>
    </xdr:sp>
    <xdr:clientData/>
  </xdr:twoCellAnchor>
  <xdr:twoCellAnchor>
    <xdr:from>
      <xdr:col>1</xdr:col>
      <xdr:colOff>266700</xdr:colOff>
      <xdr:row>16</xdr:row>
      <xdr:rowOff>66675</xdr:rowOff>
    </xdr:from>
    <xdr:to>
      <xdr:col>2</xdr:col>
      <xdr:colOff>733425</xdr:colOff>
      <xdr:row>19</xdr:row>
      <xdr:rowOff>66675</xdr:rowOff>
    </xdr:to>
    <xdr:sp macro="" textlink="">
      <xdr:nvSpPr>
        <xdr:cNvPr id="3" name="2 Elipse">
          <a:extLst>
            <a:ext uri="{FF2B5EF4-FFF2-40B4-BE49-F238E27FC236}">
              <a16:creationId xmlns:a16="http://schemas.microsoft.com/office/drawing/2014/main" id="{00000000-0008-0000-0700-000003000000}"/>
            </a:ext>
          </a:extLst>
        </xdr:cNvPr>
        <xdr:cNvSpPr/>
      </xdr:nvSpPr>
      <xdr:spPr>
        <a:xfrm>
          <a:off x="1104900" y="4962525"/>
          <a:ext cx="1590675" cy="657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Actividades</a:t>
          </a:r>
          <a:r>
            <a:rPr lang="es-ES" sz="1100" baseline="0"/>
            <a:t> de apoyo</a:t>
          </a:r>
        </a:p>
      </xdr:txBody>
    </xdr:sp>
    <xdr:clientData/>
  </xdr:twoCellAnchor>
  <xdr:twoCellAnchor>
    <xdr:from>
      <xdr:col>1</xdr:col>
      <xdr:colOff>266700</xdr:colOff>
      <xdr:row>20</xdr:row>
      <xdr:rowOff>85726</xdr:rowOff>
    </xdr:from>
    <xdr:to>
      <xdr:col>2</xdr:col>
      <xdr:colOff>704850</xdr:colOff>
      <xdr:row>23</xdr:row>
      <xdr:rowOff>76201</xdr:rowOff>
    </xdr:to>
    <xdr:sp macro="" textlink="">
      <xdr:nvSpPr>
        <xdr:cNvPr id="4" name="3 Elipse">
          <a:extLst>
            <a:ext uri="{FF2B5EF4-FFF2-40B4-BE49-F238E27FC236}">
              <a16:creationId xmlns:a16="http://schemas.microsoft.com/office/drawing/2014/main" id="{00000000-0008-0000-0700-000004000000}"/>
            </a:ext>
          </a:extLst>
        </xdr:cNvPr>
        <xdr:cNvSpPr/>
      </xdr:nvSpPr>
      <xdr:spPr>
        <a:xfrm>
          <a:off x="1104900" y="5857876"/>
          <a:ext cx="1562100"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Margen</a:t>
          </a:r>
          <a:endParaRPr lang="es-ES" sz="1100" baseline="0"/>
        </a:p>
      </xdr:txBody>
    </xdr:sp>
    <xdr:clientData/>
  </xdr:twoCellAnchor>
  <xdr:twoCellAnchor>
    <xdr:from>
      <xdr:col>2</xdr:col>
      <xdr:colOff>962025</xdr:colOff>
      <xdr:row>12</xdr:row>
      <xdr:rowOff>104775</xdr:rowOff>
    </xdr:from>
    <xdr:to>
      <xdr:col>4</xdr:col>
      <xdr:colOff>171450</xdr:colOff>
      <xdr:row>14</xdr:row>
      <xdr:rowOff>66675</xdr:rowOff>
    </xdr:to>
    <xdr:sp macro="" textlink="">
      <xdr:nvSpPr>
        <xdr:cNvPr id="5" name="4 Flecha derecha">
          <a:extLst>
            <a:ext uri="{FF2B5EF4-FFF2-40B4-BE49-F238E27FC236}">
              <a16:creationId xmlns:a16="http://schemas.microsoft.com/office/drawing/2014/main" id="{00000000-0008-0000-0700-000005000000}"/>
            </a:ext>
          </a:extLst>
        </xdr:cNvPr>
        <xdr:cNvSpPr/>
      </xdr:nvSpPr>
      <xdr:spPr>
        <a:xfrm>
          <a:off x="2676525" y="3562350"/>
          <a:ext cx="1704975" cy="4000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ES" sz="1100"/>
            <a:t>Relacionadas</a:t>
          </a:r>
          <a:r>
            <a:rPr lang="es-ES" sz="1100" baseline="0"/>
            <a:t> con</a:t>
          </a:r>
          <a:endParaRPr lang="es-ES" sz="1100"/>
        </a:p>
      </xdr:txBody>
    </xdr:sp>
    <xdr:clientData/>
  </xdr:twoCellAnchor>
  <xdr:twoCellAnchor>
    <xdr:from>
      <xdr:col>4</xdr:col>
      <xdr:colOff>409575</xdr:colOff>
      <xdr:row>11</xdr:row>
      <xdr:rowOff>161925</xdr:rowOff>
    </xdr:from>
    <xdr:to>
      <xdr:col>5</xdr:col>
      <xdr:colOff>723900</xdr:colOff>
      <xdr:row>14</xdr:row>
      <xdr:rowOff>209549</xdr:rowOff>
    </xdr:to>
    <xdr:sp macro="" textlink="">
      <xdr:nvSpPr>
        <xdr:cNvPr id="6" name="5 Rectángulo redondeado">
          <a:extLst>
            <a:ext uri="{FF2B5EF4-FFF2-40B4-BE49-F238E27FC236}">
              <a16:creationId xmlns:a16="http://schemas.microsoft.com/office/drawing/2014/main" id="{00000000-0008-0000-0700-000006000000}"/>
            </a:ext>
          </a:extLst>
        </xdr:cNvPr>
        <xdr:cNvSpPr/>
      </xdr:nvSpPr>
      <xdr:spPr>
        <a:xfrm>
          <a:off x="4619625" y="3400425"/>
          <a:ext cx="1438275" cy="7048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Transformación de </a:t>
          </a:r>
          <a:r>
            <a:rPr lang="es-ES" sz="1100" i="1"/>
            <a:t>inputs</a:t>
          </a:r>
          <a:r>
            <a:rPr lang="es-ES" sz="1100" i="0"/>
            <a:t> y relación con el cliente</a:t>
          </a:r>
        </a:p>
      </xdr:txBody>
    </xdr:sp>
    <xdr:clientData/>
  </xdr:twoCellAnchor>
  <xdr:twoCellAnchor>
    <xdr:from>
      <xdr:col>4</xdr:col>
      <xdr:colOff>438150</xdr:colOff>
      <xdr:row>15</xdr:row>
      <xdr:rowOff>190500</xdr:rowOff>
    </xdr:from>
    <xdr:to>
      <xdr:col>5</xdr:col>
      <xdr:colOff>752475</xdr:colOff>
      <xdr:row>19</xdr:row>
      <xdr:rowOff>142875</xdr:rowOff>
    </xdr:to>
    <xdr:sp macro="" textlink="">
      <xdr:nvSpPr>
        <xdr:cNvPr id="7" name="6 Rectángulo redondeado">
          <a:extLst>
            <a:ext uri="{FF2B5EF4-FFF2-40B4-BE49-F238E27FC236}">
              <a16:creationId xmlns:a16="http://schemas.microsoft.com/office/drawing/2014/main" id="{00000000-0008-0000-0700-000007000000}"/>
            </a:ext>
          </a:extLst>
        </xdr:cNvPr>
        <xdr:cNvSpPr/>
      </xdr:nvSpPr>
      <xdr:spPr>
        <a:xfrm>
          <a:off x="4171950" y="3800475"/>
          <a:ext cx="1438275"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Estructura de la empresa para poder desarrollar todo el proceso productivo</a:t>
          </a:r>
          <a:endParaRPr lang="es-ES" sz="1100" i="0"/>
        </a:p>
      </xdr:txBody>
    </xdr:sp>
    <xdr:clientData/>
  </xdr:twoCellAnchor>
  <xdr:twoCellAnchor>
    <xdr:from>
      <xdr:col>4</xdr:col>
      <xdr:colOff>447675</xdr:colOff>
      <xdr:row>20</xdr:row>
      <xdr:rowOff>152400</xdr:rowOff>
    </xdr:from>
    <xdr:to>
      <xdr:col>5</xdr:col>
      <xdr:colOff>762000</xdr:colOff>
      <xdr:row>23</xdr:row>
      <xdr:rowOff>200024</xdr:rowOff>
    </xdr:to>
    <xdr:sp macro="" textlink="">
      <xdr:nvSpPr>
        <xdr:cNvPr id="8" name="7 Rectángulo redondeado">
          <a:extLst>
            <a:ext uri="{FF2B5EF4-FFF2-40B4-BE49-F238E27FC236}">
              <a16:creationId xmlns:a16="http://schemas.microsoft.com/office/drawing/2014/main" id="{00000000-0008-0000-0700-000008000000}"/>
            </a:ext>
          </a:extLst>
        </xdr:cNvPr>
        <xdr:cNvSpPr/>
      </xdr:nvSpPr>
      <xdr:spPr>
        <a:xfrm>
          <a:off x="4657725" y="5362575"/>
          <a:ext cx="1438275" cy="7048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Valor obtenido</a:t>
          </a:r>
          <a:r>
            <a:rPr lang="es-ES" sz="1100" baseline="0"/>
            <a:t> por la empresa en relación a los costes incurridos</a:t>
          </a:r>
          <a:endParaRPr lang="es-ES" sz="1100" i="0"/>
        </a:p>
      </xdr:txBody>
    </xdr:sp>
    <xdr:clientData/>
  </xdr:twoCellAnchor>
  <xdr:twoCellAnchor>
    <xdr:from>
      <xdr:col>2</xdr:col>
      <xdr:colOff>990600</xdr:colOff>
      <xdr:row>16</xdr:row>
      <xdr:rowOff>180975</xdr:rowOff>
    </xdr:from>
    <xdr:to>
      <xdr:col>4</xdr:col>
      <xdr:colOff>200025</xdr:colOff>
      <xdr:row>18</xdr:row>
      <xdr:rowOff>142875</xdr:rowOff>
    </xdr:to>
    <xdr:sp macro="" textlink="">
      <xdr:nvSpPr>
        <xdr:cNvPr id="9" name="8 Flecha derecha">
          <a:extLst>
            <a:ext uri="{FF2B5EF4-FFF2-40B4-BE49-F238E27FC236}">
              <a16:creationId xmlns:a16="http://schemas.microsoft.com/office/drawing/2014/main" id="{00000000-0008-0000-0700-000009000000}"/>
            </a:ext>
          </a:extLst>
        </xdr:cNvPr>
        <xdr:cNvSpPr/>
      </xdr:nvSpPr>
      <xdr:spPr>
        <a:xfrm>
          <a:off x="2705100" y="4514850"/>
          <a:ext cx="1704975" cy="4000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ES" sz="1100"/>
            <a:t>Relacionadas</a:t>
          </a:r>
          <a:r>
            <a:rPr lang="es-ES" sz="1100" baseline="0"/>
            <a:t> con</a:t>
          </a:r>
          <a:endParaRPr lang="es-ES" sz="1100"/>
        </a:p>
      </xdr:txBody>
    </xdr:sp>
    <xdr:clientData/>
  </xdr:twoCellAnchor>
  <xdr:twoCellAnchor>
    <xdr:from>
      <xdr:col>2</xdr:col>
      <xdr:colOff>981075</xdr:colOff>
      <xdr:row>20</xdr:row>
      <xdr:rowOff>209549</xdr:rowOff>
    </xdr:from>
    <xdr:to>
      <xdr:col>4</xdr:col>
      <xdr:colOff>190500</xdr:colOff>
      <xdr:row>22</xdr:row>
      <xdr:rowOff>200024</xdr:rowOff>
    </xdr:to>
    <xdr:sp macro="" textlink="">
      <xdr:nvSpPr>
        <xdr:cNvPr id="10" name="9 Flecha derecha">
          <a:extLst>
            <a:ext uri="{FF2B5EF4-FFF2-40B4-BE49-F238E27FC236}">
              <a16:creationId xmlns:a16="http://schemas.microsoft.com/office/drawing/2014/main" id="{00000000-0008-0000-0700-00000A000000}"/>
            </a:ext>
          </a:extLst>
        </xdr:cNvPr>
        <xdr:cNvSpPr/>
      </xdr:nvSpPr>
      <xdr:spPr>
        <a:xfrm>
          <a:off x="2695575" y="5419724"/>
          <a:ext cx="1704975" cy="428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ES" sz="1100"/>
            <a:t>Relacionadas</a:t>
          </a:r>
          <a:r>
            <a:rPr lang="es-ES" sz="1100" baseline="0"/>
            <a:t> con</a:t>
          </a:r>
          <a:endParaRPr lang="es-ES" sz="1100"/>
        </a:p>
      </xdr:txBody>
    </xdr:sp>
    <xdr:clientData/>
  </xdr:twoCellAnchor>
  <xdr:twoCellAnchor>
    <xdr:from>
      <xdr:col>1</xdr:col>
      <xdr:colOff>504826</xdr:colOff>
      <xdr:row>28</xdr:row>
      <xdr:rowOff>85725</xdr:rowOff>
    </xdr:from>
    <xdr:to>
      <xdr:col>1</xdr:col>
      <xdr:colOff>1019176</xdr:colOff>
      <xdr:row>29</xdr:row>
      <xdr:rowOff>76200</xdr:rowOff>
    </xdr:to>
    <xdr:sp macro="" textlink="">
      <xdr:nvSpPr>
        <xdr:cNvPr id="11" name="10 Flecha derecha">
          <a:extLst>
            <a:ext uri="{FF2B5EF4-FFF2-40B4-BE49-F238E27FC236}">
              <a16:creationId xmlns:a16="http://schemas.microsoft.com/office/drawing/2014/main" id="{00000000-0008-0000-0700-00000B000000}"/>
            </a:ext>
          </a:extLst>
        </xdr:cNvPr>
        <xdr:cNvSpPr/>
      </xdr:nvSpPr>
      <xdr:spPr>
        <a:xfrm>
          <a:off x="1343026" y="761047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30</xdr:row>
      <xdr:rowOff>85725</xdr:rowOff>
    </xdr:from>
    <xdr:to>
      <xdr:col>1</xdr:col>
      <xdr:colOff>1019176</xdr:colOff>
      <xdr:row>31</xdr:row>
      <xdr:rowOff>76200</xdr:rowOff>
    </xdr:to>
    <xdr:sp macro="" textlink="">
      <xdr:nvSpPr>
        <xdr:cNvPr id="12" name="11 Flecha derecha">
          <a:extLst>
            <a:ext uri="{FF2B5EF4-FFF2-40B4-BE49-F238E27FC236}">
              <a16:creationId xmlns:a16="http://schemas.microsoft.com/office/drawing/2014/main" id="{00000000-0008-0000-0700-00000C000000}"/>
            </a:ext>
          </a:extLst>
        </xdr:cNvPr>
        <xdr:cNvSpPr/>
      </xdr:nvSpPr>
      <xdr:spPr>
        <a:xfrm>
          <a:off x="1343026" y="826770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32</xdr:row>
      <xdr:rowOff>85725</xdr:rowOff>
    </xdr:from>
    <xdr:to>
      <xdr:col>1</xdr:col>
      <xdr:colOff>1019176</xdr:colOff>
      <xdr:row>33</xdr:row>
      <xdr:rowOff>76200</xdr:rowOff>
    </xdr:to>
    <xdr:sp macro="" textlink="">
      <xdr:nvSpPr>
        <xdr:cNvPr id="13" name="12 Flecha derecha">
          <a:extLst>
            <a:ext uri="{FF2B5EF4-FFF2-40B4-BE49-F238E27FC236}">
              <a16:creationId xmlns:a16="http://schemas.microsoft.com/office/drawing/2014/main" id="{00000000-0008-0000-0700-00000D000000}"/>
            </a:ext>
          </a:extLst>
        </xdr:cNvPr>
        <xdr:cNvSpPr/>
      </xdr:nvSpPr>
      <xdr:spPr>
        <a:xfrm>
          <a:off x="1343026" y="892492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34</xdr:row>
      <xdr:rowOff>85725</xdr:rowOff>
    </xdr:from>
    <xdr:to>
      <xdr:col>1</xdr:col>
      <xdr:colOff>1019176</xdr:colOff>
      <xdr:row>35</xdr:row>
      <xdr:rowOff>76200</xdr:rowOff>
    </xdr:to>
    <xdr:sp macro="" textlink="">
      <xdr:nvSpPr>
        <xdr:cNvPr id="14" name="13 Flecha derecha">
          <a:extLst>
            <a:ext uri="{FF2B5EF4-FFF2-40B4-BE49-F238E27FC236}">
              <a16:creationId xmlns:a16="http://schemas.microsoft.com/office/drawing/2014/main" id="{00000000-0008-0000-0700-00000E000000}"/>
            </a:ext>
          </a:extLst>
        </xdr:cNvPr>
        <xdr:cNvSpPr/>
      </xdr:nvSpPr>
      <xdr:spPr>
        <a:xfrm>
          <a:off x="1343026" y="958215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36</xdr:row>
      <xdr:rowOff>85725</xdr:rowOff>
    </xdr:from>
    <xdr:to>
      <xdr:col>1</xdr:col>
      <xdr:colOff>1019176</xdr:colOff>
      <xdr:row>37</xdr:row>
      <xdr:rowOff>76200</xdr:rowOff>
    </xdr:to>
    <xdr:sp macro="" textlink="">
      <xdr:nvSpPr>
        <xdr:cNvPr id="15" name="14 Flecha derecha">
          <a:extLst>
            <a:ext uri="{FF2B5EF4-FFF2-40B4-BE49-F238E27FC236}">
              <a16:creationId xmlns:a16="http://schemas.microsoft.com/office/drawing/2014/main" id="{00000000-0008-0000-0700-00000F000000}"/>
            </a:ext>
          </a:extLst>
        </xdr:cNvPr>
        <xdr:cNvSpPr/>
      </xdr:nvSpPr>
      <xdr:spPr>
        <a:xfrm>
          <a:off x="1343026" y="1023937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40</xdr:row>
      <xdr:rowOff>76200</xdr:rowOff>
    </xdr:from>
    <xdr:to>
      <xdr:col>1</xdr:col>
      <xdr:colOff>1019176</xdr:colOff>
      <xdr:row>41</xdr:row>
      <xdr:rowOff>66675</xdr:rowOff>
    </xdr:to>
    <xdr:sp macro="" textlink="">
      <xdr:nvSpPr>
        <xdr:cNvPr id="16" name="15 Flecha derecha">
          <a:extLst>
            <a:ext uri="{FF2B5EF4-FFF2-40B4-BE49-F238E27FC236}">
              <a16:creationId xmlns:a16="http://schemas.microsoft.com/office/drawing/2014/main" id="{00000000-0008-0000-0700-000010000000}"/>
            </a:ext>
          </a:extLst>
        </xdr:cNvPr>
        <xdr:cNvSpPr/>
      </xdr:nvSpPr>
      <xdr:spPr>
        <a:xfrm>
          <a:off x="1343026" y="1154430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42</xdr:row>
      <xdr:rowOff>85725</xdr:rowOff>
    </xdr:from>
    <xdr:to>
      <xdr:col>1</xdr:col>
      <xdr:colOff>1019176</xdr:colOff>
      <xdr:row>43</xdr:row>
      <xdr:rowOff>76200</xdr:rowOff>
    </xdr:to>
    <xdr:sp macro="" textlink="">
      <xdr:nvSpPr>
        <xdr:cNvPr id="17" name="16 Flecha derecha">
          <a:extLst>
            <a:ext uri="{FF2B5EF4-FFF2-40B4-BE49-F238E27FC236}">
              <a16:creationId xmlns:a16="http://schemas.microsoft.com/office/drawing/2014/main" id="{00000000-0008-0000-0700-000011000000}"/>
            </a:ext>
          </a:extLst>
        </xdr:cNvPr>
        <xdr:cNvSpPr/>
      </xdr:nvSpPr>
      <xdr:spPr>
        <a:xfrm>
          <a:off x="1343026" y="1221105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44</xdr:row>
      <xdr:rowOff>76200</xdr:rowOff>
    </xdr:from>
    <xdr:to>
      <xdr:col>1</xdr:col>
      <xdr:colOff>1019176</xdr:colOff>
      <xdr:row>45</xdr:row>
      <xdr:rowOff>66675</xdr:rowOff>
    </xdr:to>
    <xdr:sp macro="" textlink="">
      <xdr:nvSpPr>
        <xdr:cNvPr id="18" name="17 Flecha derecha">
          <a:extLst>
            <a:ext uri="{FF2B5EF4-FFF2-40B4-BE49-F238E27FC236}">
              <a16:creationId xmlns:a16="http://schemas.microsoft.com/office/drawing/2014/main" id="{00000000-0008-0000-0700-000012000000}"/>
            </a:ext>
          </a:extLst>
        </xdr:cNvPr>
        <xdr:cNvSpPr/>
      </xdr:nvSpPr>
      <xdr:spPr>
        <a:xfrm>
          <a:off x="1343026" y="12858750"/>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504826</xdr:colOff>
      <xdr:row>46</xdr:row>
      <xdr:rowOff>76200</xdr:rowOff>
    </xdr:from>
    <xdr:to>
      <xdr:col>1</xdr:col>
      <xdr:colOff>1019176</xdr:colOff>
      <xdr:row>47</xdr:row>
      <xdr:rowOff>66675</xdr:rowOff>
    </xdr:to>
    <xdr:sp macro="" textlink="">
      <xdr:nvSpPr>
        <xdr:cNvPr id="19" name="18 Flecha derecha">
          <a:extLst>
            <a:ext uri="{FF2B5EF4-FFF2-40B4-BE49-F238E27FC236}">
              <a16:creationId xmlns:a16="http://schemas.microsoft.com/office/drawing/2014/main" id="{00000000-0008-0000-0700-000013000000}"/>
            </a:ext>
          </a:extLst>
        </xdr:cNvPr>
        <xdr:cNvSpPr/>
      </xdr:nvSpPr>
      <xdr:spPr>
        <a:xfrm>
          <a:off x="1343026" y="13515975"/>
          <a:ext cx="5143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ES" sz="1100"/>
        </a:p>
      </xdr:txBody>
    </xdr:sp>
    <xdr:clientData/>
  </xdr:twoCellAnchor>
  <xdr:twoCellAnchor>
    <xdr:from>
      <xdr:col>1</xdr:col>
      <xdr:colOff>571500</xdr:colOff>
      <xdr:row>53</xdr:row>
      <xdr:rowOff>19049</xdr:rowOff>
    </xdr:from>
    <xdr:to>
      <xdr:col>1</xdr:col>
      <xdr:colOff>685800</xdr:colOff>
      <xdr:row>60</xdr:row>
      <xdr:rowOff>85724</xdr:rowOff>
    </xdr:to>
    <xdr:sp macro="" textlink="">
      <xdr:nvSpPr>
        <xdr:cNvPr id="20" name="19 Flecha arriba y abajo">
          <a:extLst>
            <a:ext uri="{FF2B5EF4-FFF2-40B4-BE49-F238E27FC236}">
              <a16:creationId xmlns:a16="http://schemas.microsoft.com/office/drawing/2014/main" id="{00000000-0008-0000-0700-000014000000}"/>
            </a:ext>
          </a:extLst>
        </xdr:cNvPr>
        <xdr:cNvSpPr/>
      </xdr:nvSpPr>
      <xdr:spPr>
        <a:xfrm>
          <a:off x="1162050" y="13115924"/>
          <a:ext cx="114300" cy="1600200"/>
        </a:xfrm>
        <a:prstGeom prst="upDown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2</xdr:col>
      <xdr:colOff>9525</xdr:colOff>
      <xdr:row>60</xdr:row>
      <xdr:rowOff>180975</xdr:rowOff>
    </xdr:from>
    <xdr:to>
      <xdr:col>2</xdr:col>
      <xdr:colOff>762000</xdr:colOff>
      <xdr:row>63</xdr:row>
      <xdr:rowOff>47626</xdr:rowOff>
    </xdr:to>
    <xdr:sp macro="" textlink="">
      <xdr:nvSpPr>
        <xdr:cNvPr id="21" name="20 Rectángulo redondeado">
          <a:extLst>
            <a:ext uri="{FF2B5EF4-FFF2-40B4-BE49-F238E27FC236}">
              <a16:creationId xmlns:a16="http://schemas.microsoft.com/office/drawing/2014/main" id="{00000000-0008-0000-0700-000015000000}"/>
            </a:ext>
          </a:extLst>
        </xdr:cNvPr>
        <xdr:cNvSpPr/>
      </xdr:nvSpPr>
      <xdr:spPr>
        <a:xfrm>
          <a:off x="1724025" y="14811375"/>
          <a:ext cx="752475"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Logística</a:t>
          </a:r>
          <a:r>
            <a:rPr lang="es-ES" sz="1100" baseline="0">
              <a:solidFill>
                <a:schemeClr val="tx1"/>
              </a:solidFill>
            </a:rPr>
            <a:t> de entrada</a:t>
          </a:r>
          <a:endParaRPr lang="es-ES" sz="1100">
            <a:solidFill>
              <a:schemeClr val="tx1"/>
            </a:solidFill>
          </a:endParaRPr>
        </a:p>
      </xdr:txBody>
    </xdr:sp>
    <xdr:clientData/>
  </xdr:twoCellAnchor>
  <xdr:twoCellAnchor>
    <xdr:from>
      <xdr:col>2</xdr:col>
      <xdr:colOff>914400</xdr:colOff>
      <xdr:row>60</xdr:row>
      <xdr:rowOff>180975</xdr:rowOff>
    </xdr:from>
    <xdr:to>
      <xdr:col>3</xdr:col>
      <xdr:colOff>600076</xdr:colOff>
      <xdr:row>63</xdr:row>
      <xdr:rowOff>47626</xdr:rowOff>
    </xdr:to>
    <xdr:sp macro="" textlink="">
      <xdr:nvSpPr>
        <xdr:cNvPr id="22" name="21 Rectángulo redondeado">
          <a:extLst>
            <a:ext uri="{FF2B5EF4-FFF2-40B4-BE49-F238E27FC236}">
              <a16:creationId xmlns:a16="http://schemas.microsoft.com/office/drawing/2014/main" id="{00000000-0008-0000-0700-000016000000}"/>
            </a:ext>
          </a:extLst>
        </xdr:cNvPr>
        <xdr:cNvSpPr/>
      </xdr:nvSpPr>
      <xdr:spPr>
        <a:xfrm>
          <a:off x="2876550"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0" tIns="36000" rIns="0" bIns="36000" rtlCol="0" anchor="ctr" anchorCtr="1"/>
        <a:lstStyle/>
        <a:p>
          <a:pPr algn="ctr"/>
          <a:r>
            <a:rPr lang="es-ES" sz="1100">
              <a:solidFill>
                <a:schemeClr val="tx1"/>
              </a:solidFill>
            </a:rPr>
            <a:t>Operaciones</a:t>
          </a:r>
        </a:p>
      </xdr:txBody>
    </xdr:sp>
    <xdr:clientData/>
  </xdr:twoCellAnchor>
  <xdr:twoCellAnchor>
    <xdr:from>
      <xdr:col>3</xdr:col>
      <xdr:colOff>685800</xdr:colOff>
      <xdr:row>60</xdr:row>
      <xdr:rowOff>180975</xdr:rowOff>
    </xdr:from>
    <xdr:to>
      <xdr:col>4</xdr:col>
      <xdr:colOff>371476</xdr:colOff>
      <xdr:row>63</xdr:row>
      <xdr:rowOff>47626</xdr:rowOff>
    </xdr:to>
    <xdr:sp macro="" textlink="">
      <xdr:nvSpPr>
        <xdr:cNvPr id="23" name="22 Rectángulo redondeado">
          <a:extLst>
            <a:ext uri="{FF2B5EF4-FFF2-40B4-BE49-F238E27FC236}">
              <a16:creationId xmlns:a16="http://schemas.microsoft.com/office/drawing/2014/main" id="{00000000-0008-0000-0700-000017000000}"/>
            </a:ext>
          </a:extLst>
        </xdr:cNvPr>
        <xdr:cNvSpPr/>
      </xdr:nvSpPr>
      <xdr:spPr>
        <a:xfrm>
          <a:off x="3771900"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Logística</a:t>
          </a:r>
          <a:r>
            <a:rPr lang="es-ES" sz="1100" baseline="0">
              <a:solidFill>
                <a:schemeClr val="tx1"/>
              </a:solidFill>
            </a:rPr>
            <a:t> de salida</a:t>
          </a:r>
          <a:endParaRPr lang="es-ES" sz="1100">
            <a:solidFill>
              <a:schemeClr val="tx1"/>
            </a:solidFill>
          </a:endParaRPr>
        </a:p>
      </xdr:txBody>
    </xdr:sp>
    <xdr:clientData/>
  </xdr:twoCellAnchor>
  <xdr:twoCellAnchor>
    <xdr:from>
      <xdr:col>4</xdr:col>
      <xdr:colOff>457200</xdr:colOff>
      <xdr:row>60</xdr:row>
      <xdr:rowOff>180975</xdr:rowOff>
    </xdr:from>
    <xdr:to>
      <xdr:col>5</xdr:col>
      <xdr:colOff>142876</xdr:colOff>
      <xdr:row>63</xdr:row>
      <xdr:rowOff>47626</xdr:rowOff>
    </xdr:to>
    <xdr:sp macro="" textlink="">
      <xdr:nvSpPr>
        <xdr:cNvPr id="24" name="23 Rectángulo redondeado">
          <a:extLst>
            <a:ext uri="{FF2B5EF4-FFF2-40B4-BE49-F238E27FC236}">
              <a16:creationId xmlns:a16="http://schemas.microsoft.com/office/drawing/2014/main" id="{00000000-0008-0000-0700-000018000000}"/>
            </a:ext>
          </a:extLst>
        </xdr:cNvPr>
        <xdr:cNvSpPr/>
      </xdr:nvSpPr>
      <xdr:spPr>
        <a:xfrm>
          <a:off x="4667250"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Marketing y ventas</a:t>
          </a:r>
        </a:p>
      </xdr:txBody>
    </xdr:sp>
    <xdr:clientData/>
  </xdr:twoCellAnchor>
  <xdr:twoCellAnchor>
    <xdr:from>
      <xdr:col>5</xdr:col>
      <xdr:colOff>238125</xdr:colOff>
      <xdr:row>60</xdr:row>
      <xdr:rowOff>180975</xdr:rowOff>
    </xdr:from>
    <xdr:to>
      <xdr:col>5</xdr:col>
      <xdr:colOff>1047751</xdr:colOff>
      <xdr:row>63</xdr:row>
      <xdr:rowOff>47626</xdr:rowOff>
    </xdr:to>
    <xdr:sp macro="" textlink="">
      <xdr:nvSpPr>
        <xdr:cNvPr id="25" name="24 Rectángulo redondeado">
          <a:extLst>
            <a:ext uri="{FF2B5EF4-FFF2-40B4-BE49-F238E27FC236}">
              <a16:creationId xmlns:a16="http://schemas.microsoft.com/office/drawing/2014/main" id="{00000000-0008-0000-0700-000019000000}"/>
            </a:ext>
          </a:extLst>
        </xdr:cNvPr>
        <xdr:cNvSpPr/>
      </xdr:nvSpPr>
      <xdr:spPr>
        <a:xfrm>
          <a:off x="5572125" y="17125950"/>
          <a:ext cx="809626" cy="523876"/>
        </a:xfrm>
        <a:prstGeom prst="roundRect">
          <a:avLst/>
        </a:prstGeom>
        <a:solidFill>
          <a:schemeClr val="accent1">
            <a:lumMod val="40000"/>
            <a:lumOff val="6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36000" rIns="36000" bIns="36000" rtlCol="0" anchor="ctr" anchorCtr="1"/>
        <a:lstStyle/>
        <a:p>
          <a:pPr algn="ctr"/>
          <a:r>
            <a:rPr lang="es-ES" sz="1100">
              <a:solidFill>
                <a:schemeClr val="tx1"/>
              </a:solidFill>
            </a:rPr>
            <a:t>Servicios</a:t>
          </a:r>
        </a:p>
      </xdr:txBody>
    </xdr:sp>
    <xdr:clientData/>
  </xdr:twoCellAnchor>
  <xdr:twoCellAnchor>
    <xdr:from>
      <xdr:col>6</xdr:col>
      <xdr:colOff>19050</xdr:colOff>
      <xdr:row>53</xdr:row>
      <xdr:rowOff>19049</xdr:rowOff>
    </xdr:from>
    <xdr:to>
      <xdr:col>7</xdr:col>
      <xdr:colOff>0</xdr:colOff>
      <xdr:row>63</xdr:row>
      <xdr:rowOff>9524</xdr:rowOff>
    </xdr:to>
    <xdr:sp macro="" textlink="">
      <xdr:nvSpPr>
        <xdr:cNvPr id="26" name="25 Cheurón">
          <a:extLst>
            <a:ext uri="{FF2B5EF4-FFF2-40B4-BE49-F238E27FC236}">
              <a16:creationId xmlns:a16="http://schemas.microsoft.com/office/drawing/2014/main" id="{00000000-0008-0000-0700-00001A000000}"/>
            </a:ext>
          </a:extLst>
        </xdr:cNvPr>
        <xdr:cNvSpPr/>
      </xdr:nvSpPr>
      <xdr:spPr>
        <a:xfrm>
          <a:off x="6477000" y="15087599"/>
          <a:ext cx="1057275" cy="2181225"/>
        </a:xfrm>
        <a:prstGeom prst="chevron">
          <a:avLst>
            <a:gd name="adj" fmla="val 18624"/>
          </a:avLst>
        </a:prstGeom>
        <a:solidFill>
          <a:schemeClr val="accent6">
            <a:lumMod val="20000"/>
            <a:lumOff val="8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vert="wordArtVert" lIns="108000" rIns="0" rtlCol="0" anchor="ctr"/>
        <a:lstStyle/>
        <a:p>
          <a:pPr algn="ctr"/>
          <a:r>
            <a:rPr lang="es-ES" sz="1050" b="1">
              <a:solidFill>
                <a:schemeClr val="tx1"/>
              </a:solidFill>
            </a:rPr>
            <a:t>Margen</a:t>
          </a:r>
        </a:p>
      </xdr:txBody>
    </xdr:sp>
    <xdr:clientData/>
  </xdr:twoCellAnchor>
  <xdr:twoCellAnchor>
    <xdr:from>
      <xdr:col>0</xdr:col>
      <xdr:colOff>152400</xdr:colOff>
      <xdr:row>1</xdr:row>
      <xdr:rowOff>0</xdr:rowOff>
    </xdr:from>
    <xdr:to>
      <xdr:col>1</xdr:col>
      <xdr:colOff>723900</xdr:colOff>
      <xdr:row>2</xdr:row>
      <xdr:rowOff>114300</xdr:rowOff>
    </xdr:to>
    <xdr:sp macro="" textlink="">
      <xdr:nvSpPr>
        <xdr:cNvPr id="31" name="30 Rectángulo">
          <a:hlinkClick xmlns:r="http://schemas.openxmlformats.org/officeDocument/2006/relationships" r:id="rId1"/>
          <a:extLst>
            <a:ext uri="{FF2B5EF4-FFF2-40B4-BE49-F238E27FC236}">
              <a16:creationId xmlns:a16="http://schemas.microsoft.com/office/drawing/2014/main" id="{00000000-0008-0000-0700-00001F000000}"/>
            </a:ext>
          </a:extLst>
        </xdr:cNvPr>
        <xdr:cNvSpPr/>
      </xdr:nvSpPr>
      <xdr:spPr>
        <a:xfrm>
          <a:off x="152400" y="219075"/>
          <a:ext cx="1162050" cy="41910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twoCellAnchor editAs="oneCell">
    <xdr:from>
      <xdr:col>4</xdr:col>
      <xdr:colOff>866775</xdr:colOff>
      <xdr:row>74</xdr:row>
      <xdr:rowOff>0</xdr:rowOff>
    </xdr:from>
    <xdr:to>
      <xdr:col>5</xdr:col>
      <xdr:colOff>152400</xdr:colOff>
      <xdr:row>75</xdr:row>
      <xdr:rowOff>190500</xdr:rowOff>
    </xdr:to>
    <xdr:pic>
      <xdr:nvPicPr>
        <xdr:cNvPr id="34" name="Picture 3">
          <a:hlinkClick xmlns:r="http://schemas.openxmlformats.org/officeDocument/2006/relationships" r:id="rId2"/>
          <a:extLst>
            <a:ext uri="{FF2B5EF4-FFF2-40B4-BE49-F238E27FC236}">
              <a16:creationId xmlns:a16="http://schemas.microsoft.com/office/drawing/2014/main" id="{00000000-0008-0000-0700-000022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600575" y="16611600"/>
          <a:ext cx="409575" cy="409575"/>
        </a:xfrm>
        <a:prstGeom prst="rect">
          <a:avLst/>
        </a:prstGeom>
        <a:noFill/>
        <a:ln w="1">
          <a:noFill/>
          <a:miter lim="800000"/>
          <a:headEnd/>
          <a:tailEnd type="none" w="med" len="med"/>
        </a:ln>
        <a:effectLst/>
      </xdr:spPr>
    </xdr:pic>
    <xdr:clientData/>
  </xdr:twoCellAnchor>
  <xdr:twoCellAnchor>
    <xdr:from>
      <xdr:col>1</xdr:col>
      <xdr:colOff>542925</xdr:colOff>
      <xdr:row>73</xdr:row>
      <xdr:rowOff>123825</xdr:rowOff>
    </xdr:from>
    <xdr:to>
      <xdr:col>3</xdr:col>
      <xdr:colOff>39225</xdr:colOff>
      <xdr:row>76</xdr:row>
      <xdr:rowOff>57150</xdr:rowOff>
    </xdr:to>
    <xdr:sp macro="" textlink="">
      <xdr:nvSpPr>
        <xdr:cNvPr id="36" name="35 Rectángulo">
          <a:extLst>
            <a:ext uri="{FF2B5EF4-FFF2-40B4-BE49-F238E27FC236}">
              <a16:creationId xmlns:a16="http://schemas.microsoft.com/office/drawing/2014/main" id="{00000000-0008-0000-0700-000024000000}"/>
            </a:ext>
          </a:extLst>
        </xdr:cNvPr>
        <xdr:cNvSpPr/>
      </xdr:nvSpPr>
      <xdr:spPr>
        <a:xfrm>
          <a:off x="1133475" y="16516350"/>
          <a:ext cx="1515600"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5. ANÁLISIS INTERNO Y EXTERNO</a:t>
          </a:r>
        </a:p>
      </xdr:txBody>
    </xdr:sp>
    <xdr:clientData/>
  </xdr:twoCellAnchor>
  <xdr:twoCellAnchor>
    <xdr:from>
      <xdr:col>3</xdr:col>
      <xdr:colOff>266700</xdr:colOff>
      <xdr:row>73</xdr:row>
      <xdr:rowOff>123825</xdr:rowOff>
    </xdr:from>
    <xdr:to>
      <xdr:col>4</xdr:col>
      <xdr:colOff>657225</xdr:colOff>
      <xdr:row>76</xdr:row>
      <xdr:rowOff>57150</xdr:rowOff>
    </xdr:to>
    <xdr:sp macro="" textlink="">
      <xdr:nvSpPr>
        <xdr:cNvPr id="37" name="36 Rectángulo">
          <a:extLst>
            <a:ext uri="{FF2B5EF4-FFF2-40B4-BE49-F238E27FC236}">
              <a16:creationId xmlns:a16="http://schemas.microsoft.com/office/drawing/2014/main" id="{00000000-0008-0000-0700-000025000000}"/>
            </a:ext>
          </a:extLst>
        </xdr:cNvPr>
        <xdr:cNvSpPr/>
      </xdr:nvSpPr>
      <xdr:spPr>
        <a:xfrm>
          <a:off x="2876550" y="16516350"/>
          <a:ext cx="151447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AUTODIAGNÓSTICO</a:t>
          </a:r>
          <a:r>
            <a:rPr lang="es-ES" sz="1100" baseline="0">
              <a:solidFill>
                <a:schemeClr val="lt1"/>
              </a:solidFill>
              <a:latin typeface="+mn-lt"/>
              <a:ea typeface="+mn-ea"/>
              <a:cs typeface="+mn-cs"/>
            </a:rPr>
            <a:t> DE LA CADENA DE VALOR</a:t>
          </a:r>
          <a:endParaRPr lang="es-ES"/>
        </a:p>
      </xdr:txBody>
    </xdr:sp>
    <xdr:clientData/>
  </xdr:twoCellAnchor>
  <xdr:twoCellAnchor editAs="oneCell">
    <xdr:from>
      <xdr:col>1</xdr:col>
      <xdr:colOff>9525</xdr:colOff>
      <xdr:row>74</xdr:row>
      <xdr:rowOff>0</xdr:rowOff>
    </xdr:from>
    <xdr:to>
      <xdr:col>1</xdr:col>
      <xdr:colOff>419100</xdr:colOff>
      <xdr:row>75</xdr:row>
      <xdr:rowOff>190500</xdr:rowOff>
    </xdr:to>
    <xdr:pic>
      <xdr:nvPicPr>
        <xdr:cNvPr id="38" name="Picture 3">
          <a:hlinkClick xmlns:r="http://schemas.openxmlformats.org/officeDocument/2006/relationships" r:id="rId4"/>
          <a:extLst>
            <a:ext uri="{FF2B5EF4-FFF2-40B4-BE49-F238E27FC236}">
              <a16:creationId xmlns:a16="http://schemas.microsoft.com/office/drawing/2014/main" id="{00000000-0008-0000-0700-000026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47725" y="16802100"/>
          <a:ext cx="409575" cy="409575"/>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180975</xdr:colOff>
      <xdr:row>9</xdr:row>
      <xdr:rowOff>123825</xdr:rowOff>
    </xdr:from>
    <xdr:to>
      <xdr:col>0</xdr:col>
      <xdr:colOff>723900</xdr:colOff>
      <xdr:row>12</xdr:row>
      <xdr:rowOff>30956</xdr:rowOff>
    </xdr:to>
    <xdr:pic>
      <xdr:nvPicPr>
        <xdr:cNvPr id="4" name="3 Imagen" descr="Imagen escribir.jpg">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cstate="print"/>
        <a:stretch>
          <a:fillRect/>
        </a:stretch>
      </xdr:blipFill>
      <xdr:spPr>
        <a:xfrm>
          <a:off x="180975" y="1543050"/>
          <a:ext cx="542925" cy="526256"/>
        </a:xfrm>
        <a:prstGeom prst="rect">
          <a:avLst/>
        </a:prstGeom>
      </xdr:spPr>
    </xdr:pic>
    <xdr:clientData/>
  </xdr:twoCellAnchor>
  <xdr:twoCellAnchor editAs="oneCell">
    <xdr:from>
      <xdr:col>0</xdr:col>
      <xdr:colOff>266700</xdr:colOff>
      <xdr:row>42</xdr:row>
      <xdr:rowOff>0</xdr:rowOff>
    </xdr:from>
    <xdr:to>
      <xdr:col>0</xdr:col>
      <xdr:colOff>809625</xdr:colOff>
      <xdr:row>45</xdr:row>
      <xdr:rowOff>40481</xdr:rowOff>
    </xdr:to>
    <xdr:pic>
      <xdr:nvPicPr>
        <xdr:cNvPr id="5" name="4 Imagen" descr="Imagen escribir.jpg">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1" cstate="print"/>
        <a:stretch>
          <a:fillRect/>
        </a:stretch>
      </xdr:blipFill>
      <xdr:spPr>
        <a:xfrm>
          <a:off x="266700" y="12372975"/>
          <a:ext cx="542925" cy="526256"/>
        </a:xfrm>
        <a:prstGeom prst="rect">
          <a:avLst/>
        </a:prstGeom>
      </xdr:spPr>
    </xdr:pic>
    <xdr:clientData/>
  </xdr:twoCellAnchor>
  <xdr:twoCellAnchor editAs="oneCell">
    <xdr:from>
      <xdr:col>1</xdr:col>
      <xdr:colOff>0</xdr:colOff>
      <xdr:row>62</xdr:row>
      <xdr:rowOff>0</xdr:rowOff>
    </xdr:from>
    <xdr:to>
      <xdr:col>1</xdr:col>
      <xdr:colOff>409575</xdr:colOff>
      <xdr:row>64</xdr:row>
      <xdr:rowOff>85725</xdr:rowOff>
    </xdr:to>
    <xdr:pic>
      <xdr:nvPicPr>
        <xdr:cNvPr id="16" name="Picture 3">
          <a:hlinkClick xmlns:r="http://schemas.openxmlformats.org/officeDocument/2006/relationships" r:id="rId2"/>
          <a:extLst>
            <a:ext uri="{FF2B5EF4-FFF2-40B4-BE49-F238E27FC236}">
              <a16:creationId xmlns:a16="http://schemas.microsoft.com/office/drawing/2014/main" id="{00000000-0008-0000-0800-000010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rot="10800000">
          <a:off x="838200" y="15954375"/>
          <a:ext cx="409575" cy="409575"/>
        </a:xfrm>
        <a:prstGeom prst="rect">
          <a:avLst/>
        </a:prstGeom>
        <a:noFill/>
        <a:ln w="1">
          <a:noFill/>
          <a:miter lim="800000"/>
          <a:headEnd/>
          <a:tailEnd type="none" w="med" len="med"/>
        </a:ln>
        <a:effectLst/>
      </xdr:spPr>
    </xdr:pic>
    <xdr:clientData/>
  </xdr:twoCellAnchor>
  <xdr:twoCellAnchor>
    <xdr:from>
      <xdr:col>1</xdr:col>
      <xdr:colOff>485775</xdr:colOff>
      <xdr:row>61</xdr:row>
      <xdr:rowOff>66675</xdr:rowOff>
    </xdr:from>
    <xdr:to>
      <xdr:col>3</xdr:col>
      <xdr:colOff>381000</xdr:colOff>
      <xdr:row>65</xdr:row>
      <xdr:rowOff>9525</xdr:rowOff>
    </xdr:to>
    <xdr:sp macro="" textlink="">
      <xdr:nvSpPr>
        <xdr:cNvPr id="17" name="16 Rectángulo">
          <a:extLst>
            <a:ext uri="{FF2B5EF4-FFF2-40B4-BE49-F238E27FC236}">
              <a16:creationId xmlns:a16="http://schemas.microsoft.com/office/drawing/2014/main" id="{00000000-0008-0000-0800-000011000000}"/>
            </a:ext>
          </a:extLst>
        </xdr:cNvPr>
        <xdr:cNvSpPr/>
      </xdr:nvSpPr>
      <xdr:spPr>
        <a:xfrm>
          <a:off x="1323975" y="15859125"/>
          <a:ext cx="157162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s-ES" sz="1100">
              <a:solidFill>
                <a:schemeClr val="lt1"/>
              </a:solidFill>
              <a:latin typeface="+mn-lt"/>
              <a:ea typeface="+mn-ea"/>
              <a:cs typeface="+mn-cs"/>
            </a:rPr>
            <a:t>6.</a:t>
          </a:r>
          <a:r>
            <a:rPr lang="es-ES" sz="1100" baseline="0">
              <a:solidFill>
                <a:schemeClr val="lt1"/>
              </a:solidFill>
              <a:latin typeface="+mn-lt"/>
              <a:ea typeface="+mn-ea"/>
              <a:cs typeface="+mn-cs"/>
            </a:rPr>
            <a:t> CADENA DE VALOR</a:t>
          </a:r>
          <a:endParaRPr lang="es-ES" sz="1100">
            <a:solidFill>
              <a:schemeClr val="lt1"/>
            </a:solidFill>
            <a:latin typeface="+mn-lt"/>
            <a:ea typeface="+mn-ea"/>
            <a:cs typeface="+mn-cs"/>
          </a:endParaRPr>
        </a:p>
      </xdr:txBody>
    </xdr:sp>
    <xdr:clientData/>
  </xdr:twoCellAnchor>
  <xdr:twoCellAnchor>
    <xdr:from>
      <xdr:col>3</xdr:col>
      <xdr:colOff>619125</xdr:colOff>
      <xdr:row>61</xdr:row>
      <xdr:rowOff>76200</xdr:rowOff>
    </xdr:from>
    <xdr:to>
      <xdr:col>5</xdr:col>
      <xdr:colOff>276225</xdr:colOff>
      <xdr:row>65</xdr:row>
      <xdr:rowOff>19050</xdr:rowOff>
    </xdr:to>
    <xdr:sp macro="" textlink="">
      <xdr:nvSpPr>
        <xdr:cNvPr id="18" name="17 Rectángulo">
          <a:extLst>
            <a:ext uri="{FF2B5EF4-FFF2-40B4-BE49-F238E27FC236}">
              <a16:creationId xmlns:a16="http://schemas.microsoft.com/office/drawing/2014/main" id="{00000000-0008-0000-0800-000012000000}"/>
            </a:ext>
          </a:extLst>
        </xdr:cNvPr>
        <xdr:cNvSpPr/>
      </xdr:nvSpPr>
      <xdr:spPr>
        <a:xfrm>
          <a:off x="3133725" y="15868650"/>
          <a:ext cx="1514475" cy="590550"/>
        </a:xfrm>
        <a:prstGeom prst="rect">
          <a:avLst/>
        </a:prstGeom>
        <a:solidFill>
          <a:schemeClr val="accent1"/>
        </a:solidFill>
        <a:ln w="38100">
          <a:solidFill>
            <a:schemeClr val="bg1"/>
          </a:solidFill>
        </a:ln>
        <a:effectLst>
          <a:outerShdw blurRad="130048" dist="101600" dir="2700000" algn="ctr" rotWithShape="0">
            <a:schemeClr val="tx1">
              <a:alpha val="35000"/>
            </a:schemeClr>
          </a:outerShdw>
        </a:effectLst>
        <a:scene3d>
          <a:camera prst="orthographicFront"/>
          <a:lightRig rig="threePt" dir="t"/>
        </a:scene3d>
        <a:sp3d contourW="12700">
          <a:contourClr>
            <a:schemeClr val="bg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lIns="72000" rIns="7200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S" sz="1100">
              <a:solidFill>
                <a:schemeClr val="lt1"/>
              </a:solidFill>
              <a:latin typeface="+mn-lt"/>
              <a:ea typeface="+mn-ea"/>
              <a:cs typeface="+mn-cs"/>
            </a:rPr>
            <a:t>7. BCG</a:t>
          </a:r>
          <a:endParaRPr lang="es-ES"/>
        </a:p>
      </xdr:txBody>
    </xdr:sp>
    <xdr:clientData/>
  </xdr:twoCellAnchor>
  <xdr:twoCellAnchor editAs="oneCell">
    <xdr:from>
      <xdr:col>5</xdr:col>
      <xdr:colOff>457200</xdr:colOff>
      <xdr:row>62</xdr:row>
      <xdr:rowOff>19050</xdr:rowOff>
    </xdr:from>
    <xdr:to>
      <xdr:col>6</xdr:col>
      <xdr:colOff>28575</xdr:colOff>
      <xdr:row>64</xdr:row>
      <xdr:rowOff>104775</xdr:rowOff>
    </xdr:to>
    <xdr:pic>
      <xdr:nvPicPr>
        <xdr:cNvPr id="19" name="Picture 3">
          <a:hlinkClick xmlns:r="http://schemas.openxmlformats.org/officeDocument/2006/relationships" r:id="rId4"/>
          <a:extLst>
            <a:ext uri="{FF2B5EF4-FFF2-40B4-BE49-F238E27FC236}">
              <a16:creationId xmlns:a16="http://schemas.microsoft.com/office/drawing/2014/main" id="{00000000-0008-0000-0800-000013000000}"/>
            </a:ext>
          </a:extLst>
        </xdr:cNvPr>
        <xdr:cNvPicPr>
          <a:picLocks noChangeAspect="1" noChangeArrowheads="1"/>
        </xdr:cNvPicPr>
      </xdr:nvPicPr>
      <xdr:blipFill>
        <a:blip xmlns:r="http://schemas.openxmlformats.org/officeDocument/2006/relationships" r:embed="rId3" cstate="print">
          <a:duotone>
            <a:schemeClr val="accent1">
              <a:shade val="45000"/>
              <a:satMod val="135000"/>
            </a:schemeClr>
            <a:prstClr val="white"/>
          </a:duotone>
        </a:blip>
        <a:srcRect/>
        <a:stretch>
          <a:fillRect/>
        </a:stretch>
      </xdr:blipFill>
      <xdr:spPr bwMode="auto">
        <a:xfrm>
          <a:off x="4829175" y="15973425"/>
          <a:ext cx="409575" cy="409575"/>
        </a:xfrm>
        <a:prstGeom prst="rect">
          <a:avLst/>
        </a:prstGeom>
        <a:noFill/>
        <a:ln w="1">
          <a:noFill/>
          <a:miter lim="800000"/>
          <a:headEnd/>
          <a:tailEnd type="none" w="med" len="med"/>
        </a:ln>
        <a:effectLst/>
      </xdr:spPr>
    </xdr:pic>
    <xdr:clientData/>
  </xdr:twoCellAnchor>
  <xdr:twoCellAnchor>
    <xdr:from>
      <xdr:col>1</xdr:col>
      <xdr:colOff>0</xdr:colOff>
      <xdr:row>2</xdr:row>
      <xdr:rowOff>0</xdr:rowOff>
    </xdr:from>
    <xdr:to>
      <xdr:col>2</xdr:col>
      <xdr:colOff>266700</xdr:colOff>
      <xdr:row>4</xdr:row>
      <xdr:rowOff>152400</xdr:rowOff>
    </xdr:to>
    <xdr:sp macro="" textlink="">
      <xdr:nvSpPr>
        <xdr:cNvPr id="8" name="7 Rectángulo">
          <a:hlinkClick xmlns:r="http://schemas.openxmlformats.org/officeDocument/2006/relationships" r:id="rId5"/>
          <a:extLst>
            <a:ext uri="{FF2B5EF4-FFF2-40B4-BE49-F238E27FC236}">
              <a16:creationId xmlns:a16="http://schemas.microsoft.com/office/drawing/2014/main" id="{00000000-0008-0000-0800-000008000000}"/>
            </a:ext>
          </a:extLst>
        </xdr:cNvPr>
        <xdr:cNvSpPr/>
      </xdr:nvSpPr>
      <xdr:spPr>
        <a:xfrm>
          <a:off x="838200" y="323850"/>
          <a:ext cx="1104900" cy="476250"/>
        </a:xfrm>
        <a:prstGeom prst="rect">
          <a:avLst/>
        </a:prstGeom>
        <a:solidFill>
          <a:schemeClr val="accent3">
            <a:lumMod val="60000"/>
            <a:lumOff val="40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800"/>
            <a:t>INDICE</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olsticio">
  <a:themeElements>
    <a:clrScheme name="Solsticio">
      <a:dk1>
        <a:sysClr val="windowText" lastClr="000000"/>
      </a:dk1>
      <a:lt1>
        <a:sysClr val="window" lastClr="FFFFFF"/>
      </a:lt1>
      <a:dk2>
        <a:srgbClr val="4F271C"/>
      </a:dk2>
      <a:lt2>
        <a:srgbClr val="E7DEC9"/>
      </a:lt2>
      <a:accent1>
        <a:srgbClr val="3891A7"/>
      </a:accent1>
      <a:accent2>
        <a:srgbClr val="FEB80A"/>
      </a:accent2>
      <a:accent3>
        <a:srgbClr val="C32D2E"/>
      </a:accent3>
      <a:accent4>
        <a:srgbClr val="84AA33"/>
      </a:accent4>
      <a:accent5>
        <a:srgbClr val="964305"/>
      </a:accent5>
      <a:accent6>
        <a:srgbClr val="475A8D"/>
      </a:accent6>
      <a:hlink>
        <a:srgbClr val="8DC765"/>
      </a:hlink>
      <a:folHlink>
        <a:srgbClr val="AA8A14"/>
      </a:folHlink>
    </a:clrScheme>
    <a:fontScheme name="Solsticio">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Vértice">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ceeis.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B6:F46"/>
  <sheetViews>
    <sheetView showGridLines="0" topLeftCell="A28" workbookViewId="0">
      <selection activeCell="B41" sqref="B41:B42"/>
    </sheetView>
  </sheetViews>
  <sheetFormatPr baseColWidth="10" defaultColWidth="11" defaultRowHeight="18" x14ac:dyDescent="0.5"/>
  <cols>
    <col min="1" max="1" width="11.6640625" customWidth="1"/>
    <col min="2" max="2" width="16.44140625" customWidth="1"/>
    <col min="3" max="3" width="7.77734375" customWidth="1"/>
    <col min="4" max="4" width="21.6640625" customWidth="1"/>
    <col min="5" max="5" width="6.44140625" customWidth="1"/>
    <col min="6" max="6" width="20.109375" customWidth="1"/>
    <col min="7" max="7" width="4" customWidth="1"/>
    <col min="8" max="8" width="11.77734375" customWidth="1"/>
  </cols>
  <sheetData>
    <row r="6" spans="2:6" ht="17.25" customHeight="1" x14ac:dyDescent="0.5">
      <c r="B6" s="308" t="s">
        <v>490</v>
      </c>
      <c r="C6" s="308"/>
      <c r="D6" s="308"/>
      <c r="E6" s="308"/>
      <c r="F6" s="308"/>
    </row>
    <row r="7" spans="2:6" ht="17.25" customHeight="1" x14ac:dyDescent="0.5">
      <c r="B7" s="308"/>
      <c r="C7" s="308"/>
      <c r="D7" s="308"/>
      <c r="E7" s="308"/>
      <c r="F7" s="308"/>
    </row>
    <row r="8" spans="2:6" x14ac:dyDescent="0.5">
      <c r="B8" s="308"/>
      <c r="C8" s="308"/>
      <c r="D8" s="308"/>
      <c r="E8" s="308"/>
      <c r="F8" s="308"/>
    </row>
    <row r="10" spans="2:6" x14ac:dyDescent="0.5">
      <c r="B10" s="309" t="s">
        <v>396</v>
      </c>
      <c r="C10" s="310"/>
      <c r="D10" s="310"/>
      <c r="E10" s="310"/>
      <c r="F10" s="311"/>
    </row>
    <row r="11" spans="2:6" x14ac:dyDescent="0.5">
      <c r="B11" s="311"/>
      <c r="C11" s="311"/>
      <c r="D11" s="311"/>
      <c r="E11" s="311"/>
      <c r="F11" s="311"/>
    </row>
    <row r="12" spans="2:6" x14ac:dyDescent="0.5">
      <c r="B12" s="311"/>
      <c r="C12" s="311"/>
      <c r="D12" s="311"/>
      <c r="E12" s="311"/>
      <c r="F12" s="311"/>
    </row>
    <row r="13" spans="2:6" x14ac:dyDescent="0.5">
      <c r="B13" s="311"/>
      <c r="C13" s="311"/>
      <c r="D13" s="311"/>
      <c r="E13" s="311"/>
      <c r="F13" s="311"/>
    </row>
    <row r="14" spans="2:6" x14ac:dyDescent="0.5">
      <c r="B14" s="311"/>
      <c r="C14" s="311"/>
      <c r="D14" s="311"/>
      <c r="E14" s="311"/>
      <c r="F14" s="311"/>
    </row>
    <row r="15" spans="2:6" ht="17.25" customHeight="1" x14ac:dyDescent="0.5">
      <c r="B15" s="309" t="s">
        <v>473</v>
      </c>
      <c r="C15" s="310"/>
      <c r="D15" s="310"/>
      <c r="E15" s="310"/>
      <c r="F15" s="311"/>
    </row>
    <row r="16" spans="2:6" ht="23.25" customHeight="1" x14ac:dyDescent="0.5">
      <c r="B16" s="311"/>
      <c r="C16" s="311"/>
      <c r="D16" s="311"/>
      <c r="E16" s="311"/>
      <c r="F16" s="311"/>
    </row>
    <row r="17" spans="2:6" ht="17.25" customHeight="1" x14ac:dyDescent="0.5">
      <c r="B17" s="314" t="s">
        <v>282</v>
      </c>
      <c r="C17" s="315"/>
      <c r="D17" s="315"/>
      <c r="E17" s="315"/>
      <c r="F17" s="316"/>
    </row>
    <row r="18" spans="2:6" x14ac:dyDescent="0.5">
      <c r="C18" s="309" t="s">
        <v>277</v>
      </c>
      <c r="D18" s="310"/>
      <c r="E18" s="310"/>
      <c r="F18" s="310"/>
    </row>
    <row r="19" spans="2:6" x14ac:dyDescent="0.5">
      <c r="C19" s="309" t="s">
        <v>278</v>
      </c>
      <c r="D19" s="310"/>
      <c r="E19" s="310"/>
      <c r="F19" s="310"/>
    </row>
    <row r="20" spans="2:6" x14ac:dyDescent="0.5">
      <c r="C20" s="309" t="s">
        <v>279</v>
      </c>
      <c r="D20" s="310"/>
      <c r="E20" s="310"/>
      <c r="F20" s="310"/>
    </row>
    <row r="21" spans="2:6" ht="17.25" customHeight="1" x14ac:dyDescent="0.5">
      <c r="B21" s="314" t="s">
        <v>466</v>
      </c>
      <c r="C21" s="315"/>
      <c r="D21" s="315"/>
      <c r="E21" s="315"/>
      <c r="F21" s="316"/>
    </row>
    <row r="22" spans="2:6" x14ac:dyDescent="0.5">
      <c r="C22" s="309" t="s">
        <v>281</v>
      </c>
      <c r="D22" s="310"/>
    </row>
    <row r="23" spans="2:6" x14ac:dyDescent="0.5">
      <c r="C23" s="309" t="s">
        <v>280</v>
      </c>
      <c r="D23" s="310"/>
      <c r="E23" s="310"/>
      <c r="F23" s="310"/>
    </row>
    <row r="24" spans="2:6" ht="17.25" customHeight="1" x14ac:dyDescent="0.5">
      <c r="B24" s="314" t="s">
        <v>375</v>
      </c>
      <c r="C24" s="315"/>
      <c r="D24" s="315"/>
      <c r="E24" s="315"/>
      <c r="F24" s="316"/>
    </row>
    <row r="25" spans="2:6" x14ac:dyDescent="0.5">
      <c r="C25" s="309" t="s">
        <v>376</v>
      </c>
      <c r="D25" s="310"/>
      <c r="E25" s="310"/>
      <c r="F25" s="310"/>
    </row>
    <row r="26" spans="2:6" x14ac:dyDescent="0.5">
      <c r="C26" s="309" t="s">
        <v>377</v>
      </c>
      <c r="D26" s="310"/>
      <c r="E26" s="310"/>
      <c r="F26" s="310"/>
    </row>
    <row r="27" spans="2:6" x14ac:dyDescent="0.5">
      <c r="B27" s="309"/>
      <c r="C27" s="310"/>
      <c r="D27" s="310"/>
      <c r="E27" s="310"/>
      <c r="F27" s="311"/>
    </row>
    <row r="28" spans="2:6" s="7" customFormat="1" ht="30" customHeight="1" x14ac:dyDescent="0.5">
      <c r="B28" s="312" t="s">
        <v>487</v>
      </c>
      <c r="C28" s="313"/>
      <c r="D28" s="313"/>
      <c r="E28" s="313"/>
      <c r="F28" s="313"/>
    </row>
    <row r="29" spans="2:6" s="7" customFormat="1" x14ac:dyDescent="0.5">
      <c r="B29" s="267"/>
      <c r="C29" s="268"/>
      <c r="D29" s="268"/>
      <c r="E29" s="268"/>
      <c r="F29" s="268"/>
    </row>
    <row r="30" spans="2:6" s="7" customFormat="1" x14ac:dyDescent="0.5">
      <c r="B30" s="304" t="s">
        <v>433</v>
      </c>
      <c r="C30" s="304"/>
      <c r="D30" s="304"/>
      <c r="E30" s="304"/>
      <c r="F30" s="304"/>
    </row>
    <row r="31" spans="2:6" x14ac:dyDescent="0.5">
      <c r="D31" s="287"/>
    </row>
    <row r="32" spans="2:6" ht="24" customHeight="1" x14ac:dyDescent="0.5">
      <c r="B32" s="304" t="s">
        <v>102</v>
      </c>
      <c r="D32" s="305" t="s">
        <v>380</v>
      </c>
      <c r="F32" s="305" t="s">
        <v>385</v>
      </c>
    </row>
    <row r="33" spans="2:6" ht="19.5" customHeight="1" x14ac:dyDescent="0.5">
      <c r="B33" s="304"/>
      <c r="D33" s="305"/>
      <c r="F33" s="305"/>
    </row>
    <row r="35" spans="2:6" ht="17.25" customHeight="1" x14ac:dyDescent="0.5">
      <c r="B35" s="304" t="s">
        <v>103</v>
      </c>
      <c r="D35" s="305" t="s">
        <v>381</v>
      </c>
      <c r="F35" s="305" t="s">
        <v>384</v>
      </c>
    </row>
    <row r="36" spans="2:6" ht="21.75" customHeight="1" x14ac:dyDescent="0.5">
      <c r="B36" s="304"/>
      <c r="D36" s="305"/>
      <c r="F36" s="305"/>
    </row>
    <row r="38" spans="2:6" x14ac:dyDescent="0.5">
      <c r="B38" s="304" t="s">
        <v>104</v>
      </c>
      <c r="D38" s="305" t="s">
        <v>382</v>
      </c>
      <c r="F38" s="305" t="s">
        <v>359</v>
      </c>
    </row>
    <row r="39" spans="2:6" ht="23.25" customHeight="1" x14ac:dyDescent="0.5">
      <c r="B39" s="304"/>
      <c r="D39" s="305"/>
      <c r="F39" s="305"/>
    </row>
    <row r="41" spans="2:6" ht="17.25" customHeight="1" x14ac:dyDescent="0.5">
      <c r="B41" s="304" t="s">
        <v>379</v>
      </c>
      <c r="D41" s="305" t="s">
        <v>383</v>
      </c>
    </row>
    <row r="42" spans="2:6" x14ac:dyDescent="0.5">
      <c r="B42" s="304"/>
      <c r="D42" s="305"/>
    </row>
    <row r="45" spans="2:6" ht="17.25" customHeight="1" x14ac:dyDescent="0.5">
      <c r="B45" s="304" t="s">
        <v>386</v>
      </c>
      <c r="C45" s="304"/>
      <c r="D45" s="304"/>
      <c r="E45" s="304"/>
      <c r="F45" s="304"/>
    </row>
    <row r="46" spans="2:6" s="7" customFormat="1" x14ac:dyDescent="0.5">
      <c r="B46" s="306"/>
      <c r="C46" s="307"/>
      <c r="D46" s="307"/>
      <c r="E46" s="307"/>
      <c r="F46" s="307"/>
    </row>
  </sheetData>
  <mergeCells count="29">
    <mergeCell ref="B6:F8"/>
    <mergeCell ref="B10:F14"/>
    <mergeCell ref="B28:F28"/>
    <mergeCell ref="B21:F21"/>
    <mergeCell ref="B15:F16"/>
    <mergeCell ref="C22:D22"/>
    <mergeCell ref="B17:F17"/>
    <mergeCell ref="C25:F25"/>
    <mergeCell ref="C26:F26"/>
    <mergeCell ref="B27:F27"/>
    <mergeCell ref="C18:F18"/>
    <mergeCell ref="C19:F19"/>
    <mergeCell ref="C20:F20"/>
    <mergeCell ref="C23:F23"/>
    <mergeCell ref="B24:F24"/>
    <mergeCell ref="B46:F46"/>
    <mergeCell ref="B35:B36"/>
    <mergeCell ref="B38:B39"/>
    <mergeCell ref="D38:D39"/>
    <mergeCell ref="D41:D42"/>
    <mergeCell ref="F35:F36"/>
    <mergeCell ref="F38:F39"/>
    <mergeCell ref="B45:F45"/>
    <mergeCell ref="B41:B42"/>
    <mergeCell ref="B30:F30"/>
    <mergeCell ref="B32:B33"/>
    <mergeCell ref="F32:F33"/>
    <mergeCell ref="D32:D33"/>
    <mergeCell ref="D35:D36"/>
  </mergeCells>
  <hyperlinks>
    <hyperlink ref="B32:B33" location="Misión!A1" display="1. MISIÓN" xr:uid="{00000000-0004-0000-0000-000000000000}"/>
    <hyperlink ref="B35:B36" location="Visión!A1" display="2. VISIÓN" xr:uid="{00000000-0004-0000-0000-000001000000}"/>
    <hyperlink ref="B38:B39" location="Valores!A1" display="3. VALORES" xr:uid="{00000000-0004-0000-0000-000002000000}"/>
    <hyperlink ref="B41:B42" location="'OBJETIVOS ESTRATÉGICOS Y UEN'!A1" display="4. OBJETIVOS " xr:uid="{00000000-0004-0000-0000-000003000000}"/>
    <hyperlink ref="D32:D33" location="'ANALISIS INTERNO Y EXTERNO'!A1" display="5 ANÁLISIS INTERNO Y EXTERNO" xr:uid="{00000000-0004-0000-0000-000004000000}"/>
    <hyperlink ref="D35:D36" location="'CADENA DE VALOR'!A1" display="6. CADENA DE VALOR" xr:uid="{00000000-0004-0000-0000-000005000000}"/>
    <hyperlink ref="D38:D39" location="BCG!A1" display="7. MATRIZ PARTICIPACIÓN" xr:uid="{00000000-0004-0000-0000-000006000000}"/>
    <hyperlink ref="D41:D42" location="'Analisis Porter'!A1" display="8. LAS 5 FUERZAS DE PORTER" xr:uid="{00000000-0004-0000-0000-000007000000}"/>
    <hyperlink ref="F32:F33" location="'AE PEST'!A1" display="9. PEST" xr:uid="{00000000-0004-0000-0000-000008000000}"/>
    <hyperlink ref="F35:F36" location="'IDENTIFICACION  ESTR'!A1" display="10. IDENTIFICACIÓN ESTRATEGIA" xr:uid="{00000000-0004-0000-0000-000009000000}"/>
    <hyperlink ref="F38:F39" location="'MATRIZ CAME'!A1" display="11. MATRIZ CAME" xr:uid="{00000000-0004-0000-0000-00000A000000}"/>
    <hyperlink ref="D30" location="INFORMACION!A1" display="INFORMACIÓN" xr:uid="{00000000-0004-0000-0000-00000B000000}"/>
    <hyperlink ref="B45:F45" location="'RESUMEN EJECUTIVO'!A1" display="RESUMEN DEL PLAN EJECUTIVO" xr:uid="{00000000-0004-0000-0000-00000C000000}"/>
    <hyperlink ref="B30:F30" location="INFORMACION!A1" display="INFORMACIÓN" xr:uid="{00000000-0004-0000-0000-00000D000000}"/>
  </hyperlinks>
  <pageMargins left="0.74" right="0.31496062992125984" top="0.68" bottom="0.45" header="0.31496062992125984" footer="0.24"/>
  <pageSetup paperSize="9" scale="96"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B5:I33"/>
  <sheetViews>
    <sheetView showGridLines="0" topLeftCell="A16" workbookViewId="0"/>
  </sheetViews>
  <sheetFormatPr baseColWidth="10" defaultRowHeight="18" x14ac:dyDescent="0.5"/>
  <cols>
    <col min="5" max="5" width="12.44140625" customWidth="1"/>
    <col min="7" max="7" width="19.21875" customWidth="1"/>
  </cols>
  <sheetData>
    <row r="5" spans="2:9" ht="60.75" customHeight="1" x14ac:dyDescent="0.5">
      <c r="B5" s="329" t="s">
        <v>175</v>
      </c>
      <c r="C5" s="329"/>
      <c r="D5" s="329"/>
      <c r="E5" s="329"/>
      <c r="F5" s="329"/>
      <c r="G5" s="330"/>
    </row>
    <row r="6" spans="2:9" ht="24.6" x14ac:dyDescent="0.5">
      <c r="B6" s="174"/>
      <c r="C6" s="174"/>
      <c r="D6" s="174"/>
      <c r="E6" s="174"/>
      <c r="F6" s="174"/>
      <c r="G6" s="177"/>
    </row>
    <row r="7" spans="2:9" ht="17.25" customHeight="1" x14ac:dyDescent="0.5">
      <c r="B7" s="369" t="s">
        <v>295</v>
      </c>
      <c r="C7" s="369"/>
      <c r="D7" s="369"/>
      <c r="E7" s="369"/>
      <c r="F7" s="369"/>
      <c r="G7" s="369"/>
    </row>
    <row r="8" spans="2:9" ht="117" customHeight="1" x14ac:dyDescent="0.5">
      <c r="B8" s="369" t="s">
        <v>395</v>
      </c>
      <c r="C8" s="369"/>
      <c r="D8" s="369"/>
      <c r="E8" s="369"/>
      <c r="F8" s="369"/>
      <c r="G8" s="369"/>
    </row>
    <row r="9" spans="2:9" ht="15" customHeight="1" x14ac:dyDescent="0.5">
      <c r="B9" s="12"/>
      <c r="C9" s="12"/>
      <c r="D9" s="12"/>
      <c r="E9" s="12"/>
      <c r="F9" s="12"/>
      <c r="G9" s="12"/>
    </row>
    <row r="10" spans="2:9" x14ac:dyDescent="0.5">
      <c r="I10" s="11"/>
    </row>
    <row r="15" spans="2:9" x14ac:dyDescent="0.5">
      <c r="H15" s="11"/>
    </row>
    <row r="20" spans="2:7" ht="30" customHeight="1" x14ac:dyDescent="0.5"/>
    <row r="21" spans="2:7" ht="30" customHeight="1" x14ac:dyDescent="0.5">
      <c r="B21" s="241" t="s">
        <v>332</v>
      </c>
      <c r="C21" s="241"/>
      <c r="D21" s="241"/>
      <c r="E21" s="241"/>
      <c r="F21" s="241"/>
    </row>
    <row r="22" spans="2:7" ht="18.600000000000001" thickBot="1" x14ac:dyDescent="0.55000000000000004"/>
    <row r="23" spans="2:7" ht="18.600000000000001" thickBot="1" x14ac:dyDescent="0.55000000000000004">
      <c r="B23" s="499" t="s">
        <v>426</v>
      </c>
      <c r="C23" s="500"/>
      <c r="D23" s="245" t="s">
        <v>299</v>
      </c>
      <c r="E23" s="246" t="s">
        <v>296</v>
      </c>
      <c r="F23" s="246" t="s">
        <v>298</v>
      </c>
      <c r="G23" s="247" t="s">
        <v>297</v>
      </c>
    </row>
    <row r="24" spans="2:7" x14ac:dyDescent="0.5">
      <c r="B24" s="503" t="s">
        <v>320</v>
      </c>
      <c r="C24" s="504"/>
      <c r="D24" s="243" t="s">
        <v>301</v>
      </c>
      <c r="E24" s="243" t="s">
        <v>302</v>
      </c>
      <c r="F24" s="243" t="s">
        <v>301</v>
      </c>
      <c r="G24" s="244" t="s">
        <v>302</v>
      </c>
    </row>
    <row r="25" spans="2:7" x14ac:dyDescent="0.5">
      <c r="B25" s="493" t="s">
        <v>317</v>
      </c>
      <c r="C25" s="494"/>
      <c r="D25" s="224" t="s">
        <v>303</v>
      </c>
      <c r="E25" s="224" t="s">
        <v>303</v>
      </c>
      <c r="F25" s="224" t="s">
        <v>304</v>
      </c>
      <c r="G25" s="242" t="s">
        <v>304</v>
      </c>
    </row>
    <row r="26" spans="2:7" x14ac:dyDescent="0.5">
      <c r="B26" s="505" t="s">
        <v>300</v>
      </c>
      <c r="C26" s="506"/>
      <c r="D26" s="507" t="s">
        <v>305</v>
      </c>
      <c r="E26" s="507" t="s">
        <v>306</v>
      </c>
      <c r="F26" s="507" t="s">
        <v>307</v>
      </c>
      <c r="G26" s="509" t="s">
        <v>308</v>
      </c>
    </row>
    <row r="27" spans="2:7" x14ac:dyDescent="0.5">
      <c r="B27" s="505"/>
      <c r="C27" s="506"/>
      <c r="D27" s="508"/>
      <c r="E27" s="508"/>
      <c r="F27" s="508"/>
      <c r="G27" s="510"/>
    </row>
    <row r="28" spans="2:7" x14ac:dyDescent="0.5">
      <c r="B28" s="493" t="s">
        <v>318</v>
      </c>
      <c r="C28" s="494"/>
      <c r="D28" s="224" t="s">
        <v>301</v>
      </c>
      <c r="E28" s="224" t="s">
        <v>309</v>
      </c>
      <c r="F28" s="224" t="s">
        <v>302</v>
      </c>
      <c r="G28" s="242" t="s">
        <v>310</v>
      </c>
    </row>
    <row r="29" spans="2:7" x14ac:dyDescent="0.5">
      <c r="B29" s="493" t="s">
        <v>319</v>
      </c>
      <c r="C29" s="494"/>
      <c r="D29" s="224" t="s">
        <v>301</v>
      </c>
      <c r="E29" s="224" t="s">
        <v>311</v>
      </c>
      <c r="F29" s="224" t="s">
        <v>301</v>
      </c>
      <c r="G29" s="242" t="s">
        <v>312</v>
      </c>
    </row>
    <row r="30" spans="2:7" x14ac:dyDescent="0.5">
      <c r="B30" s="495" t="s">
        <v>427</v>
      </c>
      <c r="C30" s="496"/>
      <c r="D30" s="496" t="s">
        <v>313</v>
      </c>
      <c r="E30" s="496" t="s">
        <v>314</v>
      </c>
      <c r="F30" s="496" t="s">
        <v>315</v>
      </c>
      <c r="G30" s="501" t="s">
        <v>316</v>
      </c>
    </row>
    <row r="31" spans="2:7" ht="18.600000000000001" thickBot="1" x14ac:dyDescent="0.55000000000000004">
      <c r="B31" s="497"/>
      <c r="C31" s="498"/>
      <c r="D31" s="498"/>
      <c r="E31" s="498"/>
      <c r="F31" s="498"/>
      <c r="G31" s="502"/>
    </row>
    <row r="32" spans="2:7" x14ac:dyDescent="0.5">
      <c r="B32" s="12"/>
      <c r="C32" s="12"/>
      <c r="D32" s="12"/>
      <c r="E32" s="12"/>
      <c r="F32" s="12"/>
      <c r="G32" s="12"/>
    </row>
    <row r="33" spans="2:7" ht="26.25" customHeight="1" x14ac:dyDescent="0.5">
      <c r="B33" s="413" t="s">
        <v>333</v>
      </c>
      <c r="C33" s="413"/>
      <c r="D33" s="413"/>
      <c r="E33" s="413"/>
      <c r="F33" s="413"/>
      <c r="G33" s="413"/>
    </row>
  </sheetData>
  <mergeCells count="19">
    <mergeCell ref="F26:F27"/>
    <mergeCell ref="G26:G27"/>
    <mergeCell ref="B28:C28"/>
    <mergeCell ref="B29:C29"/>
    <mergeCell ref="B30:C31"/>
    <mergeCell ref="B23:C23"/>
    <mergeCell ref="B33:G33"/>
    <mergeCell ref="B5:G5"/>
    <mergeCell ref="B7:G7"/>
    <mergeCell ref="B8:G8"/>
    <mergeCell ref="D30:D31"/>
    <mergeCell ref="E30:E31"/>
    <mergeCell ref="F30:F31"/>
    <mergeCell ref="G30:G31"/>
    <mergeCell ref="B24:C24"/>
    <mergeCell ref="B25:C25"/>
    <mergeCell ref="B26:C27"/>
    <mergeCell ref="D26:D27"/>
    <mergeCell ref="E26:E27"/>
  </mergeCells>
  <pageMargins left="0.7" right="0.7" top="0.75" bottom="0.75" header="0.3" footer="0.3"/>
  <pageSetup paperSize="9" scale="90" orientation="portrait" verticalDpi="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9"/>
  <dimension ref="B5:AH92"/>
  <sheetViews>
    <sheetView showGridLines="0" topLeftCell="A70" workbookViewId="0"/>
  </sheetViews>
  <sheetFormatPr baseColWidth="10" defaultRowHeight="18" x14ac:dyDescent="0.5"/>
  <cols>
    <col min="1" max="1" width="7.109375" customWidth="1"/>
    <col min="8" max="8" width="26.21875" customWidth="1"/>
  </cols>
  <sheetData>
    <row r="5" spans="2:9" ht="17.25" customHeight="1" x14ac:dyDescent="0.5">
      <c r="B5" s="469" t="s">
        <v>468</v>
      </c>
      <c r="C5" s="469"/>
      <c r="D5" s="469"/>
      <c r="E5" s="469"/>
      <c r="F5" s="469"/>
      <c r="G5" s="469"/>
      <c r="H5" s="469"/>
    </row>
    <row r="6" spans="2:9" x14ac:dyDescent="0.5">
      <c r="B6" s="469"/>
      <c r="C6" s="469"/>
      <c r="D6" s="469"/>
      <c r="E6" s="469"/>
      <c r="F6" s="469"/>
      <c r="G6" s="469"/>
      <c r="H6" s="469"/>
    </row>
    <row r="8" spans="2:9" ht="21" customHeight="1" x14ac:dyDescent="0.5">
      <c r="B8" s="511" t="s">
        <v>469</v>
      </c>
      <c r="C8" s="512"/>
      <c r="D8" s="512"/>
      <c r="E8" s="512"/>
      <c r="F8" s="512"/>
      <c r="G8" s="512"/>
      <c r="H8" s="512"/>
      <c r="I8" s="93"/>
    </row>
    <row r="9" spans="2:9" x14ac:dyDescent="0.5">
      <c r="B9" s="512"/>
      <c r="C9" s="512"/>
      <c r="D9" s="512"/>
      <c r="E9" s="512"/>
      <c r="F9" s="512"/>
      <c r="G9" s="512"/>
      <c r="H9" s="512"/>
      <c r="I9" s="92"/>
    </row>
    <row r="10" spans="2:9" ht="15" customHeight="1" x14ac:dyDescent="0.5">
      <c r="B10" s="92"/>
      <c r="C10" s="92"/>
      <c r="D10" s="92"/>
      <c r="E10" s="92"/>
      <c r="F10" s="92"/>
      <c r="G10" s="92"/>
      <c r="H10" s="92"/>
      <c r="I10" s="92"/>
    </row>
    <row r="11" spans="2:9" x14ac:dyDescent="0.5">
      <c r="B11" s="527" t="s">
        <v>128</v>
      </c>
      <c r="C11" s="528"/>
      <c r="D11" s="528"/>
      <c r="E11" s="528"/>
    </row>
    <row r="12" spans="2:9" x14ac:dyDescent="0.5">
      <c r="B12" s="529" t="s">
        <v>129</v>
      </c>
      <c r="C12" s="530"/>
      <c r="D12" s="173" t="s">
        <v>130</v>
      </c>
      <c r="E12" s="173" t="s">
        <v>131</v>
      </c>
    </row>
    <row r="13" spans="2:9" x14ac:dyDescent="0.5">
      <c r="B13" s="531" t="s">
        <v>132</v>
      </c>
      <c r="C13" s="531"/>
      <c r="D13" s="77"/>
      <c r="E13" s="88">
        <f>IF(D18=0,,D13/$D$18)</f>
        <v>0</v>
      </c>
    </row>
    <row r="14" spans="2:9" x14ac:dyDescent="0.5">
      <c r="B14" s="532" t="s">
        <v>133</v>
      </c>
      <c r="C14" s="532"/>
      <c r="D14" s="77"/>
      <c r="E14" s="88">
        <f>IF(D18=0,,D14/$D$18)</f>
        <v>0</v>
      </c>
    </row>
    <row r="15" spans="2:9" x14ac:dyDescent="0.5">
      <c r="B15" s="514" t="s">
        <v>134</v>
      </c>
      <c r="C15" s="514"/>
      <c r="D15" s="77"/>
      <c r="E15" s="88">
        <f>IF(D18=0,,D15/$D$18)</f>
        <v>0</v>
      </c>
      <c r="G15" s="7"/>
    </row>
    <row r="16" spans="2:9" x14ac:dyDescent="0.5">
      <c r="B16" s="515" t="s">
        <v>135</v>
      </c>
      <c r="C16" s="515"/>
      <c r="D16" s="77"/>
      <c r="E16" s="88">
        <f>IF(D18=0,,D16/$D$18)</f>
        <v>0</v>
      </c>
    </row>
    <row r="17" spans="2:11" x14ac:dyDescent="0.5">
      <c r="B17" s="524" t="s">
        <v>136</v>
      </c>
      <c r="C17" s="524"/>
      <c r="D17" s="77"/>
      <c r="E17" s="88">
        <f>IF(D18=0,,D17/$D$18)</f>
        <v>0</v>
      </c>
    </row>
    <row r="18" spans="2:11" x14ac:dyDescent="0.5">
      <c r="B18" s="525" t="s">
        <v>122</v>
      </c>
      <c r="C18" s="526"/>
      <c r="D18" s="89">
        <f>SUM(D13:D17)</f>
        <v>0</v>
      </c>
      <c r="E18" s="88">
        <f>SUM(E13,E14,E15,E16,E17)</f>
        <v>0</v>
      </c>
    </row>
    <row r="20" spans="2:11" ht="17.25" customHeight="1" x14ac:dyDescent="0.5">
      <c r="B20" s="516" t="s">
        <v>140</v>
      </c>
      <c r="C20" s="517"/>
      <c r="D20" s="517"/>
      <c r="E20" s="517"/>
      <c r="F20" s="517"/>
      <c r="G20" s="517"/>
      <c r="H20" s="518"/>
      <c r="I20" s="178"/>
      <c r="J20" s="179"/>
      <c r="K20" s="179"/>
    </row>
    <row r="21" spans="2:11" x14ac:dyDescent="0.5">
      <c r="B21" s="519" t="s">
        <v>141</v>
      </c>
      <c r="C21" s="520"/>
      <c r="D21" s="521" t="s">
        <v>142</v>
      </c>
      <c r="E21" s="522"/>
      <c r="F21" s="522"/>
      <c r="G21" s="522"/>
      <c r="H21" s="523"/>
      <c r="I21" s="179"/>
      <c r="J21" s="179"/>
      <c r="K21" s="179"/>
    </row>
    <row r="22" spans="2:11" x14ac:dyDescent="0.5">
      <c r="B22" s="520"/>
      <c r="C22" s="520"/>
      <c r="D22" s="180" t="str">
        <f>B13</f>
        <v>Producto 1</v>
      </c>
      <c r="E22" s="181" t="str">
        <f>B14</f>
        <v>Producto 2</v>
      </c>
      <c r="F22" s="182" t="str">
        <f>B15</f>
        <v>Producto 3</v>
      </c>
      <c r="G22" s="183" t="str">
        <f>B16</f>
        <v>Producto 4</v>
      </c>
      <c r="H22" s="184" t="str">
        <f>B17</f>
        <v>Producto 5</v>
      </c>
      <c r="I22" s="179"/>
      <c r="J22" s="179"/>
      <c r="K22" s="179"/>
    </row>
    <row r="23" spans="2:11" x14ac:dyDescent="0.5">
      <c r="B23" s="185">
        <v>2012</v>
      </c>
      <c r="C23" s="185">
        <f>+B23+1</f>
        <v>2013</v>
      </c>
      <c r="D23" s="78"/>
      <c r="E23" s="78"/>
      <c r="F23" s="78"/>
      <c r="G23" s="78"/>
      <c r="H23" s="78"/>
      <c r="I23" s="179"/>
      <c r="J23" s="179"/>
      <c r="K23" s="179"/>
    </row>
    <row r="24" spans="2:11" x14ac:dyDescent="0.5">
      <c r="B24" s="185">
        <f>+B23+1</f>
        <v>2013</v>
      </c>
      <c r="C24" s="185">
        <f>+B24+1</f>
        <v>2014</v>
      </c>
      <c r="D24" s="86"/>
      <c r="E24" s="78"/>
      <c r="F24" s="78"/>
      <c r="G24" s="78"/>
      <c r="H24" s="78"/>
      <c r="I24" s="179"/>
      <c r="J24" s="186"/>
      <c r="K24" s="179"/>
    </row>
    <row r="25" spans="2:11" x14ac:dyDescent="0.5">
      <c r="B25" s="185">
        <f>+B24+1</f>
        <v>2014</v>
      </c>
      <c r="C25" s="185">
        <f>+B25+1</f>
        <v>2015</v>
      </c>
      <c r="D25" s="78"/>
      <c r="E25" s="78"/>
      <c r="F25" s="78"/>
      <c r="G25" s="78"/>
      <c r="H25" s="78"/>
      <c r="I25" s="179"/>
      <c r="J25" s="179"/>
      <c r="K25" s="179"/>
    </row>
    <row r="26" spans="2:11" x14ac:dyDescent="0.5">
      <c r="B26" s="185">
        <f>+B25+1</f>
        <v>2015</v>
      </c>
      <c r="C26" s="185">
        <f>+B26+1</f>
        <v>2016</v>
      </c>
      <c r="D26" s="78"/>
      <c r="E26" s="78"/>
      <c r="F26" s="78"/>
      <c r="G26" s="78"/>
      <c r="H26" s="78"/>
      <c r="I26" s="179"/>
      <c r="J26" s="179"/>
      <c r="K26" s="179"/>
    </row>
    <row r="27" spans="2:11" x14ac:dyDescent="0.5">
      <c r="B27" s="185">
        <f>+B26+1</f>
        <v>2016</v>
      </c>
      <c r="C27" s="185">
        <f>+B27+H331</f>
        <v>2016</v>
      </c>
      <c r="D27" s="78"/>
      <c r="E27" s="78"/>
      <c r="F27" s="78"/>
      <c r="G27" s="78"/>
      <c r="H27" s="78"/>
      <c r="I27" s="179"/>
      <c r="J27" s="179"/>
      <c r="K27" s="179"/>
    </row>
    <row r="28" spans="2:11" x14ac:dyDescent="0.5">
      <c r="B28" s="187"/>
      <c r="C28" s="187"/>
      <c r="D28" s="75"/>
      <c r="E28" s="75"/>
      <c r="F28" s="75"/>
      <c r="G28" s="75"/>
      <c r="H28" s="75"/>
      <c r="I28" s="179"/>
      <c r="J28" s="179"/>
      <c r="K28" s="179"/>
    </row>
    <row r="29" spans="2:11" x14ac:dyDescent="0.5">
      <c r="B29" s="188" t="s">
        <v>168</v>
      </c>
      <c r="C29" s="180" t="str">
        <f>$B13</f>
        <v>Producto 1</v>
      </c>
      <c r="D29" s="181" t="str">
        <f>B14</f>
        <v>Producto 2</v>
      </c>
      <c r="E29" s="182" t="str">
        <f>B15</f>
        <v>Producto 3</v>
      </c>
      <c r="F29" s="183" t="str">
        <f>B16</f>
        <v>Producto 4</v>
      </c>
      <c r="G29" s="184" t="str">
        <f>B17</f>
        <v>Producto 5</v>
      </c>
      <c r="H29" s="179"/>
      <c r="I29" s="179"/>
      <c r="J29" s="179"/>
      <c r="K29" s="179"/>
    </row>
    <row r="30" spans="2:11" x14ac:dyDescent="0.5">
      <c r="B30" s="173" t="s">
        <v>137</v>
      </c>
      <c r="C30" s="82">
        <f>IF(SUM(D23:D27)/5&gt;0.2,0.2,SUM(D23:D27)/5)</f>
        <v>0</v>
      </c>
      <c r="D30" s="82">
        <f t="shared" ref="D30:G30" si="0">IF(SUM(E23:E27)/5&gt;0.2,0.2,SUM(E23:E27)/5)</f>
        <v>0</v>
      </c>
      <c r="E30" s="82">
        <f t="shared" si="0"/>
        <v>0</v>
      </c>
      <c r="F30" s="82">
        <f t="shared" si="0"/>
        <v>0</v>
      </c>
      <c r="G30" s="82">
        <f t="shared" si="0"/>
        <v>0</v>
      </c>
      <c r="H30" s="186"/>
      <c r="I30" s="179"/>
      <c r="J30" s="179"/>
      <c r="K30" s="179"/>
    </row>
    <row r="31" spans="2:11" x14ac:dyDescent="0.5">
      <c r="B31" s="173" t="s">
        <v>138</v>
      </c>
      <c r="C31" s="83">
        <f>IF(C57=0,0,IF(D13/C57&gt;2,2,D13/C57))</f>
        <v>0</v>
      </c>
      <c r="D31" s="83">
        <f>IF(E57=0,0,IF(D14/C57&gt;2,2,D14/E57))</f>
        <v>0</v>
      </c>
      <c r="E31" s="83">
        <f>IF(G57=0,0,IF(D15/G57&gt;2,2,D15/G57))</f>
        <v>0</v>
      </c>
      <c r="F31" s="83">
        <f>IF(I57=0,0,IF(D16/I57&gt;2,2,D16/I57))</f>
        <v>0</v>
      </c>
      <c r="G31" s="84">
        <f>IF(K57=0,0,IF(D17/K57&gt;2,2,D17/K57))</f>
        <v>0</v>
      </c>
      <c r="H31" s="186"/>
      <c r="I31" s="179"/>
      <c r="J31" s="179"/>
      <c r="K31" s="179"/>
    </row>
    <row r="32" spans="2:11" x14ac:dyDescent="0.5">
      <c r="B32" s="173" t="s">
        <v>139</v>
      </c>
      <c r="C32" s="85">
        <f>E13</f>
        <v>0</v>
      </c>
      <c r="D32" s="85">
        <f>E14</f>
        <v>0</v>
      </c>
      <c r="E32" s="85">
        <f>E15</f>
        <v>0</v>
      </c>
      <c r="F32" s="85">
        <f>E16</f>
        <v>0</v>
      </c>
      <c r="G32" s="85">
        <f>E17</f>
        <v>0</v>
      </c>
      <c r="H32" s="186"/>
      <c r="I32" s="179"/>
      <c r="J32" s="179"/>
      <c r="K32" s="179"/>
    </row>
    <row r="33" spans="2:12" x14ac:dyDescent="0.5">
      <c r="B33" s="187"/>
      <c r="C33" s="187"/>
      <c r="D33" s="75"/>
      <c r="E33" s="75"/>
      <c r="F33" s="75"/>
      <c r="G33" s="75"/>
      <c r="H33" s="76"/>
      <c r="I33" s="179"/>
      <c r="J33" s="179"/>
      <c r="K33" s="179"/>
    </row>
    <row r="34" spans="2:12" x14ac:dyDescent="0.5">
      <c r="B34" s="534" t="s">
        <v>480</v>
      </c>
      <c r="C34" s="534"/>
      <c r="D34" s="534"/>
      <c r="E34" s="534"/>
      <c r="F34" s="518"/>
      <c r="G34" s="518"/>
      <c r="H34" s="186"/>
      <c r="I34" s="179"/>
      <c r="J34" s="179"/>
      <c r="K34" s="179"/>
    </row>
    <row r="35" spans="2:12" x14ac:dyDescent="0.5">
      <c r="B35" s="535" t="s">
        <v>143</v>
      </c>
      <c r="C35" s="521" t="s">
        <v>142</v>
      </c>
      <c r="D35" s="522"/>
      <c r="E35" s="522"/>
      <c r="F35" s="522"/>
      <c r="G35" s="526"/>
      <c r="H35" s="186"/>
      <c r="I35" s="179"/>
      <c r="J35" s="179"/>
      <c r="K35" s="179"/>
    </row>
    <row r="36" spans="2:12" x14ac:dyDescent="0.5">
      <c r="B36" s="520"/>
      <c r="C36" s="180" t="str">
        <f>B13</f>
        <v>Producto 1</v>
      </c>
      <c r="D36" s="181" t="str">
        <f>B14</f>
        <v>Producto 2</v>
      </c>
      <c r="E36" s="182" t="str">
        <f>B15</f>
        <v>Producto 3</v>
      </c>
      <c r="F36" s="183" t="str">
        <f>B16</f>
        <v>Producto 4</v>
      </c>
      <c r="G36" s="184" t="str">
        <f>B17</f>
        <v>Producto 5</v>
      </c>
      <c r="H36" s="179"/>
      <c r="I36" s="179"/>
      <c r="J36" s="179"/>
      <c r="K36" s="179"/>
    </row>
    <row r="37" spans="2:12" x14ac:dyDescent="0.5">
      <c r="B37" s="185">
        <f>+B23</f>
        <v>2012</v>
      </c>
      <c r="C37" s="78"/>
      <c r="D37" s="78"/>
      <c r="E37" s="78"/>
      <c r="F37" s="78"/>
      <c r="G37" s="78"/>
      <c r="H37" s="179"/>
      <c r="I37" s="179"/>
      <c r="J37" s="179"/>
      <c r="K37" s="179"/>
    </row>
    <row r="38" spans="2:12" x14ac:dyDescent="0.5">
      <c r="B38" s="185">
        <f>+B37+1</f>
        <v>2013</v>
      </c>
      <c r="C38" s="78"/>
      <c r="D38" s="78"/>
      <c r="E38" s="78"/>
      <c r="F38" s="78"/>
      <c r="G38" s="78"/>
      <c r="H38" s="179"/>
      <c r="I38" s="179"/>
      <c r="J38" s="179"/>
      <c r="K38" s="179"/>
    </row>
    <row r="39" spans="2:12" x14ac:dyDescent="0.5">
      <c r="B39" s="185">
        <f>+B38+1</f>
        <v>2014</v>
      </c>
      <c r="C39" s="78"/>
      <c r="D39" s="78"/>
      <c r="E39" s="78"/>
      <c r="F39" s="78"/>
      <c r="G39" s="78"/>
      <c r="H39" s="179"/>
      <c r="I39" s="179"/>
      <c r="J39" s="179"/>
      <c r="K39" s="179"/>
    </row>
    <row r="40" spans="2:12" x14ac:dyDescent="0.5">
      <c r="B40" s="185">
        <f>+B39+1</f>
        <v>2015</v>
      </c>
      <c r="C40" s="78"/>
      <c r="D40" s="78"/>
      <c r="E40" s="78"/>
      <c r="F40" s="78"/>
      <c r="G40" s="78"/>
      <c r="H40" s="179"/>
      <c r="I40" s="179"/>
      <c r="J40" s="179"/>
      <c r="K40" s="179"/>
    </row>
    <row r="41" spans="2:12" x14ac:dyDescent="0.5">
      <c r="B41" s="185">
        <f>+B40+1</f>
        <v>2016</v>
      </c>
      <c r="C41" s="78"/>
      <c r="D41" s="78"/>
      <c r="E41" s="78"/>
      <c r="F41" s="78"/>
      <c r="G41" s="78"/>
      <c r="H41" s="179"/>
      <c r="I41" s="179"/>
      <c r="J41" s="179"/>
      <c r="K41" s="179"/>
    </row>
    <row r="42" spans="2:12" x14ac:dyDescent="0.5">
      <c r="B42" s="185">
        <f>+B41+1</f>
        <v>2017</v>
      </c>
      <c r="C42" s="78"/>
      <c r="D42" s="78"/>
      <c r="E42" s="78"/>
      <c r="F42" s="78"/>
      <c r="G42" s="78"/>
      <c r="H42" s="179"/>
      <c r="I42" s="179"/>
      <c r="J42" s="179"/>
      <c r="K42" s="179"/>
    </row>
    <row r="43" spans="2:12" x14ac:dyDescent="0.5">
      <c r="B43" s="187"/>
      <c r="C43" s="74"/>
      <c r="D43" s="74"/>
      <c r="E43" s="74"/>
      <c r="F43" s="74"/>
      <c r="G43" s="74"/>
      <c r="H43" s="179"/>
      <c r="I43" s="179"/>
      <c r="J43" s="179"/>
      <c r="K43" s="179"/>
    </row>
    <row r="44" spans="2:12" x14ac:dyDescent="0.5">
      <c r="B44" s="534" t="s">
        <v>144</v>
      </c>
      <c r="C44" s="536"/>
      <c r="D44" s="536"/>
      <c r="E44" s="536"/>
      <c r="F44" s="536"/>
      <c r="G44" s="536"/>
      <c r="H44" s="536"/>
      <c r="I44" s="518"/>
      <c r="J44" s="518"/>
      <c r="K44" s="518"/>
      <c r="L44" s="7"/>
    </row>
    <row r="45" spans="2:12" x14ac:dyDescent="0.5">
      <c r="B45" s="531" t="str">
        <f>B13</f>
        <v>Producto 1</v>
      </c>
      <c r="C45" s="531"/>
      <c r="D45" s="532" t="str">
        <f>B14</f>
        <v>Producto 2</v>
      </c>
      <c r="E45" s="532"/>
      <c r="F45" s="514" t="str">
        <f>B15</f>
        <v>Producto 3</v>
      </c>
      <c r="G45" s="514"/>
      <c r="H45" s="515" t="str">
        <f>B16</f>
        <v>Producto 4</v>
      </c>
      <c r="I45" s="515"/>
      <c r="J45" s="537" t="str">
        <f>B17</f>
        <v>Producto 5</v>
      </c>
      <c r="K45" s="537"/>
    </row>
    <row r="46" spans="2:12" x14ac:dyDescent="0.5">
      <c r="B46" s="189" t="s">
        <v>145</v>
      </c>
      <c r="C46" s="190">
        <f>D13</f>
        <v>0</v>
      </c>
      <c r="D46" s="189" t="s">
        <v>145</v>
      </c>
      <c r="E46" s="190">
        <f>D14</f>
        <v>0</v>
      </c>
      <c r="F46" s="189" t="s">
        <v>145</v>
      </c>
      <c r="G46" s="190">
        <f>D15</f>
        <v>0</v>
      </c>
      <c r="H46" s="189" t="s">
        <v>145</v>
      </c>
      <c r="I46" s="190">
        <f>D16</f>
        <v>0</v>
      </c>
      <c r="J46" s="189" t="s">
        <v>145</v>
      </c>
      <c r="K46" s="190">
        <f>D17</f>
        <v>0</v>
      </c>
    </row>
    <row r="47" spans="2:12" x14ac:dyDescent="0.5">
      <c r="B47" s="191" t="s">
        <v>146</v>
      </c>
      <c r="C47" s="191" t="s">
        <v>147</v>
      </c>
      <c r="D47" s="191" t="s">
        <v>146</v>
      </c>
      <c r="E47" s="191" t="s">
        <v>147</v>
      </c>
      <c r="F47" s="191" t="s">
        <v>146</v>
      </c>
      <c r="G47" s="191" t="s">
        <v>147</v>
      </c>
      <c r="H47" s="191" t="s">
        <v>146</v>
      </c>
      <c r="I47" s="191" t="s">
        <v>147</v>
      </c>
      <c r="J47" s="191" t="s">
        <v>146</v>
      </c>
      <c r="K47" s="191" t="s">
        <v>147</v>
      </c>
    </row>
    <row r="48" spans="2:12" x14ac:dyDescent="0.5">
      <c r="B48" s="90" t="s">
        <v>148</v>
      </c>
      <c r="C48" s="87"/>
      <c r="D48" s="91" t="s">
        <v>149</v>
      </c>
      <c r="E48" s="87"/>
      <c r="F48" s="91" t="s">
        <v>149</v>
      </c>
      <c r="G48" s="87"/>
      <c r="H48" s="91" t="s">
        <v>149</v>
      </c>
      <c r="I48" s="87"/>
      <c r="J48" s="91" t="s">
        <v>150</v>
      </c>
      <c r="K48" s="87"/>
    </row>
    <row r="49" spans="2:11" x14ac:dyDescent="0.5">
      <c r="B49" s="90" t="s">
        <v>151</v>
      </c>
      <c r="C49" s="87"/>
      <c r="D49" s="91" t="s">
        <v>152</v>
      </c>
      <c r="E49" s="87"/>
      <c r="F49" s="91" t="s">
        <v>152</v>
      </c>
      <c r="G49" s="87"/>
      <c r="H49" s="91" t="s">
        <v>152</v>
      </c>
      <c r="I49" s="87"/>
      <c r="J49" s="91" t="s">
        <v>150</v>
      </c>
      <c r="K49" s="87"/>
    </row>
    <row r="50" spans="2:11" x14ac:dyDescent="0.5">
      <c r="B50" s="90" t="s">
        <v>153</v>
      </c>
      <c r="C50" s="87"/>
      <c r="D50" s="91" t="s">
        <v>154</v>
      </c>
      <c r="E50" s="87"/>
      <c r="F50" s="91" t="s">
        <v>154</v>
      </c>
      <c r="G50" s="87"/>
      <c r="H50" s="91" t="s">
        <v>154</v>
      </c>
      <c r="I50" s="87"/>
      <c r="J50" s="91" t="s">
        <v>150</v>
      </c>
      <c r="K50" s="87"/>
    </row>
    <row r="51" spans="2:11" x14ac:dyDescent="0.5">
      <c r="B51" s="90" t="s">
        <v>155</v>
      </c>
      <c r="C51" s="87"/>
      <c r="D51" s="91" t="s">
        <v>156</v>
      </c>
      <c r="E51" s="87"/>
      <c r="F51" s="91" t="s">
        <v>156</v>
      </c>
      <c r="G51" s="87"/>
      <c r="H51" s="91" t="s">
        <v>156</v>
      </c>
      <c r="I51" s="87"/>
      <c r="J51" s="91" t="s">
        <v>150</v>
      </c>
      <c r="K51" s="87"/>
    </row>
    <row r="52" spans="2:11" x14ac:dyDescent="0.5">
      <c r="B52" s="90" t="s">
        <v>157</v>
      </c>
      <c r="C52" s="87"/>
      <c r="D52" s="91" t="s">
        <v>158</v>
      </c>
      <c r="E52" s="87"/>
      <c r="F52" s="91" t="s">
        <v>158</v>
      </c>
      <c r="G52" s="87"/>
      <c r="H52" s="91" t="s">
        <v>158</v>
      </c>
      <c r="I52" s="87"/>
      <c r="J52" s="91" t="s">
        <v>150</v>
      </c>
      <c r="K52" s="87"/>
    </row>
    <row r="53" spans="2:11" x14ac:dyDescent="0.5">
      <c r="B53" s="90" t="s">
        <v>159</v>
      </c>
      <c r="C53" s="87"/>
      <c r="D53" s="91" t="s">
        <v>160</v>
      </c>
      <c r="E53" s="87"/>
      <c r="F53" s="91" t="s">
        <v>160</v>
      </c>
      <c r="G53" s="87"/>
      <c r="H53" s="91" t="s">
        <v>160</v>
      </c>
      <c r="I53" s="87"/>
      <c r="J53" s="91" t="s">
        <v>150</v>
      </c>
      <c r="K53" s="87"/>
    </row>
    <row r="54" spans="2:11" x14ac:dyDescent="0.5">
      <c r="B54" s="90" t="s">
        <v>161</v>
      </c>
      <c r="C54" s="87"/>
      <c r="D54" s="91" t="s">
        <v>162</v>
      </c>
      <c r="E54" s="87"/>
      <c r="F54" s="91" t="s">
        <v>162</v>
      </c>
      <c r="G54" s="87"/>
      <c r="H54" s="91" t="s">
        <v>162</v>
      </c>
      <c r="I54" s="87"/>
      <c r="J54" s="91" t="s">
        <v>150</v>
      </c>
      <c r="K54" s="87"/>
    </row>
    <row r="55" spans="2:11" x14ac:dyDescent="0.5">
      <c r="B55" s="90" t="s">
        <v>163</v>
      </c>
      <c r="C55" s="87"/>
      <c r="D55" s="91" t="s">
        <v>164</v>
      </c>
      <c r="E55" s="87"/>
      <c r="F55" s="91" t="s">
        <v>164</v>
      </c>
      <c r="G55" s="87"/>
      <c r="H55" s="91" t="s">
        <v>164</v>
      </c>
      <c r="I55" s="87"/>
      <c r="J55" s="91" t="s">
        <v>150</v>
      </c>
      <c r="K55" s="87"/>
    </row>
    <row r="56" spans="2:11" x14ac:dyDescent="0.5">
      <c r="B56" s="90" t="s">
        <v>165</v>
      </c>
      <c r="C56" s="87"/>
      <c r="D56" s="91" t="s">
        <v>166</v>
      </c>
      <c r="E56" s="87"/>
      <c r="F56" s="91" t="s">
        <v>166</v>
      </c>
      <c r="G56" s="87"/>
      <c r="H56" s="91" t="s">
        <v>166</v>
      </c>
      <c r="I56" s="87"/>
      <c r="J56" s="91" t="s">
        <v>150</v>
      </c>
      <c r="K56" s="87"/>
    </row>
    <row r="57" spans="2:11" x14ac:dyDescent="0.5">
      <c r="B57" s="80" t="s">
        <v>167</v>
      </c>
      <c r="C57" s="79">
        <f>MAX(C48:C56)</f>
        <v>0</v>
      </c>
      <c r="D57" s="81" t="s">
        <v>167</v>
      </c>
      <c r="E57" s="79">
        <f>MAX(E48:E56)</f>
        <v>0</v>
      </c>
      <c r="F57" s="80" t="s">
        <v>167</v>
      </c>
      <c r="G57" s="79">
        <f>MAX(G48:G56)</f>
        <v>0</v>
      </c>
      <c r="H57" s="80" t="s">
        <v>167</v>
      </c>
      <c r="I57" s="79">
        <f>MAX(I48:I56)</f>
        <v>0</v>
      </c>
      <c r="J57" s="81" t="s">
        <v>167</v>
      </c>
      <c r="K57" s="79">
        <f>MAX(K48:K56)</f>
        <v>0</v>
      </c>
    </row>
    <row r="58" spans="2:11" x14ac:dyDescent="0.5">
      <c r="B58" s="187"/>
      <c r="C58" s="74"/>
      <c r="D58" s="74"/>
      <c r="E58" s="74"/>
      <c r="F58" s="74"/>
      <c r="G58" s="74"/>
      <c r="H58" s="179"/>
      <c r="I58" s="179"/>
      <c r="J58" s="179"/>
      <c r="K58" s="179"/>
    </row>
    <row r="59" spans="2:11" x14ac:dyDescent="0.5">
      <c r="B59" s="187"/>
      <c r="C59" s="74"/>
      <c r="D59" s="74"/>
      <c r="E59" s="74"/>
      <c r="F59" s="74"/>
      <c r="G59" s="74"/>
      <c r="H59" s="179"/>
      <c r="I59" s="179"/>
      <c r="J59" s="179"/>
      <c r="K59" s="179"/>
    </row>
    <row r="60" spans="2:11" x14ac:dyDescent="0.5">
      <c r="B60" s="187"/>
      <c r="C60" s="74"/>
      <c r="D60" s="74"/>
      <c r="E60" s="74"/>
      <c r="F60" s="74"/>
      <c r="G60" s="74"/>
      <c r="H60" s="179"/>
      <c r="I60" s="179"/>
      <c r="J60" s="179"/>
      <c r="K60" s="179"/>
    </row>
    <row r="61" spans="2:11" x14ac:dyDescent="0.5">
      <c r="B61" s="187"/>
      <c r="C61" s="74"/>
      <c r="D61" s="74"/>
      <c r="E61" s="74"/>
      <c r="F61" s="74"/>
      <c r="G61" s="74"/>
      <c r="H61" s="179"/>
      <c r="I61" s="179"/>
      <c r="J61" s="179"/>
      <c r="K61" s="179"/>
    </row>
    <row r="62" spans="2:11" x14ac:dyDescent="0.5">
      <c r="B62" s="187"/>
      <c r="C62" s="74"/>
      <c r="D62" s="74"/>
      <c r="E62" s="74"/>
      <c r="F62" s="74"/>
      <c r="G62" s="74"/>
      <c r="H62" s="179"/>
      <c r="I62" s="179"/>
      <c r="J62" s="179"/>
      <c r="K62" s="97"/>
    </row>
    <row r="63" spans="2:11" x14ac:dyDescent="0.5">
      <c r="B63" s="187"/>
      <c r="C63" s="74"/>
      <c r="D63" s="74"/>
      <c r="E63" s="74"/>
      <c r="F63" s="74"/>
      <c r="G63" s="74"/>
      <c r="H63" s="179"/>
      <c r="I63" s="179"/>
      <c r="J63" s="179"/>
      <c r="K63" s="179"/>
    </row>
    <row r="64" spans="2:11" x14ac:dyDescent="0.5">
      <c r="B64" s="187"/>
      <c r="C64" s="74"/>
      <c r="D64" s="74"/>
      <c r="E64" s="74"/>
      <c r="F64" s="74"/>
      <c r="G64" s="74"/>
      <c r="H64" s="179"/>
      <c r="I64" s="179"/>
      <c r="J64" s="179"/>
      <c r="K64" s="179"/>
    </row>
    <row r="65" spans="2:34" x14ac:dyDescent="0.5">
      <c r="B65" s="187"/>
      <c r="C65" s="74"/>
      <c r="D65" s="74"/>
      <c r="E65" s="74"/>
      <c r="F65" s="74"/>
      <c r="G65" s="74"/>
      <c r="H65" s="179"/>
      <c r="I65" s="179"/>
      <c r="J65" s="179"/>
      <c r="K65" s="97"/>
    </row>
    <row r="66" spans="2:34" x14ac:dyDescent="0.5">
      <c r="B66" s="187"/>
      <c r="C66" s="74"/>
      <c r="D66" s="74"/>
      <c r="E66" s="74"/>
      <c r="F66" s="74"/>
      <c r="G66" s="74"/>
      <c r="H66" s="179"/>
      <c r="I66" s="179"/>
      <c r="J66" s="179"/>
      <c r="K66" s="179"/>
    </row>
    <row r="67" spans="2:34" x14ac:dyDescent="0.5">
      <c r="B67" s="187"/>
      <c r="C67" s="74"/>
      <c r="D67" s="74"/>
      <c r="E67" s="74"/>
      <c r="F67" s="74"/>
      <c r="G67" s="74"/>
      <c r="H67" s="179"/>
      <c r="I67" s="179"/>
      <c r="J67" s="179"/>
      <c r="K67" s="179"/>
    </row>
    <row r="68" spans="2:34" x14ac:dyDescent="0.5">
      <c r="B68" s="187"/>
      <c r="C68" s="74"/>
      <c r="D68" s="74"/>
      <c r="E68" s="74"/>
      <c r="F68" s="74"/>
      <c r="G68" s="74"/>
      <c r="H68" s="179"/>
      <c r="I68" s="179"/>
      <c r="J68" s="179"/>
      <c r="K68" s="179"/>
    </row>
    <row r="69" spans="2:34" x14ac:dyDescent="0.5">
      <c r="B69" s="187"/>
      <c r="C69" s="74"/>
      <c r="D69" s="74"/>
      <c r="E69" s="74"/>
      <c r="F69" s="74"/>
      <c r="G69" s="74"/>
      <c r="H69" s="179"/>
      <c r="I69" s="179"/>
      <c r="J69" s="179"/>
      <c r="K69" s="179"/>
    </row>
    <row r="70" spans="2:34" x14ac:dyDescent="0.5">
      <c r="B70" s="187"/>
      <c r="C70" s="74"/>
      <c r="D70" s="74"/>
      <c r="E70" s="74"/>
      <c r="F70" s="74"/>
      <c r="G70" s="74"/>
      <c r="H70" s="179"/>
      <c r="I70" s="179"/>
      <c r="J70" s="179"/>
      <c r="K70" s="179"/>
    </row>
    <row r="71" spans="2:34" x14ac:dyDescent="0.5">
      <c r="B71" s="187"/>
      <c r="C71" s="74"/>
      <c r="D71" s="74"/>
      <c r="E71" s="74"/>
      <c r="F71" s="74"/>
      <c r="G71" s="74"/>
      <c r="H71" s="179"/>
      <c r="I71" s="179"/>
      <c r="J71" s="179"/>
      <c r="K71" s="179"/>
    </row>
    <row r="72" spans="2:34" x14ac:dyDescent="0.5">
      <c r="B72" s="187"/>
      <c r="C72" s="74"/>
      <c r="D72" s="74"/>
      <c r="E72" s="74"/>
      <c r="F72" s="74"/>
      <c r="G72" s="74"/>
      <c r="H72" s="179"/>
      <c r="I72" s="179"/>
      <c r="J72" s="179"/>
      <c r="K72" s="179"/>
    </row>
    <row r="73" spans="2:34" x14ac:dyDescent="0.5">
      <c r="B73" s="513" t="s">
        <v>334</v>
      </c>
      <c r="C73" s="441"/>
      <c r="D73" s="441"/>
      <c r="E73" s="441"/>
      <c r="F73" s="441"/>
      <c r="G73" s="441"/>
      <c r="H73" s="441"/>
      <c r="I73" s="441"/>
      <c r="J73" s="441"/>
      <c r="K73" s="179"/>
    </row>
    <row r="74" spans="2:34" x14ac:dyDescent="0.5">
      <c r="B74" s="441"/>
      <c r="C74" s="441"/>
      <c r="D74" s="441"/>
      <c r="E74" s="441"/>
      <c r="F74" s="441"/>
      <c r="G74" s="441"/>
      <c r="H74" s="441"/>
      <c r="I74" s="441"/>
      <c r="J74" s="441"/>
      <c r="K74" s="179"/>
    </row>
    <row r="75" spans="2:34" x14ac:dyDescent="0.5">
      <c r="B75" s="193"/>
      <c r="C75" s="193"/>
      <c r="D75" s="193"/>
      <c r="E75" s="193"/>
      <c r="F75" s="193"/>
      <c r="G75" s="193"/>
      <c r="H75" s="193"/>
      <c r="I75" s="193"/>
      <c r="J75" s="193"/>
      <c r="K75" s="179"/>
    </row>
    <row r="76" spans="2:34" ht="27.75" customHeight="1" x14ac:dyDescent="0.5">
      <c r="B76" s="533" t="s">
        <v>475</v>
      </c>
      <c r="C76" s="533"/>
      <c r="D76" s="533"/>
      <c r="E76" s="533"/>
      <c r="F76" s="533"/>
      <c r="G76" s="533"/>
      <c r="H76" s="533"/>
      <c r="I76" s="533"/>
      <c r="J76" s="533"/>
      <c r="K76" s="179"/>
    </row>
    <row r="77" spans="2:34" ht="18.600000000000001" thickBot="1" x14ac:dyDescent="0.55000000000000004">
      <c r="B77" s="187"/>
      <c r="C77" s="74"/>
      <c r="D77" s="74"/>
      <c r="E77" s="74"/>
      <c r="F77" s="74"/>
      <c r="G77" s="74"/>
      <c r="H77" s="179"/>
      <c r="I77" s="179"/>
      <c r="J77" s="179"/>
      <c r="K77" s="179"/>
    </row>
    <row r="78" spans="2:34" s="146" customFormat="1" ht="13.8" x14ac:dyDescent="0.25">
      <c r="B78" s="444" t="s">
        <v>106</v>
      </c>
      <c r="C78" s="445"/>
      <c r="D78" s="445"/>
      <c r="E78" s="446"/>
      <c r="F78" s="446"/>
      <c r="G78" s="446"/>
      <c r="H78" s="148"/>
      <c r="I78" s="148"/>
      <c r="J78" s="148"/>
      <c r="K78" s="149"/>
      <c r="L78" s="149"/>
      <c r="M78" s="149"/>
      <c r="N78" s="149"/>
      <c r="O78" s="149"/>
      <c r="P78" s="149"/>
      <c r="Q78" s="149"/>
      <c r="R78" s="149"/>
      <c r="S78" s="149"/>
      <c r="T78" s="149"/>
      <c r="U78" s="149"/>
      <c r="V78" s="149"/>
      <c r="W78" s="149"/>
      <c r="X78" s="149"/>
      <c r="Y78" s="149"/>
      <c r="Z78" s="149"/>
      <c r="AA78" s="149"/>
      <c r="AB78" s="149"/>
      <c r="AC78" s="149"/>
      <c r="AD78" s="149"/>
      <c r="AE78" s="149"/>
      <c r="AF78" s="149"/>
      <c r="AG78" s="149"/>
      <c r="AH78" s="149"/>
    </row>
    <row r="79" spans="2:34" s="146" customFormat="1" x14ac:dyDescent="0.5">
      <c r="B79" s="248" t="s">
        <v>110</v>
      </c>
      <c r="C79" s="447"/>
      <c r="D79" s="448"/>
      <c r="E79" s="448"/>
      <c r="F79" s="448"/>
      <c r="G79" s="449"/>
      <c r="H79" s="148"/>
      <c r="I79" s="148"/>
      <c r="J79" s="148"/>
      <c r="K79" s="149"/>
      <c r="L79" s="149"/>
      <c r="M79" s="149"/>
      <c r="N79" s="149"/>
      <c r="O79" s="149"/>
      <c r="P79" s="149"/>
      <c r="Q79" s="149"/>
      <c r="R79" s="149"/>
      <c r="S79" s="149"/>
      <c r="T79" s="149"/>
      <c r="U79" s="149"/>
      <c r="V79" s="149"/>
      <c r="W79" s="149"/>
      <c r="X79" s="149"/>
      <c r="Y79" s="149"/>
      <c r="Z79" s="149"/>
      <c r="AA79" s="149"/>
      <c r="AB79" s="149"/>
      <c r="AC79" s="149"/>
      <c r="AD79" s="149"/>
      <c r="AE79" s="149"/>
      <c r="AF79" s="149"/>
      <c r="AG79" s="149"/>
      <c r="AH79" s="149"/>
    </row>
    <row r="80" spans="2:34" s="146" customFormat="1" x14ac:dyDescent="0.5">
      <c r="B80" s="248" t="s">
        <v>111</v>
      </c>
      <c r="C80" s="447"/>
      <c r="D80" s="448"/>
      <c r="E80" s="450"/>
      <c r="F80" s="450"/>
      <c r="G80" s="451"/>
      <c r="H80" s="148"/>
      <c r="I80" s="148"/>
      <c r="J80" s="148"/>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c r="AH80" s="149"/>
    </row>
    <row r="81" spans="2:34" s="146" customFormat="1" ht="13.2" x14ac:dyDescent="0.5">
      <c r="F81" s="148"/>
      <c r="G81" s="148"/>
      <c r="H81" s="148"/>
      <c r="I81" s="148"/>
      <c r="J81" s="148"/>
      <c r="K81" s="149"/>
      <c r="L81" s="149"/>
      <c r="M81" s="149"/>
      <c r="N81" s="149"/>
      <c r="O81" s="149"/>
      <c r="P81" s="149"/>
      <c r="Q81" s="149"/>
      <c r="R81" s="149"/>
      <c r="S81" s="149"/>
      <c r="T81" s="149"/>
      <c r="U81" s="149"/>
      <c r="V81" s="149"/>
      <c r="W81" s="149"/>
      <c r="X81" s="149"/>
      <c r="Y81" s="149"/>
      <c r="Z81" s="149"/>
      <c r="AA81" s="149"/>
      <c r="AB81" s="149"/>
      <c r="AC81" s="149"/>
      <c r="AD81" s="149"/>
      <c r="AE81" s="149"/>
      <c r="AF81" s="149"/>
      <c r="AG81" s="149"/>
      <c r="AH81" s="149"/>
    </row>
    <row r="82" spans="2:34" s="146" customFormat="1" ht="13.2" x14ac:dyDescent="0.5">
      <c r="F82" s="148"/>
      <c r="G82" s="148"/>
      <c r="H82" s="148"/>
      <c r="I82" s="148"/>
      <c r="J82" s="148"/>
      <c r="K82" s="149"/>
      <c r="L82" s="149"/>
      <c r="M82" s="149"/>
      <c r="N82" s="149"/>
      <c r="O82" s="149"/>
      <c r="P82" s="149"/>
      <c r="Q82" s="149"/>
      <c r="R82" s="149"/>
      <c r="S82" s="149"/>
      <c r="T82" s="149"/>
      <c r="U82" s="149"/>
      <c r="V82" s="149"/>
      <c r="W82" s="149"/>
      <c r="X82" s="149"/>
      <c r="Y82" s="149"/>
      <c r="Z82" s="149"/>
      <c r="AA82" s="149"/>
      <c r="AB82" s="149"/>
      <c r="AC82" s="149"/>
      <c r="AD82" s="149"/>
      <c r="AE82" s="149"/>
      <c r="AF82" s="149"/>
      <c r="AG82" s="149"/>
      <c r="AH82" s="149"/>
    </row>
    <row r="83" spans="2:34" s="146" customFormat="1" ht="13.2" x14ac:dyDescent="0.5">
      <c r="F83" s="148"/>
      <c r="G83" s="148"/>
      <c r="H83" s="148"/>
      <c r="I83" s="148"/>
      <c r="J83" s="148"/>
      <c r="K83" s="149"/>
      <c r="L83" s="149"/>
      <c r="M83" s="149"/>
      <c r="N83" s="149"/>
      <c r="O83" s="149"/>
      <c r="P83" s="149"/>
      <c r="Q83" s="149"/>
      <c r="R83" s="149"/>
      <c r="S83" s="149"/>
      <c r="T83" s="149"/>
      <c r="U83" s="149"/>
      <c r="V83" s="149"/>
      <c r="W83" s="149"/>
      <c r="X83" s="149"/>
      <c r="Y83" s="149"/>
      <c r="Z83" s="149"/>
      <c r="AA83" s="149"/>
      <c r="AB83" s="149"/>
      <c r="AC83" s="149"/>
      <c r="AD83" s="149"/>
      <c r="AE83" s="149"/>
      <c r="AF83" s="149"/>
      <c r="AG83" s="149"/>
      <c r="AH83" s="149"/>
    </row>
    <row r="84" spans="2:34" s="146" customFormat="1" ht="18.75" customHeight="1" x14ac:dyDescent="0.25">
      <c r="B84" s="452" t="s">
        <v>107</v>
      </c>
      <c r="C84" s="453"/>
      <c r="D84" s="453"/>
      <c r="E84" s="453"/>
      <c r="F84" s="453"/>
      <c r="G84" s="454"/>
      <c r="H84" s="148"/>
      <c r="I84" s="148"/>
      <c r="J84" s="148"/>
      <c r="K84" s="149"/>
      <c r="L84" s="149"/>
      <c r="M84" s="149"/>
      <c r="N84" s="149"/>
      <c r="O84" s="149"/>
      <c r="P84" s="149"/>
      <c r="Q84" s="149"/>
      <c r="R84" s="149"/>
      <c r="S84" s="149"/>
      <c r="T84" s="149"/>
      <c r="U84" s="149"/>
      <c r="V84" s="149"/>
      <c r="W84" s="149"/>
      <c r="X84" s="149"/>
      <c r="Y84" s="149"/>
      <c r="Z84" s="149"/>
      <c r="AA84" s="149"/>
      <c r="AB84" s="149"/>
      <c r="AC84" s="149"/>
      <c r="AD84" s="149"/>
      <c r="AE84" s="149"/>
      <c r="AF84" s="149"/>
      <c r="AG84" s="149"/>
      <c r="AH84" s="149"/>
    </row>
    <row r="85" spans="2:34" s="146" customFormat="1" x14ac:dyDescent="0.5">
      <c r="B85" s="249" t="s">
        <v>114</v>
      </c>
      <c r="C85" s="455"/>
      <c r="D85" s="456"/>
      <c r="E85" s="457"/>
      <c r="F85" s="457"/>
      <c r="G85" s="458"/>
      <c r="H85" s="148"/>
      <c r="I85" s="148"/>
      <c r="J85" s="148"/>
      <c r="K85" s="149"/>
      <c r="L85" s="149"/>
      <c r="M85" s="149"/>
      <c r="N85" s="149"/>
      <c r="O85" s="149"/>
      <c r="P85" s="149"/>
      <c r="Q85" s="149"/>
      <c r="R85" s="149"/>
      <c r="S85" s="149"/>
      <c r="T85" s="149"/>
      <c r="U85" s="149"/>
      <c r="V85" s="149"/>
      <c r="W85" s="149"/>
      <c r="X85" s="149"/>
      <c r="Y85" s="149"/>
      <c r="Z85" s="149"/>
      <c r="AA85" s="149"/>
      <c r="AB85" s="149"/>
      <c r="AC85" s="149"/>
      <c r="AD85" s="149"/>
      <c r="AE85" s="149"/>
      <c r="AF85" s="149"/>
      <c r="AG85" s="149"/>
      <c r="AH85" s="149"/>
    </row>
    <row r="86" spans="2:34" s="146" customFormat="1" x14ac:dyDescent="0.5">
      <c r="B86" s="250" t="s">
        <v>115</v>
      </c>
      <c r="C86" s="447"/>
      <c r="D86" s="448"/>
      <c r="E86" s="450"/>
      <c r="F86" s="450"/>
      <c r="G86" s="451"/>
      <c r="H86" s="148"/>
      <c r="I86" s="148"/>
      <c r="J86" s="148"/>
      <c r="K86" s="149"/>
      <c r="L86" s="149"/>
      <c r="M86" s="149"/>
      <c r="N86" s="149"/>
      <c r="O86" s="149"/>
      <c r="P86" s="149"/>
      <c r="Q86" s="149"/>
      <c r="R86" s="149"/>
      <c r="S86" s="149"/>
      <c r="T86" s="149"/>
      <c r="U86" s="149"/>
      <c r="V86" s="149"/>
      <c r="W86" s="149"/>
      <c r="X86" s="149"/>
      <c r="Y86" s="149"/>
      <c r="Z86" s="149"/>
      <c r="AA86" s="149"/>
      <c r="AB86" s="149"/>
      <c r="AC86" s="149"/>
      <c r="AD86" s="149"/>
      <c r="AE86" s="149"/>
      <c r="AF86" s="149"/>
      <c r="AG86" s="149"/>
      <c r="AH86" s="149"/>
    </row>
    <row r="87" spans="2:34" x14ac:dyDescent="0.5">
      <c r="B87" s="179"/>
      <c r="C87" s="179"/>
      <c r="D87" s="179"/>
      <c r="E87" s="179"/>
      <c r="F87" s="179"/>
      <c r="G87" s="179"/>
      <c r="H87" s="179"/>
      <c r="I87" s="179"/>
      <c r="J87" s="179"/>
      <c r="K87" s="179"/>
    </row>
    <row r="88" spans="2:34" x14ac:dyDescent="0.5">
      <c r="B88" s="179"/>
      <c r="C88" s="179"/>
      <c r="D88" s="179"/>
      <c r="E88" s="179"/>
      <c r="F88" s="179"/>
      <c r="G88" s="179"/>
      <c r="H88" s="179"/>
      <c r="I88" s="179"/>
      <c r="J88" s="179"/>
      <c r="K88" s="179"/>
    </row>
    <row r="89" spans="2:34" x14ac:dyDescent="0.5">
      <c r="B89" s="179"/>
      <c r="C89" s="179"/>
      <c r="D89" s="179"/>
      <c r="E89" s="179"/>
      <c r="F89" s="179"/>
      <c r="G89" s="179"/>
      <c r="H89" s="179"/>
      <c r="I89" s="179"/>
      <c r="J89" s="179"/>
      <c r="K89" s="179"/>
    </row>
    <row r="90" spans="2:34" x14ac:dyDescent="0.5">
      <c r="B90" s="179"/>
      <c r="C90" s="179"/>
      <c r="D90" s="179"/>
      <c r="E90" s="179"/>
      <c r="F90" s="179"/>
      <c r="G90" s="179"/>
      <c r="H90" s="179"/>
      <c r="I90" s="179"/>
      <c r="J90" s="179"/>
      <c r="K90" s="179"/>
    </row>
    <row r="91" spans="2:34" x14ac:dyDescent="0.5">
      <c r="B91" s="179"/>
      <c r="C91" s="179"/>
      <c r="D91" s="179"/>
      <c r="E91" s="179"/>
      <c r="F91" s="179"/>
      <c r="G91" s="179"/>
      <c r="H91" s="179"/>
      <c r="I91" s="179"/>
      <c r="J91" s="179"/>
      <c r="K91" s="179"/>
    </row>
    <row r="92" spans="2:34" x14ac:dyDescent="0.5">
      <c r="B92" s="179"/>
      <c r="C92" s="179"/>
      <c r="D92" s="179"/>
      <c r="E92" s="179"/>
      <c r="F92" s="179"/>
      <c r="G92" s="179"/>
      <c r="H92" s="179"/>
      <c r="I92" s="179"/>
      <c r="J92" s="179"/>
      <c r="K92" s="179"/>
    </row>
  </sheetData>
  <mergeCells count="30">
    <mergeCell ref="B76:J76"/>
    <mergeCell ref="B34:G34"/>
    <mergeCell ref="B35:B36"/>
    <mergeCell ref="C35:G35"/>
    <mergeCell ref="B44:K44"/>
    <mergeCell ref="B45:C45"/>
    <mergeCell ref="D45:E45"/>
    <mergeCell ref="F45:G45"/>
    <mergeCell ref="H45:I45"/>
    <mergeCell ref="J45:K45"/>
    <mergeCell ref="B5:H6"/>
    <mergeCell ref="B8:H9"/>
    <mergeCell ref="B73:J74"/>
    <mergeCell ref="B15:C15"/>
    <mergeCell ref="B16:C16"/>
    <mergeCell ref="B20:H20"/>
    <mergeCell ref="B21:C22"/>
    <mergeCell ref="D21:H21"/>
    <mergeCell ref="B17:C17"/>
    <mergeCell ref="B18:C18"/>
    <mergeCell ref="B11:E11"/>
    <mergeCell ref="B12:C12"/>
    <mergeCell ref="B13:C13"/>
    <mergeCell ref="B14:C14"/>
    <mergeCell ref="C86:G86"/>
    <mergeCell ref="B78:G78"/>
    <mergeCell ref="C79:G79"/>
    <mergeCell ref="C80:G80"/>
    <mergeCell ref="B84:G84"/>
    <mergeCell ref="C85:G85"/>
  </mergeCells>
  <pageMargins left="0.7" right="0.7" top="0.75" bottom="0.75" header="0.3" footer="0.3"/>
  <pageSetup paperSize="9" scale="62" orientation="portrait" verticalDpi="0" r:id="rId1"/>
  <rowBreaks count="1" manualBreakCount="1">
    <brk id="58" max="16383" man="1"/>
  </rowBreaks>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2:AB191"/>
  <sheetViews>
    <sheetView showGridLines="0" topLeftCell="A109" workbookViewId="0"/>
  </sheetViews>
  <sheetFormatPr baseColWidth="10" defaultColWidth="11" defaultRowHeight="13.2" x14ac:dyDescent="0.25"/>
  <cols>
    <col min="1" max="1" width="11" style="111"/>
    <col min="2" max="2" width="12.77734375" style="112" customWidth="1"/>
    <col min="3" max="3" width="11" style="113"/>
    <col min="4" max="8" width="11" style="114"/>
    <col min="9" max="9" width="11" style="115"/>
    <col min="10" max="10" width="11" style="111"/>
    <col min="11" max="28" width="11" style="116"/>
    <col min="29" max="16384" width="11" style="112"/>
  </cols>
  <sheetData>
    <row r="2" spans="2:9" ht="27.75" customHeight="1" x14ac:dyDescent="0.25"/>
    <row r="6" spans="2:9" ht="48.75" customHeight="1" x14ac:dyDescent="0.25">
      <c r="B6" s="329" t="s">
        <v>174</v>
      </c>
      <c r="C6" s="329"/>
      <c r="D6" s="329"/>
      <c r="E6" s="329"/>
      <c r="F6" s="329"/>
      <c r="G6" s="329"/>
      <c r="H6" s="329"/>
      <c r="I6" s="329"/>
    </row>
    <row r="7" spans="2:9" ht="22.8" x14ac:dyDescent="0.4">
      <c r="C7" s="117"/>
      <c r="D7" s="117"/>
      <c r="E7" s="117"/>
      <c r="F7" s="117"/>
      <c r="G7" s="117"/>
      <c r="H7" s="117"/>
    </row>
    <row r="8" spans="2:9" ht="79.5" customHeight="1" x14ac:dyDescent="0.25">
      <c r="B8" s="557" t="s">
        <v>335</v>
      </c>
      <c r="C8" s="557"/>
      <c r="D8" s="557"/>
      <c r="E8" s="557"/>
      <c r="F8" s="557"/>
      <c r="G8" s="557"/>
      <c r="H8" s="557"/>
      <c r="I8" s="557"/>
    </row>
    <row r="9" spans="2:9" ht="18" x14ac:dyDescent="0.25">
      <c r="B9" s="171"/>
      <c r="C9" s="171"/>
      <c r="D9" s="171"/>
      <c r="E9" s="171"/>
      <c r="F9" s="171"/>
      <c r="G9" s="171"/>
      <c r="H9" s="171"/>
      <c r="I9" s="171"/>
    </row>
    <row r="10" spans="2:9" ht="18" x14ac:dyDescent="0.25">
      <c r="B10" s="171"/>
      <c r="C10" s="171"/>
      <c r="D10" s="171"/>
      <c r="E10" s="171"/>
      <c r="F10" s="171"/>
      <c r="G10" s="171"/>
      <c r="H10" s="171"/>
      <c r="I10" s="171"/>
    </row>
    <row r="11" spans="2:9" ht="18" x14ac:dyDescent="0.25">
      <c r="B11" s="171"/>
      <c r="C11" s="171"/>
      <c r="D11" s="171"/>
      <c r="E11" s="171"/>
      <c r="F11" s="171"/>
      <c r="G11" s="171"/>
      <c r="H11" s="171"/>
      <c r="I11" s="171"/>
    </row>
    <row r="12" spans="2:9" ht="18" x14ac:dyDescent="0.25">
      <c r="B12" s="171"/>
      <c r="C12" s="171"/>
      <c r="D12" s="171"/>
      <c r="E12" s="171"/>
      <c r="F12" s="171"/>
      <c r="G12" s="171"/>
      <c r="H12" s="171"/>
      <c r="I12" s="171"/>
    </row>
    <row r="13" spans="2:9" ht="18" x14ac:dyDescent="0.25">
      <c r="B13" s="171"/>
      <c r="C13" s="171"/>
      <c r="D13" s="171"/>
      <c r="E13" s="171"/>
      <c r="F13" s="171"/>
      <c r="G13" s="171"/>
      <c r="H13" s="171"/>
      <c r="I13" s="171"/>
    </row>
    <row r="14" spans="2:9" ht="18" x14ac:dyDescent="0.25">
      <c r="B14" s="171"/>
      <c r="C14" s="171"/>
      <c r="D14" s="171"/>
      <c r="E14" s="171"/>
      <c r="F14" s="171"/>
      <c r="G14" s="171"/>
      <c r="H14" s="171"/>
      <c r="I14" s="171"/>
    </row>
    <row r="15" spans="2:9" ht="18" x14ac:dyDescent="0.25">
      <c r="B15" s="171"/>
      <c r="C15" s="171"/>
      <c r="D15" s="171"/>
      <c r="E15" s="171"/>
      <c r="F15" s="171"/>
      <c r="G15" s="171"/>
      <c r="H15" s="171"/>
      <c r="I15" s="171"/>
    </row>
    <row r="16" spans="2:9" ht="18" x14ac:dyDescent="0.25">
      <c r="B16" s="171"/>
      <c r="C16" s="171"/>
      <c r="D16" s="171"/>
      <c r="E16" s="171"/>
      <c r="F16" s="171"/>
      <c r="G16" s="171"/>
      <c r="H16" s="171"/>
      <c r="I16" s="171"/>
    </row>
    <row r="17" spans="2:9" ht="18" x14ac:dyDescent="0.25">
      <c r="B17" s="171"/>
      <c r="C17" s="171"/>
      <c r="D17" s="171"/>
      <c r="E17" s="171"/>
      <c r="F17" s="171"/>
      <c r="G17" s="171"/>
      <c r="H17" s="171"/>
      <c r="I17" s="171"/>
    </row>
    <row r="18" spans="2:9" ht="18" x14ac:dyDescent="0.25">
      <c r="B18" s="171"/>
      <c r="C18" s="171"/>
      <c r="D18" s="171"/>
      <c r="E18" s="171"/>
      <c r="F18" s="171"/>
      <c r="G18" s="171"/>
      <c r="H18" s="171"/>
      <c r="I18" s="171"/>
    </row>
    <row r="19" spans="2:9" ht="18" x14ac:dyDescent="0.25">
      <c r="B19" s="171"/>
      <c r="C19" s="171"/>
      <c r="D19" s="171"/>
      <c r="E19" s="171"/>
      <c r="F19" s="171"/>
      <c r="G19" s="171"/>
      <c r="H19" s="171"/>
      <c r="I19" s="171"/>
    </row>
    <row r="20" spans="2:9" ht="18" x14ac:dyDescent="0.25">
      <c r="B20" s="171"/>
      <c r="C20" s="171"/>
      <c r="D20" s="171"/>
      <c r="E20" s="171"/>
      <c r="F20" s="171"/>
      <c r="G20" s="171"/>
      <c r="H20" s="171"/>
      <c r="I20" s="171"/>
    </row>
    <row r="21" spans="2:9" ht="18" x14ac:dyDescent="0.25">
      <c r="B21" s="171"/>
      <c r="C21" s="171"/>
      <c r="D21" s="171"/>
      <c r="E21" s="171"/>
      <c r="F21" s="171"/>
      <c r="G21" s="171"/>
      <c r="H21" s="171"/>
      <c r="I21" s="171"/>
    </row>
    <row r="22" spans="2:9" ht="18" x14ac:dyDescent="0.25">
      <c r="B22" s="171"/>
      <c r="C22" s="171"/>
      <c r="D22" s="171"/>
      <c r="E22" s="171"/>
      <c r="F22" s="171"/>
      <c r="G22" s="171"/>
      <c r="H22" s="171"/>
      <c r="I22" s="171"/>
    </row>
    <row r="23" spans="2:9" ht="18" x14ac:dyDescent="0.25">
      <c r="B23" s="171"/>
      <c r="C23" s="171"/>
      <c r="D23" s="171"/>
      <c r="E23" s="171"/>
      <c r="F23" s="171"/>
      <c r="G23" s="171"/>
      <c r="H23" s="171"/>
      <c r="I23" s="171"/>
    </row>
    <row r="24" spans="2:9" ht="18" x14ac:dyDescent="0.25">
      <c r="B24" s="171"/>
      <c r="C24" s="171"/>
      <c r="D24" s="171"/>
      <c r="E24" s="171"/>
      <c r="F24" s="171"/>
      <c r="G24" s="171"/>
      <c r="H24" s="171"/>
      <c r="I24" s="171"/>
    </row>
    <row r="25" spans="2:9" ht="18" x14ac:dyDescent="0.25">
      <c r="B25" s="171"/>
      <c r="C25" s="171"/>
      <c r="D25" s="171"/>
      <c r="E25" s="171"/>
      <c r="F25" s="171"/>
      <c r="G25" s="171"/>
      <c r="H25" s="171"/>
      <c r="I25" s="171"/>
    </row>
    <row r="26" spans="2:9" ht="18" x14ac:dyDescent="0.25">
      <c r="B26" s="171"/>
      <c r="C26" s="171"/>
      <c r="D26" s="171"/>
      <c r="E26" s="171"/>
      <c r="F26" s="171"/>
      <c r="G26" s="171"/>
      <c r="H26" s="171"/>
      <c r="I26" s="171"/>
    </row>
    <row r="27" spans="2:9" ht="18" x14ac:dyDescent="0.25">
      <c r="B27" s="171"/>
      <c r="C27" s="171"/>
      <c r="D27" s="171"/>
      <c r="E27" s="171"/>
      <c r="F27" s="171"/>
      <c r="G27" s="171"/>
      <c r="H27" s="171"/>
      <c r="I27" s="171"/>
    </row>
    <row r="28" spans="2:9" ht="18" x14ac:dyDescent="0.25">
      <c r="B28" s="171"/>
      <c r="C28" s="171"/>
      <c r="D28" s="171"/>
      <c r="E28" s="171"/>
      <c r="F28" s="171"/>
      <c r="G28" s="171"/>
      <c r="H28" s="171"/>
      <c r="I28" s="171"/>
    </row>
    <row r="29" spans="2:9" ht="18" x14ac:dyDescent="0.25">
      <c r="B29" s="109"/>
      <c r="C29" s="109"/>
      <c r="D29" s="109"/>
      <c r="E29" s="109"/>
      <c r="F29" s="109"/>
      <c r="G29" s="109"/>
      <c r="H29" s="109"/>
      <c r="I29" s="109"/>
    </row>
    <row r="30" spans="2:9" ht="22.8" x14ac:dyDescent="0.4">
      <c r="C30" s="117"/>
      <c r="D30" s="117"/>
      <c r="E30" s="117"/>
      <c r="F30" s="117"/>
      <c r="G30" s="117"/>
      <c r="H30" s="117"/>
    </row>
    <row r="31" spans="2:9" ht="22.8" x14ac:dyDescent="0.4">
      <c r="C31" s="117"/>
      <c r="D31" s="117"/>
      <c r="E31" s="117"/>
      <c r="F31" s="117"/>
      <c r="G31" s="117"/>
      <c r="H31" s="117"/>
    </row>
    <row r="32" spans="2:9" ht="22.8" x14ac:dyDescent="0.4">
      <c r="C32" s="117"/>
      <c r="D32" s="117"/>
      <c r="E32" s="117"/>
      <c r="F32" s="117"/>
      <c r="G32" s="117"/>
      <c r="H32" s="117"/>
    </row>
    <row r="33" spans="1:28" s="131" customFormat="1" x14ac:dyDescent="0.25">
      <c r="A33" s="126"/>
      <c r="C33" s="132"/>
      <c r="D33" s="133"/>
      <c r="E33" s="133"/>
      <c r="F33" s="133"/>
      <c r="G33" s="133"/>
      <c r="H33" s="133"/>
      <c r="I33" s="134"/>
      <c r="J33" s="126"/>
      <c r="K33" s="126"/>
      <c r="L33" s="126"/>
      <c r="M33" s="126"/>
      <c r="N33" s="126"/>
      <c r="O33" s="126"/>
      <c r="P33" s="126"/>
      <c r="Q33" s="126"/>
      <c r="R33" s="126"/>
      <c r="S33" s="126"/>
      <c r="T33" s="126"/>
      <c r="U33" s="126"/>
      <c r="V33" s="126"/>
      <c r="W33" s="126"/>
      <c r="X33" s="126"/>
      <c r="Y33" s="126"/>
      <c r="Z33" s="126"/>
      <c r="AA33" s="126"/>
      <c r="AB33" s="126"/>
    </row>
    <row r="34" spans="1:28" s="131" customFormat="1" x14ac:dyDescent="0.25">
      <c r="A34" s="126"/>
      <c r="C34" s="132"/>
      <c r="D34" s="133"/>
      <c r="E34" s="133"/>
      <c r="F34" s="133"/>
      <c r="G34" s="133"/>
      <c r="H34" s="133"/>
      <c r="I34" s="134"/>
      <c r="J34" s="126"/>
      <c r="K34" s="126"/>
      <c r="L34" s="126"/>
      <c r="M34" s="126"/>
      <c r="N34" s="126"/>
      <c r="O34" s="126"/>
      <c r="P34" s="126"/>
      <c r="Q34" s="126"/>
      <c r="R34" s="126"/>
      <c r="S34" s="126"/>
      <c r="T34" s="126"/>
      <c r="U34" s="126"/>
      <c r="V34" s="126"/>
      <c r="W34" s="126"/>
      <c r="X34" s="126"/>
      <c r="Y34" s="126"/>
      <c r="Z34" s="126"/>
      <c r="AA34" s="126"/>
      <c r="AB34" s="126"/>
    </row>
    <row r="35" spans="1:28" s="137" customFormat="1" x14ac:dyDescent="0.25">
      <c r="A35" s="135"/>
      <c r="B35" s="556" t="s">
        <v>105</v>
      </c>
      <c r="C35" s="556"/>
      <c r="D35" s="556"/>
      <c r="E35" s="556"/>
      <c r="F35" s="556"/>
      <c r="G35" s="556"/>
      <c r="H35" s="556"/>
      <c r="I35" s="136"/>
      <c r="J35" s="135"/>
      <c r="K35" s="135"/>
      <c r="L35" s="135"/>
      <c r="M35" s="135"/>
      <c r="N35" s="135"/>
      <c r="O35" s="135"/>
      <c r="P35" s="135"/>
      <c r="Q35" s="135"/>
      <c r="R35" s="135"/>
      <c r="S35" s="135"/>
      <c r="T35" s="135"/>
      <c r="U35" s="135"/>
      <c r="V35" s="135"/>
      <c r="W35" s="135"/>
      <c r="X35" s="135"/>
      <c r="Y35" s="135"/>
      <c r="Z35" s="135"/>
      <c r="AA35" s="135"/>
      <c r="AB35" s="135"/>
    </row>
    <row r="36" spans="1:28" s="15" customFormat="1" x14ac:dyDescent="0.25">
      <c r="A36" s="14"/>
      <c r="B36" s="546" t="s">
        <v>390</v>
      </c>
      <c r="C36" s="547"/>
      <c r="D36" s="547"/>
      <c r="E36" s="547"/>
      <c r="F36" s="547"/>
      <c r="G36" s="547"/>
      <c r="H36" s="548"/>
      <c r="I36" s="16"/>
      <c r="J36" s="14"/>
      <c r="K36" s="14"/>
      <c r="L36" s="14"/>
      <c r="M36" s="14"/>
      <c r="N36" s="14"/>
      <c r="O36" s="14"/>
      <c r="P36" s="14"/>
      <c r="Q36" s="14"/>
      <c r="R36" s="14"/>
      <c r="S36" s="14"/>
      <c r="T36" s="14"/>
      <c r="U36" s="14"/>
      <c r="V36" s="14"/>
      <c r="W36" s="14"/>
      <c r="X36" s="14"/>
      <c r="Y36" s="14"/>
      <c r="Z36" s="14"/>
      <c r="AA36" s="14"/>
      <c r="AB36" s="14"/>
    </row>
    <row r="37" spans="1:28" s="15" customFormat="1" x14ac:dyDescent="0.25">
      <c r="A37" s="14"/>
      <c r="B37" s="549"/>
      <c r="C37" s="412"/>
      <c r="D37" s="412"/>
      <c r="E37" s="412"/>
      <c r="F37" s="412"/>
      <c r="G37" s="412"/>
      <c r="H37" s="550"/>
      <c r="I37" s="16"/>
      <c r="J37" s="14"/>
      <c r="K37" s="14"/>
      <c r="L37" s="14"/>
      <c r="M37" s="14"/>
      <c r="N37" s="14"/>
      <c r="O37" s="14"/>
      <c r="P37" s="14"/>
      <c r="Q37" s="14"/>
      <c r="R37" s="14"/>
      <c r="S37" s="14"/>
      <c r="T37" s="14"/>
      <c r="U37" s="14"/>
      <c r="V37" s="14"/>
      <c r="W37" s="14"/>
      <c r="X37" s="14"/>
      <c r="Y37" s="14"/>
      <c r="Z37" s="14"/>
      <c r="AA37" s="14"/>
      <c r="AB37" s="14"/>
    </row>
    <row r="38" spans="1:28" s="15" customFormat="1" x14ac:dyDescent="0.25">
      <c r="A38" s="14"/>
      <c r="B38" s="549"/>
      <c r="C38" s="412"/>
      <c r="D38" s="412"/>
      <c r="E38" s="412"/>
      <c r="F38" s="412"/>
      <c r="G38" s="412"/>
      <c r="H38" s="550"/>
      <c r="I38" s="16"/>
      <c r="J38" s="14"/>
      <c r="K38" s="14"/>
      <c r="L38" s="14"/>
      <c r="M38" s="14"/>
      <c r="N38" s="14"/>
      <c r="O38" s="14"/>
      <c r="P38" s="14"/>
      <c r="Q38" s="14"/>
      <c r="R38" s="14"/>
      <c r="S38" s="14"/>
      <c r="T38" s="14"/>
      <c r="U38" s="14"/>
      <c r="V38" s="14"/>
      <c r="W38" s="14"/>
      <c r="X38" s="14"/>
      <c r="Y38" s="14"/>
      <c r="Z38" s="14"/>
      <c r="AA38" s="14"/>
      <c r="AB38" s="14"/>
    </row>
    <row r="39" spans="1:28" s="15" customFormat="1" x14ac:dyDescent="0.25">
      <c r="A39" s="14"/>
      <c r="B39" s="549"/>
      <c r="C39" s="412"/>
      <c r="D39" s="412"/>
      <c r="E39" s="412"/>
      <c r="F39" s="412"/>
      <c r="G39" s="412"/>
      <c r="H39" s="550"/>
      <c r="I39" s="16"/>
      <c r="J39" s="14"/>
      <c r="K39" s="14"/>
      <c r="L39" s="14"/>
      <c r="M39" s="14"/>
      <c r="N39" s="14"/>
      <c r="O39" s="14"/>
      <c r="P39" s="14"/>
      <c r="Q39" s="14"/>
      <c r="R39" s="14"/>
      <c r="S39" s="14"/>
      <c r="T39" s="14"/>
      <c r="U39" s="14"/>
      <c r="V39" s="14"/>
      <c r="W39" s="14"/>
      <c r="X39" s="14"/>
      <c r="Y39" s="14"/>
      <c r="Z39" s="14"/>
      <c r="AA39" s="14"/>
      <c r="AB39" s="14"/>
    </row>
    <row r="40" spans="1:28" s="15" customFormat="1" x14ac:dyDescent="0.25">
      <c r="A40" s="14"/>
      <c r="B40" s="549"/>
      <c r="C40" s="412"/>
      <c r="D40" s="412"/>
      <c r="E40" s="412"/>
      <c r="F40" s="412"/>
      <c r="G40" s="412"/>
      <c r="H40" s="550"/>
      <c r="I40" s="16"/>
      <c r="J40" s="14"/>
      <c r="K40" s="14"/>
      <c r="L40" s="14"/>
      <c r="M40" s="14"/>
      <c r="N40" s="14"/>
      <c r="O40" s="14"/>
      <c r="P40" s="14"/>
      <c r="Q40" s="14"/>
      <c r="R40" s="14"/>
      <c r="S40" s="14"/>
      <c r="T40" s="14"/>
      <c r="U40" s="14"/>
      <c r="V40" s="14"/>
      <c r="W40" s="14"/>
      <c r="X40" s="14"/>
      <c r="Y40" s="14"/>
      <c r="Z40" s="14"/>
      <c r="AA40" s="14"/>
      <c r="AB40" s="14"/>
    </row>
    <row r="41" spans="1:28" s="15" customFormat="1" x14ac:dyDescent="0.25">
      <c r="A41" s="14"/>
      <c r="B41" s="549"/>
      <c r="C41" s="412"/>
      <c r="D41" s="412"/>
      <c r="E41" s="412"/>
      <c r="F41" s="412"/>
      <c r="G41" s="412"/>
      <c r="H41" s="550"/>
      <c r="I41" s="16"/>
      <c r="J41" s="14"/>
      <c r="K41" s="14"/>
      <c r="L41" s="14"/>
      <c r="M41" s="14"/>
      <c r="N41" s="14"/>
      <c r="O41" s="14"/>
      <c r="P41" s="14"/>
      <c r="Q41" s="14"/>
      <c r="R41" s="14"/>
      <c r="S41" s="14"/>
      <c r="T41" s="14"/>
      <c r="U41" s="14"/>
      <c r="V41" s="14"/>
      <c r="W41" s="14"/>
      <c r="X41" s="14"/>
      <c r="Y41" s="14"/>
      <c r="Z41" s="14"/>
      <c r="AA41" s="14"/>
      <c r="AB41" s="14"/>
    </row>
    <row r="42" spans="1:28" s="15" customFormat="1" x14ac:dyDescent="0.25">
      <c r="A42" s="14"/>
      <c r="B42" s="549"/>
      <c r="C42" s="412"/>
      <c r="D42" s="412"/>
      <c r="E42" s="412"/>
      <c r="F42" s="412"/>
      <c r="G42" s="412"/>
      <c r="H42" s="550"/>
      <c r="I42" s="16"/>
      <c r="J42" s="14"/>
      <c r="K42" s="14"/>
      <c r="L42" s="14"/>
      <c r="M42" s="14"/>
      <c r="N42" s="14"/>
      <c r="O42" s="14"/>
      <c r="P42" s="14"/>
      <c r="Q42" s="14"/>
      <c r="R42" s="14"/>
      <c r="S42" s="14"/>
      <c r="T42" s="14"/>
      <c r="U42" s="14"/>
      <c r="V42" s="14"/>
      <c r="W42" s="14"/>
      <c r="X42" s="14"/>
      <c r="Y42" s="14"/>
      <c r="Z42" s="14"/>
      <c r="AA42" s="14"/>
      <c r="AB42" s="14"/>
    </row>
    <row r="43" spans="1:28" s="15" customFormat="1" x14ac:dyDescent="0.25">
      <c r="A43" s="14"/>
      <c r="B43" s="549"/>
      <c r="C43" s="412"/>
      <c r="D43" s="412"/>
      <c r="E43" s="412"/>
      <c r="F43" s="412"/>
      <c r="G43" s="412"/>
      <c r="H43" s="550"/>
      <c r="I43" s="16"/>
      <c r="J43" s="14"/>
      <c r="K43" s="14"/>
      <c r="L43" s="14"/>
      <c r="M43" s="14"/>
      <c r="N43" s="14"/>
      <c r="O43" s="14"/>
      <c r="P43" s="14"/>
      <c r="Q43" s="14"/>
      <c r="R43" s="14"/>
      <c r="S43" s="14"/>
      <c r="T43" s="14"/>
      <c r="U43" s="14"/>
      <c r="V43" s="14"/>
      <c r="W43" s="14"/>
      <c r="X43" s="14"/>
      <c r="Y43" s="14"/>
      <c r="Z43" s="14"/>
      <c r="AA43" s="14"/>
      <c r="AB43" s="14"/>
    </row>
    <row r="44" spans="1:28" s="15" customFormat="1" x14ac:dyDescent="0.25">
      <c r="A44" s="14"/>
      <c r="B44" s="549"/>
      <c r="C44" s="412"/>
      <c r="D44" s="412"/>
      <c r="E44" s="412"/>
      <c r="F44" s="412"/>
      <c r="G44" s="412"/>
      <c r="H44" s="550"/>
      <c r="I44" s="16"/>
      <c r="J44" s="14"/>
      <c r="K44" s="14"/>
      <c r="L44" s="14"/>
      <c r="M44" s="14"/>
      <c r="N44" s="14"/>
      <c r="O44" s="14"/>
      <c r="P44" s="14"/>
      <c r="Q44" s="14"/>
      <c r="R44" s="14"/>
      <c r="S44" s="14"/>
      <c r="T44" s="14"/>
      <c r="U44" s="14"/>
      <c r="V44" s="14"/>
      <c r="W44" s="14"/>
      <c r="X44" s="14"/>
      <c r="Y44" s="14"/>
      <c r="Z44" s="14"/>
      <c r="AA44" s="14"/>
      <c r="AB44" s="14"/>
    </row>
    <row r="45" spans="1:28" s="15" customFormat="1" x14ac:dyDescent="0.25">
      <c r="A45" s="14"/>
      <c r="B45" s="549"/>
      <c r="C45" s="412"/>
      <c r="D45" s="412"/>
      <c r="E45" s="412"/>
      <c r="F45" s="412"/>
      <c r="G45" s="412"/>
      <c r="H45" s="550"/>
      <c r="I45" s="16"/>
      <c r="J45" s="14"/>
      <c r="K45" s="14"/>
      <c r="L45" s="14"/>
      <c r="M45" s="14"/>
      <c r="N45" s="14"/>
      <c r="O45" s="14"/>
      <c r="P45" s="14"/>
      <c r="Q45" s="14"/>
      <c r="R45" s="14"/>
      <c r="S45" s="14"/>
      <c r="T45" s="14"/>
      <c r="U45" s="14"/>
      <c r="V45" s="14"/>
      <c r="W45" s="14"/>
      <c r="X45" s="14"/>
      <c r="Y45" s="14"/>
      <c r="Z45" s="14"/>
      <c r="AA45" s="14"/>
      <c r="AB45" s="14"/>
    </row>
    <row r="46" spans="1:28" s="15" customFormat="1" x14ac:dyDescent="0.25">
      <c r="A46" s="14"/>
      <c r="B46" s="549"/>
      <c r="C46" s="412"/>
      <c r="D46" s="412"/>
      <c r="E46" s="412"/>
      <c r="F46" s="412"/>
      <c r="G46" s="412"/>
      <c r="H46" s="550"/>
      <c r="I46" s="16"/>
      <c r="J46" s="14"/>
      <c r="K46" s="14"/>
      <c r="L46" s="14"/>
      <c r="M46" s="14"/>
      <c r="N46" s="14"/>
      <c r="O46" s="14"/>
      <c r="P46" s="14"/>
      <c r="Q46" s="14"/>
      <c r="R46" s="14"/>
      <c r="S46" s="14"/>
      <c r="T46" s="14"/>
      <c r="U46" s="14"/>
      <c r="V46" s="14"/>
      <c r="W46" s="14"/>
      <c r="X46" s="14"/>
      <c r="Y46" s="14"/>
      <c r="Z46" s="14"/>
      <c r="AA46" s="14"/>
      <c r="AB46" s="14"/>
    </row>
    <row r="47" spans="1:28" s="15" customFormat="1" x14ac:dyDescent="0.25">
      <c r="A47" s="14"/>
      <c r="B47" s="549"/>
      <c r="C47" s="412"/>
      <c r="D47" s="412"/>
      <c r="E47" s="412"/>
      <c r="F47" s="412"/>
      <c r="G47" s="412"/>
      <c r="H47" s="550"/>
      <c r="I47" s="16"/>
      <c r="J47" s="14"/>
      <c r="K47" s="14"/>
      <c r="L47" s="14"/>
      <c r="M47" s="14"/>
      <c r="N47" s="14"/>
      <c r="O47" s="14"/>
      <c r="P47" s="14"/>
      <c r="Q47" s="14"/>
      <c r="R47" s="14"/>
      <c r="S47" s="14"/>
      <c r="T47" s="14"/>
      <c r="U47" s="14"/>
      <c r="V47" s="14"/>
      <c r="W47" s="14"/>
      <c r="X47" s="14"/>
      <c r="Y47" s="14"/>
      <c r="Z47" s="14"/>
      <c r="AA47" s="14"/>
      <c r="AB47" s="14"/>
    </row>
    <row r="48" spans="1:28" s="15" customFormat="1" x14ac:dyDescent="0.25">
      <c r="A48" s="14"/>
      <c r="B48" s="549"/>
      <c r="C48" s="412"/>
      <c r="D48" s="412"/>
      <c r="E48" s="412"/>
      <c r="F48" s="412"/>
      <c r="G48" s="412"/>
      <c r="H48" s="550"/>
      <c r="I48" s="16"/>
      <c r="J48" s="14"/>
      <c r="K48" s="14"/>
      <c r="L48" s="14"/>
      <c r="M48" s="14"/>
      <c r="N48" s="14"/>
      <c r="O48" s="14"/>
      <c r="P48" s="14"/>
      <c r="Q48" s="14"/>
      <c r="R48" s="14"/>
      <c r="S48" s="14"/>
      <c r="T48" s="14"/>
      <c r="U48" s="14"/>
      <c r="V48" s="14"/>
      <c r="W48" s="14"/>
      <c r="X48" s="14"/>
      <c r="Y48" s="14"/>
      <c r="Z48" s="14"/>
      <c r="AA48" s="14"/>
      <c r="AB48" s="14"/>
    </row>
    <row r="49" spans="1:28" s="15" customFormat="1" x14ac:dyDescent="0.25">
      <c r="A49" s="14"/>
      <c r="B49" s="549"/>
      <c r="C49" s="412"/>
      <c r="D49" s="412"/>
      <c r="E49" s="412"/>
      <c r="F49" s="412"/>
      <c r="G49" s="412"/>
      <c r="H49" s="550"/>
      <c r="I49" s="16"/>
      <c r="J49" s="14"/>
      <c r="K49" s="14"/>
      <c r="L49" s="14"/>
      <c r="M49" s="14"/>
      <c r="N49" s="14"/>
      <c r="O49" s="14"/>
      <c r="P49" s="14"/>
      <c r="Q49" s="14"/>
      <c r="R49" s="14"/>
      <c r="S49" s="14"/>
      <c r="T49" s="14"/>
      <c r="U49" s="14"/>
      <c r="V49" s="14"/>
      <c r="W49" s="14"/>
      <c r="X49" s="14"/>
      <c r="Y49" s="14"/>
      <c r="Z49" s="14"/>
      <c r="AA49" s="14"/>
      <c r="AB49" s="14"/>
    </row>
    <row r="50" spans="1:28" s="15" customFormat="1" x14ac:dyDescent="0.25">
      <c r="A50" s="14"/>
      <c r="B50" s="549"/>
      <c r="C50" s="412"/>
      <c r="D50" s="412"/>
      <c r="E50" s="412"/>
      <c r="F50" s="412"/>
      <c r="G50" s="412"/>
      <c r="H50" s="550"/>
      <c r="I50" s="16"/>
      <c r="J50" s="14"/>
      <c r="K50" s="14"/>
      <c r="L50" s="14"/>
      <c r="M50" s="14"/>
      <c r="N50" s="14"/>
      <c r="O50" s="14"/>
      <c r="P50" s="14"/>
      <c r="Q50" s="14"/>
      <c r="R50" s="14"/>
      <c r="S50" s="14"/>
      <c r="T50" s="14"/>
      <c r="U50" s="14"/>
      <c r="V50" s="14"/>
      <c r="W50" s="14"/>
      <c r="X50" s="14"/>
      <c r="Y50" s="14"/>
      <c r="Z50" s="14"/>
      <c r="AA50" s="14"/>
      <c r="AB50" s="14"/>
    </row>
    <row r="51" spans="1:28" s="15" customFormat="1" x14ac:dyDescent="0.25">
      <c r="A51" s="14"/>
      <c r="B51" s="549"/>
      <c r="C51" s="412"/>
      <c r="D51" s="412"/>
      <c r="E51" s="412"/>
      <c r="F51" s="412"/>
      <c r="G51" s="412"/>
      <c r="H51" s="550"/>
      <c r="I51" s="16"/>
      <c r="J51" s="14"/>
      <c r="K51" s="14"/>
      <c r="L51" s="14"/>
      <c r="M51" s="14"/>
      <c r="N51" s="14"/>
      <c r="O51" s="14"/>
      <c r="P51" s="14"/>
      <c r="Q51" s="14"/>
      <c r="R51" s="14"/>
      <c r="S51" s="14"/>
      <c r="T51" s="14"/>
      <c r="U51" s="14"/>
      <c r="V51" s="14"/>
      <c r="W51" s="14"/>
      <c r="X51" s="14"/>
      <c r="Y51" s="14"/>
      <c r="Z51" s="14"/>
      <c r="AA51" s="14"/>
      <c r="AB51" s="14"/>
    </row>
    <row r="52" spans="1:28" s="15" customFormat="1" x14ac:dyDescent="0.25">
      <c r="A52" s="14"/>
      <c r="B52" s="549"/>
      <c r="C52" s="412"/>
      <c r="D52" s="412"/>
      <c r="E52" s="412"/>
      <c r="F52" s="412"/>
      <c r="G52" s="412"/>
      <c r="H52" s="550"/>
      <c r="I52" s="16"/>
      <c r="J52" s="14"/>
      <c r="K52" s="14"/>
      <c r="L52" s="14"/>
      <c r="M52" s="14"/>
      <c r="N52" s="14"/>
      <c r="O52" s="14"/>
      <c r="P52" s="14"/>
      <c r="Q52" s="14"/>
      <c r="R52" s="14"/>
      <c r="S52" s="14"/>
      <c r="T52" s="14"/>
      <c r="U52" s="14"/>
      <c r="V52" s="14"/>
      <c r="W52" s="14"/>
      <c r="X52" s="14"/>
      <c r="Y52" s="14"/>
      <c r="Z52" s="14"/>
      <c r="AA52" s="14"/>
      <c r="AB52" s="14"/>
    </row>
    <row r="53" spans="1:28" s="15" customFormat="1" x14ac:dyDescent="0.25">
      <c r="A53" s="14"/>
      <c r="B53" s="549"/>
      <c r="C53" s="412"/>
      <c r="D53" s="412"/>
      <c r="E53" s="412"/>
      <c r="F53" s="412"/>
      <c r="G53" s="412"/>
      <c r="H53" s="550"/>
      <c r="I53" s="16"/>
      <c r="J53" s="14"/>
      <c r="K53" s="14"/>
      <c r="L53" s="14"/>
      <c r="M53" s="14"/>
      <c r="N53" s="14"/>
      <c r="O53" s="14"/>
      <c r="P53" s="14"/>
      <c r="Q53" s="14"/>
      <c r="R53" s="14"/>
      <c r="S53" s="14"/>
      <c r="T53" s="14"/>
      <c r="U53" s="14"/>
      <c r="V53" s="14"/>
      <c r="W53" s="14"/>
      <c r="X53" s="14"/>
      <c r="Y53" s="14"/>
      <c r="Z53" s="14"/>
      <c r="AA53" s="14"/>
      <c r="AB53" s="14"/>
    </row>
    <row r="54" spans="1:28" s="15" customFormat="1" x14ac:dyDescent="0.25">
      <c r="A54" s="14"/>
      <c r="B54" s="549"/>
      <c r="C54" s="412"/>
      <c r="D54" s="412"/>
      <c r="E54" s="412"/>
      <c r="F54" s="412"/>
      <c r="G54" s="412"/>
      <c r="H54" s="550"/>
      <c r="I54" s="16"/>
      <c r="J54" s="14"/>
      <c r="K54" s="14"/>
      <c r="L54" s="14"/>
      <c r="M54" s="14"/>
      <c r="N54" s="14"/>
      <c r="O54" s="14"/>
      <c r="P54" s="14"/>
      <c r="Q54" s="14"/>
      <c r="R54" s="14"/>
      <c r="S54" s="14"/>
      <c r="T54" s="14"/>
      <c r="U54" s="14"/>
      <c r="V54" s="14"/>
      <c r="W54" s="14"/>
      <c r="X54" s="14"/>
      <c r="Y54" s="14"/>
      <c r="Z54" s="14"/>
      <c r="AA54" s="14"/>
      <c r="AB54" s="14"/>
    </row>
    <row r="55" spans="1:28" s="15" customFormat="1" x14ac:dyDescent="0.25">
      <c r="A55" s="14"/>
      <c r="B55" s="549"/>
      <c r="C55" s="412"/>
      <c r="D55" s="412"/>
      <c r="E55" s="412"/>
      <c r="F55" s="412"/>
      <c r="G55" s="412"/>
      <c r="H55" s="550"/>
      <c r="I55" s="16"/>
      <c r="J55" s="14"/>
      <c r="K55" s="14"/>
      <c r="L55" s="14"/>
      <c r="M55" s="14"/>
      <c r="N55" s="14"/>
      <c r="O55" s="14"/>
      <c r="P55" s="14"/>
      <c r="Q55" s="14"/>
      <c r="R55" s="14"/>
      <c r="S55" s="14"/>
      <c r="T55" s="14"/>
      <c r="U55" s="14"/>
      <c r="V55" s="14"/>
      <c r="W55" s="14"/>
      <c r="X55" s="14"/>
      <c r="Y55" s="14"/>
      <c r="Z55" s="14"/>
      <c r="AA55" s="14"/>
      <c r="AB55" s="14"/>
    </row>
    <row r="56" spans="1:28" s="15" customFormat="1" ht="26.25" customHeight="1" x14ac:dyDescent="0.25">
      <c r="A56" s="14"/>
      <c r="B56" s="551"/>
      <c r="C56" s="552"/>
      <c r="D56" s="552"/>
      <c r="E56" s="552"/>
      <c r="F56" s="552"/>
      <c r="G56" s="552"/>
      <c r="H56" s="553"/>
      <c r="I56" s="16"/>
      <c r="J56" s="14"/>
      <c r="K56" s="14"/>
      <c r="L56" s="14"/>
      <c r="M56" s="14"/>
      <c r="N56" s="14"/>
      <c r="O56" s="14"/>
      <c r="P56" s="14"/>
      <c r="Q56" s="14"/>
      <c r="R56" s="14"/>
      <c r="S56" s="14"/>
      <c r="T56" s="14"/>
      <c r="U56" s="14"/>
      <c r="V56" s="14"/>
      <c r="W56" s="14"/>
      <c r="X56" s="14"/>
      <c r="Y56" s="14"/>
      <c r="Z56" s="14"/>
      <c r="AA56" s="14"/>
      <c r="AB56" s="14"/>
    </row>
    <row r="57" spans="1:28" s="15" customFormat="1" x14ac:dyDescent="0.25">
      <c r="A57" s="14"/>
      <c r="B57" s="251"/>
      <c r="C57" s="251"/>
      <c r="D57" s="251"/>
      <c r="E57" s="251"/>
      <c r="F57" s="251"/>
      <c r="G57" s="251"/>
      <c r="H57" s="251"/>
      <c r="I57" s="16"/>
      <c r="J57" s="14"/>
      <c r="K57" s="14"/>
      <c r="L57" s="14"/>
      <c r="M57" s="14"/>
      <c r="N57" s="14"/>
      <c r="O57" s="14"/>
      <c r="P57" s="14"/>
      <c r="Q57" s="14"/>
      <c r="R57" s="14"/>
      <c r="S57" s="14"/>
      <c r="T57" s="14"/>
      <c r="U57" s="14"/>
      <c r="V57" s="14"/>
      <c r="W57" s="14"/>
      <c r="X57" s="14"/>
      <c r="Y57" s="14"/>
      <c r="Z57" s="14"/>
      <c r="AA57" s="14"/>
      <c r="AB57" s="14"/>
    </row>
    <row r="58" spans="1:28" s="15" customFormat="1" x14ac:dyDescent="0.25">
      <c r="A58" s="14"/>
      <c r="B58" s="251"/>
      <c r="C58" s="251"/>
      <c r="D58" s="251"/>
      <c r="E58" s="251"/>
      <c r="F58" s="251"/>
      <c r="G58" s="251"/>
      <c r="H58" s="251"/>
      <c r="I58" s="16"/>
      <c r="J58" s="14"/>
      <c r="K58" s="14"/>
      <c r="L58" s="14"/>
      <c r="M58" s="14"/>
      <c r="N58" s="14"/>
      <c r="O58" s="14"/>
      <c r="P58" s="14"/>
      <c r="Q58" s="14"/>
      <c r="R58" s="14"/>
      <c r="S58" s="14"/>
      <c r="T58" s="14"/>
      <c r="U58" s="14"/>
      <c r="V58" s="14"/>
      <c r="W58" s="14"/>
      <c r="X58" s="14"/>
      <c r="Y58" s="14"/>
      <c r="Z58" s="14"/>
      <c r="AA58" s="14"/>
      <c r="AB58" s="14"/>
    </row>
    <row r="59" spans="1:28" s="137" customFormat="1" x14ac:dyDescent="0.25">
      <c r="A59" s="135"/>
      <c r="C59" s="138"/>
      <c r="D59" s="139"/>
      <c r="E59" s="139"/>
      <c r="F59" s="139"/>
      <c r="G59" s="139"/>
      <c r="H59" s="139"/>
      <c r="I59" s="136"/>
      <c r="J59" s="135"/>
      <c r="K59" s="135"/>
      <c r="L59" s="135"/>
      <c r="M59" s="135"/>
      <c r="N59" s="135"/>
      <c r="O59" s="135"/>
      <c r="P59" s="135"/>
      <c r="Q59" s="135"/>
      <c r="R59" s="135"/>
      <c r="S59" s="135"/>
      <c r="T59" s="135"/>
      <c r="U59" s="135"/>
      <c r="V59" s="135"/>
      <c r="W59" s="135"/>
      <c r="X59" s="135"/>
      <c r="Y59" s="135"/>
      <c r="Z59" s="135"/>
      <c r="AA59" s="135"/>
      <c r="AB59" s="135"/>
    </row>
    <row r="60" spans="1:28" s="137" customFormat="1" x14ac:dyDescent="0.25">
      <c r="A60" s="135"/>
      <c r="B60" s="546" t="s">
        <v>391</v>
      </c>
      <c r="C60" s="547"/>
      <c r="D60" s="547"/>
      <c r="E60" s="547"/>
      <c r="F60" s="547"/>
      <c r="G60" s="547"/>
      <c r="H60" s="548"/>
      <c r="I60" s="136"/>
      <c r="J60" s="135"/>
      <c r="K60" s="135"/>
      <c r="L60" s="135"/>
      <c r="M60" s="135"/>
      <c r="N60" s="135"/>
      <c r="O60" s="135"/>
      <c r="P60" s="135"/>
      <c r="Q60" s="135"/>
      <c r="R60" s="135"/>
      <c r="S60" s="135"/>
      <c r="T60" s="135"/>
      <c r="U60" s="135"/>
      <c r="V60" s="135"/>
      <c r="W60" s="135"/>
      <c r="X60" s="135"/>
      <c r="Y60" s="135"/>
      <c r="Z60" s="135"/>
      <c r="AA60" s="135"/>
      <c r="AB60" s="135"/>
    </row>
    <row r="61" spans="1:28" s="137" customFormat="1" x14ac:dyDescent="0.25">
      <c r="A61" s="135"/>
      <c r="B61" s="549"/>
      <c r="C61" s="412"/>
      <c r="D61" s="412"/>
      <c r="E61" s="412"/>
      <c r="F61" s="412"/>
      <c r="G61" s="412"/>
      <c r="H61" s="550"/>
      <c r="I61" s="136"/>
      <c r="J61" s="135"/>
      <c r="K61" s="135"/>
      <c r="L61" s="135"/>
      <c r="M61" s="135"/>
      <c r="N61" s="135"/>
      <c r="O61" s="135"/>
      <c r="P61" s="135"/>
      <c r="Q61" s="135"/>
      <c r="R61" s="135"/>
      <c r="S61" s="135"/>
      <c r="T61" s="135"/>
      <c r="U61" s="135"/>
      <c r="V61" s="135"/>
      <c r="W61" s="135"/>
      <c r="X61" s="135"/>
      <c r="Y61" s="135"/>
      <c r="Z61" s="135"/>
      <c r="AA61" s="135"/>
      <c r="AB61" s="135"/>
    </row>
    <row r="62" spans="1:28" s="137" customFormat="1" x14ac:dyDescent="0.25">
      <c r="A62" s="135"/>
      <c r="B62" s="549"/>
      <c r="C62" s="412"/>
      <c r="D62" s="412"/>
      <c r="E62" s="412"/>
      <c r="F62" s="412"/>
      <c r="G62" s="412"/>
      <c r="H62" s="550"/>
      <c r="I62" s="136"/>
      <c r="J62" s="135"/>
      <c r="K62" s="135"/>
      <c r="L62" s="135"/>
      <c r="M62" s="135"/>
      <c r="N62" s="135"/>
      <c r="O62" s="135"/>
      <c r="P62" s="135"/>
      <c r="Q62" s="135"/>
      <c r="R62" s="135"/>
      <c r="S62" s="135"/>
      <c r="T62" s="135"/>
      <c r="U62" s="135"/>
      <c r="V62" s="135"/>
      <c r="W62" s="135"/>
      <c r="X62" s="135"/>
      <c r="Y62" s="135"/>
      <c r="Z62" s="135"/>
      <c r="AA62" s="135"/>
      <c r="AB62" s="135"/>
    </row>
    <row r="63" spans="1:28" s="137" customFormat="1" x14ac:dyDescent="0.25">
      <c r="A63" s="135"/>
      <c r="B63" s="549"/>
      <c r="C63" s="412"/>
      <c r="D63" s="412"/>
      <c r="E63" s="412"/>
      <c r="F63" s="412"/>
      <c r="G63" s="412"/>
      <c r="H63" s="550"/>
      <c r="I63" s="136"/>
      <c r="J63" s="135"/>
      <c r="K63" s="135"/>
      <c r="L63" s="135"/>
      <c r="M63" s="135"/>
      <c r="N63" s="135"/>
      <c r="O63" s="135"/>
      <c r="P63" s="135"/>
      <c r="Q63" s="135"/>
      <c r="R63" s="135"/>
      <c r="S63" s="135"/>
      <c r="T63" s="135"/>
      <c r="U63" s="135"/>
      <c r="V63" s="135"/>
      <c r="W63" s="135"/>
      <c r="X63" s="135"/>
      <c r="Y63" s="135"/>
      <c r="Z63" s="135"/>
      <c r="AA63" s="135"/>
      <c r="AB63" s="135"/>
    </row>
    <row r="64" spans="1:28" s="137" customFormat="1" x14ac:dyDescent="0.25">
      <c r="A64" s="135"/>
      <c r="B64" s="549"/>
      <c r="C64" s="412"/>
      <c r="D64" s="412"/>
      <c r="E64" s="412"/>
      <c r="F64" s="412"/>
      <c r="G64" s="412"/>
      <c r="H64" s="550"/>
      <c r="I64" s="136"/>
      <c r="J64" s="135"/>
      <c r="K64" s="135"/>
      <c r="L64" s="135"/>
      <c r="M64" s="135"/>
      <c r="N64" s="135"/>
      <c r="O64" s="135"/>
      <c r="P64" s="135"/>
      <c r="Q64" s="135"/>
      <c r="R64" s="135"/>
      <c r="S64" s="135"/>
      <c r="T64" s="135"/>
      <c r="U64" s="135"/>
      <c r="V64" s="135"/>
      <c r="W64" s="135"/>
      <c r="X64" s="135"/>
      <c r="Y64" s="135"/>
      <c r="Z64" s="135"/>
      <c r="AA64" s="135"/>
      <c r="AB64" s="135"/>
    </row>
    <row r="65" spans="1:28" s="137" customFormat="1" x14ac:dyDescent="0.25">
      <c r="A65" s="135"/>
      <c r="B65" s="549"/>
      <c r="C65" s="412"/>
      <c r="D65" s="412"/>
      <c r="E65" s="412"/>
      <c r="F65" s="412"/>
      <c r="G65" s="412"/>
      <c r="H65" s="550"/>
      <c r="I65" s="136"/>
      <c r="J65" s="135"/>
      <c r="K65" s="135"/>
      <c r="L65" s="135"/>
      <c r="M65" s="135"/>
      <c r="N65" s="135"/>
      <c r="O65" s="135"/>
      <c r="P65" s="135"/>
      <c r="Q65" s="135"/>
      <c r="R65" s="135"/>
      <c r="S65" s="135"/>
      <c r="T65" s="135"/>
      <c r="U65" s="135"/>
      <c r="V65" s="135"/>
      <c r="W65" s="135"/>
      <c r="X65" s="135"/>
      <c r="Y65" s="135"/>
      <c r="Z65" s="135"/>
      <c r="AA65" s="135"/>
      <c r="AB65" s="135"/>
    </row>
    <row r="66" spans="1:28" s="137" customFormat="1" x14ac:dyDescent="0.25">
      <c r="A66" s="135"/>
      <c r="B66" s="549"/>
      <c r="C66" s="412"/>
      <c r="D66" s="412"/>
      <c r="E66" s="412"/>
      <c r="F66" s="412"/>
      <c r="G66" s="412"/>
      <c r="H66" s="550"/>
      <c r="I66" s="136"/>
      <c r="J66" s="135"/>
      <c r="K66" s="135"/>
      <c r="L66" s="135"/>
      <c r="M66" s="135"/>
      <c r="N66" s="135"/>
      <c r="O66" s="135"/>
      <c r="P66" s="135"/>
      <c r="Q66" s="135"/>
      <c r="R66" s="135"/>
      <c r="S66" s="135"/>
      <c r="T66" s="135"/>
      <c r="U66" s="135"/>
      <c r="V66" s="135"/>
      <c r="W66" s="135"/>
      <c r="X66" s="135"/>
      <c r="Y66" s="135"/>
      <c r="Z66" s="135"/>
      <c r="AA66" s="135"/>
      <c r="AB66" s="135"/>
    </row>
    <row r="67" spans="1:28" s="137" customFormat="1" x14ac:dyDescent="0.25">
      <c r="A67" s="135"/>
      <c r="B67" s="549"/>
      <c r="C67" s="412"/>
      <c r="D67" s="412"/>
      <c r="E67" s="412"/>
      <c r="F67" s="412"/>
      <c r="G67" s="412"/>
      <c r="H67" s="550"/>
      <c r="I67" s="136"/>
      <c r="J67" s="135"/>
      <c r="K67" s="135"/>
      <c r="L67" s="135"/>
      <c r="M67" s="135"/>
      <c r="N67" s="135"/>
      <c r="O67" s="135"/>
      <c r="P67" s="135"/>
      <c r="Q67" s="135"/>
      <c r="R67" s="135"/>
      <c r="S67" s="135"/>
      <c r="T67" s="135"/>
      <c r="U67" s="135"/>
      <c r="V67" s="135"/>
      <c r="W67" s="135"/>
      <c r="X67" s="135"/>
      <c r="Y67" s="135"/>
      <c r="Z67" s="135"/>
      <c r="AA67" s="135"/>
      <c r="AB67" s="135"/>
    </row>
    <row r="68" spans="1:28" s="137" customFormat="1" x14ac:dyDescent="0.25">
      <c r="A68" s="135"/>
      <c r="B68" s="549"/>
      <c r="C68" s="412"/>
      <c r="D68" s="412"/>
      <c r="E68" s="412"/>
      <c r="F68" s="412"/>
      <c r="G68" s="412"/>
      <c r="H68" s="550"/>
      <c r="I68" s="136"/>
      <c r="J68" s="135"/>
      <c r="K68" s="135"/>
      <c r="L68" s="135"/>
      <c r="M68" s="135"/>
      <c r="N68" s="135"/>
      <c r="O68" s="135"/>
      <c r="P68" s="135"/>
      <c r="Q68" s="135"/>
      <c r="R68" s="135"/>
      <c r="S68" s="135"/>
      <c r="T68" s="135"/>
      <c r="U68" s="135"/>
      <c r="V68" s="135"/>
      <c r="W68" s="135"/>
      <c r="X68" s="135"/>
      <c r="Y68" s="135"/>
      <c r="Z68" s="135"/>
      <c r="AA68" s="135"/>
      <c r="AB68" s="135"/>
    </row>
    <row r="69" spans="1:28" s="137" customFormat="1" x14ac:dyDescent="0.25">
      <c r="A69" s="135"/>
      <c r="B69" s="549"/>
      <c r="C69" s="412"/>
      <c r="D69" s="412"/>
      <c r="E69" s="412"/>
      <c r="F69" s="412"/>
      <c r="G69" s="412"/>
      <c r="H69" s="550"/>
      <c r="I69" s="136"/>
      <c r="J69" s="135"/>
      <c r="K69" s="135"/>
      <c r="L69" s="135"/>
      <c r="M69" s="135"/>
      <c r="N69" s="135"/>
      <c r="O69" s="135"/>
      <c r="P69" s="135"/>
      <c r="Q69" s="135"/>
      <c r="R69" s="135"/>
      <c r="S69" s="135"/>
      <c r="T69" s="135"/>
      <c r="U69" s="135"/>
      <c r="V69" s="135"/>
      <c r="W69" s="135"/>
      <c r="X69" s="135"/>
      <c r="Y69" s="135"/>
      <c r="Z69" s="135"/>
      <c r="AA69" s="135"/>
      <c r="AB69" s="135"/>
    </row>
    <row r="70" spans="1:28" s="137" customFormat="1" x14ac:dyDescent="0.25">
      <c r="A70" s="135"/>
      <c r="B70" s="549"/>
      <c r="C70" s="412"/>
      <c r="D70" s="412"/>
      <c r="E70" s="412"/>
      <c r="F70" s="412"/>
      <c r="G70" s="412"/>
      <c r="H70" s="550"/>
      <c r="I70" s="136"/>
      <c r="J70" s="135"/>
      <c r="K70" s="135"/>
      <c r="L70" s="135"/>
      <c r="M70" s="135"/>
      <c r="N70" s="135"/>
      <c r="O70" s="135"/>
      <c r="P70" s="135"/>
      <c r="Q70" s="135"/>
      <c r="R70" s="135"/>
      <c r="S70" s="135"/>
      <c r="T70" s="135"/>
      <c r="U70" s="135"/>
      <c r="V70" s="135"/>
      <c r="W70" s="135"/>
      <c r="X70" s="135"/>
      <c r="Y70" s="135"/>
      <c r="Z70" s="135"/>
      <c r="AA70" s="135"/>
      <c r="AB70" s="135"/>
    </row>
    <row r="71" spans="1:28" s="137" customFormat="1" x14ac:dyDescent="0.25">
      <c r="A71" s="135"/>
      <c r="B71" s="549"/>
      <c r="C71" s="412"/>
      <c r="D71" s="412"/>
      <c r="E71" s="412"/>
      <c r="F71" s="412"/>
      <c r="G71" s="412"/>
      <c r="H71" s="550"/>
      <c r="I71" s="136"/>
      <c r="J71" s="135"/>
      <c r="K71" s="135"/>
      <c r="L71" s="135"/>
      <c r="M71" s="135"/>
      <c r="N71" s="135"/>
      <c r="O71" s="135"/>
      <c r="P71" s="135"/>
      <c r="Q71" s="135"/>
      <c r="R71" s="135"/>
      <c r="S71" s="135"/>
      <c r="T71" s="135"/>
      <c r="U71" s="135"/>
      <c r="V71" s="135"/>
      <c r="W71" s="135"/>
      <c r="X71" s="135"/>
      <c r="Y71" s="135"/>
      <c r="Z71" s="135"/>
      <c r="AA71" s="135"/>
      <c r="AB71" s="135"/>
    </row>
    <row r="72" spans="1:28" s="137" customFormat="1" x14ac:dyDescent="0.25">
      <c r="A72" s="135"/>
      <c r="B72" s="549"/>
      <c r="C72" s="412"/>
      <c r="D72" s="412"/>
      <c r="E72" s="412"/>
      <c r="F72" s="412"/>
      <c r="G72" s="412"/>
      <c r="H72" s="550"/>
      <c r="I72" s="136"/>
      <c r="J72" s="135"/>
      <c r="K72" s="135"/>
      <c r="L72" s="135"/>
      <c r="M72" s="135"/>
      <c r="N72" s="135"/>
      <c r="O72" s="135"/>
      <c r="P72" s="135"/>
      <c r="Q72" s="135"/>
      <c r="R72" s="135"/>
      <c r="S72" s="135"/>
      <c r="T72" s="135"/>
      <c r="U72" s="135"/>
      <c r="V72" s="135"/>
      <c r="W72" s="135"/>
      <c r="X72" s="135"/>
      <c r="Y72" s="135"/>
      <c r="Z72" s="135"/>
      <c r="AA72" s="135"/>
      <c r="AB72" s="135"/>
    </row>
    <row r="73" spans="1:28" s="137" customFormat="1" x14ac:dyDescent="0.25">
      <c r="A73" s="135"/>
      <c r="B73" s="549"/>
      <c r="C73" s="412"/>
      <c r="D73" s="412"/>
      <c r="E73" s="412"/>
      <c r="F73" s="412"/>
      <c r="G73" s="412"/>
      <c r="H73" s="550"/>
      <c r="I73" s="136"/>
      <c r="J73" s="135"/>
      <c r="K73" s="135"/>
      <c r="L73" s="135"/>
      <c r="M73" s="135"/>
      <c r="N73" s="135"/>
      <c r="O73" s="135"/>
      <c r="P73" s="135"/>
      <c r="Q73" s="135"/>
      <c r="R73" s="135"/>
      <c r="S73" s="135"/>
      <c r="T73" s="135"/>
      <c r="U73" s="135"/>
      <c r="V73" s="135"/>
      <c r="W73" s="135"/>
      <c r="X73" s="135"/>
      <c r="Y73" s="135"/>
      <c r="Z73" s="135"/>
      <c r="AA73" s="135"/>
      <c r="AB73" s="135"/>
    </row>
    <row r="74" spans="1:28" s="137" customFormat="1" x14ac:dyDescent="0.25">
      <c r="A74" s="135"/>
      <c r="B74" s="549"/>
      <c r="C74" s="412"/>
      <c r="D74" s="412"/>
      <c r="E74" s="412"/>
      <c r="F74" s="412"/>
      <c r="G74" s="412"/>
      <c r="H74" s="550"/>
      <c r="I74" s="136"/>
      <c r="J74" s="135"/>
      <c r="K74" s="135"/>
      <c r="L74" s="135"/>
      <c r="M74" s="135"/>
      <c r="N74" s="135"/>
      <c r="O74" s="135"/>
      <c r="P74" s="135"/>
      <c r="Q74" s="135"/>
      <c r="R74" s="135"/>
      <c r="S74" s="135"/>
      <c r="T74" s="135"/>
      <c r="U74" s="135"/>
      <c r="V74" s="135"/>
      <c r="W74" s="135"/>
      <c r="X74" s="135"/>
      <c r="Y74" s="135"/>
      <c r="Z74" s="135"/>
      <c r="AA74" s="135"/>
      <c r="AB74" s="135"/>
    </row>
    <row r="75" spans="1:28" s="137" customFormat="1" x14ac:dyDescent="0.25">
      <c r="A75" s="135"/>
      <c r="B75" s="549"/>
      <c r="C75" s="412"/>
      <c r="D75" s="412"/>
      <c r="E75" s="412"/>
      <c r="F75" s="412"/>
      <c r="G75" s="412"/>
      <c r="H75" s="550"/>
      <c r="I75" s="136"/>
      <c r="J75" s="135"/>
      <c r="K75" s="135"/>
      <c r="L75" s="135"/>
      <c r="M75" s="135"/>
      <c r="N75" s="135"/>
      <c r="O75" s="135"/>
      <c r="P75" s="135"/>
      <c r="Q75" s="135"/>
      <c r="R75" s="135"/>
      <c r="S75" s="135"/>
      <c r="T75" s="135"/>
      <c r="U75" s="135"/>
      <c r="V75" s="135"/>
      <c r="W75" s="135"/>
      <c r="X75" s="135"/>
      <c r="Y75" s="135"/>
      <c r="Z75" s="135"/>
      <c r="AA75" s="135"/>
      <c r="AB75" s="135"/>
    </row>
    <row r="76" spans="1:28" s="137" customFormat="1" x14ac:dyDescent="0.25">
      <c r="A76" s="135"/>
      <c r="B76" s="549"/>
      <c r="C76" s="412"/>
      <c r="D76" s="412"/>
      <c r="E76" s="412"/>
      <c r="F76" s="412"/>
      <c r="G76" s="412"/>
      <c r="H76" s="550"/>
      <c r="I76" s="136"/>
      <c r="J76" s="135"/>
      <c r="K76" s="135"/>
      <c r="L76" s="135"/>
      <c r="M76" s="135"/>
      <c r="N76" s="135"/>
      <c r="O76" s="135"/>
      <c r="P76" s="135"/>
      <c r="Q76" s="135"/>
      <c r="R76" s="135"/>
      <c r="S76" s="135"/>
      <c r="T76" s="135"/>
      <c r="U76" s="135"/>
      <c r="V76" s="135"/>
      <c r="W76" s="135"/>
      <c r="X76" s="135"/>
      <c r="Y76" s="135"/>
      <c r="Z76" s="135"/>
      <c r="AA76" s="135"/>
      <c r="AB76" s="135"/>
    </row>
    <row r="77" spans="1:28" s="137" customFormat="1" x14ac:dyDescent="0.25">
      <c r="A77" s="135"/>
      <c r="B77" s="551"/>
      <c r="C77" s="552"/>
      <c r="D77" s="552"/>
      <c r="E77" s="552"/>
      <c r="F77" s="552"/>
      <c r="G77" s="552"/>
      <c r="H77" s="553"/>
      <c r="I77" s="136"/>
      <c r="J77" s="135"/>
      <c r="K77" s="135"/>
      <c r="L77" s="135"/>
      <c r="M77" s="135"/>
      <c r="N77" s="135"/>
      <c r="O77" s="135"/>
      <c r="P77" s="135"/>
      <c r="Q77" s="135"/>
      <c r="R77" s="135"/>
      <c r="S77" s="135"/>
      <c r="T77" s="135"/>
      <c r="U77" s="135"/>
      <c r="V77" s="135"/>
      <c r="W77" s="135"/>
      <c r="X77" s="135"/>
      <c r="Y77" s="135"/>
      <c r="Z77" s="135"/>
      <c r="AA77" s="135"/>
      <c r="AB77" s="135"/>
    </row>
    <row r="78" spans="1:28" s="137" customFormat="1" x14ac:dyDescent="0.25">
      <c r="A78" s="135"/>
      <c r="B78" s="225"/>
      <c r="C78" s="225"/>
      <c r="D78" s="225"/>
      <c r="E78" s="225"/>
      <c r="F78" s="225"/>
      <c r="G78" s="225"/>
      <c r="H78" s="225"/>
      <c r="I78" s="136"/>
      <c r="J78" s="135"/>
      <c r="K78" s="135"/>
      <c r="L78" s="135"/>
      <c r="M78" s="135"/>
      <c r="N78" s="135"/>
      <c r="O78" s="135"/>
      <c r="P78" s="135"/>
      <c r="Q78" s="135"/>
      <c r="R78" s="135"/>
      <c r="S78" s="135"/>
      <c r="T78" s="135"/>
      <c r="U78" s="135"/>
      <c r="V78" s="135"/>
      <c r="W78" s="135"/>
      <c r="X78" s="135"/>
      <c r="Y78" s="135"/>
      <c r="Z78" s="135"/>
      <c r="AA78" s="135"/>
      <c r="AB78" s="135"/>
    </row>
    <row r="79" spans="1:28" s="137" customFormat="1" x14ac:dyDescent="0.25">
      <c r="A79" s="135"/>
      <c r="C79" s="138"/>
      <c r="D79" s="139"/>
      <c r="E79" s="139"/>
      <c r="F79" s="139"/>
      <c r="G79" s="139"/>
      <c r="H79" s="139"/>
      <c r="I79" s="136"/>
      <c r="J79" s="135"/>
      <c r="K79" s="135"/>
      <c r="L79" s="135"/>
      <c r="M79" s="135"/>
      <c r="N79" s="135"/>
      <c r="O79" s="135"/>
      <c r="P79" s="135"/>
      <c r="Q79" s="135"/>
      <c r="R79" s="135"/>
      <c r="S79" s="135"/>
      <c r="T79" s="135"/>
      <c r="U79" s="135"/>
      <c r="V79" s="135"/>
      <c r="W79" s="135"/>
      <c r="X79" s="135"/>
      <c r="Y79" s="135"/>
      <c r="Z79" s="135"/>
      <c r="AA79" s="135"/>
      <c r="AB79" s="135"/>
    </row>
    <row r="80" spans="1:28" s="137" customFormat="1" x14ac:dyDescent="0.25">
      <c r="A80" s="135"/>
      <c r="B80" s="538" t="s">
        <v>392</v>
      </c>
      <c r="C80" s="539"/>
      <c r="D80" s="539"/>
      <c r="E80" s="539"/>
      <c r="F80" s="539"/>
      <c r="G80" s="539"/>
      <c r="H80" s="540"/>
      <c r="I80" s="136"/>
      <c r="J80" s="135"/>
      <c r="K80" s="135"/>
      <c r="L80" s="135"/>
      <c r="M80" s="135"/>
      <c r="N80" s="135"/>
      <c r="O80" s="135"/>
      <c r="P80" s="135"/>
      <c r="Q80" s="135"/>
      <c r="R80" s="135"/>
      <c r="S80" s="135"/>
      <c r="T80" s="135"/>
      <c r="U80" s="135"/>
      <c r="V80" s="135"/>
      <c r="W80" s="135"/>
      <c r="X80" s="135"/>
      <c r="Y80" s="135"/>
      <c r="Z80" s="135"/>
      <c r="AA80" s="135"/>
      <c r="AB80" s="135"/>
    </row>
    <row r="81" spans="1:28" s="137" customFormat="1" x14ac:dyDescent="0.25">
      <c r="A81" s="135"/>
      <c r="B81" s="541"/>
      <c r="C81" s="326"/>
      <c r="D81" s="326"/>
      <c r="E81" s="326"/>
      <c r="F81" s="326"/>
      <c r="G81" s="326"/>
      <c r="H81" s="542"/>
      <c r="I81" s="136"/>
      <c r="J81" s="135"/>
      <c r="K81" s="135"/>
      <c r="L81" s="135"/>
      <c r="M81" s="135"/>
      <c r="N81" s="135"/>
      <c r="O81" s="135"/>
      <c r="P81" s="135"/>
      <c r="Q81" s="135"/>
      <c r="R81" s="135"/>
      <c r="S81" s="135"/>
      <c r="T81" s="135"/>
      <c r="U81" s="135"/>
      <c r="V81" s="135"/>
      <c r="W81" s="135"/>
      <c r="X81" s="135"/>
      <c r="Y81" s="135"/>
      <c r="Z81" s="135"/>
      <c r="AA81" s="135"/>
      <c r="AB81" s="135"/>
    </row>
    <row r="82" spans="1:28" s="137" customFormat="1" x14ac:dyDescent="0.25">
      <c r="A82" s="135"/>
      <c r="B82" s="541"/>
      <c r="C82" s="326"/>
      <c r="D82" s="326"/>
      <c r="E82" s="326"/>
      <c r="F82" s="326"/>
      <c r="G82" s="326"/>
      <c r="H82" s="542"/>
      <c r="I82" s="136"/>
      <c r="J82" s="135"/>
      <c r="K82" s="135"/>
      <c r="L82" s="135"/>
      <c r="M82" s="135"/>
      <c r="N82" s="135"/>
      <c r="O82" s="135"/>
      <c r="P82" s="135"/>
      <c r="Q82" s="135"/>
      <c r="R82" s="135"/>
      <c r="S82" s="135"/>
      <c r="T82" s="135"/>
      <c r="U82" s="135"/>
      <c r="V82" s="135"/>
      <c r="W82" s="135"/>
      <c r="X82" s="135"/>
      <c r="Y82" s="135"/>
      <c r="Z82" s="135"/>
      <c r="AA82" s="135"/>
      <c r="AB82" s="135"/>
    </row>
    <row r="83" spans="1:28" s="137" customFormat="1" x14ac:dyDescent="0.25">
      <c r="A83" s="135"/>
      <c r="B83" s="541"/>
      <c r="C83" s="326"/>
      <c r="D83" s="326"/>
      <c r="E83" s="326"/>
      <c r="F83" s="326"/>
      <c r="G83" s="326"/>
      <c r="H83" s="542"/>
      <c r="I83" s="136"/>
      <c r="J83" s="135"/>
      <c r="K83" s="135"/>
      <c r="L83" s="135"/>
      <c r="M83" s="135"/>
      <c r="N83" s="135"/>
      <c r="O83" s="135"/>
      <c r="P83" s="135"/>
      <c r="Q83" s="135"/>
      <c r="R83" s="135"/>
      <c r="S83" s="135"/>
      <c r="T83" s="135"/>
      <c r="U83" s="135"/>
      <c r="V83" s="135"/>
      <c r="W83" s="135"/>
      <c r="X83" s="135"/>
      <c r="Y83" s="135"/>
      <c r="Z83" s="135"/>
      <c r="AA83" s="135"/>
      <c r="AB83" s="135"/>
    </row>
    <row r="84" spans="1:28" s="137" customFormat="1" x14ac:dyDescent="0.25">
      <c r="A84" s="135"/>
      <c r="B84" s="541"/>
      <c r="C84" s="326"/>
      <c r="D84" s="326"/>
      <c r="E84" s="326"/>
      <c r="F84" s="326"/>
      <c r="G84" s="326"/>
      <c r="H84" s="542"/>
      <c r="I84" s="136"/>
      <c r="J84" s="135"/>
      <c r="K84" s="135"/>
      <c r="L84" s="135"/>
      <c r="M84" s="135"/>
      <c r="N84" s="135"/>
      <c r="O84" s="135"/>
      <c r="P84" s="135"/>
      <c r="Q84" s="135"/>
      <c r="R84" s="135"/>
      <c r="S84" s="135"/>
      <c r="T84" s="135"/>
      <c r="U84" s="135"/>
      <c r="V84" s="135"/>
      <c r="W84" s="135"/>
      <c r="X84" s="135"/>
      <c r="Y84" s="135"/>
      <c r="Z84" s="135"/>
      <c r="AA84" s="135"/>
      <c r="AB84" s="135"/>
    </row>
    <row r="85" spans="1:28" s="137" customFormat="1" x14ac:dyDescent="0.25">
      <c r="A85" s="135"/>
      <c r="B85" s="541"/>
      <c r="C85" s="326"/>
      <c r="D85" s="326"/>
      <c r="E85" s="326"/>
      <c r="F85" s="326"/>
      <c r="G85" s="326"/>
      <c r="H85" s="542"/>
      <c r="I85" s="136"/>
      <c r="J85" s="135"/>
      <c r="K85" s="135"/>
      <c r="L85" s="135"/>
      <c r="M85" s="135"/>
      <c r="N85" s="135"/>
      <c r="O85" s="135"/>
      <c r="P85" s="135"/>
      <c r="Q85" s="135"/>
      <c r="R85" s="135"/>
      <c r="S85" s="135"/>
      <c r="T85" s="135"/>
      <c r="U85" s="135"/>
      <c r="V85" s="135"/>
      <c r="W85" s="135"/>
      <c r="X85" s="135"/>
      <c r="Y85" s="135"/>
      <c r="Z85" s="135"/>
      <c r="AA85" s="135"/>
      <c r="AB85" s="135"/>
    </row>
    <row r="86" spans="1:28" s="137" customFormat="1" x14ac:dyDescent="0.25">
      <c r="A86" s="135"/>
      <c r="B86" s="541"/>
      <c r="C86" s="326"/>
      <c r="D86" s="326"/>
      <c r="E86" s="326"/>
      <c r="F86" s="326"/>
      <c r="G86" s="326"/>
      <c r="H86" s="542"/>
      <c r="I86" s="136"/>
      <c r="J86" s="135"/>
      <c r="K86" s="135"/>
      <c r="L86" s="135"/>
      <c r="M86" s="135"/>
      <c r="N86" s="135"/>
      <c r="O86" s="135"/>
      <c r="P86" s="135"/>
      <c r="Q86" s="135"/>
      <c r="R86" s="135"/>
      <c r="S86" s="135"/>
      <c r="T86" s="135"/>
      <c r="U86" s="135"/>
      <c r="V86" s="135"/>
      <c r="W86" s="135"/>
      <c r="X86" s="135"/>
      <c r="Y86" s="135"/>
      <c r="Z86" s="135"/>
      <c r="AA86" s="135"/>
      <c r="AB86" s="135"/>
    </row>
    <row r="87" spans="1:28" s="137" customFormat="1" x14ac:dyDescent="0.25">
      <c r="A87" s="135"/>
      <c r="B87" s="543"/>
      <c r="C87" s="544"/>
      <c r="D87" s="544"/>
      <c r="E87" s="544"/>
      <c r="F87" s="544"/>
      <c r="G87" s="544"/>
      <c r="H87" s="545"/>
      <c r="I87" s="136"/>
      <c r="J87" s="135"/>
      <c r="K87" s="135"/>
      <c r="L87" s="135"/>
      <c r="M87" s="135"/>
      <c r="N87" s="135"/>
      <c r="O87" s="135"/>
      <c r="P87" s="135"/>
      <c r="Q87" s="135"/>
      <c r="R87" s="135"/>
      <c r="S87" s="135"/>
      <c r="T87" s="135"/>
      <c r="U87" s="135"/>
      <c r="V87" s="135"/>
      <c r="W87" s="135"/>
      <c r="X87" s="135"/>
      <c r="Y87" s="135"/>
      <c r="Z87" s="135"/>
      <c r="AA87" s="135"/>
      <c r="AB87" s="135"/>
    </row>
    <row r="88" spans="1:28" s="137" customFormat="1" x14ac:dyDescent="0.25">
      <c r="A88" s="135"/>
      <c r="B88" s="226"/>
      <c r="C88" s="226"/>
      <c r="D88" s="226"/>
      <c r="E88" s="226"/>
      <c r="F88" s="226"/>
      <c r="G88" s="226"/>
      <c r="H88" s="226"/>
      <c r="I88" s="136"/>
      <c r="J88" s="135"/>
      <c r="K88" s="135"/>
      <c r="L88" s="135"/>
      <c r="M88" s="135"/>
      <c r="N88" s="135"/>
      <c r="O88" s="135"/>
      <c r="P88" s="135"/>
      <c r="Q88" s="135"/>
      <c r="R88" s="135"/>
      <c r="S88" s="135"/>
      <c r="T88" s="135"/>
      <c r="U88" s="135"/>
      <c r="V88" s="135"/>
      <c r="W88" s="135"/>
      <c r="X88" s="135"/>
      <c r="Y88" s="135"/>
      <c r="Z88" s="135"/>
      <c r="AA88" s="135"/>
      <c r="AB88" s="135"/>
    </row>
    <row r="89" spans="1:28" s="137" customFormat="1" x14ac:dyDescent="0.25">
      <c r="A89" s="135"/>
      <c r="B89" s="112"/>
      <c r="C89" s="218"/>
      <c r="D89" s="114"/>
      <c r="E89" s="114"/>
      <c r="F89" s="114"/>
      <c r="G89" s="114"/>
      <c r="H89" s="114"/>
      <c r="I89" s="136"/>
      <c r="J89" s="135"/>
      <c r="K89" s="135"/>
      <c r="L89" s="135"/>
      <c r="M89" s="135"/>
      <c r="N89" s="135"/>
      <c r="O89" s="135"/>
      <c r="P89" s="135"/>
      <c r="Q89" s="135"/>
      <c r="R89" s="135"/>
      <c r="S89" s="135"/>
      <c r="T89" s="135"/>
      <c r="U89" s="135"/>
      <c r="V89" s="135"/>
      <c r="W89" s="135"/>
      <c r="X89" s="135"/>
      <c r="Y89" s="135"/>
      <c r="Z89" s="135"/>
      <c r="AA89" s="135"/>
      <c r="AB89" s="135"/>
    </row>
    <row r="90" spans="1:28" s="137" customFormat="1" x14ac:dyDescent="0.25">
      <c r="A90" s="135"/>
      <c r="B90" s="538" t="s">
        <v>393</v>
      </c>
      <c r="C90" s="539"/>
      <c r="D90" s="539"/>
      <c r="E90" s="539"/>
      <c r="F90" s="539"/>
      <c r="G90" s="539"/>
      <c r="H90" s="540"/>
      <c r="I90" s="136"/>
      <c r="J90" s="135"/>
      <c r="K90" s="135"/>
      <c r="L90" s="135"/>
      <c r="M90" s="135"/>
      <c r="N90" s="135"/>
      <c r="O90" s="135"/>
      <c r="P90" s="135"/>
      <c r="Q90" s="135"/>
      <c r="R90" s="135"/>
      <c r="S90" s="135"/>
      <c r="T90" s="135"/>
      <c r="U90" s="135"/>
      <c r="V90" s="135"/>
      <c r="W90" s="135"/>
      <c r="X90" s="135"/>
      <c r="Y90" s="135"/>
      <c r="Z90" s="135"/>
      <c r="AA90" s="135"/>
      <c r="AB90" s="135"/>
    </row>
    <row r="91" spans="1:28" s="137" customFormat="1" x14ac:dyDescent="0.25">
      <c r="A91" s="135"/>
      <c r="B91" s="541"/>
      <c r="C91" s="326"/>
      <c r="D91" s="326"/>
      <c r="E91" s="326"/>
      <c r="F91" s="326"/>
      <c r="G91" s="326"/>
      <c r="H91" s="542"/>
      <c r="I91" s="136"/>
      <c r="J91" s="135"/>
      <c r="K91" s="135"/>
      <c r="L91" s="135"/>
      <c r="M91" s="135"/>
      <c r="N91" s="135"/>
      <c r="O91" s="135"/>
      <c r="P91" s="135"/>
      <c r="Q91" s="135"/>
      <c r="R91" s="135"/>
      <c r="S91" s="135"/>
      <c r="T91" s="135"/>
      <c r="U91" s="135"/>
      <c r="V91" s="135"/>
      <c r="W91" s="135"/>
      <c r="X91" s="135"/>
      <c r="Y91" s="135"/>
      <c r="Z91" s="135"/>
      <c r="AA91" s="135"/>
      <c r="AB91" s="135"/>
    </row>
    <row r="92" spans="1:28" s="137" customFormat="1" x14ac:dyDescent="0.25">
      <c r="A92" s="135"/>
      <c r="B92" s="541"/>
      <c r="C92" s="326"/>
      <c r="D92" s="326"/>
      <c r="E92" s="326"/>
      <c r="F92" s="326"/>
      <c r="G92" s="326"/>
      <c r="H92" s="542"/>
      <c r="I92" s="136"/>
      <c r="J92" s="135"/>
      <c r="K92" s="135"/>
      <c r="L92" s="135"/>
      <c r="M92" s="135"/>
      <c r="N92" s="135"/>
      <c r="O92" s="135"/>
      <c r="P92" s="135"/>
      <c r="Q92" s="135"/>
      <c r="R92" s="135"/>
      <c r="S92" s="135"/>
      <c r="T92" s="135"/>
      <c r="U92" s="135"/>
      <c r="V92" s="135"/>
      <c r="W92" s="135"/>
      <c r="X92" s="135"/>
      <c r="Y92" s="135"/>
      <c r="Z92" s="135"/>
      <c r="AA92" s="135"/>
      <c r="AB92" s="135"/>
    </row>
    <row r="93" spans="1:28" s="137" customFormat="1" x14ac:dyDescent="0.25">
      <c r="A93" s="135"/>
      <c r="B93" s="541"/>
      <c r="C93" s="326"/>
      <c r="D93" s="326"/>
      <c r="E93" s="326"/>
      <c r="F93" s="326"/>
      <c r="G93" s="326"/>
      <c r="H93" s="542"/>
      <c r="I93" s="136"/>
      <c r="J93" s="135"/>
      <c r="K93" s="135"/>
      <c r="L93" s="135"/>
      <c r="M93" s="135"/>
      <c r="N93" s="135"/>
      <c r="O93" s="135"/>
      <c r="P93" s="135"/>
      <c r="Q93" s="135"/>
      <c r="R93" s="135"/>
      <c r="S93" s="135"/>
      <c r="T93" s="135"/>
      <c r="U93" s="135"/>
      <c r="V93" s="135"/>
      <c r="W93" s="135"/>
      <c r="X93" s="135"/>
      <c r="Y93" s="135"/>
      <c r="Z93" s="135"/>
      <c r="AA93" s="135"/>
      <c r="AB93" s="135"/>
    </row>
    <row r="94" spans="1:28" s="137" customFormat="1" x14ac:dyDescent="0.25">
      <c r="A94" s="135"/>
      <c r="B94" s="541"/>
      <c r="C94" s="326"/>
      <c r="D94" s="326"/>
      <c r="E94" s="326"/>
      <c r="F94" s="326"/>
      <c r="G94" s="326"/>
      <c r="H94" s="542"/>
      <c r="I94" s="136"/>
      <c r="J94" s="135"/>
      <c r="K94" s="135"/>
      <c r="L94" s="135"/>
      <c r="M94" s="135"/>
      <c r="N94" s="135"/>
      <c r="O94" s="135"/>
      <c r="P94" s="135"/>
      <c r="Q94" s="135"/>
      <c r="R94" s="135"/>
      <c r="S94" s="135"/>
      <c r="T94" s="135"/>
      <c r="U94" s="135"/>
      <c r="V94" s="135"/>
      <c r="W94" s="135"/>
      <c r="X94" s="135"/>
      <c r="Y94" s="135"/>
      <c r="Z94" s="135"/>
      <c r="AA94" s="135"/>
      <c r="AB94" s="135"/>
    </row>
    <row r="95" spans="1:28" s="137" customFormat="1" x14ac:dyDescent="0.25">
      <c r="A95" s="135"/>
      <c r="B95" s="541"/>
      <c r="C95" s="326"/>
      <c r="D95" s="326"/>
      <c r="E95" s="326"/>
      <c r="F95" s="326"/>
      <c r="G95" s="326"/>
      <c r="H95" s="542"/>
      <c r="I95" s="136"/>
      <c r="J95" s="135"/>
      <c r="K95" s="135"/>
      <c r="L95" s="135"/>
      <c r="M95" s="135"/>
      <c r="N95" s="135"/>
      <c r="O95" s="135"/>
      <c r="P95" s="135"/>
      <c r="Q95" s="135"/>
      <c r="R95" s="135"/>
      <c r="S95" s="135"/>
      <c r="T95" s="135"/>
      <c r="U95" s="135"/>
      <c r="V95" s="135"/>
      <c r="W95" s="135"/>
      <c r="X95" s="135"/>
      <c r="Y95" s="135"/>
      <c r="Z95" s="135"/>
      <c r="AA95" s="135"/>
      <c r="AB95" s="135"/>
    </row>
    <row r="96" spans="1:28" s="137" customFormat="1" x14ac:dyDescent="0.25">
      <c r="A96" s="135"/>
      <c r="B96" s="541"/>
      <c r="C96" s="326"/>
      <c r="D96" s="326"/>
      <c r="E96" s="326"/>
      <c r="F96" s="326"/>
      <c r="G96" s="326"/>
      <c r="H96" s="542"/>
      <c r="I96" s="136"/>
      <c r="J96" s="135"/>
      <c r="K96" s="135"/>
      <c r="L96" s="135"/>
      <c r="M96" s="135"/>
      <c r="N96" s="135"/>
      <c r="O96" s="135"/>
      <c r="P96" s="135"/>
      <c r="Q96" s="135"/>
      <c r="R96" s="135"/>
      <c r="S96" s="135"/>
      <c r="T96" s="135"/>
      <c r="U96" s="135"/>
      <c r="V96" s="135"/>
      <c r="W96" s="135"/>
      <c r="X96" s="135"/>
      <c r="Y96" s="135"/>
      <c r="Z96" s="135"/>
      <c r="AA96" s="135"/>
      <c r="AB96" s="135"/>
    </row>
    <row r="97" spans="1:28" s="137" customFormat="1" x14ac:dyDescent="0.25">
      <c r="A97" s="135"/>
      <c r="B97" s="541"/>
      <c r="C97" s="326"/>
      <c r="D97" s="326"/>
      <c r="E97" s="326"/>
      <c r="F97" s="326"/>
      <c r="G97" s="326"/>
      <c r="H97" s="542"/>
      <c r="I97" s="136"/>
      <c r="J97" s="135"/>
      <c r="K97" s="135"/>
      <c r="L97" s="135"/>
      <c r="M97" s="135"/>
      <c r="N97" s="135"/>
      <c r="O97" s="135"/>
      <c r="P97" s="135"/>
      <c r="Q97" s="135"/>
      <c r="R97" s="135"/>
      <c r="S97" s="135"/>
      <c r="T97" s="135"/>
      <c r="U97" s="135"/>
      <c r="V97" s="135"/>
      <c r="W97" s="135"/>
      <c r="X97" s="135"/>
      <c r="Y97" s="135"/>
      <c r="Z97" s="135"/>
      <c r="AA97" s="135"/>
      <c r="AB97" s="135"/>
    </row>
    <row r="98" spans="1:28" s="137" customFormat="1" x14ac:dyDescent="0.25">
      <c r="A98" s="135"/>
      <c r="B98" s="541"/>
      <c r="C98" s="326"/>
      <c r="D98" s="326"/>
      <c r="E98" s="326"/>
      <c r="F98" s="326"/>
      <c r="G98" s="326"/>
      <c r="H98" s="542"/>
      <c r="I98" s="136"/>
      <c r="J98" s="135"/>
      <c r="K98" s="135"/>
      <c r="L98" s="135"/>
      <c r="M98" s="135"/>
      <c r="N98" s="135"/>
      <c r="O98" s="135"/>
      <c r="P98" s="135"/>
      <c r="Q98" s="135"/>
      <c r="R98" s="135"/>
      <c r="S98" s="135"/>
      <c r="T98" s="135"/>
      <c r="U98" s="135"/>
      <c r="V98" s="135"/>
      <c r="W98" s="135"/>
      <c r="X98" s="135"/>
      <c r="Y98" s="135"/>
      <c r="Z98" s="135"/>
      <c r="AA98" s="135"/>
      <c r="AB98" s="135"/>
    </row>
    <row r="99" spans="1:28" s="137" customFormat="1" x14ac:dyDescent="0.25">
      <c r="A99" s="135"/>
      <c r="B99" s="543"/>
      <c r="C99" s="544"/>
      <c r="D99" s="544"/>
      <c r="E99" s="544"/>
      <c r="F99" s="544"/>
      <c r="G99" s="544"/>
      <c r="H99" s="545"/>
      <c r="I99" s="136"/>
      <c r="J99" s="135"/>
      <c r="K99" s="135"/>
      <c r="L99" s="135"/>
      <c r="M99" s="135"/>
      <c r="N99" s="135"/>
      <c r="O99" s="135"/>
      <c r="P99" s="135"/>
      <c r="Q99" s="135"/>
      <c r="R99" s="135"/>
      <c r="S99" s="135"/>
      <c r="T99" s="135"/>
      <c r="U99" s="135"/>
      <c r="V99" s="135"/>
      <c r="W99" s="135"/>
      <c r="X99" s="135"/>
      <c r="Y99" s="135"/>
      <c r="Z99" s="135"/>
      <c r="AA99" s="135"/>
      <c r="AB99" s="135"/>
    </row>
    <row r="100" spans="1:28" s="137" customFormat="1" x14ac:dyDescent="0.25">
      <c r="A100" s="135"/>
      <c r="B100" s="225"/>
      <c r="C100" s="225"/>
      <c r="D100" s="225"/>
      <c r="E100" s="225"/>
      <c r="F100" s="225"/>
      <c r="G100" s="225"/>
      <c r="H100" s="225"/>
      <c r="I100" s="136"/>
      <c r="J100" s="135"/>
      <c r="K100" s="135"/>
      <c r="L100" s="135"/>
      <c r="M100" s="135"/>
      <c r="N100" s="135"/>
      <c r="O100" s="135"/>
      <c r="P100" s="135"/>
      <c r="Q100" s="135"/>
      <c r="R100" s="135"/>
      <c r="S100" s="135"/>
      <c r="T100" s="135"/>
      <c r="U100" s="135"/>
      <c r="V100" s="135"/>
      <c r="W100" s="135"/>
      <c r="X100" s="135"/>
      <c r="Y100" s="135"/>
      <c r="Z100" s="135"/>
      <c r="AA100" s="135"/>
      <c r="AB100" s="135"/>
    </row>
    <row r="101" spans="1:28" s="137" customFormat="1" x14ac:dyDescent="0.25">
      <c r="A101" s="135"/>
      <c r="B101" s="112"/>
      <c r="C101" s="218"/>
      <c r="D101" s="114"/>
      <c r="E101" s="114"/>
      <c r="F101" s="114"/>
      <c r="G101" s="114"/>
      <c r="H101" s="114"/>
      <c r="I101" s="136"/>
      <c r="J101" s="135"/>
      <c r="K101" s="135"/>
      <c r="L101" s="135"/>
      <c r="M101" s="135"/>
      <c r="N101" s="135"/>
      <c r="O101" s="135"/>
      <c r="P101" s="135"/>
      <c r="Q101" s="135"/>
      <c r="R101" s="135"/>
      <c r="S101" s="135"/>
      <c r="T101" s="135"/>
      <c r="U101" s="135"/>
      <c r="V101" s="135"/>
      <c r="W101" s="135"/>
      <c r="X101" s="135"/>
      <c r="Y101" s="135"/>
      <c r="Z101" s="135"/>
      <c r="AA101" s="135"/>
      <c r="AB101" s="135"/>
    </row>
    <row r="102" spans="1:28" s="137" customFormat="1" x14ac:dyDescent="0.25">
      <c r="A102" s="135"/>
      <c r="B102" s="546" t="s">
        <v>394</v>
      </c>
      <c r="C102" s="547"/>
      <c r="D102" s="547"/>
      <c r="E102" s="547"/>
      <c r="F102" s="547"/>
      <c r="G102" s="547"/>
      <c r="H102" s="548"/>
      <c r="I102" s="136"/>
      <c r="J102" s="135"/>
      <c r="K102" s="135"/>
      <c r="L102" s="135"/>
      <c r="M102" s="135"/>
      <c r="N102" s="135"/>
      <c r="O102" s="135"/>
      <c r="P102" s="135"/>
      <c r="Q102" s="135"/>
      <c r="R102" s="135"/>
      <c r="S102" s="135"/>
      <c r="T102" s="135"/>
      <c r="U102" s="135"/>
      <c r="V102" s="135"/>
      <c r="W102" s="135"/>
      <c r="X102" s="135"/>
      <c r="Y102" s="135"/>
      <c r="Z102" s="135"/>
      <c r="AA102" s="135"/>
      <c r="AB102" s="135"/>
    </row>
    <row r="103" spans="1:28" s="137" customFormat="1" x14ac:dyDescent="0.25">
      <c r="A103" s="135"/>
      <c r="B103" s="549"/>
      <c r="C103" s="412"/>
      <c r="D103" s="412"/>
      <c r="E103" s="412"/>
      <c r="F103" s="412"/>
      <c r="G103" s="412"/>
      <c r="H103" s="550"/>
      <c r="I103" s="136"/>
      <c r="J103" s="135"/>
      <c r="K103" s="135"/>
      <c r="L103" s="135"/>
      <c r="M103" s="135"/>
      <c r="N103" s="135"/>
      <c r="O103" s="135"/>
      <c r="P103" s="135"/>
      <c r="Q103" s="135"/>
      <c r="R103" s="135"/>
      <c r="S103" s="135"/>
      <c r="T103" s="135"/>
      <c r="U103" s="135"/>
      <c r="V103" s="135"/>
      <c r="W103" s="135"/>
      <c r="X103" s="135"/>
      <c r="Y103" s="135"/>
      <c r="Z103" s="135"/>
      <c r="AA103" s="135"/>
      <c r="AB103" s="135"/>
    </row>
    <row r="104" spans="1:28" s="137" customFormat="1" x14ac:dyDescent="0.25">
      <c r="A104" s="135"/>
      <c r="B104" s="549"/>
      <c r="C104" s="412"/>
      <c r="D104" s="412"/>
      <c r="E104" s="412"/>
      <c r="F104" s="412"/>
      <c r="G104" s="412"/>
      <c r="H104" s="550"/>
      <c r="I104" s="136"/>
      <c r="J104" s="135"/>
      <c r="K104" s="135"/>
      <c r="L104" s="135"/>
      <c r="M104" s="135"/>
      <c r="N104" s="135"/>
      <c r="O104" s="135"/>
      <c r="P104" s="135"/>
      <c r="Q104" s="135"/>
      <c r="R104" s="135"/>
      <c r="S104" s="135"/>
      <c r="T104" s="135"/>
      <c r="U104" s="135"/>
      <c r="V104" s="135"/>
      <c r="W104" s="135"/>
      <c r="X104" s="135"/>
      <c r="Y104" s="135"/>
      <c r="Z104" s="135"/>
      <c r="AA104" s="135"/>
      <c r="AB104" s="135"/>
    </row>
    <row r="105" spans="1:28" s="137" customFormat="1" x14ac:dyDescent="0.25">
      <c r="A105" s="135"/>
      <c r="B105" s="549"/>
      <c r="C105" s="412"/>
      <c r="D105" s="412"/>
      <c r="E105" s="412"/>
      <c r="F105" s="412"/>
      <c r="G105" s="412"/>
      <c r="H105" s="550"/>
      <c r="I105" s="136"/>
      <c r="J105" s="135"/>
      <c r="K105" s="135"/>
      <c r="L105" s="135"/>
      <c r="M105" s="135"/>
      <c r="N105" s="135"/>
      <c r="O105" s="135"/>
      <c r="P105" s="135"/>
      <c r="Q105" s="135"/>
      <c r="R105" s="135"/>
      <c r="S105" s="135"/>
      <c r="T105" s="135"/>
      <c r="U105" s="135"/>
      <c r="V105" s="135"/>
      <c r="W105" s="135"/>
      <c r="X105" s="135"/>
      <c r="Y105" s="135"/>
      <c r="Z105" s="135"/>
      <c r="AA105" s="135"/>
      <c r="AB105" s="135"/>
    </row>
    <row r="106" spans="1:28" s="137" customFormat="1" x14ac:dyDescent="0.25">
      <c r="A106" s="135"/>
      <c r="B106" s="549"/>
      <c r="C106" s="412"/>
      <c r="D106" s="412"/>
      <c r="E106" s="412"/>
      <c r="F106" s="412"/>
      <c r="G106" s="412"/>
      <c r="H106" s="550"/>
      <c r="I106" s="136"/>
      <c r="J106" s="135"/>
      <c r="K106" s="135"/>
      <c r="L106" s="135"/>
      <c r="M106" s="135"/>
      <c r="N106" s="135"/>
      <c r="O106" s="135"/>
      <c r="P106" s="135"/>
      <c r="Q106" s="135"/>
      <c r="R106" s="135"/>
      <c r="S106" s="135"/>
      <c r="T106" s="135"/>
      <c r="U106" s="135"/>
      <c r="V106" s="135"/>
      <c r="W106" s="135"/>
      <c r="X106" s="135"/>
      <c r="Y106" s="135"/>
      <c r="Z106" s="135"/>
      <c r="AA106" s="135"/>
      <c r="AB106" s="135"/>
    </row>
    <row r="107" spans="1:28" s="137" customFormat="1" x14ac:dyDescent="0.25">
      <c r="A107" s="135"/>
      <c r="B107" s="549"/>
      <c r="C107" s="412"/>
      <c r="D107" s="412"/>
      <c r="E107" s="412"/>
      <c r="F107" s="412"/>
      <c r="G107" s="412"/>
      <c r="H107" s="550"/>
      <c r="I107" s="136"/>
      <c r="J107" s="135"/>
      <c r="K107" s="135"/>
      <c r="L107" s="135"/>
      <c r="M107" s="135"/>
      <c r="N107" s="135"/>
      <c r="O107" s="135"/>
      <c r="P107" s="135"/>
      <c r="Q107" s="135"/>
      <c r="R107" s="135"/>
      <c r="S107" s="135"/>
      <c r="T107" s="135"/>
      <c r="U107" s="135"/>
      <c r="V107" s="135"/>
      <c r="W107" s="135"/>
      <c r="X107" s="135"/>
      <c r="Y107" s="135"/>
      <c r="Z107" s="135"/>
      <c r="AA107" s="135"/>
      <c r="AB107" s="135"/>
    </row>
    <row r="108" spans="1:28" s="137" customFormat="1" x14ac:dyDescent="0.25">
      <c r="A108" s="135"/>
      <c r="B108" s="549"/>
      <c r="C108" s="412"/>
      <c r="D108" s="412"/>
      <c r="E108" s="412"/>
      <c r="F108" s="412"/>
      <c r="G108" s="412"/>
      <c r="H108" s="550"/>
      <c r="I108" s="136"/>
      <c r="J108" s="135"/>
      <c r="K108" s="135"/>
      <c r="L108" s="135"/>
      <c r="M108" s="135"/>
      <c r="N108" s="135"/>
      <c r="O108" s="135"/>
      <c r="P108" s="135"/>
      <c r="Q108" s="135"/>
      <c r="R108" s="135"/>
      <c r="S108" s="135"/>
      <c r="T108" s="135"/>
      <c r="U108" s="135"/>
      <c r="V108" s="135"/>
      <c r="W108" s="135"/>
      <c r="X108" s="135"/>
      <c r="Y108" s="135"/>
      <c r="Z108" s="135"/>
      <c r="AA108" s="135"/>
      <c r="AB108" s="135"/>
    </row>
    <row r="109" spans="1:28" s="137" customFormat="1" x14ac:dyDescent="0.25">
      <c r="A109" s="135"/>
      <c r="B109" s="549"/>
      <c r="C109" s="412"/>
      <c r="D109" s="412"/>
      <c r="E109" s="412"/>
      <c r="F109" s="412"/>
      <c r="G109" s="412"/>
      <c r="H109" s="550"/>
      <c r="I109" s="136"/>
      <c r="J109" s="135"/>
      <c r="K109" s="135"/>
      <c r="L109" s="135"/>
      <c r="M109" s="135"/>
      <c r="N109" s="135"/>
      <c r="O109" s="135"/>
      <c r="P109" s="135"/>
      <c r="Q109" s="135"/>
      <c r="R109" s="135"/>
      <c r="S109" s="135"/>
      <c r="T109" s="135"/>
      <c r="U109" s="135"/>
      <c r="V109" s="135"/>
      <c r="W109" s="135"/>
      <c r="X109" s="135"/>
      <c r="Y109" s="135"/>
      <c r="Z109" s="135"/>
      <c r="AA109" s="135"/>
      <c r="AB109" s="135"/>
    </row>
    <row r="110" spans="1:28" s="137" customFormat="1" x14ac:dyDescent="0.25">
      <c r="A110" s="135"/>
      <c r="B110" s="549"/>
      <c r="C110" s="412"/>
      <c r="D110" s="412"/>
      <c r="E110" s="412"/>
      <c r="F110" s="412"/>
      <c r="G110" s="412"/>
      <c r="H110" s="550"/>
      <c r="I110" s="136"/>
      <c r="J110" s="135"/>
      <c r="K110" s="135"/>
      <c r="L110" s="135"/>
      <c r="M110" s="135"/>
      <c r="N110" s="135"/>
      <c r="O110" s="135"/>
      <c r="P110" s="135"/>
      <c r="Q110" s="135"/>
      <c r="R110" s="135"/>
      <c r="S110" s="135"/>
      <c r="T110" s="135"/>
      <c r="U110" s="135"/>
      <c r="V110" s="135"/>
      <c r="W110" s="135"/>
      <c r="X110" s="135"/>
      <c r="Y110" s="135"/>
      <c r="Z110" s="135"/>
      <c r="AA110" s="135"/>
      <c r="AB110" s="135"/>
    </row>
    <row r="111" spans="1:28" s="137" customFormat="1" x14ac:dyDescent="0.25">
      <c r="A111" s="135"/>
      <c r="B111" s="551"/>
      <c r="C111" s="552"/>
      <c r="D111" s="552"/>
      <c r="E111" s="552"/>
      <c r="F111" s="552"/>
      <c r="G111" s="552"/>
      <c r="H111" s="553"/>
      <c r="I111" s="136"/>
      <c r="J111" s="135"/>
      <c r="K111" s="135"/>
      <c r="L111" s="135"/>
      <c r="M111" s="135"/>
      <c r="N111" s="135"/>
      <c r="O111" s="135"/>
      <c r="P111" s="135"/>
      <c r="Q111" s="135"/>
      <c r="R111" s="135"/>
      <c r="S111" s="135"/>
      <c r="T111" s="135"/>
      <c r="U111" s="135"/>
      <c r="V111" s="135"/>
      <c r="W111" s="135"/>
      <c r="X111" s="135"/>
      <c r="Y111" s="135"/>
      <c r="Z111" s="135"/>
      <c r="AA111" s="135"/>
      <c r="AB111" s="135"/>
    </row>
    <row r="112" spans="1:28" s="137" customFormat="1" x14ac:dyDescent="0.25">
      <c r="A112" s="135"/>
      <c r="C112" s="138"/>
      <c r="D112" s="139"/>
      <c r="E112" s="139"/>
      <c r="F112" s="139"/>
      <c r="G112" s="139"/>
      <c r="H112" s="139"/>
      <c r="I112" s="136"/>
      <c r="J112" s="135"/>
      <c r="K112" s="135"/>
      <c r="L112" s="135"/>
      <c r="M112" s="135"/>
      <c r="N112" s="135"/>
      <c r="O112" s="135"/>
      <c r="P112" s="135"/>
      <c r="Q112" s="135"/>
      <c r="R112" s="135"/>
      <c r="S112" s="135"/>
      <c r="T112" s="135"/>
      <c r="U112" s="135"/>
      <c r="V112" s="135"/>
      <c r="W112" s="135"/>
      <c r="X112" s="135"/>
      <c r="Y112" s="135"/>
      <c r="Z112" s="135"/>
      <c r="AA112" s="135"/>
      <c r="AB112" s="135"/>
    </row>
    <row r="113" spans="1:28" s="137" customFormat="1" x14ac:dyDescent="0.25">
      <c r="A113" s="135"/>
      <c r="B113" s="554" t="s">
        <v>229</v>
      </c>
      <c r="C113" s="554"/>
      <c r="D113" s="554"/>
      <c r="E113" s="554"/>
      <c r="F113" s="554"/>
      <c r="G113" s="554"/>
      <c r="H113" s="554"/>
      <c r="I113" s="136"/>
      <c r="J113" s="135"/>
      <c r="K113" s="135"/>
      <c r="L113" s="135"/>
      <c r="M113" s="135"/>
      <c r="N113" s="135"/>
      <c r="O113" s="135"/>
      <c r="P113" s="135"/>
      <c r="Q113" s="135"/>
      <c r="R113" s="135"/>
      <c r="S113" s="135"/>
      <c r="T113" s="135"/>
      <c r="U113" s="135"/>
      <c r="V113" s="135"/>
      <c r="W113" s="135"/>
      <c r="X113" s="135"/>
      <c r="Y113" s="135"/>
      <c r="Z113" s="135"/>
      <c r="AA113" s="135"/>
      <c r="AB113" s="135"/>
    </row>
    <row r="114" spans="1:28" s="137" customFormat="1" x14ac:dyDescent="0.25">
      <c r="A114" s="135"/>
      <c r="B114" s="555"/>
      <c r="C114" s="555"/>
      <c r="D114" s="555"/>
      <c r="E114" s="555"/>
      <c r="F114" s="555"/>
      <c r="G114" s="555"/>
      <c r="H114" s="555"/>
      <c r="I114" s="136"/>
      <c r="J114" s="135"/>
      <c r="K114" s="135"/>
      <c r="L114" s="135"/>
      <c r="M114" s="135"/>
      <c r="N114" s="135"/>
      <c r="O114" s="135"/>
      <c r="P114" s="135"/>
      <c r="Q114" s="135"/>
      <c r="R114" s="135"/>
      <c r="S114" s="135"/>
      <c r="T114" s="135"/>
      <c r="U114" s="135"/>
      <c r="V114" s="135"/>
      <c r="W114" s="135"/>
      <c r="X114" s="135"/>
      <c r="Y114" s="135"/>
      <c r="Z114" s="135"/>
      <c r="AA114" s="135"/>
      <c r="AB114" s="135"/>
    </row>
    <row r="115" spans="1:28" s="137" customFormat="1" x14ac:dyDescent="0.25">
      <c r="A115" s="135"/>
      <c r="B115" s="555"/>
      <c r="C115" s="555"/>
      <c r="D115" s="555"/>
      <c r="E115" s="555"/>
      <c r="F115" s="555"/>
      <c r="G115" s="555"/>
      <c r="H115" s="555"/>
      <c r="I115" s="136"/>
      <c r="J115" s="135"/>
      <c r="K115" s="135"/>
      <c r="L115" s="135"/>
      <c r="M115" s="135"/>
      <c r="N115" s="135"/>
      <c r="O115" s="135"/>
      <c r="P115" s="135"/>
      <c r="Q115" s="135"/>
      <c r="R115" s="135"/>
      <c r="S115" s="135"/>
      <c r="T115" s="135"/>
      <c r="U115" s="135"/>
      <c r="V115" s="135"/>
      <c r="W115" s="135"/>
      <c r="X115" s="135"/>
      <c r="Y115" s="135"/>
      <c r="Z115" s="135"/>
      <c r="AA115" s="135"/>
      <c r="AB115" s="135"/>
    </row>
    <row r="116" spans="1:28" s="137" customFormat="1" x14ac:dyDescent="0.25">
      <c r="A116" s="135"/>
      <c r="B116" s="555"/>
      <c r="C116" s="555"/>
      <c r="D116" s="555"/>
      <c r="E116" s="555"/>
      <c r="F116" s="555"/>
      <c r="G116" s="555"/>
      <c r="H116" s="555"/>
      <c r="I116" s="136"/>
      <c r="J116" s="135"/>
      <c r="K116" s="135"/>
      <c r="L116" s="135"/>
      <c r="M116" s="135"/>
      <c r="N116" s="135"/>
      <c r="O116" s="135"/>
      <c r="P116" s="135"/>
      <c r="Q116" s="135"/>
      <c r="R116" s="135"/>
      <c r="S116" s="135"/>
      <c r="T116" s="135"/>
      <c r="U116" s="135"/>
      <c r="V116" s="135"/>
      <c r="W116" s="135"/>
      <c r="X116" s="135"/>
      <c r="Y116" s="135"/>
      <c r="Z116" s="135"/>
      <c r="AA116" s="135"/>
      <c r="AB116" s="135"/>
    </row>
    <row r="117" spans="1:28" s="137" customFormat="1" x14ac:dyDescent="0.25">
      <c r="A117" s="135"/>
      <c r="C117" s="138"/>
      <c r="D117" s="139"/>
      <c r="E117" s="139"/>
      <c r="F117" s="139"/>
      <c r="G117" s="139"/>
      <c r="H117" s="139"/>
      <c r="I117" s="136"/>
      <c r="J117" s="135"/>
      <c r="K117" s="135"/>
      <c r="L117" s="135"/>
      <c r="M117" s="135"/>
      <c r="N117" s="135"/>
      <c r="O117" s="135"/>
      <c r="P117" s="135"/>
      <c r="Q117" s="135"/>
      <c r="R117" s="135"/>
      <c r="S117" s="135"/>
      <c r="T117" s="135"/>
      <c r="U117" s="135"/>
      <c r="V117" s="135"/>
      <c r="W117" s="135"/>
      <c r="X117" s="135"/>
      <c r="Y117" s="135"/>
      <c r="Z117" s="135"/>
      <c r="AA117" s="135"/>
      <c r="AB117" s="135"/>
    </row>
    <row r="118" spans="1:28" s="137" customFormat="1" x14ac:dyDescent="0.25">
      <c r="A118" s="135"/>
      <c r="C118" s="138"/>
      <c r="D118" s="139"/>
      <c r="E118" s="139"/>
      <c r="F118" s="139"/>
      <c r="G118" s="139"/>
      <c r="H118" s="139"/>
      <c r="I118" s="136"/>
      <c r="J118" s="135"/>
      <c r="K118" s="135"/>
      <c r="L118" s="135"/>
      <c r="M118" s="135"/>
      <c r="N118" s="135"/>
      <c r="O118" s="135"/>
      <c r="P118" s="135"/>
      <c r="Q118" s="135"/>
      <c r="R118" s="135"/>
      <c r="S118" s="135"/>
      <c r="T118" s="135"/>
      <c r="U118" s="135"/>
      <c r="V118" s="135"/>
      <c r="W118" s="135"/>
      <c r="X118" s="135"/>
      <c r="Y118" s="135"/>
      <c r="Z118" s="135"/>
      <c r="AA118" s="135"/>
      <c r="AB118" s="135"/>
    </row>
    <row r="119" spans="1:28" s="137" customFormat="1" x14ac:dyDescent="0.25">
      <c r="A119" s="135"/>
      <c r="C119" s="138"/>
      <c r="D119" s="139"/>
      <c r="E119" s="139"/>
      <c r="F119" s="139"/>
      <c r="G119" s="139"/>
      <c r="H119" s="139"/>
      <c r="I119" s="136"/>
      <c r="J119" s="135"/>
      <c r="K119" s="135"/>
      <c r="L119" s="135"/>
      <c r="M119" s="135"/>
      <c r="N119" s="135"/>
      <c r="O119" s="135"/>
      <c r="P119" s="135"/>
      <c r="Q119" s="135"/>
      <c r="R119" s="135"/>
      <c r="S119" s="135"/>
      <c r="T119" s="135"/>
      <c r="U119" s="135"/>
      <c r="V119" s="135"/>
      <c r="W119" s="135"/>
      <c r="X119" s="135"/>
      <c r="Y119" s="135"/>
      <c r="Z119" s="135"/>
      <c r="AA119" s="135"/>
      <c r="AB119" s="135"/>
    </row>
    <row r="120" spans="1:28" s="137" customFormat="1" x14ac:dyDescent="0.25">
      <c r="A120" s="135"/>
      <c r="C120" s="138"/>
      <c r="D120" s="139"/>
      <c r="E120" s="139"/>
      <c r="F120" s="139"/>
      <c r="G120" s="139"/>
      <c r="H120" s="139"/>
      <c r="I120" s="136"/>
      <c r="J120" s="135"/>
      <c r="K120" s="135"/>
      <c r="L120" s="135"/>
      <c r="M120" s="135"/>
      <c r="N120" s="135"/>
      <c r="O120" s="135"/>
      <c r="P120" s="135"/>
      <c r="Q120" s="135"/>
      <c r="R120" s="135"/>
      <c r="S120" s="135"/>
      <c r="T120" s="135"/>
      <c r="U120" s="135"/>
      <c r="V120" s="135"/>
      <c r="W120" s="135"/>
      <c r="X120" s="135"/>
      <c r="Y120" s="135"/>
      <c r="Z120" s="135"/>
      <c r="AA120" s="135"/>
      <c r="AB120" s="135"/>
    </row>
    <row r="121" spans="1:28" s="137" customFormat="1" x14ac:dyDescent="0.25">
      <c r="A121" s="135"/>
      <c r="C121" s="138"/>
      <c r="D121" s="139"/>
      <c r="E121" s="139"/>
      <c r="F121" s="139"/>
      <c r="G121" s="139"/>
      <c r="H121" s="139"/>
      <c r="I121" s="136"/>
      <c r="J121" s="135"/>
      <c r="K121" s="135"/>
      <c r="L121" s="135"/>
      <c r="M121" s="135"/>
      <c r="N121" s="135"/>
      <c r="O121" s="135"/>
      <c r="P121" s="135"/>
      <c r="Q121" s="135"/>
      <c r="R121" s="135"/>
      <c r="S121" s="135"/>
      <c r="T121" s="135"/>
      <c r="U121" s="135"/>
      <c r="V121" s="135"/>
      <c r="W121" s="135"/>
      <c r="X121" s="135"/>
      <c r="Y121" s="135"/>
      <c r="Z121" s="135"/>
      <c r="AA121" s="135"/>
      <c r="AB121" s="135"/>
    </row>
    <row r="122" spans="1:28" s="137" customFormat="1" x14ac:dyDescent="0.25">
      <c r="A122" s="135"/>
      <c r="C122" s="138"/>
      <c r="D122" s="139"/>
      <c r="E122" s="139"/>
      <c r="F122" s="139"/>
      <c r="G122" s="139"/>
      <c r="H122" s="139"/>
      <c r="I122" s="136"/>
      <c r="J122" s="135"/>
      <c r="K122" s="135"/>
      <c r="L122" s="135"/>
      <c r="M122" s="135"/>
      <c r="N122" s="135"/>
      <c r="O122" s="135"/>
      <c r="P122" s="135"/>
      <c r="Q122" s="135"/>
      <c r="R122" s="135"/>
      <c r="S122" s="135"/>
      <c r="T122" s="135"/>
      <c r="U122" s="135"/>
      <c r="V122" s="135"/>
      <c r="W122" s="135"/>
      <c r="X122" s="135"/>
      <c r="Y122" s="135"/>
      <c r="Z122" s="135"/>
      <c r="AA122" s="135"/>
      <c r="AB122" s="135"/>
    </row>
    <row r="123" spans="1:28" s="137" customFormat="1" x14ac:dyDescent="0.25">
      <c r="A123" s="135"/>
      <c r="C123" s="138"/>
      <c r="D123" s="139"/>
      <c r="E123" s="139"/>
      <c r="F123" s="139"/>
      <c r="G123" s="139"/>
      <c r="H123" s="139"/>
      <c r="I123" s="136"/>
      <c r="J123" s="135"/>
      <c r="K123" s="135"/>
      <c r="L123" s="135"/>
      <c r="M123" s="135"/>
      <c r="N123" s="135"/>
      <c r="O123" s="135"/>
      <c r="P123" s="135"/>
      <c r="Q123" s="135"/>
      <c r="R123" s="135"/>
      <c r="S123" s="135"/>
      <c r="T123" s="135"/>
      <c r="U123" s="135"/>
      <c r="V123" s="135"/>
      <c r="W123" s="135"/>
      <c r="X123" s="135"/>
      <c r="Y123" s="135"/>
      <c r="Z123" s="135"/>
      <c r="AA123" s="135"/>
      <c r="AB123" s="135"/>
    </row>
    <row r="124" spans="1:28" s="137" customFormat="1" x14ac:dyDescent="0.25">
      <c r="A124" s="135"/>
      <c r="C124" s="138"/>
      <c r="D124" s="139"/>
      <c r="E124" s="139"/>
      <c r="F124" s="139"/>
      <c r="G124" s="139"/>
      <c r="H124" s="139"/>
      <c r="I124" s="136"/>
      <c r="J124" s="135"/>
      <c r="K124" s="135"/>
      <c r="L124" s="135"/>
      <c r="M124" s="135"/>
      <c r="N124" s="135"/>
      <c r="O124" s="135"/>
      <c r="P124" s="135"/>
      <c r="Q124" s="135"/>
      <c r="R124" s="135"/>
      <c r="S124" s="135"/>
      <c r="T124" s="135"/>
      <c r="U124" s="135"/>
      <c r="V124" s="135"/>
      <c r="W124" s="135"/>
      <c r="X124" s="135"/>
      <c r="Y124" s="135"/>
      <c r="Z124" s="135"/>
      <c r="AA124" s="135"/>
      <c r="AB124" s="135"/>
    </row>
    <row r="125" spans="1:28" s="137" customFormat="1" x14ac:dyDescent="0.25">
      <c r="A125" s="135"/>
      <c r="C125" s="138"/>
      <c r="D125" s="139"/>
      <c r="E125" s="139"/>
      <c r="F125" s="139"/>
      <c r="G125" s="139"/>
      <c r="H125" s="139"/>
      <c r="I125" s="136"/>
      <c r="J125" s="135"/>
      <c r="K125" s="135"/>
      <c r="L125" s="135"/>
      <c r="M125" s="135"/>
      <c r="N125" s="135"/>
      <c r="O125" s="135"/>
      <c r="P125" s="135"/>
      <c r="Q125" s="135"/>
      <c r="R125" s="135"/>
      <c r="S125" s="135"/>
      <c r="T125" s="135"/>
      <c r="U125" s="135"/>
      <c r="V125" s="135"/>
      <c r="W125" s="135"/>
      <c r="X125" s="135"/>
      <c r="Y125" s="135"/>
      <c r="Z125" s="135"/>
      <c r="AA125" s="135"/>
      <c r="AB125" s="135"/>
    </row>
    <row r="126" spans="1:28" s="137" customFormat="1" x14ac:dyDescent="0.25">
      <c r="A126" s="135"/>
      <c r="C126" s="138"/>
      <c r="D126" s="139"/>
      <c r="E126" s="139"/>
      <c r="F126" s="139"/>
      <c r="G126" s="139"/>
      <c r="H126" s="139"/>
      <c r="I126" s="136"/>
      <c r="J126" s="135"/>
      <c r="K126" s="135"/>
      <c r="L126" s="135"/>
      <c r="M126" s="135"/>
      <c r="N126" s="135"/>
      <c r="O126" s="135"/>
      <c r="P126" s="135"/>
      <c r="Q126" s="135"/>
      <c r="R126" s="135"/>
      <c r="S126" s="135"/>
      <c r="T126" s="135"/>
      <c r="U126" s="135"/>
      <c r="V126" s="135"/>
      <c r="W126" s="135"/>
      <c r="X126" s="135"/>
      <c r="Y126" s="135"/>
      <c r="Z126" s="135"/>
      <c r="AA126" s="135"/>
      <c r="AB126" s="135"/>
    </row>
    <row r="127" spans="1:28" s="137" customFormat="1" x14ac:dyDescent="0.25">
      <c r="A127" s="135"/>
      <c r="C127" s="138"/>
      <c r="D127" s="139"/>
      <c r="E127" s="139"/>
      <c r="F127" s="139"/>
      <c r="G127" s="139"/>
      <c r="H127" s="139"/>
      <c r="I127" s="136"/>
      <c r="J127" s="135"/>
      <c r="K127" s="135"/>
      <c r="L127" s="135"/>
      <c r="M127" s="135"/>
      <c r="N127" s="135"/>
      <c r="O127" s="135"/>
      <c r="P127" s="135"/>
      <c r="Q127" s="135"/>
      <c r="R127" s="135"/>
      <c r="S127" s="135"/>
      <c r="T127" s="135"/>
      <c r="U127" s="135"/>
      <c r="V127" s="135"/>
      <c r="W127" s="135"/>
      <c r="X127" s="135"/>
      <c r="Y127" s="135"/>
      <c r="Z127" s="135"/>
      <c r="AA127" s="135"/>
      <c r="AB127" s="135"/>
    </row>
    <row r="128" spans="1:28" s="137" customFormat="1" x14ac:dyDescent="0.25">
      <c r="A128" s="135"/>
      <c r="C128" s="138"/>
      <c r="D128" s="139"/>
      <c r="E128" s="139"/>
      <c r="F128" s="139"/>
      <c r="G128" s="139"/>
      <c r="H128" s="139"/>
      <c r="I128" s="136"/>
      <c r="J128" s="135"/>
      <c r="K128" s="135"/>
      <c r="L128" s="135"/>
      <c r="M128" s="135"/>
      <c r="N128" s="135"/>
      <c r="O128" s="135"/>
      <c r="P128" s="135"/>
      <c r="Q128" s="135"/>
      <c r="R128" s="135"/>
      <c r="S128" s="135"/>
      <c r="T128" s="135"/>
      <c r="U128" s="135"/>
      <c r="V128" s="135"/>
      <c r="W128" s="135"/>
      <c r="X128" s="135"/>
      <c r="Y128" s="135"/>
      <c r="Z128" s="135"/>
      <c r="AA128" s="135"/>
      <c r="AB128" s="135"/>
    </row>
    <row r="129" spans="1:28" s="137" customFormat="1" x14ac:dyDescent="0.25">
      <c r="A129" s="135"/>
      <c r="C129" s="138"/>
      <c r="D129" s="139"/>
      <c r="E129" s="139"/>
      <c r="F129" s="139"/>
      <c r="G129" s="139"/>
      <c r="H129" s="139"/>
      <c r="I129" s="136"/>
      <c r="J129" s="135"/>
      <c r="K129" s="135"/>
      <c r="L129" s="135"/>
      <c r="M129" s="135"/>
      <c r="N129" s="135"/>
      <c r="O129" s="135"/>
      <c r="P129" s="135"/>
      <c r="Q129" s="135"/>
      <c r="R129" s="135"/>
      <c r="S129" s="135"/>
      <c r="T129" s="135"/>
      <c r="U129" s="135"/>
      <c r="V129" s="135"/>
      <c r="W129" s="135"/>
      <c r="X129" s="135"/>
      <c r="Y129" s="135"/>
      <c r="Z129" s="135"/>
      <c r="AA129" s="135"/>
      <c r="AB129" s="135"/>
    </row>
    <row r="130" spans="1:28" s="137" customFormat="1" x14ac:dyDescent="0.25">
      <c r="A130" s="135"/>
      <c r="C130" s="138"/>
      <c r="D130" s="139"/>
      <c r="E130" s="139"/>
      <c r="F130" s="139"/>
      <c r="G130" s="139"/>
      <c r="H130" s="139"/>
      <c r="I130" s="136"/>
      <c r="J130" s="135"/>
      <c r="K130" s="135"/>
      <c r="L130" s="135"/>
      <c r="M130" s="135"/>
      <c r="N130" s="135"/>
      <c r="O130" s="135"/>
      <c r="P130" s="135"/>
      <c r="Q130" s="135"/>
      <c r="R130" s="135"/>
      <c r="S130" s="135"/>
      <c r="T130" s="135"/>
      <c r="U130" s="135"/>
      <c r="V130" s="135"/>
      <c r="W130" s="135"/>
      <c r="X130" s="135"/>
      <c r="Y130" s="135"/>
      <c r="Z130" s="135"/>
      <c r="AA130" s="135"/>
      <c r="AB130" s="135"/>
    </row>
    <row r="131" spans="1:28" s="137" customFormat="1" x14ac:dyDescent="0.25">
      <c r="A131" s="135"/>
      <c r="C131" s="138"/>
      <c r="D131" s="139"/>
      <c r="E131" s="139"/>
      <c r="F131" s="139"/>
      <c r="G131" s="139"/>
      <c r="H131" s="139"/>
      <c r="I131" s="136"/>
      <c r="J131" s="135"/>
      <c r="K131" s="135"/>
      <c r="L131" s="135"/>
      <c r="M131" s="135"/>
      <c r="N131" s="135"/>
      <c r="O131" s="135"/>
      <c r="P131" s="135"/>
      <c r="Q131" s="135"/>
      <c r="R131" s="135"/>
      <c r="S131" s="135"/>
      <c r="T131" s="135"/>
      <c r="U131" s="135"/>
      <c r="V131" s="135"/>
      <c r="W131" s="135"/>
      <c r="X131" s="135"/>
      <c r="Y131" s="135"/>
      <c r="Z131" s="135"/>
      <c r="AA131" s="135"/>
      <c r="AB131" s="135"/>
    </row>
    <row r="132" spans="1:28" s="137" customFormat="1" x14ac:dyDescent="0.25">
      <c r="A132" s="135"/>
      <c r="C132" s="138"/>
      <c r="D132" s="139"/>
      <c r="E132" s="139"/>
      <c r="F132" s="139"/>
      <c r="G132" s="139"/>
      <c r="H132" s="139"/>
      <c r="I132" s="136"/>
      <c r="J132" s="135"/>
      <c r="K132" s="135"/>
      <c r="L132" s="135"/>
      <c r="M132" s="135"/>
      <c r="N132" s="135"/>
      <c r="O132" s="135"/>
      <c r="P132" s="135"/>
      <c r="Q132" s="135"/>
      <c r="R132" s="135"/>
      <c r="S132" s="135"/>
      <c r="T132" s="135"/>
      <c r="U132" s="135"/>
      <c r="V132" s="135"/>
      <c r="W132" s="135"/>
      <c r="X132" s="135"/>
      <c r="Y132" s="135"/>
      <c r="Z132" s="135"/>
      <c r="AA132" s="135"/>
      <c r="AB132" s="135"/>
    </row>
    <row r="133" spans="1:28" s="137" customFormat="1" x14ac:dyDescent="0.25">
      <c r="A133" s="135"/>
      <c r="C133" s="138"/>
      <c r="D133" s="139"/>
      <c r="E133" s="139"/>
      <c r="F133" s="139"/>
      <c r="G133" s="139"/>
      <c r="H133" s="139"/>
      <c r="I133" s="136"/>
      <c r="J133" s="135"/>
      <c r="K133" s="135"/>
      <c r="L133" s="135"/>
      <c r="M133" s="135"/>
      <c r="N133" s="135"/>
      <c r="O133" s="135"/>
      <c r="P133" s="135"/>
      <c r="Q133" s="135"/>
      <c r="R133" s="135"/>
      <c r="S133" s="135"/>
      <c r="T133" s="135"/>
      <c r="U133" s="135"/>
      <c r="V133" s="135"/>
      <c r="W133" s="135"/>
      <c r="X133" s="135"/>
      <c r="Y133" s="135"/>
      <c r="Z133" s="135"/>
      <c r="AA133" s="135"/>
      <c r="AB133" s="135"/>
    </row>
    <row r="134" spans="1:28" s="137" customFormat="1" x14ac:dyDescent="0.25">
      <c r="A134" s="135"/>
      <c r="C134" s="138"/>
      <c r="D134" s="139"/>
      <c r="E134" s="139"/>
      <c r="F134" s="139"/>
      <c r="G134" s="139"/>
      <c r="H134" s="139"/>
      <c r="I134" s="136"/>
      <c r="J134" s="135"/>
      <c r="K134" s="135"/>
      <c r="L134" s="135"/>
      <c r="M134" s="135"/>
      <c r="N134" s="135"/>
      <c r="O134" s="135"/>
      <c r="P134" s="135"/>
      <c r="Q134" s="135"/>
      <c r="R134" s="135"/>
      <c r="S134" s="135"/>
      <c r="T134" s="135"/>
      <c r="U134" s="135"/>
      <c r="V134" s="135"/>
      <c r="W134" s="135"/>
      <c r="X134" s="135"/>
      <c r="Y134" s="135"/>
      <c r="Z134" s="135"/>
      <c r="AA134" s="135"/>
      <c r="AB134" s="135"/>
    </row>
    <row r="135" spans="1:28" s="137" customFormat="1" x14ac:dyDescent="0.25">
      <c r="A135" s="135"/>
      <c r="C135" s="138"/>
      <c r="D135" s="139"/>
      <c r="E135" s="139"/>
      <c r="F135" s="139"/>
      <c r="G135" s="139"/>
      <c r="H135" s="139"/>
      <c r="I135" s="136"/>
      <c r="J135" s="135"/>
      <c r="K135" s="135"/>
      <c r="L135" s="135"/>
      <c r="M135" s="135"/>
      <c r="N135" s="135"/>
      <c r="O135" s="135"/>
      <c r="P135" s="135"/>
      <c r="Q135" s="135"/>
      <c r="R135" s="135"/>
      <c r="S135" s="135"/>
      <c r="T135" s="135"/>
      <c r="U135" s="135"/>
      <c r="V135" s="135"/>
      <c r="W135" s="135"/>
      <c r="X135" s="135"/>
      <c r="Y135" s="135"/>
      <c r="Z135" s="135"/>
      <c r="AA135" s="135"/>
      <c r="AB135" s="135"/>
    </row>
    <row r="136" spans="1:28" s="137" customFormat="1" x14ac:dyDescent="0.25">
      <c r="A136" s="135"/>
      <c r="C136" s="138"/>
      <c r="D136" s="139"/>
      <c r="E136" s="139"/>
      <c r="F136" s="139"/>
      <c r="G136" s="139"/>
      <c r="H136" s="139"/>
      <c r="I136" s="136"/>
      <c r="J136" s="135"/>
      <c r="K136" s="135"/>
      <c r="L136" s="135"/>
      <c r="M136" s="135"/>
      <c r="N136" s="135"/>
      <c r="O136" s="135"/>
      <c r="P136" s="135"/>
      <c r="Q136" s="135"/>
      <c r="R136" s="135"/>
      <c r="S136" s="135"/>
      <c r="T136" s="135"/>
      <c r="U136" s="135"/>
      <c r="V136" s="135"/>
      <c r="W136" s="135"/>
      <c r="X136" s="135"/>
      <c r="Y136" s="135"/>
      <c r="Z136" s="135"/>
      <c r="AA136" s="135"/>
      <c r="AB136" s="135"/>
    </row>
    <row r="137" spans="1:28" s="137" customFormat="1" x14ac:dyDescent="0.25">
      <c r="A137" s="135"/>
      <c r="C137" s="138"/>
      <c r="D137" s="139"/>
      <c r="E137" s="139"/>
      <c r="F137" s="139"/>
      <c r="G137" s="139"/>
      <c r="H137" s="139"/>
      <c r="I137" s="136"/>
      <c r="J137" s="135"/>
      <c r="K137" s="135"/>
      <c r="L137" s="135"/>
      <c r="M137" s="135"/>
      <c r="N137" s="135"/>
      <c r="O137" s="135"/>
      <c r="P137" s="135"/>
      <c r="Q137" s="135"/>
      <c r="R137" s="135"/>
      <c r="S137" s="135"/>
      <c r="T137" s="135"/>
      <c r="U137" s="135"/>
      <c r="V137" s="135"/>
      <c r="W137" s="135"/>
      <c r="X137" s="135"/>
      <c r="Y137" s="135"/>
      <c r="Z137" s="135"/>
      <c r="AA137" s="135"/>
      <c r="AB137" s="135"/>
    </row>
    <row r="138" spans="1:28" s="137" customFormat="1" x14ac:dyDescent="0.25">
      <c r="A138" s="135"/>
      <c r="C138" s="138"/>
      <c r="D138" s="139"/>
      <c r="E138" s="139"/>
      <c r="F138" s="139"/>
      <c r="G138" s="139"/>
      <c r="H138" s="139"/>
      <c r="I138" s="136"/>
      <c r="J138" s="135"/>
      <c r="K138" s="135"/>
      <c r="L138" s="135"/>
      <c r="M138" s="135"/>
      <c r="N138" s="135"/>
      <c r="O138" s="135"/>
      <c r="P138" s="135"/>
      <c r="Q138" s="135"/>
      <c r="R138" s="135"/>
      <c r="S138" s="135"/>
      <c r="T138" s="135"/>
      <c r="U138" s="135"/>
      <c r="V138" s="135"/>
      <c r="W138" s="135"/>
      <c r="X138" s="135"/>
      <c r="Y138" s="135"/>
      <c r="Z138" s="135"/>
      <c r="AA138" s="135"/>
      <c r="AB138" s="135"/>
    </row>
    <row r="139" spans="1:28" s="137" customFormat="1" x14ac:dyDescent="0.25">
      <c r="A139" s="135"/>
      <c r="C139" s="138"/>
      <c r="D139" s="139"/>
      <c r="E139" s="139"/>
      <c r="F139" s="139"/>
      <c r="G139" s="139"/>
      <c r="H139" s="139"/>
      <c r="I139" s="136"/>
      <c r="J139" s="135"/>
      <c r="K139" s="135"/>
      <c r="L139" s="135"/>
      <c r="M139" s="135"/>
      <c r="N139" s="135"/>
      <c r="O139" s="135"/>
      <c r="P139" s="135"/>
      <c r="Q139" s="135"/>
      <c r="R139" s="135"/>
      <c r="S139" s="135"/>
      <c r="T139" s="135"/>
      <c r="U139" s="135"/>
      <c r="V139" s="135"/>
      <c r="W139" s="135"/>
      <c r="X139" s="135"/>
      <c r="Y139" s="135"/>
      <c r="Z139" s="135"/>
      <c r="AA139" s="135"/>
      <c r="AB139" s="135"/>
    </row>
    <row r="140" spans="1:28" s="137" customFormat="1" x14ac:dyDescent="0.25">
      <c r="A140" s="135"/>
      <c r="C140" s="138"/>
      <c r="D140" s="139"/>
      <c r="E140" s="139"/>
      <c r="F140" s="139"/>
      <c r="G140" s="139"/>
      <c r="H140" s="139"/>
      <c r="I140" s="136"/>
      <c r="J140" s="135"/>
      <c r="K140" s="135"/>
      <c r="L140" s="135"/>
      <c r="M140" s="135"/>
      <c r="N140" s="135"/>
      <c r="O140" s="135"/>
      <c r="P140" s="135"/>
      <c r="Q140" s="135"/>
      <c r="R140" s="135"/>
      <c r="S140" s="135"/>
      <c r="T140" s="135"/>
      <c r="U140" s="135"/>
      <c r="V140" s="135"/>
      <c r="W140" s="135"/>
      <c r="X140" s="135"/>
      <c r="Y140" s="135"/>
      <c r="Z140" s="135"/>
      <c r="AA140" s="135"/>
      <c r="AB140" s="135"/>
    </row>
    <row r="141" spans="1:28" s="137" customFormat="1" x14ac:dyDescent="0.25">
      <c r="A141" s="135"/>
      <c r="C141" s="138"/>
      <c r="D141" s="139"/>
      <c r="E141" s="139"/>
      <c r="F141" s="139"/>
      <c r="G141" s="139"/>
      <c r="H141" s="139"/>
      <c r="I141" s="136"/>
      <c r="J141" s="135"/>
      <c r="K141" s="135"/>
      <c r="L141" s="135"/>
      <c r="M141" s="135"/>
      <c r="N141" s="135"/>
      <c r="O141" s="135"/>
      <c r="P141" s="135"/>
      <c r="Q141" s="135"/>
      <c r="R141" s="135"/>
      <c r="S141" s="135"/>
      <c r="T141" s="135"/>
      <c r="U141" s="135"/>
      <c r="V141" s="135"/>
      <c r="W141" s="135"/>
      <c r="X141" s="135"/>
      <c r="Y141" s="135"/>
      <c r="Z141" s="135"/>
      <c r="AA141" s="135"/>
      <c r="AB141" s="135"/>
    </row>
    <row r="142" spans="1:28" s="137" customFormat="1" x14ac:dyDescent="0.25">
      <c r="A142" s="135"/>
      <c r="C142" s="138"/>
      <c r="D142" s="139"/>
      <c r="E142" s="139"/>
      <c r="F142" s="139"/>
      <c r="G142" s="139"/>
      <c r="H142" s="139"/>
      <c r="I142" s="136"/>
      <c r="J142" s="135"/>
      <c r="K142" s="135"/>
      <c r="L142" s="135"/>
      <c r="M142" s="135"/>
      <c r="N142" s="135"/>
      <c r="O142" s="135"/>
      <c r="P142" s="135"/>
      <c r="Q142" s="135"/>
      <c r="R142" s="135"/>
      <c r="S142" s="135"/>
      <c r="T142" s="135"/>
      <c r="U142" s="135"/>
      <c r="V142" s="135"/>
      <c r="W142" s="135"/>
      <c r="X142" s="135"/>
      <c r="Y142" s="135"/>
      <c r="Z142" s="135"/>
      <c r="AA142" s="135"/>
      <c r="AB142" s="135"/>
    </row>
    <row r="143" spans="1:28" s="137" customFormat="1" x14ac:dyDescent="0.25">
      <c r="A143" s="135"/>
      <c r="C143" s="138"/>
      <c r="D143" s="139"/>
      <c r="E143" s="139"/>
      <c r="F143" s="139"/>
      <c r="G143" s="139"/>
      <c r="H143" s="139"/>
      <c r="I143" s="136"/>
      <c r="J143" s="135"/>
      <c r="K143" s="135"/>
      <c r="L143" s="135"/>
      <c r="M143" s="135"/>
      <c r="N143" s="135"/>
      <c r="O143" s="135"/>
      <c r="P143" s="135"/>
      <c r="Q143" s="135"/>
      <c r="R143" s="135"/>
      <c r="S143" s="135"/>
      <c r="T143" s="135"/>
      <c r="U143" s="135"/>
      <c r="V143" s="135"/>
      <c r="W143" s="135"/>
      <c r="X143" s="135"/>
      <c r="Y143" s="135"/>
      <c r="Z143" s="135"/>
      <c r="AA143" s="135"/>
      <c r="AB143" s="135"/>
    </row>
    <row r="144" spans="1:28" s="137" customFormat="1" x14ac:dyDescent="0.25">
      <c r="A144" s="135"/>
      <c r="C144" s="138"/>
      <c r="D144" s="139"/>
      <c r="E144" s="139"/>
      <c r="F144" s="139"/>
      <c r="G144" s="139"/>
      <c r="H144" s="139"/>
      <c r="I144" s="136"/>
      <c r="J144" s="135"/>
      <c r="K144" s="135"/>
      <c r="L144" s="135"/>
      <c r="M144" s="135"/>
      <c r="N144" s="135"/>
      <c r="O144" s="135"/>
      <c r="P144" s="135"/>
      <c r="Q144" s="135"/>
      <c r="R144" s="135"/>
      <c r="S144" s="135"/>
      <c r="T144" s="135"/>
      <c r="U144" s="135"/>
      <c r="V144" s="135"/>
      <c r="W144" s="135"/>
      <c r="X144" s="135"/>
      <c r="Y144" s="135"/>
      <c r="Z144" s="135"/>
      <c r="AA144" s="135"/>
      <c r="AB144" s="135"/>
    </row>
    <row r="145" spans="1:28" s="137" customFormat="1" x14ac:dyDescent="0.25">
      <c r="A145" s="135"/>
      <c r="C145" s="138"/>
      <c r="D145" s="139"/>
      <c r="E145" s="139"/>
      <c r="F145" s="139"/>
      <c r="G145" s="139"/>
      <c r="H145" s="139"/>
      <c r="I145" s="136"/>
      <c r="J145" s="135"/>
      <c r="K145" s="135"/>
      <c r="L145" s="135"/>
      <c r="M145" s="135"/>
      <c r="N145" s="135"/>
      <c r="O145" s="135"/>
      <c r="P145" s="135"/>
      <c r="Q145" s="135"/>
      <c r="R145" s="135"/>
      <c r="S145" s="135"/>
      <c r="T145" s="135"/>
      <c r="U145" s="135"/>
      <c r="V145" s="135"/>
      <c r="W145" s="135"/>
      <c r="X145" s="135"/>
      <c r="Y145" s="135"/>
      <c r="Z145" s="135"/>
      <c r="AA145" s="135"/>
      <c r="AB145" s="135"/>
    </row>
    <row r="146" spans="1:28" s="137" customFormat="1" x14ac:dyDescent="0.25">
      <c r="A146" s="135"/>
      <c r="C146" s="138"/>
      <c r="D146" s="139"/>
      <c r="E146" s="139"/>
      <c r="F146" s="139"/>
      <c r="G146" s="139"/>
      <c r="H146" s="139"/>
      <c r="I146" s="136"/>
      <c r="J146" s="135"/>
      <c r="K146" s="135"/>
      <c r="L146" s="135"/>
      <c r="M146" s="135"/>
      <c r="N146" s="135"/>
      <c r="O146" s="135"/>
      <c r="P146" s="135"/>
      <c r="Q146" s="135"/>
      <c r="R146" s="135"/>
      <c r="S146" s="135"/>
      <c r="T146" s="135"/>
      <c r="U146" s="135"/>
      <c r="V146" s="135"/>
      <c r="W146" s="135"/>
      <c r="X146" s="135"/>
      <c r="Y146" s="135"/>
      <c r="Z146" s="135"/>
      <c r="AA146" s="135"/>
      <c r="AB146" s="135"/>
    </row>
    <row r="147" spans="1:28" s="137" customFormat="1" x14ac:dyDescent="0.25">
      <c r="A147" s="135"/>
      <c r="C147" s="138"/>
      <c r="D147" s="139"/>
      <c r="E147" s="139"/>
      <c r="F147" s="139"/>
      <c r="G147" s="139"/>
      <c r="H147" s="139"/>
      <c r="I147" s="136"/>
      <c r="J147" s="135"/>
      <c r="K147" s="135"/>
      <c r="L147" s="135"/>
      <c r="M147" s="135"/>
      <c r="N147" s="135"/>
      <c r="O147" s="135"/>
      <c r="P147" s="135"/>
      <c r="Q147" s="135"/>
      <c r="R147" s="135"/>
      <c r="S147" s="135"/>
      <c r="T147" s="135"/>
      <c r="U147" s="135"/>
      <c r="V147" s="135"/>
      <c r="W147" s="135"/>
      <c r="X147" s="135"/>
      <c r="Y147" s="135"/>
      <c r="Z147" s="135"/>
      <c r="AA147" s="135"/>
      <c r="AB147" s="135"/>
    </row>
    <row r="148" spans="1:28" s="137" customFormat="1" x14ac:dyDescent="0.25">
      <c r="A148" s="135"/>
      <c r="C148" s="138"/>
      <c r="D148" s="139"/>
      <c r="E148" s="139"/>
      <c r="F148" s="139"/>
      <c r="G148" s="139"/>
      <c r="H148" s="139"/>
      <c r="I148" s="136"/>
      <c r="J148" s="135"/>
      <c r="K148" s="135"/>
      <c r="L148" s="135"/>
      <c r="M148" s="135"/>
      <c r="N148" s="135"/>
      <c r="O148" s="135"/>
      <c r="P148" s="135"/>
      <c r="Q148" s="135"/>
      <c r="R148" s="135"/>
      <c r="S148" s="135"/>
      <c r="T148" s="135"/>
      <c r="U148" s="135"/>
      <c r="V148" s="135"/>
      <c r="W148" s="135"/>
      <c r="X148" s="135"/>
      <c r="Y148" s="135"/>
      <c r="Z148" s="135"/>
      <c r="AA148" s="135"/>
      <c r="AB148" s="135"/>
    </row>
    <row r="149" spans="1:28" s="137" customFormat="1" x14ac:dyDescent="0.25">
      <c r="A149" s="135"/>
      <c r="C149" s="138"/>
      <c r="D149" s="139"/>
      <c r="E149" s="139"/>
      <c r="F149" s="139"/>
      <c r="G149" s="139"/>
      <c r="H149" s="139"/>
      <c r="I149" s="136"/>
      <c r="J149" s="135"/>
      <c r="K149" s="135"/>
      <c r="L149" s="135"/>
      <c r="M149" s="135"/>
      <c r="N149" s="135"/>
      <c r="O149" s="135"/>
      <c r="P149" s="135"/>
      <c r="Q149" s="135"/>
      <c r="R149" s="135"/>
      <c r="S149" s="135"/>
      <c r="T149" s="135"/>
      <c r="U149" s="135"/>
      <c r="V149" s="135"/>
      <c r="W149" s="135"/>
      <c r="X149" s="135"/>
      <c r="Y149" s="135"/>
      <c r="Z149" s="135"/>
      <c r="AA149" s="135"/>
      <c r="AB149" s="135"/>
    </row>
    <row r="150" spans="1:28" s="137" customFormat="1" x14ac:dyDescent="0.25">
      <c r="A150" s="135"/>
      <c r="C150" s="138"/>
      <c r="D150" s="139"/>
      <c r="E150" s="139"/>
      <c r="F150" s="139"/>
      <c r="G150" s="139"/>
      <c r="H150" s="139"/>
      <c r="I150" s="136"/>
      <c r="J150" s="135"/>
      <c r="K150" s="135"/>
      <c r="L150" s="135"/>
      <c r="M150" s="135"/>
      <c r="N150" s="135"/>
      <c r="O150" s="135"/>
      <c r="P150" s="135"/>
      <c r="Q150" s="135"/>
      <c r="R150" s="135"/>
      <c r="S150" s="135"/>
      <c r="T150" s="135"/>
      <c r="U150" s="135"/>
      <c r="V150" s="135"/>
      <c r="W150" s="135"/>
      <c r="X150" s="135"/>
      <c r="Y150" s="135"/>
      <c r="Z150" s="135"/>
      <c r="AA150" s="135"/>
      <c r="AB150" s="135"/>
    </row>
    <row r="151" spans="1:28" s="137" customFormat="1" x14ac:dyDescent="0.25">
      <c r="A151" s="135"/>
      <c r="C151" s="138"/>
      <c r="D151" s="139"/>
      <c r="E151" s="139"/>
      <c r="F151" s="139"/>
      <c r="G151" s="139"/>
      <c r="H151" s="139"/>
      <c r="I151" s="136"/>
      <c r="J151" s="135"/>
      <c r="K151" s="135"/>
      <c r="L151" s="135"/>
      <c r="M151" s="135"/>
      <c r="N151" s="135"/>
      <c r="O151" s="135"/>
      <c r="P151" s="135"/>
      <c r="Q151" s="135"/>
      <c r="R151" s="135"/>
      <c r="S151" s="135"/>
      <c r="T151" s="135"/>
      <c r="U151" s="135"/>
      <c r="V151" s="135"/>
      <c r="W151" s="135"/>
      <c r="X151" s="135"/>
      <c r="Y151" s="135"/>
      <c r="Z151" s="135"/>
      <c r="AA151" s="135"/>
      <c r="AB151" s="135"/>
    </row>
    <row r="152" spans="1:28" s="137" customFormat="1" x14ac:dyDescent="0.25">
      <c r="A152" s="135"/>
      <c r="C152" s="138"/>
      <c r="D152" s="139"/>
      <c r="E152" s="139"/>
      <c r="F152" s="139"/>
      <c r="G152" s="139"/>
      <c r="H152" s="139"/>
      <c r="I152" s="136"/>
      <c r="J152" s="135"/>
      <c r="K152" s="135"/>
      <c r="L152" s="135"/>
      <c r="M152" s="135"/>
      <c r="N152" s="135"/>
      <c r="O152" s="135"/>
      <c r="P152" s="135"/>
      <c r="Q152" s="135"/>
      <c r="R152" s="135"/>
      <c r="S152" s="135"/>
      <c r="T152" s="135"/>
      <c r="U152" s="135"/>
      <c r="V152" s="135"/>
      <c r="W152" s="135"/>
      <c r="X152" s="135"/>
      <c r="Y152" s="135"/>
      <c r="Z152" s="135"/>
      <c r="AA152" s="135"/>
      <c r="AB152" s="135"/>
    </row>
    <row r="153" spans="1:28" s="137" customFormat="1" x14ac:dyDescent="0.25">
      <c r="A153" s="135"/>
      <c r="C153" s="138"/>
      <c r="D153" s="139"/>
      <c r="E153" s="139"/>
      <c r="F153" s="139"/>
      <c r="G153" s="139"/>
      <c r="H153" s="139"/>
      <c r="I153" s="136"/>
      <c r="J153" s="135"/>
      <c r="K153" s="135"/>
      <c r="L153" s="135"/>
      <c r="M153" s="135"/>
      <c r="N153" s="135"/>
      <c r="O153" s="135"/>
      <c r="P153" s="135"/>
      <c r="Q153" s="135"/>
      <c r="R153" s="135"/>
      <c r="S153" s="135"/>
      <c r="T153" s="135"/>
      <c r="U153" s="135"/>
      <c r="V153" s="135"/>
      <c r="W153" s="135"/>
      <c r="X153" s="135"/>
      <c r="Y153" s="135"/>
      <c r="Z153" s="135"/>
      <c r="AA153" s="135"/>
      <c r="AB153" s="135"/>
    </row>
    <row r="154" spans="1:28" s="137" customFormat="1" x14ac:dyDescent="0.25">
      <c r="A154" s="135"/>
      <c r="C154" s="138"/>
      <c r="D154" s="139"/>
      <c r="E154" s="139"/>
      <c r="F154" s="139"/>
      <c r="G154" s="139"/>
      <c r="H154" s="139"/>
      <c r="I154" s="136"/>
      <c r="J154" s="135"/>
      <c r="K154" s="135"/>
      <c r="L154" s="135"/>
      <c r="M154" s="135"/>
      <c r="N154" s="135"/>
      <c r="O154" s="135"/>
      <c r="P154" s="135"/>
      <c r="Q154" s="135"/>
      <c r="R154" s="135"/>
      <c r="S154" s="135"/>
      <c r="T154" s="135"/>
      <c r="U154" s="135"/>
      <c r="V154" s="135"/>
      <c r="W154" s="135"/>
      <c r="X154" s="135"/>
      <c r="Y154" s="135"/>
      <c r="Z154" s="135"/>
      <c r="AA154" s="135"/>
      <c r="AB154" s="135"/>
    </row>
    <row r="155" spans="1:28" s="137" customFormat="1" x14ac:dyDescent="0.25">
      <c r="A155" s="135"/>
      <c r="C155" s="138"/>
      <c r="D155" s="139"/>
      <c r="E155" s="139"/>
      <c r="F155" s="139"/>
      <c r="G155" s="139"/>
      <c r="H155" s="139"/>
      <c r="I155" s="136"/>
      <c r="J155" s="135"/>
      <c r="K155" s="135"/>
      <c r="L155" s="135"/>
      <c r="M155" s="135"/>
      <c r="N155" s="135"/>
      <c r="O155" s="135"/>
      <c r="P155" s="135"/>
      <c r="Q155" s="135"/>
      <c r="R155" s="135"/>
      <c r="S155" s="135"/>
      <c r="T155" s="135"/>
      <c r="U155" s="135"/>
      <c r="V155" s="135"/>
      <c r="W155" s="135"/>
      <c r="X155" s="135"/>
      <c r="Y155" s="135"/>
      <c r="Z155" s="135"/>
      <c r="AA155" s="135"/>
      <c r="AB155" s="135"/>
    </row>
    <row r="156" spans="1:28" s="137" customFormat="1" x14ac:dyDescent="0.25">
      <c r="A156" s="135"/>
      <c r="C156" s="138"/>
      <c r="D156" s="139"/>
      <c r="E156" s="139"/>
      <c r="F156" s="139"/>
      <c r="G156" s="139"/>
      <c r="H156" s="139"/>
      <c r="I156" s="136"/>
      <c r="J156" s="135"/>
      <c r="K156" s="135"/>
      <c r="L156" s="135"/>
      <c r="M156" s="135"/>
      <c r="N156" s="135"/>
      <c r="O156" s="135"/>
      <c r="P156" s="135"/>
      <c r="Q156" s="135"/>
      <c r="R156" s="135"/>
      <c r="S156" s="135"/>
      <c r="T156" s="135"/>
      <c r="U156" s="135"/>
      <c r="V156" s="135"/>
      <c r="W156" s="135"/>
      <c r="X156" s="135"/>
      <c r="Y156" s="135"/>
      <c r="Z156" s="135"/>
      <c r="AA156" s="135"/>
      <c r="AB156" s="135"/>
    </row>
    <row r="157" spans="1:28" s="137" customFormat="1" x14ac:dyDescent="0.25">
      <c r="A157" s="135"/>
      <c r="C157" s="138"/>
      <c r="D157" s="139"/>
      <c r="E157" s="139"/>
      <c r="F157" s="139"/>
      <c r="G157" s="139"/>
      <c r="H157" s="139"/>
      <c r="I157" s="136"/>
      <c r="J157" s="135"/>
      <c r="K157" s="135"/>
      <c r="L157" s="135"/>
      <c r="M157" s="135"/>
      <c r="N157" s="135"/>
      <c r="O157" s="135"/>
      <c r="P157" s="135"/>
      <c r="Q157" s="135"/>
      <c r="R157" s="135"/>
      <c r="S157" s="135"/>
      <c r="T157" s="135"/>
      <c r="U157" s="135"/>
      <c r="V157" s="135"/>
      <c r="W157" s="135"/>
      <c r="X157" s="135"/>
      <c r="Y157" s="135"/>
      <c r="Z157" s="135"/>
      <c r="AA157" s="135"/>
      <c r="AB157" s="135"/>
    </row>
    <row r="158" spans="1:28" s="137" customFormat="1" x14ac:dyDescent="0.25">
      <c r="A158" s="135"/>
      <c r="C158" s="138"/>
      <c r="D158" s="139"/>
      <c r="E158" s="139"/>
      <c r="F158" s="139"/>
      <c r="G158" s="139"/>
      <c r="H158" s="139"/>
      <c r="I158" s="136"/>
      <c r="J158" s="135"/>
      <c r="K158" s="135"/>
      <c r="L158" s="135"/>
      <c r="M158" s="135"/>
      <c r="N158" s="135"/>
      <c r="O158" s="135"/>
      <c r="P158" s="135"/>
      <c r="Q158" s="135"/>
      <c r="R158" s="135"/>
      <c r="S158" s="135"/>
      <c r="T158" s="135"/>
      <c r="U158" s="135"/>
      <c r="V158" s="135"/>
      <c r="W158" s="135"/>
      <c r="X158" s="135"/>
      <c r="Y158" s="135"/>
      <c r="Z158" s="135"/>
      <c r="AA158" s="135"/>
      <c r="AB158" s="135"/>
    </row>
    <row r="159" spans="1:28" s="137" customFormat="1" x14ac:dyDescent="0.25">
      <c r="A159" s="135"/>
      <c r="C159" s="138"/>
      <c r="D159" s="139"/>
      <c r="E159" s="139"/>
      <c r="F159" s="139"/>
      <c r="G159" s="139"/>
      <c r="H159" s="139"/>
      <c r="I159" s="136"/>
      <c r="J159" s="135"/>
      <c r="K159" s="135"/>
      <c r="L159" s="135"/>
      <c r="M159" s="135"/>
      <c r="N159" s="135"/>
      <c r="O159" s="135"/>
      <c r="P159" s="135"/>
      <c r="Q159" s="135"/>
      <c r="R159" s="135"/>
      <c r="S159" s="135"/>
      <c r="T159" s="135"/>
      <c r="U159" s="135"/>
      <c r="V159" s="135"/>
      <c r="W159" s="135"/>
      <c r="X159" s="135"/>
      <c r="Y159" s="135"/>
      <c r="Z159" s="135"/>
      <c r="AA159" s="135"/>
      <c r="AB159" s="135"/>
    </row>
    <row r="160" spans="1:28" s="137" customFormat="1" x14ac:dyDescent="0.25">
      <c r="A160" s="135"/>
      <c r="C160" s="138"/>
      <c r="D160" s="139"/>
      <c r="E160" s="139"/>
      <c r="F160" s="139"/>
      <c r="G160" s="139"/>
      <c r="H160" s="139"/>
      <c r="I160" s="136"/>
      <c r="J160" s="135"/>
      <c r="K160" s="135"/>
      <c r="L160" s="135"/>
      <c r="M160" s="135"/>
      <c r="N160" s="135"/>
      <c r="O160" s="135"/>
      <c r="P160" s="135"/>
      <c r="Q160" s="135"/>
      <c r="R160" s="135"/>
      <c r="S160" s="135"/>
      <c r="T160" s="135"/>
      <c r="U160" s="135"/>
      <c r="V160" s="135"/>
      <c r="W160" s="135"/>
      <c r="X160" s="135"/>
      <c r="Y160" s="135"/>
      <c r="Z160" s="135"/>
      <c r="AA160" s="135"/>
      <c r="AB160" s="135"/>
    </row>
    <row r="161" spans="1:28" s="137" customFormat="1" x14ac:dyDescent="0.25">
      <c r="A161" s="135"/>
      <c r="C161" s="138"/>
      <c r="D161" s="139"/>
      <c r="E161" s="139"/>
      <c r="F161" s="139"/>
      <c r="G161" s="139"/>
      <c r="H161" s="139"/>
      <c r="I161" s="136"/>
      <c r="J161" s="135"/>
      <c r="K161" s="135"/>
      <c r="L161" s="135"/>
      <c r="M161" s="135"/>
      <c r="N161" s="135"/>
      <c r="O161" s="135"/>
      <c r="P161" s="135"/>
      <c r="Q161" s="135"/>
      <c r="R161" s="135"/>
      <c r="S161" s="135"/>
      <c r="T161" s="135"/>
      <c r="U161" s="135"/>
      <c r="V161" s="135"/>
      <c r="W161" s="135"/>
      <c r="X161" s="135"/>
      <c r="Y161" s="135"/>
      <c r="Z161" s="135"/>
      <c r="AA161" s="135"/>
      <c r="AB161" s="135"/>
    </row>
    <row r="162" spans="1:28" s="137" customFormat="1" x14ac:dyDescent="0.25">
      <c r="A162" s="135"/>
      <c r="C162" s="138"/>
      <c r="D162" s="139"/>
      <c r="E162" s="139"/>
      <c r="F162" s="139"/>
      <c r="G162" s="139"/>
      <c r="H162" s="139"/>
      <c r="I162" s="136"/>
      <c r="J162" s="135"/>
      <c r="K162" s="135"/>
      <c r="L162" s="135"/>
      <c r="M162" s="135"/>
      <c r="N162" s="135"/>
      <c r="O162" s="135"/>
      <c r="P162" s="135"/>
      <c r="Q162" s="135"/>
      <c r="R162" s="135"/>
      <c r="S162" s="135"/>
      <c r="T162" s="135"/>
      <c r="U162" s="135"/>
      <c r="V162" s="135"/>
      <c r="W162" s="135"/>
      <c r="X162" s="135"/>
      <c r="Y162" s="135"/>
      <c r="Z162" s="135"/>
      <c r="AA162" s="135"/>
      <c r="AB162" s="135"/>
    </row>
    <row r="163" spans="1:28" s="137" customFormat="1" x14ac:dyDescent="0.25">
      <c r="A163" s="135"/>
      <c r="C163" s="138"/>
      <c r="D163" s="139"/>
      <c r="E163" s="139"/>
      <c r="F163" s="139"/>
      <c r="G163" s="139"/>
      <c r="H163" s="139"/>
      <c r="I163" s="136"/>
      <c r="J163" s="135"/>
      <c r="K163" s="135"/>
      <c r="L163" s="135"/>
      <c r="M163" s="135"/>
      <c r="N163" s="135"/>
      <c r="O163" s="135"/>
      <c r="P163" s="135"/>
      <c r="Q163" s="135"/>
      <c r="R163" s="135"/>
      <c r="S163" s="135"/>
      <c r="T163" s="135"/>
      <c r="U163" s="135"/>
      <c r="V163" s="135"/>
      <c r="W163" s="135"/>
      <c r="X163" s="135"/>
      <c r="Y163" s="135"/>
      <c r="Z163" s="135"/>
      <c r="AA163" s="135"/>
      <c r="AB163" s="135"/>
    </row>
    <row r="164" spans="1:28" s="137" customFormat="1" x14ac:dyDescent="0.25">
      <c r="A164" s="135"/>
      <c r="C164" s="138"/>
      <c r="D164" s="139"/>
      <c r="E164" s="139"/>
      <c r="F164" s="139"/>
      <c r="G164" s="139"/>
      <c r="H164" s="139"/>
      <c r="I164" s="136"/>
      <c r="J164" s="135"/>
      <c r="K164" s="135"/>
      <c r="L164" s="135"/>
      <c r="M164" s="135"/>
      <c r="N164" s="135"/>
      <c r="O164" s="135"/>
      <c r="P164" s="135"/>
      <c r="Q164" s="135"/>
      <c r="R164" s="135"/>
      <c r="S164" s="135"/>
      <c r="T164" s="135"/>
      <c r="U164" s="135"/>
      <c r="V164" s="135"/>
      <c r="W164" s="135"/>
      <c r="X164" s="135"/>
      <c r="Y164" s="135"/>
      <c r="Z164" s="135"/>
      <c r="AA164" s="135"/>
      <c r="AB164" s="135"/>
    </row>
    <row r="165" spans="1:28" s="137" customFormat="1" x14ac:dyDescent="0.25">
      <c r="A165" s="135"/>
      <c r="C165" s="138"/>
      <c r="D165" s="139"/>
      <c r="E165" s="139"/>
      <c r="F165" s="139"/>
      <c r="G165" s="139"/>
      <c r="H165" s="139"/>
      <c r="I165" s="136"/>
      <c r="J165" s="135"/>
      <c r="K165" s="135"/>
      <c r="L165" s="135"/>
      <c r="M165" s="135"/>
      <c r="N165" s="135"/>
      <c r="O165" s="135"/>
      <c r="P165" s="135"/>
      <c r="Q165" s="135"/>
      <c r="R165" s="135"/>
      <c r="S165" s="135"/>
      <c r="T165" s="135"/>
      <c r="U165" s="135"/>
      <c r="V165" s="135"/>
      <c r="W165" s="135"/>
      <c r="X165" s="135"/>
      <c r="Y165" s="135"/>
      <c r="Z165" s="135"/>
      <c r="AA165" s="135"/>
      <c r="AB165" s="135"/>
    </row>
    <row r="166" spans="1:28" s="137" customFormat="1" x14ac:dyDescent="0.25">
      <c r="A166" s="135"/>
      <c r="C166" s="138"/>
      <c r="D166" s="139"/>
      <c r="E166" s="139"/>
      <c r="F166" s="139"/>
      <c r="G166" s="139"/>
      <c r="H166" s="139"/>
      <c r="I166" s="136"/>
      <c r="J166" s="135"/>
      <c r="K166" s="135"/>
      <c r="L166" s="135"/>
      <c r="M166" s="135"/>
      <c r="N166" s="135"/>
      <c r="O166" s="135"/>
      <c r="P166" s="135"/>
      <c r="Q166" s="135"/>
      <c r="R166" s="135"/>
      <c r="S166" s="135"/>
      <c r="T166" s="135"/>
      <c r="U166" s="135"/>
      <c r="V166" s="135"/>
      <c r="W166" s="135"/>
      <c r="X166" s="135"/>
      <c r="Y166" s="135"/>
      <c r="Z166" s="135"/>
      <c r="AA166" s="135"/>
      <c r="AB166" s="135"/>
    </row>
    <row r="167" spans="1:28" s="137" customFormat="1" x14ac:dyDescent="0.25">
      <c r="A167" s="135"/>
      <c r="C167" s="138"/>
      <c r="D167" s="139"/>
      <c r="E167" s="139"/>
      <c r="F167" s="139"/>
      <c r="G167" s="139"/>
      <c r="H167" s="139"/>
      <c r="I167" s="136"/>
      <c r="J167" s="135"/>
      <c r="K167" s="135"/>
      <c r="L167" s="135"/>
      <c r="M167" s="135"/>
      <c r="N167" s="135"/>
      <c r="O167" s="135"/>
      <c r="P167" s="135"/>
      <c r="Q167" s="135"/>
      <c r="R167" s="135"/>
      <c r="S167" s="135"/>
      <c r="T167" s="135"/>
      <c r="U167" s="135"/>
      <c r="V167" s="135"/>
      <c r="W167" s="135"/>
      <c r="X167" s="135"/>
      <c r="Y167" s="135"/>
      <c r="Z167" s="135"/>
      <c r="AA167" s="135"/>
      <c r="AB167" s="135"/>
    </row>
    <row r="168" spans="1:28" s="137" customFormat="1" x14ac:dyDescent="0.25">
      <c r="A168" s="135"/>
      <c r="C168" s="138"/>
      <c r="D168" s="139"/>
      <c r="E168" s="139"/>
      <c r="F168" s="139"/>
      <c r="G168" s="139"/>
      <c r="H168" s="139"/>
      <c r="I168" s="136"/>
      <c r="J168" s="135"/>
      <c r="K168" s="135"/>
      <c r="L168" s="135"/>
      <c r="M168" s="135"/>
      <c r="N168" s="135"/>
      <c r="O168" s="135"/>
      <c r="P168" s="135"/>
      <c r="Q168" s="135"/>
      <c r="R168" s="135"/>
      <c r="S168" s="135"/>
      <c r="T168" s="135"/>
      <c r="U168" s="135"/>
      <c r="V168" s="135"/>
      <c r="W168" s="135"/>
      <c r="X168" s="135"/>
      <c r="Y168" s="135"/>
      <c r="Z168" s="135"/>
      <c r="AA168" s="135"/>
      <c r="AB168" s="135"/>
    </row>
    <row r="169" spans="1:28" s="137" customFormat="1" x14ac:dyDescent="0.25">
      <c r="A169" s="135"/>
      <c r="C169" s="138"/>
      <c r="D169" s="139"/>
      <c r="E169" s="139"/>
      <c r="F169" s="139"/>
      <c r="G169" s="139"/>
      <c r="H169" s="139"/>
      <c r="I169" s="136"/>
      <c r="J169" s="135"/>
      <c r="K169" s="135"/>
      <c r="L169" s="135"/>
      <c r="M169" s="135"/>
      <c r="N169" s="135"/>
      <c r="O169" s="135"/>
      <c r="P169" s="135"/>
      <c r="Q169" s="135"/>
      <c r="R169" s="135"/>
      <c r="S169" s="135"/>
      <c r="T169" s="135"/>
      <c r="U169" s="135"/>
      <c r="V169" s="135"/>
      <c r="W169" s="135"/>
      <c r="X169" s="135"/>
      <c r="Y169" s="135"/>
      <c r="Z169" s="135"/>
      <c r="AA169" s="135"/>
      <c r="AB169" s="135"/>
    </row>
    <row r="170" spans="1:28" s="137" customFormat="1" x14ac:dyDescent="0.25">
      <c r="A170" s="135"/>
      <c r="C170" s="138"/>
      <c r="D170" s="139"/>
      <c r="E170" s="139"/>
      <c r="F170" s="139"/>
      <c r="G170" s="139"/>
      <c r="H170" s="139"/>
      <c r="I170" s="136"/>
      <c r="J170" s="135"/>
      <c r="K170" s="135"/>
      <c r="L170" s="135"/>
      <c r="M170" s="135"/>
      <c r="N170" s="135"/>
      <c r="O170" s="135"/>
      <c r="P170" s="135"/>
      <c r="Q170" s="135"/>
      <c r="R170" s="135"/>
      <c r="S170" s="135"/>
      <c r="T170" s="135"/>
      <c r="U170" s="135"/>
      <c r="V170" s="135"/>
      <c r="W170" s="135"/>
      <c r="X170" s="135"/>
      <c r="Y170" s="135"/>
      <c r="Z170" s="135"/>
      <c r="AA170" s="135"/>
      <c r="AB170" s="135"/>
    </row>
    <row r="171" spans="1:28" s="137" customFormat="1" x14ac:dyDescent="0.25">
      <c r="A171" s="135"/>
      <c r="C171" s="138"/>
      <c r="D171" s="139"/>
      <c r="E171" s="139"/>
      <c r="F171" s="139"/>
      <c r="G171" s="139"/>
      <c r="H171" s="139"/>
      <c r="I171" s="136"/>
      <c r="J171" s="135"/>
      <c r="K171" s="135"/>
      <c r="L171" s="135"/>
      <c r="M171" s="135"/>
      <c r="N171" s="135"/>
      <c r="O171" s="135"/>
      <c r="P171" s="135"/>
      <c r="Q171" s="135"/>
      <c r="R171" s="135"/>
      <c r="S171" s="135"/>
      <c r="T171" s="135"/>
      <c r="U171" s="135"/>
      <c r="V171" s="135"/>
      <c r="W171" s="135"/>
      <c r="X171" s="135"/>
      <c r="Y171" s="135"/>
      <c r="Z171" s="135"/>
      <c r="AA171" s="135"/>
      <c r="AB171" s="135"/>
    </row>
    <row r="172" spans="1:28" s="137" customFormat="1" x14ac:dyDescent="0.25">
      <c r="A172" s="135"/>
      <c r="C172" s="138"/>
      <c r="D172" s="139"/>
      <c r="E172" s="139"/>
      <c r="F172" s="139"/>
      <c r="G172" s="139"/>
      <c r="H172" s="139"/>
      <c r="I172" s="136"/>
      <c r="J172" s="135"/>
      <c r="K172" s="135"/>
      <c r="L172" s="135"/>
      <c r="M172" s="135"/>
      <c r="N172" s="135"/>
      <c r="O172" s="135"/>
      <c r="P172" s="135"/>
      <c r="Q172" s="135"/>
      <c r="R172" s="135"/>
      <c r="S172" s="135"/>
      <c r="T172" s="135"/>
      <c r="U172" s="135"/>
      <c r="V172" s="135"/>
      <c r="W172" s="135"/>
      <c r="X172" s="135"/>
      <c r="Y172" s="135"/>
      <c r="Z172" s="135"/>
      <c r="AA172" s="135"/>
      <c r="AB172" s="135"/>
    </row>
    <row r="173" spans="1:28" s="137" customFormat="1" x14ac:dyDescent="0.25">
      <c r="A173" s="135"/>
      <c r="C173" s="138"/>
      <c r="D173" s="139"/>
      <c r="E173" s="139"/>
      <c r="F173" s="139"/>
      <c r="G173" s="139"/>
      <c r="H173" s="139"/>
      <c r="I173" s="136"/>
      <c r="J173" s="135"/>
      <c r="K173" s="135"/>
      <c r="L173" s="135"/>
      <c r="M173" s="135"/>
      <c r="N173" s="135"/>
      <c r="O173" s="135"/>
      <c r="P173" s="135"/>
      <c r="Q173" s="135"/>
      <c r="R173" s="135"/>
      <c r="S173" s="135"/>
      <c r="T173" s="135"/>
      <c r="U173" s="135"/>
      <c r="V173" s="135"/>
      <c r="W173" s="135"/>
      <c r="X173" s="135"/>
      <c r="Y173" s="135"/>
      <c r="Z173" s="135"/>
      <c r="AA173" s="135"/>
      <c r="AB173" s="135"/>
    </row>
    <row r="174" spans="1:28" s="137" customFormat="1" x14ac:dyDescent="0.25">
      <c r="A174" s="135"/>
      <c r="C174" s="138"/>
      <c r="D174" s="139"/>
      <c r="E174" s="139"/>
      <c r="F174" s="139"/>
      <c r="G174" s="139"/>
      <c r="H174" s="139"/>
      <c r="I174" s="136"/>
      <c r="J174" s="135"/>
      <c r="K174" s="135"/>
      <c r="L174" s="135"/>
      <c r="M174" s="135"/>
      <c r="N174" s="135"/>
      <c r="O174" s="135"/>
      <c r="P174" s="135"/>
      <c r="Q174" s="135"/>
      <c r="R174" s="135"/>
      <c r="S174" s="135"/>
      <c r="T174" s="135"/>
      <c r="U174" s="135"/>
      <c r="V174" s="135"/>
      <c r="W174" s="135"/>
      <c r="X174" s="135"/>
      <c r="Y174" s="135"/>
      <c r="Z174" s="135"/>
      <c r="AA174" s="135"/>
      <c r="AB174" s="135"/>
    </row>
    <row r="175" spans="1:28" s="137" customFormat="1" x14ac:dyDescent="0.25">
      <c r="A175" s="135"/>
      <c r="C175" s="138"/>
      <c r="D175" s="139"/>
      <c r="E175" s="139"/>
      <c r="F175" s="139"/>
      <c r="G175" s="139"/>
      <c r="H175" s="139"/>
      <c r="I175" s="136"/>
      <c r="J175" s="135"/>
      <c r="K175" s="135"/>
      <c r="L175" s="135"/>
      <c r="M175" s="135"/>
      <c r="N175" s="135"/>
      <c r="O175" s="135"/>
      <c r="P175" s="135"/>
      <c r="Q175" s="135"/>
      <c r="R175" s="135"/>
      <c r="S175" s="135"/>
      <c r="T175" s="135"/>
      <c r="U175" s="135"/>
      <c r="V175" s="135"/>
      <c r="W175" s="135"/>
      <c r="X175" s="135"/>
      <c r="Y175" s="135"/>
      <c r="Z175" s="135"/>
      <c r="AA175" s="135"/>
      <c r="AB175" s="135"/>
    </row>
    <row r="176" spans="1:28" s="137" customFormat="1" x14ac:dyDescent="0.25">
      <c r="A176" s="135"/>
      <c r="C176" s="138"/>
      <c r="D176" s="139"/>
      <c r="E176" s="139"/>
      <c r="F176" s="139"/>
      <c r="G176" s="139"/>
      <c r="H176" s="139"/>
      <c r="I176" s="136"/>
      <c r="J176" s="135"/>
      <c r="K176" s="135"/>
      <c r="L176" s="135"/>
      <c r="M176" s="135"/>
      <c r="N176" s="135"/>
      <c r="O176" s="135"/>
      <c r="P176" s="135"/>
      <c r="Q176" s="135"/>
      <c r="R176" s="135"/>
      <c r="S176" s="135"/>
      <c r="T176" s="135"/>
      <c r="U176" s="135"/>
      <c r="V176" s="135"/>
      <c r="W176" s="135"/>
      <c r="X176" s="135"/>
      <c r="Y176" s="135"/>
      <c r="Z176" s="135"/>
      <c r="AA176" s="135"/>
      <c r="AB176" s="135"/>
    </row>
    <row r="177" spans="1:28" s="137" customFormat="1" x14ac:dyDescent="0.25">
      <c r="A177" s="135"/>
      <c r="C177" s="138"/>
      <c r="D177" s="139"/>
      <c r="E177" s="139"/>
      <c r="F177" s="139"/>
      <c r="G177" s="139"/>
      <c r="H177" s="139"/>
      <c r="I177" s="136"/>
      <c r="J177" s="135"/>
      <c r="K177" s="135"/>
      <c r="L177" s="135"/>
      <c r="M177" s="135"/>
      <c r="N177" s="135"/>
      <c r="O177" s="135"/>
      <c r="P177" s="135"/>
      <c r="Q177" s="135"/>
      <c r="R177" s="135"/>
      <c r="S177" s="135"/>
      <c r="T177" s="135"/>
      <c r="U177" s="135"/>
      <c r="V177" s="135"/>
      <c r="W177" s="135"/>
      <c r="X177" s="135"/>
      <c r="Y177" s="135"/>
      <c r="Z177" s="135"/>
      <c r="AA177" s="135"/>
      <c r="AB177" s="135"/>
    </row>
    <row r="178" spans="1:28" s="137" customFormat="1" x14ac:dyDescent="0.25">
      <c r="A178" s="135"/>
      <c r="C178" s="138"/>
      <c r="D178" s="139"/>
      <c r="E178" s="139"/>
      <c r="F178" s="139"/>
      <c r="G178" s="139"/>
      <c r="H178" s="139"/>
      <c r="I178" s="136"/>
      <c r="J178" s="135"/>
      <c r="K178" s="135"/>
      <c r="L178" s="135"/>
      <c r="M178" s="135"/>
      <c r="N178" s="135"/>
      <c r="O178" s="135"/>
      <c r="P178" s="135"/>
      <c r="Q178" s="135"/>
      <c r="R178" s="135"/>
      <c r="S178" s="135"/>
      <c r="T178" s="135"/>
      <c r="U178" s="135"/>
      <c r="V178" s="135"/>
      <c r="W178" s="135"/>
      <c r="X178" s="135"/>
      <c r="Y178" s="135"/>
      <c r="Z178" s="135"/>
      <c r="AA178" s="135"/>
      <c r="AB178" s="135"/>
    </row>
    <row r="179" spans="1:28" s="137" customFormat="1" x14ac:dyDescent="0.25">
      <c r="A179" s="135"/>
      <c r="C179" s="138"/>
      <c r="D179" s="139"/>
      <c r="E179" s="139"/>
      <c r="F179" s="139"/>
      <c r="G179" s="139"/>
      <c r="H179" s="139"/>
      <c r="I179" s="136"/>
      <c r="J179" s="135"/>
      <c r="K179" s="135"/>
      <c r="L179" s="135"/>
      <c r="M179" s="135"/>
      <c r="N179" s="135"/>
      <c r="O179" s="135"/>
      <c r="P179" s="135"/>
      <c r="Q179" s="135"/>
      <c r="R179" s="135"/>
      <c r="S179" s="135"/>
      <c r="T179" s="135"/>
      <c r="U179" s="135"/>
      <c r="V179" s="135"/>
      <c r="W179" s="135"/>
      <c r="X179" s="135"/>
      <c r="Y179" s="135"/>
      <c r="Z179" s="135"/>
      <c r="AA179" s="135"/>
      <c r="AB179" s="135"/>
    </row>
    <row r="180" spans="1:28" s="137" customFormat="1" x14ac:dyDescent="0.25">
      <c r="A180" s="135"/>
      <c r="C180" s="138"/>
      <c r="D180" s="139"/>
      <c r="E180" s="139"/>
      <c r="F180" s="139"/>
      <c r="G180" s="139"/>
      <c r="H180" s="139"/>
      <c r="I180" s="136"/>
      <c r="J180" s="135"/>
      <c r="K180" s="135"/>
      <c r="L180" s="135"/>
      <c r="M180" s="135"/>
      <c r="N180" s="135"/>
      <c r="O180" s="135"/>
      <c r="P180" s="135"/>
      <c r="Q180" s="135"/>
      <c r="R180" s="135"/>
      <c r="S180" s="135"/>
      <c r="T180" s="135"/>
      <c r="U180" s="135"/>
      <c r="V180" s="135"/>
      <c r="W180" s="135"/>
      <c r="X180" s="135"/>
      <c r="Y180" s="135"/>
      <c r="Z180" s="135"/>
      <c r="AA180" s="135"/>
      <c r="AB180" s="135"/>
    </row>
    <row r="181" spans="1:28" s="137" customFormat="1" x14ac:dyDescent="0.25">
      <c r="A181" s="135"/>
      <c r="C181" s="138"/>
      <c r="D181" s="139"/>
      <c r="E181" s="139"/>
      <c r="F181" s="139"/>
      <c r="G181" s="139"/>
      <c r="H181" s="139"/>
      <c r="I181" s="136"/>
      <c r="J181" s="135"/>
      <c r="K181" s="135"/>
      <c r="L181" s="135"/>
      <c r="M181" s="135"/>
      <c r="N181" s="135"/>
      <c r="O181" s="135"/>
      <c r="P181" s="135"/>
      <c r="Q181" s="135"/>
      <c r="R181" s="135"/>
      <c r="S181" s="135"/>
      <c r="T181" s="135"/>
      <c r="U181" s="135"/>
      <c r="V181" s="135"/>
      <c r="W181" s="135"/>
      <c r="X181" s="135"/>
      <c r="Y181" s="135"/>
      <c r="Z181" s="135"/>
      <c r="AA181" s="135"/>
      <c r="AB181" s="135"/>
    </row>
    <row r="182" spans="1:28" s="137" customFormat="1" x14ac:dyDescent="0.25">
      <c r="A182" s="135"/>
      <c r="C182" s="138"/>
      <c r="D182" s="139"/>
      <c r="E182" s="139"/>
      <c r="F182" s="139"/>
      <c r="G182" s="139"/>
      <c r="H182" s="139"/>
      <c r="I182" s="136"/>
      <c r="J182" s="135"/>
      <c r="K182" s="135"/>
      <c r="L182" s="135"/>
      <c r="M182" s="135"/>
      <c r="N182" s="135"/>
      <c r="O182" s="135"/>
      <c r="P182" s="135"/>
      <c r="Q182" s="135"/>
      <c r="R182" s="135"/>
      <c r="S182" s="135"/>
      <c r="T182" s="135"/>
      <c r="U182" s="135"/>
      <c r="V182" s="135"/>
      <c r="W182" s="135"/>
      <c r="X182" s="135"/>
      <c r="Y182" s="135"/>
      <c r="Z182" s="135"/>
      <c r="AA182" s="135"/>
      <c r="AB182" s="135"/>
    </row>
    <row r="183" spans="1:28" s="137" customFormat="1" x14ac:dyDescent="0.25">
      <c r="A183" s="135"/>
      <c r="C183" s="138"/>
      <c r="D183" s="139"/>
      <c r="E183" s="139"/>
      <c r="F183" s="139"/>
      <c r="G183" s="139"/>
      <c r="H183" s="139"/>
      <c r="I183" s="136"/>
      <c r="J183" s="135"/>
      <c r="K183" s="135"/>
      <c r="L183" s="135"/>
      <c r="M183" s="135"/>
      <c r="N183" s="135"/>
      <c r="O183" s="135"/>
      <c r="P183" s="135"/>
      <c r="Q183" s="135"/>
      <c r="R183" s="135"/>
      <c r="S183" s="135"/>
      <c r="T183" s="135"/>
      <c r="U183" s="135"/>
      <c r="V183" s="135"/>
      <c r="W183" s="135"/>
      <c r="X183" s="135"/>
      <c r="Y183" s="135"/>
      <c r="Z183" s="135"/>
      <c r="AA183" s="135"/>
      <c r="AB183" s="135"/>
    </row>
    <row r="184" spans="1:28" s="137" customFormat="1" x14ac:dyDescent="0.25">
      <c r="A184" s="135"/>
      <c r="C184" s="138"/>
      <c r="D184" s="139"/>
      <c r="E184" s="139"/>
      <c r="F184" s="139"/>
      <c r="G184" s="139"/>
      <c r="H184" s="139"/>
      <c r="I184" s="136"/>
      <c r="J184" s="135"/>
      <c r="K184" s="135"/>
      <c r="L184" s="135"/>
      <c r="M184" s="135"/>
      <c r="N184" s="135"/>
      <c r="O184" s="135"/>
      <c r="P184" s="135"/>
      <c r="Q184" s="135"/>
      <c r="R184" s="135"/>
      <c r="S184" s="135"/>
      <c r="T184" s="135"/>
      <c r="U184" s="135"/>
      <c r="V184" s="135"/>
      <c r="W184" s="135"/>
      <c r="X184" s="135"/>
      <c r="Y184" s="135"/>
      <c r="Z184" s="135"/>
      <c r="AA184" s="135"/>
      <c r="AB184" s="135"/>
    </row>
    <row r="185" spans="1:28" s="137" customFormat="1" x14ac:dyDescent="0.25">
      <c r="A185" s="135"/>
      <c r="C185" s="138"/>
      <c r="D185" s="139"/>
      <c r="E185" s="139"/>
      <c r="F185" s="139"/>
      <c r="G185" s="139"/>
      <c r="H185" s="139"/>
      <c r="I185" s="136"/>
      <c r="J185" s="135"/>
      <c r="K185" s="135"/>
      <c r="L185" s="135"/>
      <c r="M185" s="135"/>
      <c r="N185" s="135"/>
      <c r="O185" s="135"/>
      <c r="P185" s="135"/>
      <c r="Q185" s="135"/>
      <c r="R185" s="135"/>
      <c r="S185" s="135"/>
      <c r="T185" s="135"/>
      <c r="U185" s="135"/>
      <c r="V185" s="135"/>
      <c r="W185" s="135"/>
      <c r="X185" s="135"/>
      <c r="Y185" s="135"/>
      <c r="Z185" s="135"/>
      <c r="AA185" s="135"/>
      <c r="AB185" s="135"/>
    </row>
    <row r="186" spans="1:28" s="137" customFormat="1" x14ac:dyDescent="0.25">
      <c r="A186" s="135"/>
      <c r="C186" s="138"/>
      <c r="D186" s="139"/>
      <c r="E186" s="139"/>
      <c r="F186" s="139"/>
      <c r="G186" s="139"/>
      <c r="H186" s="139"/>
      <c r="I186" s="136"/>
      <c r="J186" s="135"/>
      <c r="K186" s="135"/>
      <c r="L186" s="135"/>
      <c r="M186" s="135"/>
      <c r="N186" s="135"/>
      <c r="O186" s="135"/>
      <c r="P186" s="135"/>
      <c r="Q186" s="135"/>
      <c r="R186" s="135"/>
      <c r="S186" s="135"/>
      <c r="T186" s="135"/>
      <c r="U186" s="135"/>
      <c r="V186" s="135"/>
      <c r="W186" s="135"/>
      <c r="X186" s="135"/>
      <c r="Y186" s="135"/>
      <c r="Z186" s="135"/>
      <c r="AA186" s="135"/>
      <c r="AB186" s="135"/>
    </row>
    <row r="187" spans="1:28" s="137" customFormat="1" x14ac:dyDescent="0.25">
      <c r="A187" s="135"/>
      <c r="C187" s="138"/>
      <c r="D187" s="139"/>
      <c r="E187" s="139"/>
      <c r="F187" s="139"/>
      <c r="G187" s="139"/>
      <c r="H187" s="139"/>
      <c r="I187" s="136"/>
      <c r="J187" s="135"/>
      <c r="K187" s="135"/>
      <c r="L187" s="135"/>
      <c r="M187" s="135"/>
      <c r="N187" s="135"/>
      <c r="O187" s="135"/>
      <c r="P187" s="135"/>
      <c r="Q187" s="135"/>
      <c r="R187" s="135"/>
      <c r="S187" s="135"/>
      <c r="T187" s="135"/>
      <c r="U187" s="135"/>
      <c r="V187" s="135"/>
      <c r="W187" s="135"/>
      <c r="X187" s="135"/>
      <c r="Y187" s="135"/>
      <c r="Z187" s="135"/>
      <c r="AA187" s="135"/>
      <c r="AB187" s="135"/>
    </row>
    <row r="188" spans="1:28" s="137" customFormat="1" x14ac:dyDescent="0.25">
      <c r="A188" s="135"/>
      <c r="C188" s="138"/>
      <c r="D188" s="139"/>
      <c r="E188" s="139"/>
      <c r="F188" s="139"/>
      <c r="G188" s="139"/>
      <c r="H188" s="139"/>
      <c r="I188" s="136"/>
      <c r="J188" s="135"/>
      <c r="K188" s="135"/>
      <c r="L188" s="135"/>
      <c r="M188" s="135"/>
      <c r="N188" s="135"/>
      <c r="O188" s="135"/>
      <c r="P188" s="135"/>
      <c r="Q188" s="135"/>
      <c r="R188" s="135"/>
      <c r="S188" s="135"/>
      <c r="T188" s="135"/>
      <c r="U188" s="135"/>
      <c r="V188" s="135"/>
      <c r="W188" s="135"/>
      <c r="X188" s="135"/>
      <c r="Y188" s="135"/>
      <c r="Z188" s="135"/>
      <c r="AA188" s="135"/>
      <c r="AB188" s="135"/>
    </row>
    <row r="189" spans="1:28" s="137" customFormat="1" x14ac:dyDescent="0.25">
      <c r="A189" s="135"/>
      <c r="C189" s="138"/>
      <c r="D189" s="139"/>
      <c r="E189" s="139"/>
      <c r="F189" s="139"/>
      <c r="G189" s="139"/>
      <c r="H189" s="139"/>
      <c r="I189" s="136"/>
      <c r="J189" s="135"/>
      <c r="K189" s="135"/>
      <c r="L189" s="135"/>
      <c r="M189" s="135"/>
      <c r="N189" s="135"/>
      <c r="O189" s="135"/>
      <c r="P189" s="135"/>
      <c r="Q189" s="135"/>
      <c r="R189" s="135"/>
      <c r="S189" s="135"/>
      <c r="T189" s="135"/>
      <c r="U189" s="135"/>
      <c r="V189" s="135"/>
      <c r="W189" s="135"/>
      <c r="X189" s="135"/>
      <c r="Y189" s="135"/>
      <c r="Z189" s="135"/>
      <c r="AA189" s="135"/>
      <c r="AB189" s="135"/>
    </row>
    <row r="190" spans="1:28" s="137" customFormat="1" x14ac:dyDescent="0.25">
      <c r="A190" s="135"/>
      <c r="C190" s="138"/>
      <c r="D190" s="139"/>
      <c r="E190" s="139"/>
      <c r="F190" s="139"/>
      <c r="G190" s="139"/>
      <c r="H190" s="139"/>
      <c r="I190" s="136"/>
      <c r="J190" s="135"/>
      <c r="K190" s="135"/>
      <c r="L190" s="135"/>
      <c r="M190" s="135"/>
      <c r="N190" s="135"/>
      <c r="O190" s="135"/>
      <c r="P190" s="135"/>
      <c r="Q190" s="135"/>
      <c r="R190" s="135"/>
      <c r="S190" s="135"/>
      <c r="T190" s="135"/>
      <c r="U190" s="135"/>
      <c r="V190" s="135"/>
      <c r="W190" s="135"/>
      <c r="X190" s="135"/>
      <c r="Y190" s="135"/>
      <c r="Z190" s="135"/>
      <c r="AA190" s="135"/>
      <c r="AB190" s="135"/>
    </row>
    <row r="191" spans="1:28" s="137" customFormat="1" x14ac:dyDescent="0.25">
      <c r="A191" s="135"/>
      <c r="C191" s="138"/>
      <c r="D191" s="139"/>
      <c r="E191" s="139"/>
      <c r="F191" s="139"/>
      <c r="G191" s="139"/>
      <c r="H191" s="139"/>
      <c r="I191" s="136"/>
      <c r="J191" s="135"/>
      <c r="K191" s="135"/>
      <c r="L191" s="135"/>
      <c r="M191" s="135"/>
      <c r="N191" s="135"/>
      <c r="O191" s="135"/>
      <c r="P191" s="135"/>
      <c r="Q191" s="135"/>
      <c r="R191" s="135"/>
      <c r="S191" s="135"/>
      <c r="T191" s="135"/>
      <c r="U191" s="135"/>
      <c r="V191" s="135"/>
      <c r="W191" s="135"/>
      <c r="X191" s="135"/>
      <c r="Y191" s="135"/>
      <c r="Z191" s="135"/>
      <c r="AA191" s="135"/>
      <c r="AB191" s="135"/>
    </row>
  </sheetData>
  <mergeCells count="9">
    <mergeCell ref="B90:H99"/>
    <mergeCell ref="B102:H111"/>
    <mergeCell ref="B113:H116"/>
    <mergeCell ref="B35:H35"/>
    <mergeCell ref="B6:I6"/>
    <mergeCell ref="B8:I8"/>
    <mergeCell ref="B36:H56"/>
    <mergeCell ref="B60:H77"/>
    <mergeCell ref="B80:H87"/>
  </mergeCells>
  <pageMargins left="0.7" right="0.7" top="0.75" bottom="0.75" header="0.3" footer="0.3"/>
  <pageSetup paperSize="9" scale="76" orientation="portrait" verticalDpi="0" r:id="rId1"/>
  <rowBreaks count="1" manualBreakCount="1">
    <brk id="57" max="9"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4:AB53"/>
  <sheetViews>
    <sheetView showGridLines="0" workbookViewId="0"/>
  </sheetViews>
  <sheetFormatPr baseColWidth="10" defaultRowHeight="18" x14ac:dyDescent="0.5"/>
  <cols>
    <col min="2" max="2" width="16.21875" customWidth="1"/>
  </cols>
  <sheetData>
    <row r="4" spans="1:28" s="112" customFormat="1" ht="42.75" customHeight="1" x14ac:dyDescent="0.25">
      <c r="A4" s="111"/>
      <c r="B4" s="533" t="s">
        <v>228</v>
      </c>
      <c r="C4" s="533"/>
      <c r="D4" s="533"/>
      <c r="E4" s="533"/>
      <c r="F4" s="533"/>
      <c r="G4" s="533"/>
      <c r="H4" s="533"/>
      <c r="I4" s="533"/>
      <c r="J4" s="111"/>
      <c r="K4" s="116"/>
      <c r="L4" s="116"/>
      <c r="M4" s="116"/>
      <c r="N4" s="116"/>
      <c r="O4" s="116"/>
      <c r="P4" s="116"/>
      <c r="Q4" s="116"/>
      <c r="R4" s="116"/>
      <c r="S4" s="116"/>
      <c r="T4" s="116"/>
      <c r="U4" s="116"/>
      <c r="V4" s="116"/>
      <c r="W4" s="116"/>
      <c r="X4" s="116"/>
      <c r="Y4" s="116"/>
      <c r="Z4" s="116"/>
      <c r="AA4" s="116"/>
      <c r="AB4" s="116"/>
    </row>
    <row r="5" spans="1:28" s="112" customFormat="1" ht="13.8" thickBot="1" x14ac:dyDescent="0.3">
      <c r="A5" s="111"/>
      <c r="B5" s="195"/>
      <c r="C5" s="195"/>
      <c r="D5" s="195"/>
      <c r="E5" s="195"/>
      <c r="F5" s="195"/>
      <c r="G5" s="195"/>
      <c r="H5" s="195"/>
      <c r="I5" s="195"/>
      <c r="J5" s="111"/>
      <c r="K5" s="116"/>
      <c r="L5" s="116"/>
      <c r="M5" s="116"/>
      <c r="N5" s="116"/>
      <c r="O5" s="116"/>
      <c r="P5" s="116"/>
      <c r="Q5" s="116"/>
      <c r="R5" s="116"/>
      <c r="S5" s="116"/>
      <c r="T5" s="116"/>
      <c r="U5" s="116"/>
      <c r="V5" s="116"/>
      <c r="W5" s="116"/>
      <c r="X5" s="116"/>
      <c r="Y5" s="116"/>
      <c r="Z5" s="116"/>
      <c r="AA5" s="116"/>
      <c r="AB5" s="116"/>
    </row>
    <row r="6" spans="1:28" s="114" customFormat="1" ht="31.2" x14ac:dyDescent="0.25">
      <c r="A6" s="118"/>
      <c r="B6" s="26" t="s">
        <v>0</v>
      </c>
      <c r="C6" s="36" t="s">
        <v>1</v>
      </c>
      <c r="D6" s="27" t="s">
        <v>2</v>
      </c>
      <c r="E6" s="27" t="s">
        <v>3</v>
      </c>
      <c r="F6" s="27" t="s">
        <v>4</v>
      </c>
      <c r="G6" s="27" t="s">
        <v>5</v>
      </c>
      <c r="H6" s="27" t="s">
        <v>6</v>
      </c>
      <c r="I6" s="35" t="s">
        <v>7</v>
      </c>
      <c r="J6" s="118"/>
      <c r="K6" s="119"/>
      <c r="L6" s="119"/>
      <c r="M6" s="119"/>
      <c r="N6" s="119"/>
      <c r="O6" s="119"/>
      <c r="P6" s="119"/>
      <c r="Q6" s="119"/>
      <c r="R6" s="119"/>
      <c r="S6" s="119"/>
      <c r="T6" s="119"/>
      <c r="U6" s="119"/>
      <c r="V6" s="119"/>
      <c r="W6" s="119"/>
      <c r="X6" s="119"/>
      <c r="Y6" s="119"/>
      <c r="Z6" s="116" t="e">
        <f>1/0</f>
        <v>#DIV/0!</v>
      </c>
      <c r="AA6" s="119"/>
      <c r="AB6" s="119"/>
    </row>
    <row r="7" spans="1:28" s="111" customFormat="1" ht="15.6" x14ac:dyDescent="0.3">
      <c r="B7" s="28"/>
      <c r="C7" s="23"/>
      <c r="D7" s="21"/>
      <c r="E7" s="21"/>
      <c r="F7" s="21"/>
      <c r="G7" s="21"/>
      <c r="H7" s="21"/>
      <c r="I7" s="29"/>
      <c r="K7" s="116"/>
      <c r="L7" s="116"/>
      <c r="M7" s="116"/>
      <c r="N7" s="116"/>
      <c r="O7" s="116"/>
      <c r="P7" s="116"/>
      <c r="Q7" s="116"/>
      <c r="R7" s="116"/>
      <c r="S7" s="116"/>
      <c r="T7" s="116"/>
      <c r="U7" s="116"/>
      <c r="V7" s="116"/>
      <c r="W7" s="116"/>
      <c r="X7" s="116"/>
      <c r="Y7" s="116"/>
      <c r="Z7" s="116"/>
      <c r="AA7" s="116"/>
      <c r="AB7" s="116"/>
    </row>
    <row r="8" spans="1:28" s="112" customFormat="1" ht="41.4" x14ac:dyDescent="0.3">
      <c r="A8" s="111"/>
      <c r="B8" s="110" t="s">
        <v>8</v>
      </c>
      <c r="C8" s="17"/>
      <c r="D8" s="18"/>
      <c r="E8" s="18"/>
      <c r="F8" s="18"/>
      <c r="G8" s="18"/>
      <c r="H8" s="18"/>
      <c r="I8" s="30"/>
      <c r="J8" s="111"/>
      <c r="K8" s="116"/>
      <c r="L8" s="116"/>
      <c r="M8" s="116"/>
      <c r="N8" s="116"/>
      <c r="O8" s="116"/>
      <c r="P8" s="116"/>
      <c r="Q8" s="116"/>
      <c r="R8" s="116"/>
      <c r="S8" s="116"/>
      <c r="T8" s="116"/>
      <c r="U8" s="116"/>
      <c r="V8" s="116"/>
      <c r="W8" s="116"/>
      <c r="X8" s="116"/>
      <c r="Y8" s="116"/>
      <c r="Z8" s="116"/>
      <c r="AA8" s="116"/>
      <c r="AB8" s="116"/>
    </row>
    <row r="9" spans="1:28" s="123" customFormat="1" ht="13.8" x14ac:dyDescent="0.5">
      <c r="A9" s="120"/>
      <c r="B9" s="39" t="s">
        <v>9</v>
      </c>
      <c r="C9" s="40" t="s">
        <v>10</v>
      </c>
      <c r="D9" s="22"/>
      <c r="E9" s="22"/>
      <c r="F9" s="22"/>
      <c r="G9" s="22"/>
      <c r="H9" s="22"/>
      <c r="I9" s="42" t="s">
        <v>11</v>
      </c>
      <c r="J9" s="120"/>
      <c r="K9" s="121"/>
      <c r="L9" s="121"/>
      <c r="M9" s="121"/>
      <c r="N9" s="121"/>
      <c r="O9" s="121">
        <f t="shared" ref="N9:R15" si="0">+IF(E9=$N$9,0,1)</f>
        <v>0</v>
      </c>
      <c r="P9" s="121">
        <f t="shared" si="0"/>
        <v>0</v>
      </c>
      <c r="Q9" s="121">
        <f t="shared" si="0"/>
        <v>0</v>
      </c>
      <c r="R9" s="121">
        <f t="shared" si="0"/>
        <v>0</v>
      </c>
      <c r="S9" s="122">
        <f t="shared" ref="S9:S14" si="1">+SUM(N9:R9)</f>
        <v>0</v>
      </c>
      <c r="T9" s="121"/>
      <c r="U9" s="121">
        <f t="shared" ref="U9:U14" si="2">+IF($S9&gt;1,$Z$41,IF($S9&lt;1,$Z$41,1*N9))</f>
        <v>0</v>
      </c>
      <c r="V9" s="121">
        <f t="shared" ref="V9:V14" si="3">+IF($S9&gt;1,$Z$41,IF($S9&lt;1,$Z$41,2*O9))</f>
        <v>0</v>
      </c>
      <c r="W9" s="121">
        <f t="shared" ref="W9:W14" si="4">+IF($S9&gt;1,$Z$41,IF($S9&lt;1,$Z$41,3*P9))</f>
        <v>0</v>
      </c>
      <c r="X9" s="121">
        <f t="shared" ref="X9:X14" si="5">+IF($S9&gt;1,$Z$41,IF($S9&lt;1,$Z$41,4*Q9))</f>
        <v>0</v>
      </c>
      <c r="Y9" s="121">
        <f t="shared" ref="Y9:Y14" si="6">+IF($S9&gt;1,$Z$41,IF($S9&lt;1,$Z$41,5*R9))</f>
        <v>0</v>
      </c>
      <c r="Z9" s="122">
        <f t="shared" ref="Z9:Z14" si="7">+SUM(U9:Y9)</f>
        <v>0</v>
      </c>
      <c r="AA9" s="121"/>
      <c r="AB9" s="121"/>
    </row>
    <row r="10" spans="1:28" s="123" customFormat="1" ht="22.8" x14ac:dyDescent="0.5">
      <c r="A10" s="120"/>
      <c r="B10" s="31" t="s">
        <v>12</v>
      </c>
      <c r="C10" s="40" t="s">
        <v>13</v>
      </c>
      <c r="D10" s="22"/>
      <c r="E10" s="22"/>
      <c r="F10" s="22"/>
      <c r="G10" s="22"/>
      <c r="H10" s="22"/>
      <c r="I10" s="42" t="s">
        <v>14</v>
      </c>
      <c r="J10" s="120"/>
      <c r="K10" s="121"/>
      <c r="L10" s="121"/>
      <c r="M10" s="121"/>
      <c r="N10" s="121">
        <f t="shared" si="0"/>
        <v>0</v>
      </c>
      <c r="O10" s="121">
        <f t="shared" si="0"/>
        <v>0</v>
      </c>
      <c r="P10" s="121">
        <f t="shared" si="0"/>
        <v>0</v>
      </c>
      <c r="Q10" s="121">
        <f t="shared" si="0"/>
        <v>0</v>
      </c>
      <c r="R10" s="121">
        <f t="shared" si="0"/>
        <v>0</v>
      </c>
      <c r="S10" s="122">
        <f t="shared" si="1"/>
        <v>0</v>
      </c>
      <c r="T10" s="121"/>
      <c r="U10" s="121">
        <f t="shared" si="2"/>
        <v>0</v>
      </c>
      <c r="V10" s="121">
        <f t="shared" si="3"/>
        <v>0</v>
      </c>
      <c r="W10" s="121">
        <f t="shared" si="4"/>
        <v>0</v>
      </c>
      <c r="X10" s="121">
        <f t="shared" si="5"/>
        <v>0</v>
      </c>
      <c r="Y10" s="121">
        <f t="shared" si="6"/>
        <v>0</v>
      </c>
      <c r="Z10" s="122">
        <f t="shared" si="7"/>
        <v>0</v>
      </c>
      <c r="AA10" s="121"/>
      <c r="AB10" s="121"/>
    </row>
    <row r="11" spans="1:28" s="123" customFormat="1" ht="22.8" x14ac:dyDescent="0.5">
      <c r="A11" s="120"/>
      <c r="B11" s="201" t="s">
        <v>15</v>
      </c>
      <c r="C11" s="40" t="s">
        <v>16</v>
      </c>
      <c r="D11" s="22"/>
      <c r="E11" s="22"/>
      <c r="F11" s="22"/>
      <c r="G11" s="22"/>
      <c r="H11" s="22"/>
      <c r="I11" s="42" t="s">
        <v>17</v>
      </c>
      <c r="J11" s="120"/>
      <c r="K11" s="121"/>
      <c r="L11" s="121"/>
      <c r="M11" s="121"/>
      <c r="N11" s="121">
        <f t="shared" si="0"/>
        <v>0</v>
      </c>
      <c r="O11" s="121">
        <f t="shared" si="0"/>
        <v>0</v>
      </c>
      <c r="P11" s="121">
        <f t="shared" si="0"/>
        <v>0</v>
      </c>
      <c r="Q11" s="121">
        <f t="shared" si="0"/>
        <v>0</v>
      </c>
      <c r="R11" s="121">
        <f t="shared" si="0"/>
        <v>0</v>
      </c>
      <c r="S11" s="122">
        <f t="shared" si="1"/>
        <v>0</v>
      </c>
      <c r="T11" s="121"/>
      <c r="U11" s="121">
        <f t="shared" si="2"/>
        <v>0</v>
      </c>
      <c r="V11" s="121">
        <f t="shared" si="3"/>
        <v>0</v>
      </c>
      <c r="W11" s="121">
        <f t="shared" si="4"/>
        <v>0</v>
      </c>
      <c r="X11" s="121">
        <f t="shared" si="5"/>
        <v>0</v>
      </c>
      <c r="Y11" s="121">
        <f t="shared" si="6"/>
        <v>0</v>
      </c>
      <c r="Z11" s="122">
        <f t="shared" si="7"/>
        <v>0</v>
      </c>
      <c r="AA11" s="121"/>
      <c r="AB11" s="121"/>
    </row>
    <row r="12" spans="1:28" s="123" customFormat="1" ht="22.8" x14ac:dyDescent="0.5">
      <c r="A12" s="120"/>
      <c r="B12" s="31" t="s">
        <v>18</v>
      </c>
      <c r="C12" s="40" t="s">
        <v>19</v>
      </c>
      <c r="D12" s="22"/>
      <c r="E12" s="22"/>
      <c r="F12" s="22"/>
      <c r="G12" s="22"/>
      <c r="H12" s="22"/>
      <c r="I12" s="42" t="s">
        <v>20</v>
      </c>
      <c r="J12" s="120"/>
      <c r="K12" s="121"/>
      <c r="L12" s="121"/>
      <c r="M12" s="121"/>
      <c r="N12" s="121">
        <f t="shared" si="0"/>
        <v>0</v>
      </c>
      <c r="O12" s="121">
        <f t="shared" si="0"/>
        <v>0</v>
      </c>
      <c r="P12" s="121">
        <f t="shared" si="0"/>
        <v>0</v>
      </c>
      <c r="Q12" s="121">
        <f t="shared" si="0"/>
        <v>0</v>
      </c>
      <c r="R12" s="121">
        <f t="shared" si="0"/>
        <v>0</v>
      </c>
      <c r="S12" s="122">
        <f t="shared" si="1"/>
        <v>0</v>
      </c>
      <c r="T12" s="121"/>
      <c r="U12" s="121">
        <f t="shared" si="2"/>
        <v>0</v>
      </c>
      <c r="V12" s="121">
        <f t="shared" si="3"/>
        <v>0</v>
      </c>
      <c r="W12" s="121">
        <f t="shared" si="4"/>
        <v>0</v>
      </c>
      <c r="X12" s="121">
        <f t="shared" si="5"/>
        <v>0</v>
      </c>
      <c r="Y12" s="121">
        <f t="shared" si="6"/>
        <v>0</v>
      </c>
      <c r="Z12" s="122">
        <f t="shared" si="7"/>
        <v>0</v>
      </c>
      <c r="AA12" s="121"/>
      <c r="AB12" s="121"/>
    </row>
    <row r="13" spans="1:28" s="123" customFormat="1" ht="22.8" x14ac:dyDescent="0.5">
      <c r="A13" s="120"/>
      <c r="B13" s="201" t="s">
        <v>21</v>
      </c>
      <c r="C13" s="40" t="s">
        <v>22</v>
      </c>
      <c r="D13" s="22"/>
      <c r="E13" s="22"/>
      <c r="F13" s="22"/>
      <c r="G13" s="22"/>
      <c r="H13" s="22"/>
      <c r="I13" s="42" t="s">
        <v>23</v>
      </c>
      <c r="J13" s="120"/>
      <c r="K13" s="121"/>
      <c r="L13" s="121"/>
      <c r="M13" s="121"/>
      <c r="N13" s="121">
        <f t="shared" si="0"/>
        <v>0</v>
      </c>
      <c r="O13" s="121">
        <f t="shared" si="0"/>
        <v>0</v>
      </c>
      <c r="P13" s="121">
        <f t="shared" si="0"/>
        <v>0</v>
      </c>
      <c r="Q13" s="121">
        <f t="shared" si="0"/>
        <v>0</v>
      </c>
      <c r="R13" s="121">
        <f t="shared" si="0"/>
        <v>0</v>
      </c>
      <c r="S13" s="122">
        <f t="shared" si="1"/>
        <v>0</v>
      </c>
      <c r="T13" s="121"/>
      <c r="U13" s="121">
        <f t="shared" si="2"/>
        <v>0</v>
      </c>
      <c r="V13" s="121">
        <f t="shared" si="3"/>
        <v>0</v>
      </c>
      <c r="W13" s="121">
        <f t="shared" si="4"/>
        <v>0</v>
      </c>
      <c r="X13" s="121">
        <f t="shared" si="5"/>
        <v>0</v>
      </c>
      <c r="Y13" s="121">
        <f t="shared" si="6"/>
        <v>0</v>
      </c>
      <c r="Z13" s="122">
        <f t="shared" si="7"/>
        <v>0</v>
      </c>
      <c r="AA13" s="121"/>
      <c r="AB13" s="121"/>
    </row>
    <row r="14" spans="1:28" s="123" customFormat="1" ht="13.8" x14ac:dyDescent="0.5">
      <c r="A14" s="120"/>
      <c r="B14" s="202" t="s">
        <v>24</v>
      </c>
      <c r="C14" s="40" t="s">
        <v>25</v>
      </c>
      <c r="D14" s="22"/>
      <c r="E14" s="22"/>
      <c r="F14" s="22"/>
      <c r="G14" s="22"/>
      <c r="H14" s="22"/>
      <c r="I14" s="42" t="s">
        <v>26</v>
      </c>
      <c r="J14" s="120"/>
      <c r="K14" s="121"/>
      <c r="L14" s="121"/>
      <c r="M14" s="121"/>
      <c r="N14" s="121">
        <f t="shared" si="0"/>
        <v>0</v>
      </c>
      <c r="O14" s="121">
        <f t="shared" si="0"/>
        <v>0</v>
      </c>
      <c r="P14" s="121">
        <f t="shared" si="0"/>
        <v>0</v>
      </c>
      <c r="Q14" s="121">
        <f t="shared" si="0"/>
        <v>0</v>
      </c>
      <c r="R14" s="121">
        <f t="shared" si="0"/>
        <v>0</v>
      </c>
      <c r="S14" s="122">
        <f t="shared" si="1"/>
        <v>0</v>
      </c>
      <c r="T14" s="121"/>
      <c r="U14" s="121">
        <f t="shared" si="2"/>
        <v>0</v>
      </c>
      <c r="V14" s="121">
        <f t="shared" si="3"/>
        <v>0</v>
      </c>
      <c r="W14" s="121">
        <f t="shared" si="4"/>
        <v>0</v>
      </c>
      <c r="X14" s="121">
        <f t="shared" si="5"/>
        <v>0</v>
      </c>
      <c r="Y14" s="121">
        <f t="shared" si="6"/>
        <v>0</v>
      </c>
      <c r="Z14" s="122">
        <f t="shared" si="7"/>
        <v>0</v>
      </c>
      <c r="AA14" s="121"/>
      <c r="AB14" s="121"/>
    </row>
    <row r="15" spans="1:28" s="123" customFormat="1" ht="15.6" x14ac:dyDescent="0.5">
      <c r="A15" s="120"/>
      <c r="B15" s="32"/>
      <c r="C15" s="41"/>
      <c r="D15" s="19"/>
      <c r="E15" s="19"/>
      <c r="F15" s="19"/>
      <c r="G15" s="19"/>
      <c r="H15" s="19"/>
      <c r="I15" s="43"/>
      <c r="J15" s="120"/>
      <c r="K15" s="121"/>
      <c r="L15" s="121"/>
      <c r="M15" s="121"/>
      <c r="N15" s="121"/>
      <c r="O15" s="121"/>
      <c r="P15" s="121"/>
      <c r="Q15" s="121"/>
      <c r="R15" s="121">
        <f t="shared" si="0"/>
        <v>0</v>
      </c>
      <c r="S15" s="121"/>
      <c r="T15" s="121"/>
      <c r="U15" s="121"/>
      <c r="V15" s="121"/>
      <c r="W15" s="121"/>
      <c r="X15" s="121"/>
      <c r="Y15" s="121"/>
      <c r="Z15" s="121"/>
      <c r="AA15" s="121"/>
      <c r="AB15" s="121"/>
    </row>
    <row r="16" spans="1:28" s="123" customFormat="1" ht="45" customHeight="1" x14ac:dyDescent="0.3">
      <c r="A16" s="120"/>
      <c r="B16" s="110" t="s">
        <v>27</v>
      </c>
      <c r="C16" s="17"/>
      <c r="D16" s="20"/>
      <c r="E16" s="20"/>
      <c r="F16" s="20"/>
      <c r="G16" s="20"/>
      <c r="H16" s="20"/>
      <c r="I16" s="33"/>
      <c r="J16" s="120"/>
      <c r="K16" s="121"/>
      <c r="L16" s="121"/>
      <c r="M16" s="121"/>
      <c r="N16" s="121"/>
      <c r="O16" s="121"/>
      <c r="P16" s="121"/>
      <c r="Q16" s="121"/>
      <c r="R16" s="121"/>
      <c r="S16" s="121"/>
      <c r="T16" s="121"/>
      <c r="U16" s="121"/>
      <c r="V16" s="121"/>
      <c r="W16" s="121"/>
      <c r="X16" s="121"/>
      <c r="Y16" s="121"/>
      <c r="Z16" s="121"/>
      <c r="AA16" s="121"/>
      <c r="AB16" s="121"/>
    </row>
    <row r="17" spans="1:28" s="123" customFormat="1" ht="22.8" x14ac:dyDescent="0.5">
      <c r="A17" s="120"/>
      <c r="B17" s="201" t="s">
        <v>28</v>
      </c>
      <c r="C17" s="40" t="s">
        <v>17</v>
      </c>
      <c r="D17" s="24"/>
      <c r="E17" s="22"/>
      <c r="F17" s="22"/>
      <c r="G17" s="22"/>
      <c r="H17" s="22"/>
      <c r="I17" s="42" t="s">
        <v>16</v>
      </c>
      <c r="J17" s="120"/>
      <c r="K17" s="121"/>
      <c r="L17" s="121"/>
      <c r="M17" s="121"/>
      <c r="N17" s="121">
        <f t="shared" ref="N17:R22" si="8">+IF(D17=$N$9,0,1)</f>
        <v>0</v>
      </c>
      <c r="O17" s="121">
        <f t="shared" si="8"/>
        <v>0</v>
      </c>
      <c r="P17" s="121">
        <f t="shared" si="8"/>
        <v>0</v>
      </c>
      <c r="Q17" s="121">
        <f t="shared" si="8"/>
        <v>0</v>
      </c>
      <c r="R17" s="121">
        <f t="shared" si="8"/>
        <v>0</v>
      </c>
      <c r="S17" s="122">
        <f t="shared" ref="S17:S22" si="9">+SUM(N17:R17)</f>
        <v>0</v>
      </c>
      <c r="T17" s="121"/>
      <c r="U17" s="121">
        <f t="shared" ref="U17:U22" si="10">+IF($S17&gt;1,$Z$41,IF($S17&lt;1,$Z$41,1*N17))</f>
        <v>0</v>
      </c>
      <c r="V17" s="121">
        <f t="shared" ref="V17:V22" si="11">+IF($S17&gt;1,$Z$41,IF($S17&lt;1,$Z$41,2*O17))</f>
        <v>0</v>
      </c>
      <c r="W17" s="121">
        <f t="shared" ref="W17:W22" si="12">+IF($S17&gt;1,$Z$41,IF($S17&lt;1,$Z$41,3*P17))</f>
        <v>0</v>
      </c>
      <c r="X17" s="121">
        <f t="shared" ref="X17:X22" si="13">+IF($S17&gt;1,$Z$41,IF($S17&lt;1,$Z$41,4*Q17))</f>
        <v>0</v>
      </c>
      <c r="Y17" s="121">
        <f t="shared" ref="Y17:Y22" si="14">+IF($S17&gt;1,$Z$41,IF($S17&lt;1,$Z$41,5*R17))</f>
        <v>0</v>
      </c>
      <c r="Z17" s="122">
        <f t="shared" ref="Z17:Z22" si="15">+SUM(U17:Y17)</f>
        <v>0</v>
      </c>
      <c r="AA17" s="121"/>
      <c r="AB17" s="121"/>
    </row>
    <row r="18" spans="1:28" s="123" customFormat="1" ht="22.8" x14ac:dyDescent="0.5">
      <c r="A18" s="120"/>
      <c r="B18" s="204" t="s">
        <v>29</v>
      </c>
      <c r="C18" s="40" t="s">
        <v>25</v>
      </c>
      <c r="D18" s="24"/>
      <c r="E18" s="22"/>
      <c r="F18" s="22"/>
      <c r="G18" s="22"/>
      <c r="H18" s="22"/>
      <c r="I18" s="42" t="s">
        <v>26</v>
      </c>
      <c r="J18" s="120"/>
      <c r="K18" s="121"/>
      <c r="L18" s="121"/>
      <c r="M18" s="121"/>
      <c r="N18" s="121">
        <f t="shared" si="8"/>
        <v>0</v>
      </c>
      <c r="O18" s="121">
        <f t="shared" si="8"/>
        <v>0</v>
      </c>
      <c r="P18" s="121">
        <f t="shared" si="8"/>
        <v>0</v>
      </c>
      <c r="Q18" s="121">
        <f t="shared" si="8"/>
        <v>0</v>
      </c>
      <c r="R18" s="121">
        <f t="shared" si="8"/>
        <v>0</v>
      </c>
      <c r="S18" s="122">
        <f t="shared" si="9"/>
        <v>0</v>
      </c>
      <c r="T18" s="121"/>
      <c r="U18" s="121">
        <f t="shared" si="10"/>
        <v>0</v>
      </c>
      <c r="V18" s="121">
        <f t="shared" si="11"/>
        <v>0</v>
      </c>
      <c r="W18" s="121">
        <f t="shared" si="12"/>
        <v>0</v>
      </c>
      <c r="X18" s="121">
        <f t="shared" si="13"/>
        <v>0</v>
      </c>
      <c r="Y18" s="121">
        <f t="shared" si="14"/>
        <v>0</v>
      </c>
      <c r="Z18" s="122">
        <f t="shared" si="15"/>
        <v>0</v>
      </c>
      <c r="AA18" s="121"/>
      <c r="AB18" s="121"/>
    </row>
    <row r="19" spans="1:28" s="123" customFormat="1" ht="22.8" x14ac:dyDescent="0.5">
      <c r="A19" s="120"/>
      <c r="B19" s="201" t="s">
        <v>30</v>
      </c>
      <c r="C19" s="40" t="s">
        <v>31</v>
      </c>
      <c r="D19" s="24"/>
      <c r="E19" s="22"/>
      <c r="F19" s="22"/>
      <c r="G19" s="22"/>
      <c r="H19" s="22"/>
      <c r="I19" s="42" t="s">
        <v>32</v>
      </c>
      <c r="J19" s="120"/>
      <c r="K19" s="121"/>
      <c r="L19" s="121"/>
      <c r="M19" s="121"/>
      <c r="N19" s="121">
        <f t="shared" si="8"/>
        <v>0</v>
      </c>
      <c r="O19" s="121">
        <f t="shared" si="8"/>
        <v>0</v>
      </c>
      <c r="P19" s="121">
        <f t="shared" si="8"/>
        <v>0</v>
      </c>
      <c r="Q19" s="121">
        <f t="shared" si="8"/>
        <v>0</v>
      </c>
      <c r="R19" s="121">
        <f t="shared" si="8"/>
        <v>0</v>
      </c>
      <c r="S19" s="122">
        <f t="shared" si="9"/>
        <v>0</v>
      </c>
      <c r="T19" s="121"/>
      <c r="U19" s="121">
        <f t="shared" si="10"/>
        <v>0</v>
      </c>
      <c r="V19" s="121">
        <f t="shared" si="11"/>
        <v>0</v>
      </c>
      <c r="W19" s="121">
        <f t="shared" si="12"/>
        <v>0</v>
      </c>
      <c r="X19" s="121">
        <f t="shared" si="13"/>
        <v>0</v>
      </c>
      <c r="Y19" s="121">
        <f t="shared" si="14"/>
        <v>0</v>
      </c>
      <c r="Z19" s="122">
        <f t="shared" si="15"/>
        <v>0</v>
      </c>
      <c r="AA19" s="121"/>
      <c r="AB19" s="121"/>
    </row>
    <row r="20" spans="1:28" s="123" customFormat="1" ht="22.8" x14ac:dyDescent="0.5">
      <c r="A20" s="120"/>
      <c r="B20" s="204" t="s">
        <v>33</v>
      </c>
      <c r="C20" s="40" t="s">
        <v>17</v>
      </c>
      <c r="D20" s="24"/>
      <c r="E20" s="22"/>
      <c r="F20" s="22"/>
      <c r="G20" s="22"/>
      <c r="H20" s="22"/>
      <c r="I20" s="42" t="s">
        <v>34</v>
      </c>
      <c r="J20" s="120"/>
      <c r="K20" s="121"/>
      <c r="L20" s="121"/>
      <c r="M20" s="121"/>
      <c r="N20" s="121">
        <f t="shared" si="8"/>
        <v>0</v>
      </c>
      <c r="O20" s="121">
        <f t="shared" si="8"/>
        <v>0</v>
      </c>
      <c r="P20" s="121">
        <f t="shared" si="8"/>
        <v>0</v>
      </c>
      <c r="Q20" s="121">
        <f t="shared" si="8"/>
        <v>0</v>
      </c>
      <c r="R20" s="121">
        <f t="shared" si="8"/>
        <v>0</v>
      </c>
      <c r="S20" s="122">
        <f t="shared" si="9"/>
        <v>0</v>
      </c>
      <c r="T20" s="121"/>
      <c r="U20" s="121">
        <f t="shared" si="10"/>
        <v>0</v>
      </c>
      <c r="V20" s="121">
        <f t="shared" si="11"/>
        <v>0</v>
      </c>
      <c r="W20" s="121">
        <f t="shared" si="12"/>
        <v>0</v>
      </c>
      <c r="X20" s="121">
        <f t="shared" si="13"/>
        <v>0</v>
      </c>
      <c r="Y20" s="121">
        <f t="shared" si="14"/>
        <v>0</v>
      </c>
      <c r="Z20" s="122">
        <f t="shared" si="15"/>
        <v>0</v>
      </c>
      <c r="AA20" s="121"/>
      <c r="AB20" s="121"/>
    </row>
    <row r="21" spans="1:28" s="123" customFormat="1" ht="22.8" x14ac:dyDescent="0.5">
      <c r="A21" s="120"/>
      <c r="B21" s="201" t="s">
        <v>35</v>
      </c>
      <c r="C21" s="40" t="s">
        <v>17</v>
      </c>
      <c r="D21" s="24"/>
      <c r="E21" s="22"/>
      <c r="F21" s="22"/>
      <c r="G21" s="22"/>
      <c r="H21" s="22"/>
      <c r="I21" s="42" t="s">
        <v>34</v>
      </c>
      <c r="J21" s="120"/>
      <c r="K21" s="121"/>
      <c r="L21" s="121"/>
      <c r="M21" s="121"/>
      <c r="N21" s="121">
        <f t="shared" si="8"/>
        <v>0</v>
      </c>
      <c r="O21" s="121">
        <f t="shared" si="8"/>
        <v>0</v>
      </c>
      <c r="P21" s="121">
        <f t="shared" si="8"/>
        <v>0</v>
      </c>
      <c r="Q21" s="121">
        <f t="shared" si="8"/>
        <v>0</v>
      </c>
      <c r="R21" s="121">
        <f t="shared" si="8"/>
        <v>0</v>
      </c>
      <c r="S21" s="122">
        <f t="shared" si="9"/>
        <v>0</v>
      </c>
      <c r="T21" s="121"/>
      <c r="U21" s="121">
        <f t="shared" si="10"/>
        <v>0</v>
      </c>
      <c r="V21" s="121">
        <f t="shared" si="11"/>
        <v>0</v>
      </c>
      <c r="W21" s="121">
        <f t="shared" si="12"/>
        <v>0</v>
      </c>
      <c r="X21" s="121">
        <f t="shared" si="13"/>
        <v>0</v>
      </c>
      <c r="Y21" s="121">
        <f t="shared" si="14"/>
        <v>0</v>
      </c>
      <c r="Z21" s="122">
        <f t="shared" si="15"/>
        <v>0</v>
      </c>
      <c r="AA21" s="121"/>
      <c r="AB21" s="121"/>
    </row>
    <row r="22" spans="1:28" s="123" customFormat="1" ht="34.200000000000003" x14ac:dyDescent="0.5">
      <c r="A22" s="120"/>
      <c r="B22" s="203" t="s">
        <v>36</v>
      </c>
      <c r="C22" s="40" t="s">
        <v>22</v>
      </c>
      <c r="D22" s="24"/>
      <c r="E22" s="22"/>
      <c r="F22" s="22"/>
      <c r="G22" s="22"/>
      <c r="H22" s="25"/>
      <c r="I22" s="42" t="s">
        <v>37</v>
      </c>
      <c r="J22" s="120"/>
      <c r="K22" s="121"/>
      <c r="L22" s="121"/>
      <c r="M22" s="121"/>
      <c r="N22" s="121">
        <f t="shared" si="8"/>
        <v>0</v>
      </c>
      <c r="O22" s="121">
        <f t="shared" si="8"/>
        <v>0</v>
      </c>
      <c r="P22" s="121">
        <f t="shared" si="8"/>
        <v>0</v>
      </c>
      <c r="Q22" s="121">
        <f t="shared" si="8"/>
        <v>0</v>
      </c>
      <c r="R22" s="121">
        <f t="shared" si="8"/>
        <v>0</v>
      </c>
      <c r="S22" s="122">
        <f t="shared" si="9"/>
        <v>0</v>
      </c>
      <c r="T22" s="121"/>
      <c r="U22" s="121">
        <f t="shared" si="10"/>
        <v>0</v>
      </c>
      <c r="V22" s="121">
        <f t="shared" si="11"/>
        <v>0</v>
      </c>
      <c r="W22" s="121">
        <f t="shared" si="12"/>
        <v>0</v>
      </c>
      <c r="X22" s="121">
        <f t="shared" si="13"/>
        <v>0</v>
      </c>
      <c r="Y22" s="121">
        <f t="shared" si="14"/>
        <v>0</v>
      </c>
      <c r="Z22" s="122">
        <f t="shared" si="15"/>
        <v>0</v>
      </c>
      <c r="AA22" s="121"/>
      <c r="AB22" s="121"/>
    </row>
    <row r="23" spans="1:28" s="123" customFormat="1" ht="45" customHeight="1" x14ac:dyDescent="0.5">
      <c r="A23" s="120"/>
      <c r="B23" s="32"/>
      <c r="C23" s="41"/>
      <c r="D23" s="19"/>
      <c r="E23" s="19"/>
      <c r="F23" s="19"/>
      <c r="G23" s="19"/>
      <c r="H23" s="19"/>
      <c r="I23" s="43"/>
      <c r="J23" s="120"/>
      <c r="K23" s="121"/>
      <c r="L23" s="121"/>
      <c r="M23" s="121"/>
      <c r="N23" s="121"/>
      <c r="O23" s="121"/>
      <c r="P23" s="121"/>
      <c r="Q23" s="121"/>
      <c r="R23" s="121"/>
      <c r="S23" s="121"/>
      <c r="T23" s="121"/>
      <c r="U23" s="121"/>
      <c r="V23" s="121"/>
      <c r="W23" s="121"/>
      <c r="X23" s="121"/>
      <c r="Y23" s="121"/>
      <c r="Z23" s="121"/>
      <c r="AA23" s="121"/>
      <c r="AB23" s="121"/>
    </row>
    <row r="24" spans="1:28" s="123" customFormat="1" ht="27.6" x14ac:dyDescent="0.3">
      <c r="A24" s="120"/>
      <c r="B24" s="110" t="s">
        <v>38</v>
      </c>
      <c r="C24" s="17"/>
      <c r="D24" s="20"/>
      <c r="E24" s="20"/>
      <c r="F24" s="20"/>
      <c r="G24" s="20"/>
      <c r="H24" s="20"/>
      <c r="I24" s="34"/>
      <c r="J24" s="120"/>
      <c r="K24" s="121"/>
      <c r="L24" s="121"/>
      <c r="M24" s="121"/>
      <c r="N24" s="121"/>
      <c r="O24" s="121"/>
      <c r="P24" s="121"/>
      <c r="Q24" s="121"/>
      <c r="R24" s="121"/>
      <c r="S24" s="121"/>
      <c r="T24" s="121"/>
      <c r="U24" s="121"/>
      <c r="V24" s="121"/>
      <c r="W24" s="121"/>
      <c r="X24" s="121"/>
      <c r="Y24" s="121"/>
      <c r="Z24" s="121"/>
      <c r="AA24" s="121"/>
      <c r="AB24" s="121"/>
    </row>
    <row r="25" spans="1:28" s="123" customFormat="1" ht="22.8" x14ac:dyDescent="0.5">
      <c r="A25" s="120"/>
      <c r="B25" s="39" t="s">
        <v>39</v>
      </c>
      <c r="C25" s="40" t="s">
        <v>14</v>
      </c>
      <c r="D25" s="24"/>
      <c r="E25" s="22"/>
      <c r="F25" s="22"/>
      <c r="G25" s="22"/>
      <c r="H25" s="22"/>
      <c r="I25" s="42" t="s">
        <v>13</v>
      </c>
      <c r="J25" s="120"/>
      <c r="K25" s="121"/>
      <c r="L25" s="121"/>
      <c r="M25" s="121"/>
      <c r="N25" s="121">
        <f t="shared" ref="N25:R28" si="16">+IF(D25=$N$9,0,1)</f>
        <v>0</v>
      </c>
      <c r="O25" s="121">
        <f t="shared" si="16"/>
        <v>0</v>
      </c>
      <c r="P25" s="121">
        <f t="shared" si="16"/>
        <v>0</v>
      </c>
      <c r="Q25" s="121">
        <f t="shared" si="16"/>
        <v>0</v>
      </c>
      <c r="R25" s="121">
        <f t="shared" si="16"/>
        <v>0</v>
      </c>
      <c r="S25" s="122">
        <f>+SUM(N25:R25)</f>
        <v>0</v>
      </c>
      <c r="T25" s="121"/>
      <c r="U25" s="121">
        <f>+IF($S25&gt;1,$Z$41,IF($S25&lt;1,$Z$41,1*N25))</f>
        <v>0</v>
      </c>
      <c r="V25" s="121">
        <f>+IF($S25&gt;1,$Z$41,IF($S25&lt;1,$Z$41,2*O25))</f>
        <v>0</v>
      </c>
      <c r="W25" s="121">
        <f>+IF($S25&gt;1,$Z$41,IF($S25&lt;1,$Z$41,3*P25))</f>
        <v>0</v>
      </c>
      <c r="X25" s="121">
        <f>+IF($S25&gt;1,$Z$41,IF($S25&lt;1,$Z$41,4*Q25))</f>
        <v>0</v>
      </c>
      <c r="Y25" s="121">
        <f>+IF($S25&gt;1,$Z$41,IF($S25&lt;1,$Z$41,5*R25))</f>
        <v>0</v>
      </c>
      <c r="Z25" s="122">
        <f>+SUM(U25:Y25)</f>
        <v>0</v>
      </c>
      <c r="AA25" s="121"/>
      <c r="AB25" s="121"/>
    </row>
    <row r="26" spans="1:28" s="123" customFormat="1" ht="34.200000000000003" x14ac:dyDescent="0.5">
      <c r="A26" s="120"/>
      <c r="B26" s="204" t="s">
        <v>40</v>
      </c>
      <c r="C26" s="40" t="s">
        <v>41</v>
      </c>
      <c r="D26" s="24"/>
      <c r="E26" s="22"/>
      <c r="F26" s="22"/>
      <c r="G26" s="22"/>
      <c r="H26" s="22"/>
      <c r="I26" s="42" t="s">
        <v>42</v>
      </c>
      <c r="J26" s="120"/>
      <c r="K26" s="121"/>
      <c r="L26" s="121"/>
      <c r="M26" s="121"/>
      <c r="N26" s="121">
        <f t="shared" si="16"/>
        <v>0</v>
      </c>
      <c r="O26" s="121">
        <f t="shared" si="16"/>
        <v>0</v>
      </c>
      <c r="P26" s="121">
        <f t="shared" si="16"/>
        <v>0</v>
      </c>
      <c r="Q26" s="121">
        <f t="shared" si="16"/>
        <v>0</v>
      </c>
      <c r="R26" s="121">
        <f t="shared" si="16"/>
        <v>0</v>
      </c>
      <c r="S26" s="122">
        <f>+SUM(N26:R26)</f>
        <v>0</v>
      </c>
      <c r="T26" s="121"/>
      <c r="U26" s="121">
        <f>+IF($S26&gt;1,$Z$41,IF($S26&lt;1,$Z$41,1*N26))</f>
        <v>0</v>
      </c>
      <c r="V26" s="121">
        <f>+IF($S26&gt;1,$Z$41,IF($S26&lt;1,$Z$41,2*O26))</f>
        <v>0</v>
      </c>
      <c r="W26" s="121">
        <f>+IF($S26&gt;1,$Z$41,IF($S26&lt;1,$Z$41,3*P26))</f>
        <v>0</v>
      </c>
      <c r="X26" s="121">
        <f>+IF($S26&gt;1,$Z$41,IF($S26&lt;1,$Z$41,4*Q26))</f>
        <v>0</v>
      </c>
      <c r="Y26" s="121">
        <f>+IF($S26&gt;1,$Z$41,IF($S26&lt;1,$Z$41,5*R26))</f>
        <v>0</v>
      </c>
      <c r="Z26" s="122">
        <f>+SUM(U26:Y26)</f>
        <v>0</v>
      </c>
      <c r="AA26" s="121"/>
      <c r="AB26" s="121"/>
    </row>
    <row r="27" spans="1:28" s="123" customFormat="1" ht="22.8" x14ac:dyDescent="0.5">
      <c r="A27" s="120"/>
      <c r="B27" s="201" t="s">
        <v>43</v>
      </c>
      <c r="C27" s="40" t="s">
        <v>19</v>
      </c>
      <c r="D27" s="24"/>
      <c r="E27" s="22"/>
      <c r="F27" s="22"/>
      <c r="G27" s="22"/>
      <c r="H27" s="22"/>
      <c r="I27" s="42" t="s">
        <v>20</v>
      </c>
      <c r="J27" s="120"/>
      <c r="K27" s="121"/>
      <c r="L27" s="121"/>
      <c r="M27" s="121"/>
      <c r="N27" s="121">
        <f t="shared" si="16"/>
        <v>0</v>
      </c>
      <c r="O27" s="121">
        <f t="shared" si="16"/>
        <v>0</v>
      </c>
      <c r="P27" s="121">
        <f t="shared" si="16"/>
        <v>0</v>
      </c>
      <c r="Q27" s="121">
        <f t="shared" si="16"/>
        <v>0</v>
      </c>
      <c r="R27" s="121">
        <f t="shared" si="16"/>
        <v>0</v>
      </c>
      <c r="S27" s="122">
        <f>+SUM(N27:R27)</f>
        <v>0</v>
      </c>
      <c r="T27" s="121"/>
      <c r="U27" s="121">
        <f>+IF($S27&gt;1,$Z$41,IF($S27&lt;1,$Z$41,1*N27))</f>
        <v>0</v>
      </c>
      <c r="V27" s="121">
        <f>+IF($S27&gt;1,$Z$41,IF($S27&lt;1,$Z$41,2*O27))</f>
        <v>0</v>
      </c>
      <c r="W27" s="121">
        <f>+IF($S27&gt;1,$Z$41,IF($S27&lt;1,$Z$41,3*P27))</f>
        <v>0</v>
      </c>
      <c r="X27" s="121">
        <f>+IF($S27&gt;1,$Z$41,IF($S27&lt;1,$Z$41,4*Q27))</f>
        <v>0</v>
      </c>
      <c r="Y27" s="121">
        <f>+IF($S27&gt;1,$Z$41,IF($S27&lt;1,$Z$41,5*R27))</f>
        <v>0</v>
      </c>
      <c r="Z27" s="122">
        <f>+SUM(U27:Y27)</f>
        <v>0</v>
      </c>
      <c r="AA27" s="121"/>
      <c r="AB27" s="121"/>
    </row>
    <row r="28" spans="1:28" s="123" customFormat="1" ht="34.200000000000003" x14ac:dyDescent="0.5">
      <c r="A28" s="120"/>
      <c r="B28" s="205" t="s">
        <v>44</v>
      </c>
      <c r="C28" s="40" t="s">
        <v>45</v>
      </c>
      <c r="D28" s="24"/>
      <c r="E28" s="22"/>
      <c r="F28" s="22"/>
      <c r="G28" s="22"/>
      <c r="H28" s="25"/>
      <c r="I28" s="42" t="s">
        <v>5</v>
      </c>
      <c r="J28" s="120"/>
      <c r="K28" s="121"/>
      <c r="L28" s="121"/>
      <c r="M28" s="121"/>
      <c r="N28" s="121">
        <f t="shared" si="16"/>
        <v>0</v>
      </c>
      <c r="O28" s="121">
        <f t="shared" si="16"/>
        <v>0</v>
      </c>
      <c r="P28" s="121">
        <f t="shared" si="16"/>
        <v>0</v>
      </c>
      <c r="Q28" s="121">
        <f t="shared" si="16"/>
        <v>0</v>
      </c>
      <c r="R28" s="121">
        <f t="shared" si="16"/>
        <v>0</v>
      </c>
      <c r="S28" s="122">
        <f>+SUM(N28:R28)</f>
        <v>0</v>
      </c>
      <c r="T28" s="121"/>
      <c r="U28" s="121">
        <f>+IF($S28&gt;1,$Z$41,IF($S28&lt;1,$Z$41,1*N28))</f>
        <v>0</v>
      </c>
      <c r="V28" s="121">
        <f>+IF($S28&gt;1,$Z$41,IF($S28&lt;1,$Z$41,2*O28))</f>
        <v>0</v>
      </c>
      <c r="W28" s="121">
        <f>+IF($S28&gt;1,$Z$41,IF($S28&lt;1,$Z$41,3*P28))</f>
        <v>0</v>
      </c>
      <c r="X28" s="121">
        <f>+IF($S28&gt;1,$Z$41,IF($S28&lt;1,$Z$41,4*Q28))</f>
        <v>0</v>
      </c>
      <c r="Y28" s="121">
        <f>+IF($S28&gt;1,$Z$41,IF($S28&lt;1,$Z$41,5*R28))</f>
        <v>0</v>
      </c>
      <c r="Z28" s="122">
        <f>+SUM(U28:Y28)</f>
        <v>0</v>
      </c>
      <c r="AA28" s="121"/>
      <c r="AB28" s="121"/>
    </row>
    <row r="29" spans="1:28" s="123" customFormat="1" ht="45" customHeight="1" x14ac:dyDescent="0.5">
      <c r="A29" s="120"/>
      <c r="B29" s="32"/>
      <c r="C29" s="41"/>
      <c r="D29" s="19"/>
      <c r="E29" s="19"/>
      <c r="F29" s="19"/>
      <c r="G29" s="19"/>
      <c r="H29" s="19"/>
      <c r="I29" s="43"/>
      <c r="J29" s="120"/>
      <c r="K29" s="121"/>
      <c r="L29" s="121"/>
      <c r="M29" s="121"/>
      <c r="N29" s="121"/>
      <c r="O29" s="121"/>
      <c r="P29" s="121"/>
      <c r="Q29" s="121"/>
      <c r="R29" s="121"/>
      <c r="S29" s="121"/>
      <c r="T29" s="121"/>
      <c r="U29" s="121"/>
      <c r="V29" s="121"/>
      <c r="W29" s="121"/>
      <c r="X29" s="121"/>
      <c r="Y29" s="121"/>
      <c r="Z29" s="121"/>
      <c r="AA29" s="121"/>
      <c r="AB29" s="121"/>
    </row>
    <row r="30" spans="1:28" s="123" customFormat="1" ht="27.6" x14ac:dyDescent="0.3">
      <c r="A30" s="120"/>
      <c r="B30" s="110" t="s">
        <v>46</v>
      </c>
      <c r="C30" s="17"/>
      <c r="D30" s="20"/>
      <c r="E30" s="20"/>
      <c r="F30" s="20"/>
      <c r="G30" s="20"/>
      <c r="H30" s="20"/>
      <c r="I30" s="33"/>
      <c r="J30" s="120"/>
      <c r="K30" s="121"/>
      <c r="L30" s="121"/>
      <c r="M30" s="121"/>
      <c r="N30" s="121"/>
      <c r="O30" s="121"/>
      <c r="P30" s="121"/>
      <c r="Q30" s="121"/>
      <c r="R30" s="121"/>
      <c r="S30" s="121"/>
      <c r="T30" s="121"/>
      <c r="U30" s="121"/>
      <c r="V30" s="121"/>
      <c r="W30" s="121"/>
      <c r="X30" s="121"/>
      <c r="Y30" s="121"/>
      <c r="Z30" s="121"/>
      <c r="AA30" s="121"/>
      <c r="AB30" s="121"/>
    </row>
    <row r="31" spans="1:28" s="123" customFormat="1" ht="34.200000000000003" x14ac:dyDescent="0.5">
      <c r="A31" s="120"/>
      <c r="B31" s="39" t="s">
        <v>47</v>
      </c>
      <c r="C31" s="40" t="s">
        <v>42</v>
      </c>
      <c r="D31" s="24"/>
      <c r="E31" s="22"/>
      <c r="F31" s="22"/>
      <c r="G31" s="22"/>
      <c r="H31" s="25"/>
      <c r="I31" s="42" t="s">
        <v>41</v>
      </c>
      <c r="J31" s="120"/>
      <c r="K31" s="121"/>
      <c r="L31" s="121"/>
      <c r="M31" s="121"/>
      <c r="N31" s="121">
        <f>+IF(D31=$N$9,0,1)</f>
        <v>0</v>
      </c>
      <c r="O31" s="121">
        <f>+IF(E31=$N$9,0,1)</f>
        <v>0</v>
      </c>
      <c r="P31" s="121">
        <f>+IF(F31=$N$9,0,1)</f>
        <v>0</v>
      </c>
      <c r="Q31" s="121">
        <f>+IF(G31=$N$9,0,1)</f>
        <v>0</v>
      </c>
      <c r="R31" s="121">
        <f>+IF(H31=$N$9,0,1)</f>
        <v>0</v>
      </c>
      <c r="S31" s="122">
        <f>+SUM(N31:R31)</f>
        <v>0</v>
      </c>
      <c r="T31" s="121"/>
      <c r="U31" s="121">
        <f>+IF($S31&gt;1,$Z$41,IF($S31&lt;1,$Z$41,1*N31))</f>
        <v>0</v>
      </c>
      <c r="V31" s="121">
        <f>+IF($S31&gt;1,$Z$41,IF($S31&lt;1,$Z$41,2*O31))</f>
        <v>0</v>
      </c>
      <c r="W31" s="121">
        <f>+IF($S31&gt;1,$Z$41,IF($S31&lt;1,$Z$41,3*P31))</f>
        <v>0</v>
      </c>
      <c r="X31" s="121">
        <f>+IF($S31&gt;1,$Z$41,IF($S31&lt;1,$Z$41,4*Q31))</f>
        <v>0</v>
      </c>
      <c r="Y31" s="121">
        <f>+IF($S31&gt;1,$Z$41,IF($S31&lt;1,$Z$41,5*R31))</f>
        <v>0</v>
      </c>
      <c r="Z31" s="122">
        <f>+SUM(U31:Y31)</f>
        <v>0</v>
      </c>
      <c r="AA31" s="121"/>
      <c r="AB31" s="121"/>
    </row>
    <row r="32" spans="1:28" s="112" customFormat="1" ht="16.2" thickBot="1" x14ac:dyDescent="0.35">
      <c r="A32" s="111"/>
      <c r="B32" s="28"/>
      <c r="C32" s="23"/>
      <c r="D32" s="21"/>
      <c r="E32" s="21"/>
      <c r="F32" s="21"/>
      <c r="G32" s="21"/>
      <c r="H32" s="21"/>
      <c r="I32" s="29"/>
      <c r="J32" s="111"/>
      <c r="K32" s="116"/>
      <c r="L32" s="116"/>
      <c r="M32" s="116"/>
      <c r="N32" s="116"/>
      <c r="O32" s="116"/>
      <c r="P32" s="116"/>
      <c r="Q32" s="116"/>
      <c r="R32" s="116"/>
      <c r="S32" s="116"/>
      <c r="T32" s="116"/>
      <c r="U32" s="116"/>
      <c r="V32" s="116"/>
      <c r="W32" s="116"/>
      <c r="X32" s="116"/>
      <c r="Y32" s="116"/>
      <c r="Z32" s="116"/>
      <c r="AA32" s="116"/>
      <c r="AB32" s="116"/>
    </row>
    <row r="33" spans="1:28" s="112" customFormat="1" ht="15.6" x14ac:dyDescent="0.25">
      <c r="A33" s="111"/>
      <c r="B33" s="566" t="s">
        <v>48</v>
      </c>
      <c r="C33" s="567" t="str">
        <f>IF(I35&lt;30,B38,IF(I35&lt;45,B39,IF(I35&lt;60,B40,B41)))</f>
        <v xml:space="preserve">   &gt;    Estamos en un mercado altamente competitivo, en el que es muy difícil hacerse un hueco en el mercado.</v>
      </c>
      <c r="D33" s="568"/>
      <c r="E33" s="568"/>
      <c r="F33" s="568"/>
      <c r="G33" s="568"/>
      <c r="H33" s="569"/>
      <c r="I33" s="37"/>
      <c r="J33" s="111"/>
      <c r="K33" s="116"/>
      <c r="L33" s="116"/>
      <c r="M33" s="116"/>
      <c r="N33" s="116"/>
      <c r="O33" s="116"/>
      <c r="P33" s="116"/>
      <c r="Q33" s="116"/>
      <c r="R33" s="116"/>
      <c r="S33" s="116"/>
      <c r="T33" s="116"/>
      <c r="U33" s="116"/>
      <c r="V33" s="116"/>
      <c r="W33" s="116"/>
      <c r="X33" s="116"/>
      <c r="Y33" s="116"/>
      <c r="Z33" s="124">
        <f>SUM(Z9:Z31)</f>
        <v>0</v>
      </c>
      <c r="AA33" s="116"/>
      <c r="AB33" s="116"/>
    </row>
    <row r="34" spans="1:28" s="112" customFormat="1" ht="13.8" x14ac:dyDescent="0.25">
      <c r="A34" s="111"/>
      <c r="B34" s="566"/>
      <c r="C34" s="570"/>
      <c r="D34" s="571"/>
      <c r="E34" s="571"/>
      <c r="F34" s="571"/>
      <c r="G34" s="571"/>
      <c r="H34" s="572"/>
      <c r="I34" s="38" t="s">
        <v>49</v>
      </c>
      <c r="J34" s="111"/>
      <c r="K34" s="116"/>
      <c r="L34" s="116"/>
      <c r="M34" s="116"/>
      <c r="N34" s="116"/>
      <c r="O34" s="116"/>
      <c r="P34" s="116"/>
      <c r="Q34" s="116"/>
      <c r="R34" s="116"/>
      <c r="S34" s="116"/>
      <c r="T34" s="116"/>
      <c r="U34" s="116"/>
      <c r="V34" s="116"/>
      <c r="W34" s="116"/>
      <c r="X34" s="116"/>
      <c r="Y34" s="116"/>
      <c r="Z34" s="116"/>
      <c r="AA34" s="116"/>
      <c r="AB34" s="116"/>
    </row>
    <row r="35" spans="1:28" s="112" customFormat="1" ht="14.4" thickBot="1" x14ac:dyDescent="0.3">
      <c r="A35" s="111"/>
      <c r="B35" s="566"/>
      <c r="C35" s="573"/>
      <c r="D35" s="574"/>
      <c r="E35" s="574"/>
      <c r="F35" s="574"/>
      <c r="G35" s="574"/>
      <c r="H35" s="575"/>
      <c r="I35" s="38">
        <f>+Z33</f>
        <v>0</v>
      </c>
      <c r="J35" s="111"/>
      <c r="K35" s="116"/>
      <c r="L35" s="116"/>
      <c r="M35" s="116"/>
      <c r="N35" s="116"/>
      <c r="O35" s="116"/>
      <c r="P35" s="116"/>
      <c r="Q35" s="116"/>
      <c r="R35" s="116"/>
      <c r="S35" s="116"/>
      <c r="T35" s="116"/>
      <c r="U35" s="116"/>
      <c r="V35" s="116"/>
      <c r="W35" s="116"/>
      <c r="X35" s="116"/>
      <c r="Y35" s="116"/>
      <c r="Z35" s="116"/>
      <c r="AA35" s="116"/>
      <c r="AB35" s="116"/>
    </row>
    <row r="36" spans="1:28" s="112" customFormat="1" ht="17.399999999999999" thickBot="1" x14ac:dyDescent="0.3">
      <c r="A36" s="111"/>
      <c r="B36" s="125"/>
      <c r="C36" s="196"/>
      <c r="D36" s="196"/>
      <c r="E36" s="196"/>
      <c r="F36" s="196"/>
      <c r="G36" s="196"/>
      <c r="H36" s="196"/>
      <c r="I36" s="38"/>
      <c r="J36" s="111"/>
      <c r="K36" s="116"/>
      <c r="L36" s="116"/>
      <c r="M36" s="116"/>
      <c r="N36" s="116"/>
      <c r="O36" s="116"/>
      <c r="P36" s="116"/>
      <c r="Q36" s="116"/>
      <c r="R36" s="116"/>
      <c r="S36" s="116"/>
      <c r="T36" s="116"/>
      <c r="U36" s="116"/>
      <c r="V36" s="116"/>
      <c r="W36" s="116"/>
      <c r="X36" s="116"/>
      <c r="Y36" s="116"/>
      <c r="Z36" s="116"/>
      <c r="AA36" s="116"/>
      <c r="AB36" s="116"/>
    </row>
    <row r="37" spans="1:28" s="131" customFormat="1" ht="13.8" thickBot="1" x14ac:dyDescent="0.3">
      <c r="A37" s="126"/>
      <c r="B37" s="127"/>
      <c r="C37" s="128"/>
      <c r="D37" s="129"/>
      <c r="E37" s="129"/>
      <c r="F37" s="129"/>
      <c r="G37" s="129"/>
      <c r="H37" s="129"/>
      <c r="I37" s="130"/>
      <c r="J37" s="126"/>
      <c r="K37" s="126"/>
      <c r="L37" s="126"/>
      <c r="M37" s="126"/>
      <c r="N37" s="126"/>
      <c r="O37" s="126"/>
      <c r="P37" s="126"/>
      <c r="Q37" s="126"/>
      <c r="R37" s="126"/>
      <c r="S37" s="126"/>
      <c r="T37" s="126"/>
      <c r="U37" s="126"/>
      <c r="V37" s="126"/>
      <c r="W37" s="126"/>
      <c r="X37" s="126"/>
      <c r="Y37" s="126"/>
      <c r="Z37" s="126"/>
      <c r="AA37" s="126"/>
      <c r="AB37" s="126"/>
    </row>
    <row r="38" spans="1:28" s="116" customFormat="1" ht="13.2" x14ac:dyDescent="0.25">
      <c r="B38" s="576" t="s">
        <v>50</v>
      </c>
      <c r="C38" s="576"/>
      <c r="D38" s="576"/>
      <c r="E38" s="576"/>
      <c r="F38" s="576"/>
      <c r="G38" s="576"/>
      <c r="H38" s="576"/>
      <c r="I38" s="576"/>
    </row>
    <row r="39" spans="1:28" s="126" customFormat="1" ht="13.2" x14ac:dyDescent="0.25">
      <c r="B39" s="576" t="s">
        <v>51</v>
      </c>
      <c r="C39" s="576"/>
      <c r="D39" s="576"/>
      <c r="E39" s="576"/>
      <c r="F39" s="576"/>
      <c r="G39" s="576"/>
      <c r="H39" s="576"/>
      <c r="I39" s="576"/>
    </row>
    <row r="40" spans="1:28" s="126" customFormat="1" ht="13.2" x14ac:dyDescent="0.25">
      <c r="B40" s="565" t="s">
        <v>52</v>
      </c>
      <c r="C40" s="565"/>
      <c r="D40" s="565"/>
      <c r="E40" s="565"/>
      <c r="F40" s="565"/>
      <c r="G40" s="565"/>
      <c r="H40" s="565"/>
      <c r="I40" s="565"/>
    </row>
    <row r="41" spans="1:28" s="126" customFormat="1" ht="13.2" x14ac:dyDescent="0.25">
      <c r="B41" s="565" t="s">
        <v>53</v>
      </c>
      <c r="C41" s="565"/>
      <c r="D41" s="565"/>
      <c r="E41" s="565"/>
      <c r="F41" s="565"/>
      <c r="G41" s="565"/>
      <c r="H41" s="565"/>
      <c r="I41" s="565"/>
    </row>
    <row r="42" spans="1:28" s="131" customFormat="1" ht="13.2" x14ac:dyDescent="0.25">
      <c r="A42" s="126"/>
      <c r="C42" s="132"/>
      <c r="D42" s="133"/>
      <c r="E42" s="133"/>
      <c r="F42" s="133"/>
      <c r="G42" s="133"/>
      <c r="H42" s="133"/>
      <c r="I42" s="134"/>
      <c r="J42" s="126"/>
      <c r="K42" s="126"/>
      <c r="L42" s="126"/>
      <c r="M42" s="126"/>
      <c r="N42" s="126"/>
      <c r="O42" s="126"/>
      <c r="P42" s="126"/>
      <c r="Q42" s="126"/>
      <c r="R42" s="126"/>
      <c r="S42" s="126"/>
      <c r="T42" s="126"/>
      <c r="U42" s="126"/>
      <c r="V42" s="126"/>
      <c r="W42" s="126"/>
      <c r="X42" s="126"/>
      <c r="Y42" s="126"/>
      <c r="Z42" s="126"/>
      <c r="AA42" s="126"/>
      <c r="AB42" s="126"/>
    </row>
    <row r="43" spans="1:28" s="137" customFormat="1" ht="30" customHeight="1" x14ac:dyDescent="0.25">
      <c r="B43" s="438" t="s">
        <v>476</v>
      </c>
      <c r="C43" s="438"/>
      <c r="D43" s="438"/>
      <c r="E43" s="438"/>
      <c r="F43" s="438"/>
      <c r="G43" s="438"/>
      <c r="H43" s="438"/>
      <c r="I43" s="438"/>
      <c r="J43" s="135"/>
      <c r="K43" s="135"/>
      <c r="L43" s="135"/>
      <c r="M43" s="135"/>
      <c r="N43" s="135"/>
      <c r="O43" s="135"/>
      <c r="P43" s="135"/>
      <c r="Q43" s="135"/>
      <c r="R43" s="135"/>
      <c r="S43" s="135"/>
      <c r="T43" s="135"/>
      <c r="U43" s="135"/>
      <c r="V43" s="135"/>
      <c r="W43" s="135"/>
      <c r="X43" s="135"/>
      <c r="Y43" s="135"/>
      <c r="Z43" s="135"/>
      <c r="AA43" s="135"/>
      <c r="AB43" s="135"/>
    </row>
    <row r="44" spans="1:28" s="137" customFormat="1" ht="13.2" x14ac:dyDescent="0.25">
      <c r="A44" s="135"/>
      <c r="C44" s="138"/>
      <c r="D44" s="139"/>
      <c r="E44" s="139"/>
      <c r="F44" s="139"/>
      <c r="G44" s="139"/>
      <c r="H44" s="139"/>
      <c r="I44" s="136"/>
      <c r="J44" s="135"/>
      <c r="K44" s="135"/>
      <c r="L44" s="135"/>
      <c r="M44" s="135"/>
      <c r="N44" s="135"/>
      <c r="O44" s="135"/>
      <c r="P44" s="135"/>
      <c r="Q44" s="135"/>
      <c r="R44" s="135"/>
      <c r="S44" s="135"/>
      <c r="T44" s="135"/>
      <c r="U44" s="135"/>
      <c r="V44" s="135"/>
      <c r="W44" s="135"/>
      <c r="X44" s="135"/>
      <c r="Y44" s="135"/>
      <c r="Z44" s="135"/>
      <c r="AA44" s="135"/>
      <c r="AB44" s="135"/>
    </row>
    <row r="45" spans="1:28" s="137" customFormat="1" x14ac:dyDescent="0.5">
      <c r="A45" s="135"/>
      <c r="B45" s="561" t="s">
        <v>116</v>
      </c>
      <c r="C45" s="562"/>
      <c r="D45" s="562"/>
      <c r="E45" s="563"/>
      <c r="F45" s="563"/>
      <c r="G45" s="564"/>
      <c r="H45" s="194"/>
      <c r="I45" s="136"/>
      <c r="J45" s="135"/>
      <c r="K45" s="135"/>
      <c r="L45" s="135"/>
      <c r="M45" s="135"/>
      <c r="N45" s="135"/>
      <c r="O45" s="135"/>
      <c r="P45" s="135"/>
      <c r="Q45" s="135"/>
      <c r="R45" s="135"/>
      <c r="S45" s="135"/>
      <c r="T45" s="135"/>
      <c r="U45" s="135"/>
      <c r="V45" s="135"/>
      <c r="W45" s="135"/>
      <c r="X45" s="135"/>
      <c r="Y45" s="135"/>
      <c r="Z45" s="135"/>
      <c r="AA45" s="135"/>
      <c r="AB45" s="135"/>
    </row>
    <row r="46" spans="1:28" s="137" customFormat="1" x14ac:dyDescent="0.5">
      <c r="A46" s="135"/>
      <c r="B46" s="252" t="s">
        <v>118</v>
      </c>
      <c r="C46" s="447"/>
      <c r="D46" s="448"/>
      <c r="E46" s="450"/>
      <c r="F46" s="450"/>
      <c r="G46" s="451"/>
      <c r="H46" s="194"/>
      <c r="I46" s="136"/>
      <c r="J46" s="135"/>
      <c r="K46" s="135"/>
      <c r="L46" s="135"/>
      <c r="M46" s="135"/>
      <c r="N46" s="135"/>
      <c r="O46" s="135"/>
      <c r="P46" s="135"/>
      <c r="Q46" s="135"/>
      <c r="R46" s="135"/>
      <c r="S46" s="135"/>
      <c r="T46" s="135"/>
      <c r="U46" s="135"/>
      <c r="V46" s="135"/>
      <c r="W46" s="135"/>
      <c r="X46" s="135"/>
      <c r="Y46" s="135"/>
      <c r="Z46" s="135"/>
      <c r="AA46" s="135"/>
      <c r="AB46" s="135"/>
    </row>
    <row r="47" spans="1:28" s="137" customFormat="1" x14ac:dyDescent="0.5">
      <c r="A47" s="135"/>
      <c r="B47" s="252" t="s">
        <v>119</v>
      </c>
      <c r="C47" s="447"/>
      <c r="D47" s="448"/>
      <c r="E47" s="450"/>
      <c r="F47" s="450"/>
      <c r="G47" s="451"/>
      <c r="H47" s="194"/>
      <c r="I47" s="136"/>
      <c r="J47" s="135"/>
      <c r="K47" s="135"/>
      <c r="L47" s="135"/>
      <c r="M47" s="135"/>
      <c r="N47" s="135"/>
      <c r="O47" s="135"/>
      <c r="P47" s="135"/>
      <c r="Q47" s="135"/>
      <c r="R47" s="135"/>
      <c r="S47" s="135"/>
      <c r="T47" s="135"/>
      <c r="U47" s="135"/>
      <c r="V47" s="135"/>
      <c r="W47" s="135"/>
      <c r="X47" s="135"/>
      <c r="Y47" s="135"/>
      <c r="Z47" s="135"/>
      <c r="AA47" s="135"/>
      <c r="AB47" s="135"/>
    </row>
    <row r="48" spans="1:28" s="137" customFormat="1" ht="13.2" x14ac:dyDescent="0.25">
      <c r="A48" s="135"/>
      <c r="C48" s="138"/>
      <c r="D48" s="139"/>
      <c r="E48" s="139"/>
      <c r="F48" s="139"/>
      <c r="G48" s="139"/>
      <c r="H48" s="139"/>
      <c r="I48" s="136"/>
      <c r="J48" s="135"/>
      <c r="K48" s="135"/>
      <c r="L48" s="135"/>
      <c r="M48" s="135"/>
      <c r="N48" s="135"/>
      <c r="O48" s="135"/>
      <c r="P48" s="135"/>
      <c r="Q48" s="135"/>
      <c r="R48" s="135"/>
      <c r="S48" s="135"/>
      <c r="T48" s="135"/>
      <c r="U48" s="135"/>
      <c r="V48" s="135"/>
      <c r="W48" s="135"/>
      <c r="X48" s="135"/>
      <c r="Y48" s="135"/>
      <c r="Z48" s="135"/>
      <c r="AA48" s="135"/>
      <c r="AB48" s="135"/>
    </row>
    <row r="49" spans="1:28" s="137" customFormat="1" ht="13.8" thickBot="1" x14ac:dyDescent="0.3">
      <c r="A49" s="135"/>
      <c r="C49" s="138"/>
      <c r="D49" s="139"/>
      <c r="E49" s="139"/>
      <c r="F49" s="139"/>
      <c r="G49" s="139"/>
      <c r="H49" s="139"/>
      <c r="I49" s="136"/>
      <c r="J49" s="135"/>
      <c r="K49" s="135"/>
      <c r="L49" s="135"/>
      <c r="M49" s="135"/>
      <c r="N49" s="135"/>
      <c r="O49" s="135"/>
      <c r="P49" s="135"/>
      <c r="Q49" s="135"/>
      <c r="R49" s="135"/>
      <c r="S49" s="135"/>
      <c r="T49" s="135"/>
      <c r="U49" s="135"/>
      <c r="V49" s="135"/>
      <c r="W49" s="135"/>
      <c r="X49" s="135"/>
      <c r="Y49" s="135"/>
      <c r="Z49" s="135"/>
      <c r="AA49" s="135"/>
      <c r="AB49" s="135"/>
    </row>
    <row r="50" spans="1:28" s="137" customFormat="1" x14ac:dyDescent="0.5">
      <c r="A50" s="135"/>
      <c r="B50" s="558" t="s">
        <v>117</v>
      </c>
      <c r="C50" s="559"/>
      <c r="D50" s="559"/>
      <c r="E50" s="559"/>
      <c r="F50" s="559"/>
      <c r="G50" s="560"/>
      <c r="H50" s="139"/>
      <c r="I50" s="136"/>
      <c r="J50" s="135"/>
      <c r="K50" s="135"/>
      <c r="L50" s="135"/>
      <c r="M50" s="135"/>
      <c r="N50" s="135"/>
      <c r="O50" s="135"/>
      <c r="P50" s="135"/>
      <c r="Q50" s="135"/>
      <c r="R50" s="135"/>
      <c r="S50" s="135"/>
      <c r="T50" s="135"/>
      <c r="U50" s="135"/>
      <c r="V50" s="135"/>
      <c r="W50" s="135"/>
      <c r="X50" s="135"/>
      <c r="Y50" s="135"/>
      <c r="Z50" s="135"/>
      <c r="AA50" s="135"/>
      <c r="AB50" s="135"/>
    </row>
    <row r="51" spans="1:28" s="137" customFormat="1" x14ac:dyDescent="0.5">
      <c r="A51" s="135"/>
      <c r="B51" s="253" t="s">
        <v>123</v>
      </c>
      <c r="C51" s="447"/>
      <c r="D51" s="448"/>
      <c r="E51" s="450"/>
      <c r="F51" s="450"/>
      <c r="G51" s="451"/>
      <c r="H51" s="139"/>
      <c r="I51" s="136"/>
      <c r="J51" s="135"/>
      <c r="K51" s="135"/>
      <c r="L51" s="135"/>
      <c r="M51" s="135"/>
      <c r="N51" s="135"/>
      <c r="O51" s="135"/>
      <c r="P51" s="135"/>
      <c r="Q51" s="135"/>
      <c r="R51" s="135"/>
      <c r="S51" s="135"/>
      <c r="T51" s="135"/>
      <c r="U51" s="135"/>
      <c r="V51" s="135"/>
      <c r="W51" s="135"/>
      <c r="X51" s="135"/>
      <c r="Y51" s="135"/>
      <c r="Z51" s="135"/>
      <c r="AA51" s="135"/>
      <c r="AB51" s="135"/>
    </row>
    <row r="52" spans="1:28" s="137" customFormat="1" x14ac:dyDescent="0.5">
      <c r="A52" s="135"/>
      <c r="B52" s="253" t="s">
        <v>124</v>
      </c>
      <c r="C52" s="447"/>
      <c r="D52" s="448"/>
      <c r="E52" s="450"/>
      <c r="F52" s="450"/>
      <c r="G52" s="451"/>
      <c r="H52" s="139"/>
      <c r="I52" s="136"/>
      <c r="J52" s="135"/>
      <c r="K52" s="135"/>
      <c r="L52" s="135"/>
      <c r="M52" s="135"/>
      <c r="N52" s="135"/>
      <c r="O52" s="135"/>
      <c r="P52" s="135"/>
      <c r="Q52" s="135"/>
      <c r="R52" s="135"/>
      <c r="S52" s="135"/>
      <c r="T52" s="135"/>
      <c r="U52" s="135"/>
      <c r="V52" s="135"/>
      <c r="W52" s="135"/>
      <c r="X52" s="135"/>
      <c r="Y52" s="135"/>
      <c r="Z52" s="135"/>
      <c r="AA52" s="135"/>
      <c r="AB52" s="135"/>
    </row>
    <row r="53" spans="1:28" s="137" customFormat="1" ht="13.2" x14ac:dyDescent="0.25">
      <c r="A53" s="135"/>
      <c r="C53" s="138"/>
      <c r="D53" s="139"/>
      <c r="E53" s="139"/>
      <c r="F53" s="139"/>
      <c r="G53" s="139"/>
      <c r="H53" s="139"/>
      <c r="I53" s="136"/>
      <c r="J53" s="135"/>
      <c r="K53" s="135"/>
      <c r="L53" s="135"/>
      <c r="M53" s="135"/>
      <c r="N53" s="135"/>
      <c r="O53" s="135"/>
      <c r="P53" s="135"/>
      <c r="Q53" s="135"/>
      <c r="R53" s="135"/>
      <c r="S53" s="135"/>
      <c r="T53" s="135"/>
      <c r="U53" s="135"/>
      <c r="V53" s="135"/>
      <c r="W53" s="135"/>
      <c r="X53" s="135"/>
      <c r="Y53" s="135"/>
      <c r="Z53" s="135"/>
      <c r="AA53" s="135"/>
      <c r="AB53" s="135"/>
    </row>
  </sheetData>
  <mergeCells count="14">
    <mergeCell ref="B45:G45"/>
    <mergeCell ref="B4:I4"/>
    <mergeCell ref="B43:I43"/>
    <mergeCell ref="B41:I41"/>
    <mergeCell ref="B33:B35"/>
    <mergeCell ref="C33:H35"/>
    <mergeCell ref="B38:I38"/>
    <mergeCell ref="B39:I39"/>
    <mergeCell ref="B40:I40"/>
    <mergeCell ref="C46:G46"/>
    <mergeCell ref="C47:G47"/>
    <mergeCell ref="B50:G50"/>
    <mergeCell ref="C51:G51"/>
    <mergeCell ref="C52:G52"/>
  </mergeCells>
  <pageMargins left="0.7" right="0.7" top="0.75" bottom="0.75" header="0.3" footer="0.3"/>
  <pageSetup paperSize="9" scale="85"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BP883"/>
  <sheetViews>
    <sheetView showGridLines="0" topLeftCell="A61" workbookViewId="0"/>
  </sheetViews>
  <sheetFormatPr baseColWidth="10" defaultColWidth="11" defaultRowHeight="18" x14ac:dyDescent="0.5"/>
  <cols>
    <col min="1" max="1" width="11" style="45"/>
    <col min="2" max="5" width="11" style="2"/>
    <col min="6" max="6" width="9.6640625" style="6" customWidth="1"/>
    <col min="7" max="7" width="9.21875" style="6" customWidth="1"/>
    <col min="8" max="9" width="11" style="6"/>
    <col min="10" max="10" width="9.6640625" style="6" customWidth="1"/>
    <col min="11" max="11" width="11" style="2"/>
    <col min="12" max="13" width="11" style="49"/>
    <col min="14" max="15" width="32.88671875" style="49" bestFit="1" customWidth="1"/>
    <col min="16" max="16" width="34.44140625" style="49" bestFit="1" customWidth="1"/>
    <col min="17" max="17" width="32.6640625" style="49" bestFit="1" customWidth="1"/>
    <col min="18" max="18" width="37.6640625" style="49" bestFit="1" customWidth="1"/>
    <col min="19" max="66" width="11" style="49"/>
    <col min="67" max="67" width="11" style="62"/>
    <col min="68" max="68" width="11" style="69"/>
    <col min="69" max="16384" width="11" style="2"/>
  </cols>
  <sheetData>
    <row r="1" spans="2:68" s="45" customFormat="1" ht="42.75" customHeight="1" x14ac:dyDescent="0.5">
      <c r="B1" s="578"/>
      <c r="C1" s="579"/>
      <c r="D1" s="579"/>
      <c r="E1" s="57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62"/>
      <c r="BP1" s="62"/>
    </row>
    <row r="2" spans="2:68" s="45" customFormat="1" x14ac:dyDescent="0.5">
      <c r="B2" s="47"/>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62"/>
      <c r="BP2" s="62"/>
    </row>
    <row r="3" spans="2:68" s="45" customFormat="1" ht="26.25" customHeight="1" x14ac:dyDescent="0.5">
      <c r="B3" s="329" t="s">
        <v>192</v>
      </c>
      <c r="C3" s="329"/>
      <c r="D3" s="329"/>
      <c r="E3" s="329"/>
      <c r="F3" s="329"/>
      <c r="G3" s="329"/>
      <c r="H3" s="329"/>
      <c r="I3" s="329"/>
      <c r="J3" s="32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62"/>
      <c r="BP3" s="62"/>
    </row>
    <row r="4" spans="2:68" s="49" customFormat="1" x14ac:dyDescent="0.5"/>
    <row r="5" spans="2:68" s="49" customFormat="1" x14ac:dyDescent="0.5">
      <c r="B5" s="206" t="s">
        <v>336</v>
      </c>
      <c r="C5" s="206"/>
      <c r="D5" s="206"/>
      <c r="E5" s="206"/>
      <c r="F5" s="206"/>
      <c r="G5" s="206"/>
      <c r="H5" s="206"/>
      <c r="I5" s="206"/>
      <c r="J5" s="206"/>
    </row>
    <row r="6" spans="2:68" s="49" customFormat="1" x14ac:dyDescent="0.5">
      <c r="B6" s="206"/>
      <c r="C6" s="206"/>
      <c r="D6" s="206"/>
      <c r="E6" s="206"/>
      <c r="F6" s="206"/>
      <c r="G6" s="206"/>
      <c r="H6" s="206"/>
      <c r="I6" s="206"/>
      <c r="J6" s="206"/>
    </row>
    <row r="7" spans="2:68" s="49" customFormat="1" x14ac:dyDescent="0.5">
      <c r="B7" s="589" t="s">
        <v>460</v>
      </c>
      <c r="C7" s="589"/>
      <c r="D7" s="589"/>
      <c r="E7" s="589"/>
      <c r="F7" s="589"/>
      <c r="G7" s="589"/>
      <c r="H7" s="589"/>
      <c r="I7" s="589"/>
      <c r="J7" s="589"/>
    </row>
    <row r="8" spans="2:68" s="49" customFormat="1" x14ac:dyDescent="0.5">
      <c r="B8" s="589"/>
      <c r="C8" s="589"/>
      <c r="D8" s="589"/>
      <c r="E8" s="589"/>
      <c r="F8" s="589"/>
      <c r="G8" s="589"/>
      <c r="H8" s="589"/>
      <c r="I8" s="589"/>
      <c r="J8" s="589"/>
    </row>
    <row r="9" spans="2:68" s="49" customFormat="1" x14ac:dyDescent="0.5">
      <c r="B9" s="589" t="s">
        <v>461</v>
      </c>
      <c r="C9" s="589"/>
      <c r="D9" s="589"/>
      <c r="E9" s="589"/>
      <c r="F9" s="589"/>
      <c r="G9" s="589"/>
      <c r="H9" s="589"/>
      <c r="I9" s="589"/>
      <c r="J9" s="589"/>
    </row>
    <row r="10" spans="2:68" s="49" customFormat="1" ht="30.75" customHeight="1" x14ac:dyDescent="0.5">
      <c r="B10" s="589"/>
      <c r="C10" s="589"/>
      <c r="D10" s="589"/>
      <c r="E10" s="589"/>
      <c r="F10" s="589"/>
      <c r="G10" s="589"/>
      <c r="H10" s="589"/>
      <c r="I10" s="589"/>
      <c r="J10" s="589"/>
    </row>
    <row r="11" spans="2:68" s="49" customFormat="1" x14ac:dyDescent="0.5">
      <c r="B11" s="589" t="s">
        <v>462</v>
      </c>
      <c r="C11" s="589"/>
      <c r="D11" s="589"/>
      <c r="E11" s="589"/>
      <c r="F11" s="589"/>
      <c r="G11" s="589"/>
      <c r="H11" s="589"/>
      <c r="I11" s="589"/>
      <c r="J11" s="589"/>
    </row>
    <row r="12" spans="2:68" s="49" customFormat="1" ht="29.25" customHeight="1" x14ac:dyDescent="0.5">
      <c r="B12" s="589"/>
      <c r="C12" s="589"/>
      <c r="D12" s="589"/>
      <c r="E12" s="589"/>
      <c r="F12" s="589"/>
      <c r="G12" s="589"/>
      <c r="H12" s="589"/>
      <c r="I12" s="589"/>
      <c r="J12" s="589"/>
    </row>
    <row r="13" spans="2:68" s="49" customFormat="1" x14ac:dyDescent="0.5">
      <c r="B13" s="589" t="s">
        <v>465</v>
      </c>
      <c r="C13" s="589"/>
      <c r="D13" s="589"/>
      <c r="E13" s="589"/>
      <c r="F13" s="589"/>
      <c r="G13" s="589"/>
      <c r="H13" s="589"/>
      <c r="I13" s="589"/>
      <c r="J13" s="589"/>
    </row>
    <row r="14" spans="2:68" s="49" customFormat="1" ht="45.75" customHeight="1" x14ac:dyDescent="0.5">
      <c r="B14" s="589"/>
      <c r="C14" s="589"/>
      <c r="D14" s="589"/>
      <c r="E14" s="589"/>
      <c r="F14" s="589"/>
      <c r="G14" s="589"/>
      <c r="H14" s="589"/>
      <c r="I14" s="589"/>
      <c r="J14" s="589"/>
    </row>
    <row r="15" spans="2:68" s="49" customFormat="1" x14ac:dyDescent="0.5">
      <c r="B15" s="441"/>
      <c r="C15" s="441"/>
      <c r="D15" s="441"/>
      <c r="E15" s="441"/>
      <c r="F15" s="441"/>
      <c r="G15" s="441"/>
      <c r="H15" s="441"/>
      <c r="I15" s="441"/>
      <c r="J15" s="441"/>
    </row>
    <row r="16" spans="2:68" s="49" customFormat="1" x14ac:dyDescent="0.5">
      <c r="B16" s="206" t="s">
        <v>463</v>
      </c>
      <c r="C16" s="206"/>
      <c r="D16" s="206"/>
      <c r="E16" s="206"/>
      <c r="F16" s="206"/>
      <c r="G16" s="206"/>
      <c r="H16" s="206"/>
      <c r="I16" s="206"/>
      <c r="J16" s="206"/>
    </row>
    <row r="17" spans="1:68" s="45" customFormat="1" x14ac:dyDescent="0.5">
      <c r="B17" s="47"/>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62"/>
      <c r="BP17" s="62"/>
    </row>
    <row r="18" spans="1:68" s="45" customFormat="1" ht="45" customHeight="1" x14ac:dyDescent="0.5">
      <c r="B18" s="578" t="s">
        <v>54</v>
      </c>
      <c r="C18" s="579"/>
      <c r="D18" s="579"/>
      <c r="E18" s="579"/>
      <c r="F18" s="7"/>
      <c r="G18" s="7"/>
      <c r="H18" s="7"/>
      <c r="I18" s="7"/>
      <c r="J18" s="7"/>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62"/>
      <c r="BP18" s="62"/>
    </row>
    <row r="19" spans="1:68" s="45" customFormat="1" ht="45" customHeight="1" x14ac:dyDescent="0.5">
      <c r="B19" s="47"/>
      <c r="F19" s="7"/>
      <c r="G19" s="7"/>
      <c r="H19" s="7"/>
      <c r="I19" s="7"/>
      <c r="J19" s="7"/>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62"/>
      <c r="BP19" s="62"/>
    </row>
    <row r="20" spans="1:68" s="3" customFormat="1" ht="45" customHeight="1" x14ac:dyDescent="0.5">
      <c r="A20" s="45"/>
      <c r="B20" s="48"/>
      <c r="C20" s="1"/>
      <c r="D20" s="1"/>
      <c r="E20" s="1"/>
      <c r="F20" s="4"/>
      <c r="G20" s="4"/>
      <c r="H20" s="4"/>
      <c r="I20" s="4"/>
      <c r="J20" s="4"/>
      <c r="K20" s="1"/>
      <c r="L20" s="49"/>
      <c r="M20" s="49"/>
      <c r="N20" s="70"/>
      <c r="O20" s="70"/>
      <c r="P20" s="70"/>
      <c r="Q20" s="70"/>
      <c r="R20" s="70"/>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62"/>
      <c r="BP20" s="63"/>
    </row>
    <row r="21" spans="1:68" s="3" customFormat="1" ht="45" customHeight="1" x14ac:dyDescent="0.5">
      <c r="A21" s="45"/>
      <c r="B21" s="48"/>
      <c r="C21" s="1"/>
      <c r="D21" s="1"/>
      <c r="E21" s="1"/>
      <c r="F21" s="4"/>
      <c r="G21" s="4"/>
      <c r="H21" s="4"/>
      <c r="I21" s="4"/>
      <c r="J21" s="4"/>
      <c r="K21" s="1"/>
      <c r="L21" s="49"/>
      <c r="M21" s="49"/>
      <c r="N21" s="71"/>
      <c r="O21" s="71"/>
      <c r="P21" s="71"/>
      <c r="Q21" s="71"/>
      <c r="R21" s="71"/>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62"/>
      <c r="BP21" s="63"/>
    </row>
    <row r="22" spans="1:68" s="3" customFormat="1" ht="45" customHeight="1" x14ac:dyDescent="0.5">
      <c r="A22" s="45"/>
      <c r="B22" s="48"/>
      <c r="C22" s="1"/>
      <c r="D22" s="1"/>
      <c r="E22" s="1"/>
      <c r="F22" s="4"/>
      <c r="G22" s="4"/>
      <c r="H22" s="4"/>
      <c r="I22" s="4"/>
      <c r="J22" s="4"/>
      <c r="K22" s="1"/>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50"/>
      <c r="AM22" s="50"/>
      <c r="AN22" s="50"/>
      <c r="AO22" s="50"/>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62"/>
      <c r="BP22" s="63"/>
    </row>
    <row r="23" spans="1:68" s="3" customFormat="1" ht="45" customHeight="1" x14ac:dyDescent="0.5">
      <c r="A23" s="45"/>
      <c r="B23" s="48"/>
      <c r="C23" s="1"/>
      <c r="D23" s="1"/>
      <c r="E23" s="1"/>
      <c r="F23" s="4"/>
      <c r="G23" s="4"/>
      <c r="H23" s="4"/>
      <c r="I23" s="4"/>
      <c r="J23" s="4"/>
      <c r="K23" s="1"/>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50"/>
      <c r="AM23" s="50"/>
      <c r="AN23" s="50"/>
      <c r="AO23" s="50"/>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62"/>
      <c r="BP23" s="63"/>
    </row>
    <row r="24" spans="1:68" s="3" customFormat="1" x14ac:dyDescent="0.5">
      <c r="A24" s="45"/>
      <c r="B24" s="48"/>
      <c r="C24" s="1"/>
      <c r="D24" s="1"/>
      <c r="E24" s="1"/>
      <c r="F24" s="4"/>
      <c r="G24" s="4"/>
      <c r="H24" s="4"/>
      <c r="I24" s="4"/>
      <c r="J24" s="4"/>
      <c r="K24" s="1"/>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50"/>
      <c r="AM24" s="50"/>
      <c r="AN24" s="50"/>
      <c r="AO24" s="50"/>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62"/>
      <c r="BP24" s="63"/>
    </row>
    <row r="25" spans="1:68" s="3" customFormat="1" ht="55.5" customHeight="1" x14ac:dyDescent="0.45">
      <c r="A25" s="45"/>
      <c r="B25" s="587" t="s">
        <v>464</v>
      </c>
      <c r="C25" s="588"/>
      <c r="D25" s="588"/>
      <c r="E25" s="588"/>
      <c r="F25" s="588"/>
      <c r="G25" s="588"/>
      <c r="H25" s="588"/>
      <c r="I25" s="588"/>
      <c r="J25" s="588"/>
      <c r="K25" s="1"/>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50"/>
      <c r="AM25" s="50"/>
      <c r="AN25" s="50"/>
      <c r="AO25" s="50"/>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62"/>
      <c r="BP25" s="63"/>
    </row>
    <row r="26" spans="1:68" s="3" customFormat="1" x14ac:dyDescent="0.5">
      <c r="A26" s="45"/>
      <c r="B26" s="48"/>
      <c r="C26" s="1"/>
      <c r="D26" s="1"/>
      <c r="E26" s="1"/>
      <c r="F26" s="4"/>
      <c r="G26" s="4"/>
      <c r="H26" s="4"/>
      <c r="I26" s="4"/>
      <c r="J26" s="4"/>
      <c r="K26" s="1"/>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50"/>
      <c r="AM26" s="50"/>
      <c r="AN26" s="50"/>
      <c r="AO26" s="50"/>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62"/>
      <c r="BP26" s="63"/>
    </row>
    <row r="27" spans="1:68" s="3" customFormat="1" ht="23.25" customHeight="1" x14ac:dyDescent="0.5">
      <c r="A27" s="45"/>
      <c r="B27" s="580" t="s">
        <v>127</v>
      </c>
      <c r="C27" s="581"/>
      <c r="D27" s="581"/>
      <c r="E27" s="581"/>
      <c r="F27" s="582" t="s">
        <v>55</v>
      </c>
      <c r="G27" s="583"/>
      <c r="H27" s="583"/>
      <c r="I27" s="583"/>
      <c r="J27" s="583"/>
      <c r="K27" s="1"/>
      <c r="L27" s="49"/>
      <c r="M27" s="55">
        <v>36</v>
      </c>
      <c r="N27" s="55">
        <v>52</v>
      </c>
      <c r="O27" s="55">
        <v>64</v>
      </c>
      <c r="P27" s="55">
        <v>60</v>
      </c>
      <c r="Q27" s="55">
        <v>40</v>
      </c>
      <c r="R27" s="49"/>
      <c r="S27" s="49" t="s">
        <v>56</v>
      </c>
      <c r="T27" s="49"/>
      <c r="U27" s="49"/>
      <c r="V27" s="49"/>
      <c r="W27" s="49"/>
      <c r="X27" s="49"/>
      <c r="Y27" s="49"/>
      <c r="Z27" s="49"/>
      <c r="AA27" s="49"/>
      <c r="AB27" s="49"/>
      <c r="AC27" s="49"/>
      <c r="AD27" s="49"/>
      <c r="AE27" s="49"/>
      <c r="AF27" s="49"/>
      <c r="AG27" s="49"/>
      <c r="AH27" s="49"/>
      <c r="AI27" s="49"/>
      <c r="AJ27" s="49"/>
      <c r="AK27" s="49"/>
      <c r="AL27" s="50"/>
      <c r="AM27" s="50"/>
      <c r="AN27" s="50"/>
      <c r="AO27" s="50"/>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62"/>
      <c r="BP27" s="63"/>
    </row>
    <row r="28" spans="1:68" s="3" customFormat="1" ht="20.399999999999999" x14ac:dyDescent="0.5">
      <c r="A28" s="45"/>
      <c r="B28" s="580"/>
      <c r="C28" s="581"/>
      <c r="D28" s="581"/>
      <c r="E28" s="581"/>
      <c r="F28" s="197" t="s">
        <v>341</v>
      </c>
      <c r="G28" s="197" t="s">
        <v>337</v>
      </c>
      <c r="H28" s="197" t="s">
        <v>338</v>
      </c>
      <c r="I28" s="197" t="s">
        <v>339</v>
      </c>
      <c r="J28" s="197" t="s">
        <v>340</v>
      </c>
      <c r="K28" s="1"/>
      <c r="L28" s="49"/>
      <c r="M28" s="55"/>
      <c r="N28" s="55"/>
      <c r="O28" s="55"/>
      <c r="P28" s="55"/>
      <c r="Q28" s="55"/>
      <c r="R28" s="49"/>
      <c r="S28" s="49"/>
      <c r="T28" s="49"/>
      <c r="U28" s="49"/>
      <c r="V28" s="49"/>
      <c r="W28" s="49"/>
      <c r="X28" s="49"/>
      <c r="Y28" s="49"/>
      <c r="Z28" s="49"/>
      <c r="AA28" s="49"/>
      <c r="AB28" s="49"/>
      <c r="AC28" s="49"/>
      <c r="AD28" s="49"/>
      <c r="AE28" s="49"/>
      <c r="AF28" s="49"/>
      <c r="AG28" s="49"/>
      <c r="AH28" s="49"/>
      <c r="AI28" s="49"/>
      <c r="AJ28" s="49"/>
      <c r="AK28" s="49"/>
      <c r="AL28" s="50"/>
      <c r="AM28" s="50"/>
      <c r="AN28" s="50"/>
      <c r="AO28" s="50"/>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62"/>
      <c r="BP28" s="63"/>
    </row>
    <row r="29" spans="1:68" s="3" customFormat="1" x14ac:dyDescent="0.5">
      <c r="A29" s="45"/>
      <c r="B29" s="581"/>
      <c r="C29" s="581"/>
      <c r="D29" s="581"/>
      <c r="E29" s="581"/>
      <c r="F29" s="58">
        <v>0</v>
      </c>
      <c r="G29" s="58">
        <v>1</v>
      </c>
      <c r="H29" s="58">
        <v>2</v>
      </c>
      <c r="I29" s="58">
        <v>3</v>
      </c>
      <c r="J29" s="58">
        <v>4</v>
      </c>
      <c r="K29" s="1"/>
      <c r="L29" s="49"/>
      <c r="M29" s="56" t="s">
        <v>57</v>
      </c>
      <c r="N29" s="56" t="s">
        <v>58</v>
      </c>
      <c r="O29" s="56" t="s">
        <v>59</v>
      </c>
      <c r="P29" s="56" t="s">
        <v>60</v>
      </c>
      <c r="Q29" s="56" t="s">
        <v>61</v>
      </c>
      <c r="R29" s="49"/>
      <c r="S29" s="49"/>
      <c r="T29" s="49"/>
      <c r="U29" s="49"/>
      <c r="V29" s="49"/>
      <c r="W29" s="49"/>
      <c r="X29" s="49"/>
      <c r="Y29" s="49"/>
      <c r="Z29" s="49"/>
      <c r="AA29" s="49"/>
      <c r="AB29" s="49"/>
      <c r="AC29" s="49"/>
      <c r="AD29" s="49"/>
      <c r="AE29" s="49"/>
      <c r="AF29" s="49"/>
      <c r="AG29" s="49"/>
      <c r="AH29" s="49"/>
      <c r="AI29" s="49"/>
      <c r="AJ29" s="49"/>
      <c r="AK29" s="49"/>
      <c r="AL29" s="50"/>
      <c r="AM29" s="50"/>
      <c r="AN29" s="50"/>
      <c r="AO29" s="50"/>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62"/>
      <c r="BP29" s="63"/>
    </row>
    <row r="30" spans="1:68" s="3" customFormat="1" ht="30" customHeight="1" x14ac:dyDescent="0.5">
      <c r="A30" s="45"/>
      <c r="B30" s="584" t="s">
        <v>62</v>
      </c>
      <c r="C30" s="585"/>
      <c r="D30" s="585"/>
      <c r="E30" s="586"/>
      <c r="F30" s="57"/>
      <c r="G30" s="57"/>
      <c r="H30" s="57"/>
      <c r="I30" s="57"/>
      <c r="J30" s="57"/>
      <c r="K30" s="1"/>
      <c r="L30" s="49"/>
      <c r="M30" s="53"/>
      <c r="N30" s="53"/>
      <c r="O30" s="53"/>
      <c r="P30" s="53" t="e">
        <f>+SUM(T30:X30)</f>
        <v>#REF!</v>
      </c>
      <c r="Q30" s="53"/>
      <c r="R30" s="49"/>
      <c r="S30" s="53" t="e">
        <f>+SUM(T30:X30)</f>
        <v>#REF!</v>
      </c>
      <c r="T30" s="49" t="e">
        <f>+IF($AE30&gt;1,#REF!,IF($AE30&lt;1,#REF!,F$29))</f>
        <v>#REF!</v>
      </c>
      <c r="U30" s="49">
        <f t="shared" ref="U30:X54" si="0">+IF(G30=$T$29,0,G$29)</f>
        <v>0</v>
      </c>
      <c r="V30" s="49">
        <f t="shared" si="0"/>
        <v>0</v>
      </c>
      <c r="W30" s="49">
        <f t="shared" si="0"/>
        <v>0</v>
      </c>
      <c r="X30" s="49">
        <f t="shared" si="0"/>
        <v>0</v>
      </c>
      <c r="Y30" s="49"/>
      <c r="Z30" s="49">
        <f>+IF(F30=$T$29,0,1)</f>
        <v>0</v>
      </c>
      <c r="AA30" s="49">
        <f>+IF(G30=$T$29,0,1)</f>
        <v>0</v>
      </c>
      <c r="AB30" s="49">
        <f>+IF(H30=$T$29,0,1)</f>
        <v>0</v>
      </c>
      <c r="AC30" s="49">
        <f>+IF(I30=$T$29,0,1)</f>
        <v>0</v>
      </c>
      <c r="AD30" s="49">
        <f>+IF(J30=$T$29,0,1)</f>
        <v>0</v>
      </c>
      <c r="AE30" s="49">
        <f>SUM(Z30:AD30)</f>
        <v>0</v>
      </c>
      <c r="AF30" s="49"/>
      <c r="AG30" s="49" t="e">
        <f>+SUM(T30:X30)</f>
        <v>#REF!</v>
      </c>
      <c r="AH30" s="49"/>
      <c r="AI30" s="49"/>
      <c r="AJ30" s="50"/>
      <c r="AK30" s="50"/>
      <c r="AL30" s="50"/>
      <c r="AM30" s="50"/>
      <c r="AN30" s="50"/>
      <c r="AO30" s="50"/>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62"/>
      <c r="BP30" s="63"/>
    </row>
    <row r="31" spans="1:68" s="3" customFormat="1" ht="27" customHeight="1" x14ac:dyDescent="0.5">
      <c r="A31" s="45"/>
      <c r="B31" s="577" t="s">
        <v>63</v>
      </c>
      <c r="C31" s="577"/>
      <c r="D31" s="577"/>
      <c r="E31" s="577"/>
      <c r="F31" s="57"/>
      <c r="G31" s="57"/>
      <c r="H31" s="57"/>
      <c r="I31" s="57"/>
      <c r="J31" s="57"/>
      <c r="K31" s="1"/>
      <c r="L31" s="49"/>
      <c r="M31" s="53"/>
      <c r="N31" s="53"/>
      <c r="O31" s="53"/>
      <c r="P31" s="53"/>
      <c r="Q31" s="53" t="e">
        <f>+S31</f>
        <v>#REF!</v>
      </c>
      <c r="R31" s="49"/>
      <c r="S31" s="53" t="e">
        <f t="shared" ref="S31:S54" si="1">+SUM(T31:X31)</f>
        <v>#REF!</v>
      </c>
      <c r="T31" s="49" t="e">
        <f>+IF($AE31&gt;1,#REF!,IF($AE31&lt;1,#REF!,F$29))</f>
        <v>#REF!</v>
      </c>
      <c r="U31" s="49">
        <f t="shared" si="0"/>
        <v>0</v>
      </c>
      <c r="V31" s="49">
        <f t="shared" si="0"/>
        <v>0</v>
      </c>
      <c r="W31" s="49">
        <f t="shared" si="0"/>
        <v>0</v>
      </c>
      <c r="X31" s="49">
        <f t="shared" si="0"/>
        <v>0</v>
      </c>
      <c r="Y31" s="49"/>
      <c r="Z31" s="49">
        <f t="shared" ref="Z31:AD54" si="2">+IF(F31=$T$29,0,1)</f>
        <v>0</v>
      </c>
      <c r="AA31" s="49">
        <f t="shared" si="2"/>
        <v>0</v>
      </c>
      <c r="AB31" s="49">
        <f t="shared" si="2"/>
        <v>0</v>
      </c>
      <c r="AC31" s="49">
        <f t="shared" si="2"/>
        <v>0</v>
      </c>
      <c r="AD31" s="49">
        <f t="shared" si="2"/>
        <v>0</v>
      </c>
      <c r="AE31" s="49">
        <f t="shared" ref="AE31:AE54" si="3">SUM(Z31:AD31)</f>
        <v>0</v>
      </c>
      <c r="AF31" s="49"/>
      <c r="AG31" s="49" t="e">
        <f t="shared" ref="AG31:AG54" si="4">+SUM(T31:X31)</f>
        <v>#REF!</v>
      </c>
      <c r="AH31" s="49"/>
      <c r="AI31" s="49"/>
      <c r="AJ31" s="50"/>
      <c r="AK31" s="50"/>
      <c r="AL31" s="50"/>
      <c r="AM31" s="50"/>
      <c r="AN31" s="50"/>
      <c r="AO31" s="50"/>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62"/>
      <c r="BP31" s="63"/>
    </row>
    <row r="32" spans="1:68" s="5" customFormat="1" ht="26.25" customHeight="1" x14ac:dyDescent="0.5">
      <c r="A32" s="45"/>
      <c r="B32" s="577" t="s">
        <v>64</v>
      </c>
      <c r="C32" s="577"/>
      <c r="D32" s="577"/>
      <c r="E32" s="577"/>
      <c r="F32" s="57"/>
      <c r="G32" s="57"/>
      <c r="H32" s="57"/>
      <c r="I32" s="57"/>
      <c r="J32" s="57"/>
      <c r="K32" s="1"/>
      <c r="L32" s="49"/>
      <c r="M32" s="53"/>
      <c r="N32" s="53"/>
      <c r="O32" s="53"/>
      <c r="P32" s="53" t="e">
        <f>+S32</f>
        <v>#REF!</v>
      </c>
      <c r="Q32" s="53"/>
      <c r="R32" s="49"/>
      <c r="S32" s="53" t="e">
        <f t="shared" si="1"/>
        <v>#REF!</v>
      </c>
      <c r="T32" s="49" t="e">
        <f>+IF($AE32&gt;1,#REF!,IF($AE32&lt;1,#REF!,F$29))</f>
        <v>#REF!</v>
      </c>
      <c r="U32" s="49">
        <f t="shared" si="0"/>
        <v>0</v>
      </c>
      <c r="V32" s="49">
        <f t="shared" si="0"/>
        <v>0</v>
      </c>
      <c r="W32" s="49">
        <f t="shared" si="0"/>
        <v>0</v>
      </c>
      <c r="X32" s="49">
        <f t="shared" si="0"/>
        <v>0</v>
      </c>
      <c r="Y32" s="49"/>
      <c r="Z32" s="49">
        <f t="shared" si="2"/>
        <v>0</v>
      </c>
      <c r="AA32" s="49">
        <f t="shared" si="2"/>
        <v>0</v>
      </c>
      <c r="AB32" s="49">
        <f t="shared" si="2"/>
        <v>0</v>
      </c>
      <c r="AC32" s="49">
        <f t="shared" si="2"/>
        <v>0</v>
      </c>
      <c r="AD32" s="49">
        <f t="shared" si="2"/>
        <v>0</v>
      </c>
      <c r="AE32" s="49">
        <f t="shared" si="3"/>
        <v>0</v>
      </c>
      <c r="AF32" s="49"/>
      <c r="AG32" s="49" t="e">
        <f t="shared" si="4"/>
        <v>#REF!</v>
      </c>
      <c r="AH32" s="49"/>
      <c r="AI32" s="49"/>
      <c r="AJ32" s="51">
        <v>1</v>
      </c>
      <c r="AK32" s="51">
        <v>5</v>
      </c>
      <c r="AL32" s="51">
        <v>2</v>
      </c>
      <c r="AM32" s="51">
        <v>3</v>
      </c>
      <c r="AN32" s="51">
        <v>4</v>
      </c>
      <c r="AO32" s="50"/>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64"/>
      <c r="BP32" s="65"/>
    </row>
    <row r="33" spans="1:68" s="5" customFormat="1" ht="33" customHeight="1" x14ac:dyDescent="0.5">
      <c r="A33" s="45"/>
      <c r="B33" s="577" t="s">
        <v>65</v>
      </c>
      <c r="C33" s="577"/>
      <c r="D33" s="577"/>
      <c r="E33" s="577"/>
      <c r="F33" s="57"/>
      <c r="G33" s="57"/>
      <c r="H33" s="57"/>
      <c r="I33" s="57"/>
      <c r="J33" s="57"/>
      <c r="K33" s="1"/>
      <c r="L33" s="49"/>
      <c r="M33" s="53"/>
      <c r="N33" s="53" t="e">
        <f>+S33</f>
        <v>#REF!</v>
      </c>
      <c r="O33" s="53"/>
      <c r="P33" s="53"/>
      <c r="Q33" s="53"/>
      <c r="R33" s="49"/>
      <c r="S33" s="53" t="e">
        <f t="shared" si="1"/>
        <v>#REF!</v>
      </c>
      <c r="T33" s="49" t="e">
        <f>+IF($AE33&gt;1,#REF!,IF($AE33&lt;1,#REF!,F$29))</f>
        <v>#REF!</v>
      </c>
      <c r="U33" s="49">
        <f t="shared" si="0"/>
        <v>0</v>
      </c>
      <c r="V33" s="49">
        <f t="shared" si="0"/>
        <v>0</v>
      </c>
      <c r="W33" s="49">
        <f t="shared" si="0"/>
        <v>0</v>
      </c>
      <c r="X33" s="49">
        <f t="shared" si="0"/>
        <v>0</v>
      </c>
      <c r="Y33" s="49"/>
      <c r="Z33" s="49">
        <f t="shared" si="2"/>
        <v>0</v>
      </c>
      <c r="AA33" s="49">
        <f t="shared" si="2"/>
        <v>0</v>
      </c>
      <c r="AB33" s="49">
        <f t="shared" si="2"/>
        <v>0</v>
      </c>
      <c r="AC33" s="49">
        <f t="shared" si="2"/>
        <v>0</v>
      </c>
      <c r="AD33" s="49">
        <f t="shared" si="2"/>
        <v>0</v>
      </c>
      <c r="AE33" s="49">
        <f t="shared" si="3"/>
        <v>0</v>
      </c>
      <c r="AF33" s="49"/>
      <c r="AG33" s="49" t="e">
        <f t="shared" si="4"/>
        <v>#REF!</v>
      </c>
      <c r="AH33" s="49"/>
      <c r="AI33" s="49"/>
      <c r="AJ33" s="72" t="s">
        <v>66</v>
      </c>
      <c r="AK33" s="72" t="s">
        <v>67</v>
      </c>
      <c r="AL33" s="72" t="s">
        <v>68</v>
      </c>
      <c r="AM33" s="72" t="s">
        <v>69</v>
      </c>
      <c r="AN33" s="72" t="s">
        <v>70</v>
      </c>
      <c r="AO33" s="7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64"/>
      <c r="BP33" s="65"/>
    </row>
    <row r="34" spans="1:68" s="5" customFormat="1" ht="39" customHeight="1" x14ac:dyDescent="0.5">
      <c r="A34" s="45"/>
      <c r="B34" s="577" t="s">
        <v>71</v>
      </c>
      <c r="C34" s="577"/>
      <c r="D34" s="577"/>
      <c r="E34" s="577"/>
      <c r="F34" s="57"/>
      <c r="G34" s="57"/>
      <c r="H34" s="57"/>
      <c r="I34" s="57"/>
      <c r="J34" s="57"/>
      <c r="K34" s="1"/>
      <c r="L34" s="49"/>
      <c r="M34" s="53"/>
      <c r="N34" s="53" t="e">
        <f>+S34</f>
        <v>#REF!</v>
      </c>
      <c r="O34" s="53"/>
      <c r="P34" s="53"/>
      <c r="Q34" s="53"/>
      <c r="R34" s="49"/>
      <c r="S34" s="53" t="e">
        <f t="shared" si="1"/>
        <v>#REF!</v>
      </c>
      <c r="T34" s="49" t="e">
        <f>+IF($AE34&gt;1,#REF!,IF($AE34&lt;1,#REF!,F$29))</f>
        <v>#REF!</v>
      </c>
      <c r="U34" s="49">
        <f t="shared" si="0"/>
        <v>0</v>
      </c>
      <c r="V34" s="49">
        <f t="shared" si="0"/>
        <v>0</v>
      </c>
      <c r="W34" s="49">
        <f t="shared" si="0"/>
        <v>0</v>
      </c>
      <c r="X34" s="49">
        <f t="shared" si="0"/>
        <v>0</v>
      </c>
      <c r="Y34" s="49"/>
      <c r="Z34" s="49">
        <f t="shared" si="2"/>
        <v>0</v>
      </c>
      <c r="AA34" s="49">
        <f t="shared" si="2"/>
        <v>0</v>
      </c>
      <c r="AB34" s="49">
        <f t="shared" si="2"/>
        <v>0</v>
      </c>
      <c r="AC34" s="49">
        <f t="shared" si="2"/>
        <v>0</v>
      </c>
      <c r="AD34" s="49">
        <f t="shared" si="2"/>
        <v>0</v>
      </c>
      <c r="AE34" s="49">
        <f t="shared" si="3"/>
        <v>0</v>
      </c>
      <c r="AF34" s="49"/>
      <c r="AG34" s="49" t="e">
        <f t="shared" si="4"/>
        <v>#REF!</v>
      </c>
      <c r="AH34" s="49"/>
      <c r="AI34" s="49"/>
      <c r="AJ34" s="51" t="e">
        <f>(SUM(T30:X34)/20)*100</f>
        <v>#REF!</v>
      </c>
      <c r="AK34" s="51" t="e">
        <f>(SUM(T50:X54)/20)*100</f>
        <v>#REF!</v>
      </c>
      <c r="AL34" s="51" t="e">
        <f>(SUM(T35:X39)/20)*100</f>
        <v>#REF!</v>
      </c>
      <c r="AM34" s="51" t="e">
        <f>(SUM(T40:X44)/20)*100</f>
        <v>#REF!</v>
      </c>
      <c r="AN34" s="51" t="e">
        <f>(SUM(T45:X49)/20)*100</f>
        <v>#REF!</v>
      </c>
      <c r="AO34" s="50"/>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64"/>
      <c r="BP34" s="65"/>
    </row>
    <row r="35" spans="1:68" s="5" customFormat="1" ht="31.5" customHeight="1" x14ac:dyDescent="0.5">
      <c r="A35" s="45"/>
      <c r="B35" s="577" t="s">
        <v>72</v>
      </c>
      <c r="C35" s="577"/>
      <c r="D35" s="577"/>
      <c r="E35" s="577"/>
      <c r="F35" s="57"/>
      <c r="G35" s="57"/>
      <c r="H35" s="57"/>
      <c r="I35" s="57"/>
      <c r="J35" s="57"/>
      <c r="K35" s="1"/>
      <c r="L35" s="49"/>
      <c r="M35" s="53" t="e">
        <f>+S35</f>
        <v>#REF!</v>
      </c>
      <c r="N35" s="53"/>
      <c r="O35" s="53"/>
      <c r="P35" s="53"/>
      <c r="Q35" s="53"/>
      <c r="R35" s="49"/>
      <c r="S35" s="53" t="e">
        <f t="shared" si="1"/>
        <v>#REF!</v>
      </c>
      <c r="T35" s="49" t="e">
        <f>+IF($AE35&gt;1,#REF!,IF($AE35&lt;1,#REF!,F$29))</f>
        <v>#REF!</v>
      </c>
      <c r="U35" s="49">
        <f t="shared" si="0"/>
        <v>0</v>
      </c>
      <c r="V35" s="49">
        <f t="shared" si="0"/>
        <v>0</v>
      </c>
      <c r="W35" s="49">
        <f t="shared" si="0"/>
        <v>0</v>
      </c>
      <c r="X35" s="49">
        <f t="shared" si="0"/>
        <v>0</v>
      </c>
      <c r="Y35" s="49"/>
      <c r="Z35" s="49">
        <f t="shared" si="2"/>
        <v>0</v>
      </c>
      <c r="AA35" s="49">
        <f t="shared" si="2"/>
        <v>0</v>
      </c>
      <c r="AB35" s="49">
        <f t="shared" si="2"/>
        <v>0</v>
      </c>
      <c r="AC35" s="49">
        <f t="shared" si="2"/>
        <v>0</v>
      </c>
      <c r="AD35" s="49">
        <f t="shared" si="2"/>
        <v>0</v>
      </c>
      <c r="AE35" s="49">
        <f t="shared" si="3"/>
        <v>0</v>
      </c>
      <c r="AF35" s="49"/>
      <c r="AG35" s="49" t="e">
        <f t="shared" si="4"/>
        <v>#REF!</v>
      </c>
      <c r="AH35" s="49"/>
      <c r="AI35" s="49"/>
      <c r="AJ35" s="72" t="s">
        <v>73</v>
      </c>
      <c r="AK35" s="72" t="s">
        <v>74</v>
      </c>
      <c r="AL35" s="72" t="s">
        <v>75</v>
      </c>
      <c r="AM35" s="72" t="s">
        <v>76</v>
      </c>
      <c r="AN35" s="72" t="s">
        <v>77</v>
      </c>
      <c r="AO35" s="73"/>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64"/>
      <c r="BP35" s="65"/>
    </row>
    <row r="36" spans="1:68" s="5" customFormat="1" ht="30.75" customHeight="1" x14ac:dyDescent="0.5">
      <c r="A36" s="45"/>
      <c r="B36" s="577" t="s">
        <v>78</v>
      </c>
      <c r="C36" s="577"/>
      <c r="D36" s="577"/>
      <c r="E36" s="577"/>
      <c r="F36" s="57"/>
      <c r="G36" s="57"/>
      <c r="H36" s="57"/>
      <c r="I36" s="57"/>
      <c r="J36" s="57"/>
      <c r="K36" s="1"/>
      <c r="L36" s="49"/>
      <c r="M36" s="53"/>
      <c r="N36" s="53"/>
      <c r="O36" s="53"/>
      <c r="P36" s="53" t="e">
        <f>+S36</f>
        <v>#REF!</v>
      </c>
      <c r="Q36" s="53"/>
      <c r="R36" s="49"/>
      <c r="S36" s="53" t="e">
        <f t="shared" si="1"/>
        <v>#REF!</v>
      </c>
      <c r="T36" s="49" t="e">
        <f>+IF($AE36&gt;1,#REF!,IF($AE36&lt;1,#REF!,F$29))</f>
        <v>#REF!</v>
      </c>
      <c r="U36" s="49">
        <f t="shared" si="0"/>
        <v>0</v>
      </c>
      <c r="V36" s="49">
        <f t="shared" si="0"/>
        <v>0</v>
      </c>
      <c r="W36" s="49">
        <f t="shared" si="0"/>
        <v>0</v>
      </c>
      <c r="X36" s="49">
        <f t="shared" si="0"/>
        <v>0</v>
      </c>
      <c r="Y36" s="49"/>
      <c r="Z36" s="49">
        <f t="shared" si="2"/>
        <v>0</v>
      </c>
      <c r="AA36" s="49">
        <f t="shared" si="2"/>
        <v>0</v>
      </c>
      <c r="AB36" s="49">
        <f t="shared" si="2"/>
        <v>0</v>
      </c>
      <c r="AC36" s="49">
        <f t="shared" si="2"/>
        <v>0</v>
      </c>
      <c r="AD36" s="49">
        <f t="shared" si="2"/>
        <v>0</v>
      </c>
      <c r="AE36" s="49">
        <f t="shared" si="3"/>
        <v>0</v>
      </c>
      <c r="AF36" s="49"/>
      <c r="AG36" s="49" t="e">
        <f t="shared" si="4"/>
        <v>#REF!</v>
      </c>
      <c r="AH36" s="49"/>
      <c r="AI36" s="49"/>
      <c r="AJ36" s="72" t="s">
        <v>79</v>
      </c>
      <c r="AK36" s="72" t="s">
        <v>80</v>
      </c>
      <c r="AL36" s="72" t="s">
        <v>81</v>
      </c>
      <c r="AM36" s="72" t="s">
        <v>82</v>
      </c>
      <c r="AN36" s="72" t="s">
        <v>83</v>
      </c>
      <c r="AO36" s="73"/>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64"/>
      <c r="BP36" s="65"/>
    </row>
    <row r="37" spans="1:68" s="3" customFormat="1" ht="29.25" customHeight="1" x14ac:dyDescent="0.5">
      <c r="A37" s="45"/>
      <c r="B37" s="577" t="s">
        <v>84</v>
      </c>
      <c r="C37" s="577"/>
      <c r="D37" s="577"/>
      <c r="E37" s="577"/>
      <c r="F37" s="57"/>
      <c r="G37" s="57"/>
      <c r="H37" s="57"/>
      <c r="I37" s="57"/>
      <c r="J37" s="57"/>
      <c r="K37" s="1"/>
      <c r="L37" s="49"/>
      <c r="M37" s="53"/>
      <c r="N37" s="53"/>
      <c r="O37" s="53" t="e">
        <f t="shared" ref="O37:O51" si="5">+S37</f>
        <v>#REF!</v>
      </c>
      <c r="P37" s="53"/>
      <c r="Q37" s="53"/>
      <c r="R37" s="49"/>
      <c r="S37" s="53" t="e">
        <f t="shared" si="1"/>
        <v>#REF!</v>
      </c>
      <c r="T37" s="49" t="e">
        <f>+IF($AE37&gt;1,#REF!,IF($AE37&lt;1,#REF!,F$29))</f>
        <v>#REF!</v>
      </c>
      <c r="U37" s="49">
        <f t="shared" si="0"/>
        <v>0</v>
      </c>
      <c r="V37" s="49">
        <f t="shared" si="0"/>
        <v>0</v>
      </c>
      <c r="W37" s="49">
        <f t="shared" si="0"/>
        <v>0</v>
      </c>
      <c r="X37" s="49">
        <f t="shared" si="0"/>
        <v>0</v>
      </c>
      <c r="Y37" s="49"/>
      <c r="Z37" s="49">
        <f t="shared" si="2"/>
        <v>0</v>
      </c>
      <c r="AA37" s="49">
        <f t="shared" si="2"/>
        <v>0</v>
      </c>
      <c r="AB37" s="49">
        <f t="shared" si="2"/>
        <v>0</v>
      </c>
      <c r="AC37" s="49">
        <f t="shared" si="2"/>
        <v>0</v>
      </c>
      <c r="AD37" s="49">
        <f t="shared" si="2"/>
        <v>0</v>
      </c>
      <c r="AE37" s="49">
        <f t="shared" si="3"/>
        <v>0</v>
      </c>
      <c r="AF37" s="49"/>
      <c r="AG37" s="49" t="e">
        <f t="shared" si="4"/>
        <v>#REF!</v>
      </c>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62"/>
      <c r="BP37" s="63"/>
    </row>
    <row r="38" spans="1:68" s="3" customFormat="1" ht="39.9" customHeight="1" x14ac:dyDescent="0.5">
      <c r="A38" s="45"/>
      <c r="B38" s="577" t="s">
        <v>85</v>
      </c>
      <c r="C38" s="577"/>
      <c r="D38" s="577"/>
      <c r="E38" s="577"/>
      <c r="F38" s="57"/>
      <c r="G38" s="57"/>
      <c r="H38" s="57"/>
      <c r="I38" s="57"/>
      <c r="J38" s="57"/>
      <c r="K38" s="1"/>
      <c r="L38" s="49"/>
      <c r="M38" s="53"/>
      <c r="N38" s="53"/>
      <c r="O38" s="53" t="e">
        <f t="shared" si="5"/>
        <v>#REF!</v>
      </c>
      <c r="P38" s="53"/>
      <c r="Q38" s="53"/>
      <c r="R38" s="49"/>
      <c r="S38" s="53" t="e">
        <f t="shared" si="1"/>
        <v>#REF!</v>
      </c>
      <c r="T38" s="49" t="e">
        <f>+IF($AE38&gt;1,#REF!,IF($AE38&lt;1,#REF!,F$29))</f>
        <v>#REF!</v>
      </c>
      <c r="U38" s="49">
        <f t="shared" si="0"/>
        <v>0</v>
      </c>
      <c r="V38" s="49">
        <f t="shared" si="0"/>
        <v>0</v>
      </c>
      <c r="W38" s="49">
        <f t="shared" si="0"/>
        <v>0</v>
      </c>
      <c r="X38" s="49">
        <f t="shared" si="0"/>
        <v>0</v>
      </c>
      <c r="Y38" s="49"/>
      <c r="Z38" s="49">
        <f t="shared" si="2"/>
        <v>0</v>
      </c>
      <c r="AA38" s="49">
        <f t="shared" si="2"/>
        <v>0</v>
      </c>
      <c r="AB38" s="49">
        <f t="shared" si="2"/>
        <v>0</v>
      </c>
      <c r="AC38" s="49">
        <f t="shared" si="2"/>
        <v>0</v>
      </c>
      <c r="AD38" s="49">
        <f t="shared" si="2"/>
        <v>0</v>
      </c>
      <c r="AE38" s="49">
        <f t="shared" si="3"/>
        <v>0</v>
      </c>
      <c r="AF38" s="49"/>
      <c r="AG38" s="49" t="e">
        <f t="shared" si="4"/>
        <v>#REF!</v>
      </c>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62"/>
      <c r="BP38" s="63"/>
    </row>
    <row r="39" spans="1:68" s="3" customFormat="1" ht="33.75" customHeight="1" x14ac:dyDescent="0.5">
      <c r="A39" s="45"/>
      <c r="B39" s="577" t="s">
        <v>86</v>
      </c>
      <c r="C39" s="577"/>
      <c r="D39" s="577"/>
      <c r="E39" s="577"/>
      <c r="F39" s="57"/>
      <c r="G39" s="57"/>
      <c r="H39" s="57"/>
      <c r="I39" s="57"/>
      <c r="J39" s="57"/>
      <c r="K39" s="1"/>
      <c r="L39" s="49"/>
      <c r="M39" s="53" t="e">
        <f>+S39</f>
        <v>#REF!</v>
      </c>
      <c r="N39" s="53" t="e">
        <f>+S39</f>
        <v>#REF!</v>
      </c>
      <c r="O39" s="53" t="e">
        <f t="shared" si="5"/>
        <v>#REF!</v>
      </c>
      <c r="P39" s="53" t="e">
        <f>+S39</f>
        <v>#REF!</v>
      </c>
      <c r="Q39" s="53" t="e">
        <f>+S39</f>
        <v>#REF!</v>
      </c>
      <c r="R39" s="49"/>
      <c r="S39" s="53" t="e">
        <f t="shared" si="1"/>
        <v>#REF!</v>
      </c>
      <c r="T39" s="49" t="e">
        <f>+IF($AE39&gt;1,#REF!,IF($AE39&lt;1,#REF!,F$29))</f>
        <v>#REF!</v>
      </c>
      <c r="U39" s="49">
        <f t="shared" si="0"/>
        <v>0</v>
      </c>
      <c r="V39" s="49">
        <f t="shared" si="0"/>
        <v>0</v>
      </c>
      <c r="W39" s="49">
        <f t="shared" si="0"/>
        <v>0</v>
      </c>
      <c r="X39" s="49">
        <f t="shared" si="0"/>
        <v>0</v>
      </c>
      <c r="Y39" s="49"/>
      <c r="Z39" s="49">
        <f t="shared" si="2"/>
        <v>0</v>
      </c>
      <c r="AA39" s="49">
        <f t="shared" si="2"/>
        <v>0</v>
      </c>
      <c r="AB39" s="49">
        <f t="shared" si="2"/>
        <v>0</v>
      </c>
      <c r="AC39" s="49">
        <f t="shared" si="2"/>
        <v>0</v>
      </c>
      <c r="AD39" s="49">
        <f t="shared" si="2"/>
        <v>0</v>
      </c>
      <c r="AE39" s="49">
        <f t="shared" si="3"/>
        <v>0</v>
      </c>
      <c r="AF39" s="49"/>
      <c r="AG39" s="49" t="e">
        <f t="shared" si="4"/>
        <v>#REF!</v>
      </c>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62"/>
      <c r="BP39" s="63"/>
    </row>
    <row r="40" spans="1:68" s="3" customFormat="1" ht="28.5" customHeight="1" x14ac:dyDescent="0.5">
      <c r="A40" s="45"/>
      <c r="B40" s="577" t="s">
        <v>87</v>
      </c>
      <c r="C40" s="577"/>
      <c r="D40" s="577"/>
      <c r="E40" s="577"/>
      <c r="F40" s="57"/>
      <c r="G40" s="57"/>
      <c r="H40" s="57"/>
      <c r="I40" s="57"/>
      <c r="J40" s="57"/>
      <c r="K40" s="1"/>
      <c r="L40" s="49"/>
      <c r="M40" s="53" t="e">
        <f>+S40</f>
        <v>#REF!</v>
      </c>
      <c r="N40" s="53" t="e">
        <f>+S40</f>
        <v>#REF!</v>
      </c>
      <c r="O40" s="53" t="e">
        <f t="shared" si="5"/>
        <v>#REF!</v>
      </c>
      <c r="P40" s="53"/>
      <c r="Q40" s="53" t="e">
        <f>+S40</f>
        <v>#REF!</v>
      </c>
      <c r="R40" s="49"/>
      <c r="S40" s="53" t="e">
        <f t="shared" si="1"/>
        <v>#REF!</v>
      </c>
      <c r="T40" s="49" t="e">
        <f>+IF($AE40&gt;1,#REF!,IF($AE40&lt;1,#REF!,F$29))</f>
        <v>#REF!</v>
      </c>
      <c r="U40" s="49">
        <f t="shared" si="0"/>
        <v>0</v>
      </c>
      <c r="V40" s="49">
        <f t="shared" si="0"/>
        <v>0</v>
      </c>
      <c r="W40" s="49">
        <f t="shared" si="0"/>
        <v>0</v>
      </c>
      <c r="X40" s="49">
        <f t="shared" si="0"/>
        <v>0</v>
      </c>
      <c r="Y40" s="49"/>
      <c r="Z40" s="49">
        <f t="shared" si="2"/>
        <v>0</v>
      </c>
      <c r="AA40" s="49">
        <f t="shared" si="2"/>
        <v>0</v>
      </c>
      <c r="AB40" s="49">
        <f t="shared" si="2"/>
        <v>0</v>
      </c>
      <c r="AC40" s="49">
        <f t="shared" si="2"/>
        <v>0</v>
      </c>
      <c r="AD40" s="49">
        <f t="shared" si="2"/>
        <v>0</v>
      </c>
      <c r="AE40" s="49">
        <f t="shared" si="3"/>
        <v>0</v>
      </c>
      <c r="AF40" s="49"/>
      <c r="AG40" s="49" t="e">
        <f t="shared" si="4"/>
        <v>#REF!</v>
      </c>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62"/>
      <c r="BP40" s="63"/>
    </row>
    <row r="41" spans="1:68" s="3" customFormat="1" ht="27.75" customHeight="1" x14ac:dyDescent="0.5">
      <c r="A41" s="45"/>
      <c r="B41" s="577" t="s">
        <v>88</v>
      </c>
      <c r="C41" s="577"/>
      <c r="D41" s="577"/>
      <c r="E41" s="577"/>
      <c r="F41" s="57"/>
      <c r="G41" s="57"/>
      <c r="H41" s="57"/>
      <c r="I41" s="57"/>
      <c r="J41" s="57"/>
      <c r="K41" s="1"/>
      <c r="L41" s="49"/>
      <c r="M41" s="53"/>
      <c r="N41" s="53"/>
      <c r="O41" s="53" t="e">
        <f t="shared" si="5"/>
        <v>#REF!</v>
      </c>
      <c r="P41" s="53"/>
      <c r="Q41" s="53"/>
      <c r="R41" s="49"/>
      <c r="S41" s="53" t="e">
        <f t="shared" si="1"/>
        <v>#REF!</v>
      </c>
      <c r="T41" s="49" t="e">
        <f>+IF($AE41&gt;1,#REF!,IF($AE41&lt;1,#REF!,F$29))</f>
        <v>#REF!</v>
      </c>
      <c r="U41" s="49">
        <f t="shared" si="0"/>
        <v>0</v>
      </c>
      <c r="V41" s="49">
        <f t="shared" si="0"/>
        <v>0</v>
      </c>
      <c r="W41" s="49">
        <f t="shared" si="0"/>
        <v>0</v>
      </c>
      <c r="X41" s="49">
        <f t="shared" si="0"/>
        <v>0</v>
      </c>
      <c r="Y41" s="49"/>
      <c r="Z41" s="49">
        <f t="shared" si="2"/>
        <v>0</v>
      </c>
      <c r="AA41" s="49">
        <f t="shared" si="2"/>
        <v>0</v>
      </c>
      <c r="AB41" s="49">
        <f t="shared" si="2"/>
        <v>0</v>
      </c>
      <c r="AC41" s="49">
        <f t="shared" si="2"/>
        <v>0</v>
      </c>
      <c r="AD41" s="49">
        <f t="shared" si="2"/>
        <v>0</v>
      </c>
      <c r="AE41" s="49">
        <f t="shared" si="3"/>
        <v>0</v>
      </c>
      <c r="AF41" s="49"/>
      <c r="AG41" s="49" t="e">
        <f t="shared" si="4"/>
        <v>#REF!</v>
      </c>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62"/>
      <c r="BP41" s="63"/>
    </row>
    <row r="42" spans="1:68" s="3" customFormat="1" ht="39.9" customHeight="1" x14ac:dyDescent="0.5">
      <c r="A42" s="45"/>
      <c r="B42" s="577" t="s">
        <v>89</v>
      </c>
      <c r="C42" s="577"/>
      <c r="D42" s="577"/>
      <c r="E42" s="577"/>
      <c r="F42" s="57"/>
      <c r="G42" s="57"/>
      <c r="H42" s="57"/>
      <c r="I42" s="57"/>
      <c r="J42" s="57"/>
      <c r="K42" s="1"/>
      <c r="L42" s="49"/>
      <c r="M42" s="53" t="e">
        <f>+S42</f>
        <v>#REF!</v>
      </c>
      <c r="N42" s="53" t="e">
        <f>+S42</f>
        <v>#REF!</v>
      </c>
      <c r="O42" s="53" t="e">
        <f t="shared" si="5"/>
        <v>#REF!</v>
      </c>
      <c r="P42" s="53" t="e">
        <f>+S42</f>
        <v>#REF!</v>
      </c>
      <c r="Q42" s="53" t="e">
        <f>+S42</f>
        <v>#REF!</v>
      </c>
      <c r="R42" s="49"/>
      <c r="S42" s="53" t="e">
        <f t="shared" si="1"/>
        <v>#REF!</v>
      </c>
      <c r="T42" s="49" t="e">
        <f>+IF($AE42&gt;1,#REF!,IF($AE42&lt;1,#REF!,F$29))</f>
        <v>#REF!</v>
      </c>
      <c r="U42" s="49">
        <f t="shared" si="0"/>
        <v>0</v>
      </c>
      <c r="V42" s="49">
        <f t="shared" si="0"/>
        <v>0</v>
      </c>
      <c r="W42" s="49">
        <f t="shared" si="0"/>
        <v>0</v>
      </c>
      <c r="X42" s="49">
        <f t="shared" si="0"/>
        <v>0</v>
      </c>
      <c r="Y42" s="49"/>
      <c r="Z42" s="49">
        <f t="shared" si="2"/>
        <v>0</v>
      </c>
      <c r="AA42" s="49">
        <f t="shared" si="2"/>
        <v>0</v>
      </c>
      <c r="AB42" s="49">
        <f t="shared" si="2"/>
        <v>0</v>
      </c>
      <c r="AC42" s="49">
        <f t="shared" si="2"/>
        <v>0</v>
      </c>
      <c r="AD42" s="49">
        <f t="shared" si="2"/>
        <v>0</v>
      </c>
      <c r="AE42" s="49">
        <f t="shared" si="3"/>
        <v>0</v>
      </c>
      <c r="AF42" s="49"/>
      <c r="AG42" s="49" t="e">
        <f t="shared" si="4"/>
        <v>#REF!</v>
      </c>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62"/>
      <c r="BP42" s="63"/>
    </row>
    <row r="43" spans="1:68" s="3" customFormat="1" ht="33" customHeight="1" x14ac:dyDescent="0.5">
      <c r="A43" s="45"/>
      <c r="B43" s="577" t="s">
        <v>90</v>
      </c>
      <c r="C43" s="577"/>
      <c r="D43" s="577"/>
      <c r="E43" s="577"/>
      <c r="F43" s="57"/>
      <c r="G43" s="57"/>
      <c r="H43" s="57"/>
      <c r="I43" s="57"/>
      <c r="J43" s="57"/>
      <c r="K43" s="1"/>
      <c r="L43" s="49"/>
      <c r="M43" s="53"/>
      <c r="N43" s="53"/>
      <c r="O43" s="53" t="e">
        <f t="shared" si="5"/>
        <v>#REF!</v>
      </c>
      <c r="P43" s="53" t="e">
        <f>+S43</f>
        <v>#REF!</v>
      </c>
      <c r="Q43" s="53" t="e">
        <f>+S43</f>
        <v>#REF!</v>
      </c>
      <c r="R43" s="49"/>
      <c r="S43" s="53" t="e">
        <f t="shared" si="1"/>
        <v>#REF!</v>
      </c>
      <c r="T43" s="49" t="e">
        <f>+IF($AE43&gt;1,#REF!,IF($AE43&lt;1,#REF!,F$29))</f>
        <v>#REF!</v>
      </c>
      <c r="U43" s="49">
        <f t="shared" si="0"/>
        <v>0</v>
      </c>
      <c r="V43" s="49">
        <f t="shared" si="0"/>
        <v>0</v>
      </c>
      <c r="W43" s="49">
        <f t="shared" si="0"/>
        <v>0</v>
      </c>
      <c r="X43" s="49">
        <f t="shared" si="0"/>
        <v>0</v>
      </c>
      <c r="Y43" s="49"/>
      <c r="Z43" s="49">
        <f t="shared" si="2"/>
        <v>0</v>
      </c>
      <c r="AA43" s="49">
        <f t="shared" si="2"/>
        <v>0</v>
      </c>
      <c r="AB43" s="49">
        <f t="shared" si="2"/>
        <v>0</v>
      </c>
      <c r="AC43" s="49">
        <f t="shared" si="2"/>
        <v>0</v>
      </c>
      <c r="AD43" s="49">
        <f t="shared" si="2"/>
        <v>0</v>
      </c>
      <c r="AE43" s="49">
        <f t="shared" si="3"/>
        <v>0</v>
      </c>
      <c r="AF43" s="49"/>
      <c r="AG43" s="49" t="e">
        <f t="shared" si="4"/>
        <v>#REF!</v>
      </c>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62"/>
      <c r="BP43" s="63"/>
    </row>
    <row r="44" spans="1:68" s="3" customFormat="1" ht="28.5" customHeight="1" x14ac:dyDescent="0.5">
      <c r="A44" s="45"/>
      <c r="B44" s="577" t="s">
        <v>91</v>
      </c>
      <c r="C44" s="577"/>
      <c r="D44" s="577"/>
      <c r="E44" s="577"/>
      <c r="F44" s="57"/>
      <c r="G44" s="57"/>
      <c r="H44" s="57"/>
      <c r="I44" s="57"/>
      <c r="J44" s="57"/>
      <c r="K44" s="1"/>
      <c r="L44" s="49"/>
      <c r="M44" s="53" t="e">
        <f>+S44</f>
        <v>#REF!</v>
      </c>
      <c r="N44" s="53" t="e">
        <f>+S44</f>
        <v>#REF!</v>
      </c>
      <c r="O44" s="53" t="e">
        <f t="shared" si="5"/>
        <v>#REF!</v>
      </c>
      <c r="P44" s="53" t="e">
        <f>+S44</f>
        <v>#REF!</v>
      </c>
      <c r="Q44" s="53" t="e">
        <f>+S44</f>
        <v>#REF!</v>
      </c>
      <c r="R44" s="49"/>
      <c r="S44" s="53" t="e">
        <f t="shared" si="1"/>
        <v>#REF!</v>
      </c>
      <c r="T44" s="49" t="e">
        <f>+IF($AE44&gt;1,#REF!,IF($AE44&lt;1,#REF!,F$29))</f>
        <v>#REF!</v>
      </c>
      <c r="U44" s="49">
        <f t="shared" si="0"/>
        <v>0</v>
      </c>
      <c r="V44" s="49">
        <f t="shared" si="0"/>
        <v>0</v>
      </c>
      <c r="W44" s="49">
        <f t="shared" si="0"/>
        <v>0</v>
      </c>
      <c r="X44" s="49">
        <f t="shared" si="0"/>
        <v>0</v>
      </c>
      <c r="Y44" s="49"/>
      <c r="Z44" s="49">
        <f t="shared" si="2"/>
        <v>0</v>
      </c>
      <c r="AA44" s="49">
        <f t="shared" si="2"/>
        <v>0</v>
      </c>
      <c r="AB44" s="49">
        <f t="shared" si="2"/>
        <v>0</v>
      </c>
      <c r="AC44" s="49">
        <f t="shared" si="2"/>
        <v>0</v>
      </c>
      <c r="AD44" s="49">
        <f t="shared" si="2"/>
        <v>0</v>
      </c>
      <c r="AE44" s="49">
        <f t="shared" si="3"/>
        <v>0</v>
      </c>
      <c r="AF44" s="49"/>
      <c r="AG44" s="49" t="e">
        <f t="shared" si="4"/>
        <v>#REF!</v>
      </c>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62"/>
      <c r="BP44" s="63"/>
    </row>
    <row r="45" spans="1:68" s="3" customFormat="1" ht="39.9" customHeight="1" x14ac:dyDescent="0.5">
      <c r="A45" s="45"/>
      <c r="B45" s="577" t="s">
        <v>92</v>
      </c>
      <c r="C45" s="577"/>
      <c r="D45" s="577"/>
      <c r="E45" s="577"/>
      <c r="F45" s="57"/>
      <c r="G45" s="57"/>
      <c r="H45" s="57"/>
      <c r="I45" s="57"/>
      <c r="J45" s="57"/>
      <c r="K45" s="1"/>
      <c r="L45" s="49"/>
      <c r="M45" s="53"/>
      <c r="N45" s="53"/>
      <c r="O45" s="53" t="e">
        <f t="shared" si="5"/>
        <v>#REF!</v>
      </c>
      <c r="P45" s="53" t="e">
        <f>+S45</f>
        <v>#REF!</v>
      </c>
      <c r="Q45" s="53"/>
      <c r="R45" s="49"/>
      <c r="S45" s="53" t="e">
        <f t="shared" si="1"/>
        <v>#REF!</v>
      </c>
      <c r="T45" s="49" t="e">
        <f>+IF($AE45&gt;1,#REF!,IF($AE45&lt;1,#REF!,F$29))</f>
        <v>#REF!</v>
      </c>
      <c r="U45" s="49">
        <f t="shared" si="0"/>
        <v>0</v>
      </c>
      <c r="V45" s="49">
        <f t="shared" si="0"/>
        <v>0</v>
      </c>
      <c r="W45" s="49">
        <f t="shared" si="0"/>
        <v>0</v>
      </c>
      <c r="X45" s="49">
        <f t="shared" si="0"/>
        <v>0</v>
      </c>
      <c r="Y45" s="49"/>
      <c r="Z45" s="49">
        <f t="shared" si="2"/>
        <v>0</v>
      </c>
      <c r="AA45" s="49">
        <f t="shared" si="2"/>
        <v>0</v>
      </c>
      <c r="AB45" s="49">
        <f t="shared" si="2"/>
        <v>0</v>
      </c>
      <c r="AC45" s="49">
        <f t="shared" si="2"/>
        <v>0</v>
      </c>
      <c r="AD45" s="49">
        <f t="shared" si="2"/>
        <v>0</v>
      </c>
      <c r="AE45" s="49">
        <f t="shared" si="3"/>
        <v>0</v>
      </c>
      <c r="AF45" s="49"/>
      <c r="AG45" s="49" t="e">
        <f t="shared" si="4"/>
        <v>#REF!</v>
      </c>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62"/>
      <c r="BP45" s="63"/>
    </row>
    <row r="46" spans="1:68" s="3" customFormat="1" ht="39.9" customHeight="1" x14ac:dyDescent="0.5">
      <c r="A46" s="45"/>
      <c r="B46" s="577" t="s">
        <v>93</v>
      </c>
      <c r="C46" s="577"/>
      <c r="D46" s="577"/>
      <c r="E46" s="577"/>
      <c r="F46" s="57"/>
      <c r="G46" s="57"/>
      <c r="H46" s="57"/>
      <c r="I46" s="57"/>
      <c r="J46" s="57"/>
      <c r="K46" s="1"/>
      <c r="L46" s="49"/>
      <c r="M46" s="53"/>
      <c r="N46" s="53" t="e">
        <f t="shared" ref="N46:N51" si="6">+S46</f>
        <v>#REF!</v>
      </c>
      <c r="O46" s="53" t="e">
        <f t="shared" si="5"/>
        <v>#REF!</v>
      </c>
      <c r="P46" s="53"/>
      <c r="Q46" s="53"/>
      <c r="R46" s="49"/>
      <c r="S46" s="53" t="e">
        <f t="shared" si="1"/>
        <v>#REF!</v>
      </c>
      <c r="T46" s="49" t="e">
        <f>+IF($AE46&gt;1,#REF!,IF($AE46&lt;1,#REF!,F$29))</f>
        <v>#REF!</v>
      </c>
      <c r="U46" s="49">
        <f t="shared" si="0"/>
        <v>0</v>
      </c>
      <c r="V46" s="49">
        <f t="shared" si="0"/>
        <v>0</v>
      </c>
      <c r="W46" s="49">
        <f t="shared" si="0"/>
        <v>0</v>
      </c>
      <c r="X46" s="49">
        <f t="shared" si="0"/>
        <v>0</v>
      </c>
      <c r="Y46" s="49"/>
      <c r="Z46" s="49">
        <f t="shared" si="2"/>
        <v>0</v>
      </c>
      <c r="AA46" s="49">
        <f t="shared" si="2"/>
        <v>0</v>
      </c>
      <c r="AB46" s="49">
        <f t="shared" si="2"/>
        <v>0</v>
      </c>
      <c r="AC46" s="49">
        <f t="shared" si="2"/>
        <v>0</v>
      </c>
      <c r="AD46" s="49">
        <f t="shared" si="2"/>
        <v>0</v>
      </c>
      <c r="AE46" s="49">
        <f t="shared" si="3"/>
        <v>0</v>
      </c>
      <c r="AF46" s="49"/>
      <c r="AG46" s="49" t="e">
        <f t="shared" si="4"/>
        <v>#REF!</v>
      </c>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62"/>
      <c r="BP46" s="63"/>
    </row>
    <row r="47" spans="1:68" s="3" customFormat="1" ht="28.5" customHeight="1" x14ac:dyDescent="0.5">
      <c r="A47" s="45"/>
      <c r="B47" s="577" t="s">
        <v>94</v>
      </c>
      <c r="C47" s="577"/>
      <c r="D47" s="577"/>
      <c r="E47" s="577"/>
      <c r="F47" s="57"/>
      <c r="G47" s="57"/>
      <c r="H47" s="57"/>
      <c r="I47" s="57"/>
      <c r="J47" s="57"/>
      <c r="K47" s="1"/>
      <c r="L47" s="49"/>
      <c r="M47" s="53"/>
      <c r="N47" s="53" t="e">
        <f t="shared" si="6"/>
        <v>#REF!</v>
      </c>
      <c r="O47" s="53" t="e">
        <f t="shared" si="5"/>
        <v>#REF!</v>
      </c>
      <c r="P47" s="53" t="e">
        <f>+S47</f>
        <v>#REF!</v>
      </c>
      <c r="Q47" s="53"/>
      <c r="R47" s="49"/>
      <c r="S47" s="53" t="e">
        <f t="shared" si="1"/>
        <v>#REF!</v>
      </c>
      <c r="T47" s="49" t="e">
        <f>+IF($AE47&gt;1,#REF!,IF($AE47&lt;1,#REF!,F$29))</f>
        <v>#REF!</v>
      </c>
      <c r="U47" s="49">
        <f t="shared" si="0"/>
        <v>0</v>
      </c>
      <c r="V47" s="49">
        <f t="shared" si="0"/>
        <v>0</v>
      </c>
      <c r="W47" s="49">
        <f t="shared" si="0"/>
        <v>0</v>
      </c>
      <c r="X47" s="49">
        <f t="shared" si="0"/>
        <v>0</v>
      </c>
      <c r="Y47" s="49"/>
      <c r="Z47" s="49">
        <f t="shared" si="2"/>
        <v>0</v>
      </c>
      <c r="AA47" s="49">
        <f t="shared" si="2"/>
        <v>0</v>
      </c>
      <c r="AB47" s="49">
        <f t="shared" si="2"/>
        <v>0</v>
      </c>
      <c r="AC47" s="49">
        <f t="shared" si="2"/>
        <v>0</v>
      </c>
      <c r="AD47" s="49">
        <f t="shared" si="2"/>
        <v>0</v>
      </c>
      <c r="AE47" s="49">
        <f t="shared" si="3"/>
        <v>0</v>
      </c>
      <c r="AF47" s="49"/>
      <c r="AG47" s="49" t="e">
        <f t="shared" si="4"/>
        <v>#REF!</v>
      </c>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62"/>
      <c r="BP47" s="63"/>
    </row>
    <row r="48" spans="1:68" s="3" customFormat="1" ht="30.75" customHeight="1" x14ac:dyDescent="0.5">
      <c r="A48" s="45"/>
      <c r="B48" s="577" t="s">
        <v>95</v>
      </c>
      <c r="C48" s="577"/>
      <c r="D48" s="577"/>
      <c r="E48" s="577"/>
      <c r="F48" s="57"/>
      <c r="G48" s="57"/>
      <c r="H48" s="57"/>
      <c r="I48" s="57"/>
      <c r="J48" s="57"/>
      <c r="K48" s="1"/>
      <c r="L48" s="49"/>
      <c r="M48" s="53"/>
      <c r="N48" s="53" t="e">
        <f t="shared" si="6"/>
        <v>#REF!</v>
      </c>
      <c r="O48" s="53" t="e">
        <f t="shared" si="5"/>
        <v>#REF!</v>
      </c>
      <c r="P48" s="53" t="e">
        <f>+S48</f>
        <v>#REF!</v>
      </c>
      <c r="Q48" s="53"/>
      <c r="R48" s="49"/>
      <c r="S48" s="53" t="e">
        <f t="shared" si="1"/>
        <v>#REF!</v>
      </c>
      <c r="T48" s="49" t="e">
        <f>+IF($AE48&gt;1,#REF!,IF($AE48&lt;1,#REF!,F$29))</f>
        <v>#REF!</v>
      </c>
      <c r="U48" s="49">
        <f t="shared" si="0"/>
        <v>0</v>
      </c>
      <c r="V48" s="49">
        <f t="shared" si="0"/>
        <v>0</v>
      </c>
      <c r="W48" s="49">
        <f t="shared" si="0"/>
        <v>0</v>
      </c>
      <c r="X48" s="49">
        <f t="shared" si="0"/>
        <v>0</v>
      </c>
      <c r="Y48" s="49"/>
      <c r="Z48" s="49">
        <f t="shared" si="2"/>
        <v>0</v>
      </c>
      <c r="AA48" s="49">
        <f t="shared" si="2"/>
        <v>0</v>
      </c>
      <c r="AB48" s="49">
        <f t="shared" si="2"/>
        <v>0</v>
      </c>
      <c r="AC48" s="49">
        <f t="shared" si="2"/>
        <v>0</v>
      </c>
      <c r="AD48" s="49">
        <f t="shared" si="2"/>
        <v>0</v>
      </c>
      <c r="AE48" s="49">
        <f t="shared" si="3"/>
        <v>0</v>
      </c>
      <c r="AF48" s="49"/>
      <c r="AG48" s="49" t="e">
        <f t="shared" si="4"/>
        <v>#REF!</v>
      </c>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62"/>
      <c r="BP48" s="63"/>
    </row>
    <row r="49" spans="1:68" s="3" customFormat="1" ht="39.9" customHeight="1" x14ac:dyDescent="0.5">
      <c r="A49" s="45"/>
      <c r="B49" s="577" t="s">
        <v>96</v>
      </c>
      <c r="C49" s="577"/>
      <c r="D49" s="577"/>
      <c r="E49" s="577"/>
      <c r="F49" s="57"/>
      <c r="G49" s="57"/>
      <c r="H49" s="57"/>
      <c r="I49" s="57"/>
      <c r="J49" s="57"/>
      <c r="K49" s="1"/>
      <c r="L49" s="49"/>
      <c r="M49" s="53" t="e">
        <f>+S49</f>
        <v>#REF!</v>
      </c>
      <c r="N49" s="53" t="e">
        <f t="shared" si="6"/>
        <v>#REF!</v>
      </c>
      <c r="O49" s="53" t="e">
        <f t="shared" si="5"/>
        <v>#REF!</v>
      </c>
      <c r="P49" s="53" t="e">
        <f>+S49</f>
        <v>#REF!</v>
      </c>
      <c r="Q49" s="53" t="e">
        <f>+S49</f>
        <v>#REF!</v>
      </c>
      <c r="R49" s="49"/>
      <c r="S49" s="53" t="e">
        <f t="shared" si="1"/>
        <v>#REF!</v>
      </c>
      <c r="T49" s="49" t="e">
        <f>+IF($AE49&gt;1,#REF!,IF($AE49&lt;1,#REF!,F$29))</f>
        <v>#REF!</v>
      </c>
      <c r="U49" s="49">
        <f t="shared" si="0"/>
        <v>0</v>
      </c>
      <c r="V49" s="49">
        <f t="shared" si="0"/>
        <v>0</v>
      </c>
      <c r="W49" s="49">
        <f t="shared" si="0"/>
        <v>0</v>
      </c>
      <c r="X49" s="49">
        <f t="shared" si="0"/>
        <v>0</v>
      </c>
      <c r="Y49" s="49"/>
      <c r="Z49" s="49">
        <f t="shared" si="2"/>
        <v>0</v>
      </c>
      <c r="AA49" s="49">
        <f t="shared" si="2"/>
        <v>0</v>
      </c>
      <c r="AB49" s="49">
        <f t="shared" si="2"/>
        <v>0</v>
      </c>
      <c r="AC49" s="49">
        <f t="shared" si="2"/>
        <v>0</v>
      </c>
      <c r="AD49" s="49">
        <f t="shared" si="2"/>
        <v>0</v>
      </c>
      <c r="AE49" s="49">
        <f t="shared" si="3"/>
        <v>0</v>
      </c>
      <c r="AF49" s="49"/>
      <c r="AG49" s="49" t="e">
        <f t="shared" si="4"/>
        <v>#REF!</v>
      </c>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62"/>
      <c r="BP49" s="63"/>
    </row>
    <row r="50" spans="1:68" s="3" customFormat="1" ht="29.25" customHeight="1" x14ac:dyDescent="0.5">
      <c r="A50" s="45"/>
      <c r="B50" s="577" t="s">
        <v>97</v>
      </c>
      <c r="C50" s="577"/>
      <c r="D50" s="577"/>
      <c r="E50" s="577"/>
      <c r="F50" s="57"/>
      <c r="G50" s="57"/>
      <c r="H50" s="57"/>
      <c r="I50" s="57"/>
      <c r="J50" s="57"/>
      <c r="K50" s="1"/>
      <c r="L50" s="49"/>
      <c r="M50" s="53" t="e">
        <f>+S50</f>
        <v>#REF!</v>
      </c>
      <c r="N50" s="53" t="e">
        <f t="shared" si="6"/>
        <v>#REF!</v>
      </c>
      <c r="O50" s="53" t="e">
        <f t="shared" si="5"/>
        <v>#REF!</v>
      </c>
      <c r="P50" s="53" t="e">
        <f>+S50</f>
        <v>#REF!</v>
      </c>
      <c r="Q50" s="53" t="e">
        <f>+S50</f>
        <v>#REF!</v>
      </c>
      <c r="R50" s="49"/>
      <c r="S50" s="53" t="e">
        <f t="shared" si="1"/>
        <v>#REF!</v>
      </c>
      <c r="T50" s="49" t="e">
        <f>+IF($AE50&gt;1,#REF!,IF($AE50&lt;1,#REF!,F$29))</f>
        <v>#REF!</v>
      </c>
      <c r="U50" s="49">
        <f t="shared" si="0"/>
        <v>0</v>
      </c>
      <c r="V50" s="49">
        <f t="shared" si="0"/>
        <v>0</v>
      </c>
      <c r="W50" s="49">
        <f t="shared" si="0"/>
        <v>0</v>
      </c>
      <c r="X50" s="49">
        <f t="shared" si="0"/>
        <v>0</v>
      </c>
      <c r="Y50" s="49"/>
      <c r="Z50" s="49">
        <f t="shared" si="2"/>
        <v>0</v>
      </c>
      <c r="AA50" s="49">
        <f t="shared" si="2"/>
        <v>0</v>
      </c>
      <c r="AB50" s="49">
        <f t="shared" si="2"/>
        <v>0</v>
      </c>
      <c r="AC50" s="49">
        <f t="shared" si="2"/>
        <v>0</v>
      </c>
      <c r="AD50" s="49">
        <f t="shared" si="2"/>
        <v>0</v>
      </c>
      <c r="AE50" s="49">
        <f t="shared" si="3"/>
        <v>0</v>
      </c>
      <c r="AF50" s="49"/>
      <c r="AG50" s="49" t="e">
        <f t="shared" si="4"/>
        <v>#REF!</v>
      </c>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62"/>
      <c r="BP50" s="63"/>
    </row>
    <row r="51" spans="1:68" s="3" customFormat="1" ht="32.25" customHeight="1" x14ac:dyDescent="0.5">
      <c r="A51" s="45"/>
      <c r="B51" s="577" t="s">
        <v>98</v>
      </c>
      <c r="C51" s="577"/>
      <c r="D51" s="577"/>
      <c r="E51" s="577"/>
      <c r="F51" s="57"/>
      <c r="G51" s="57"/>
      <c r="H51" s="57"/>
      <c r="I51" s="57"/>
      <c r="J51" s="57"/>
      <c r="K51" s="1"/>
      <c r="L51" s="49"/>
      <c r="M51" s="53" t="e">
        <f>+S51</f>
        <v>#REF!</v>
      </c>
      <c r="N51" s="53" t="e">
        <f t="shared" si="6"/>
        <v>#REF!</v>
      </c>
      <c r="O51" s="53" t="e">
        <f t="shared" si="5"/>
        <v>#REF!</v>
      </c>
      <c r="P51" s="53"/>
      <c r="Q51" s="53"/>
      <c r="R51" s="49"/>
      <c r="S51" s="53" t="e">
        <f t="shared" si="1"/>
        <v>#REF!</v>
      </c>
      <c r="T51" s="49" t="e">
        <f>+IF($AE51&gt;1,#REF!,IF($AE51&lt;1,#REF!,F$29))</f>
        <v>#REF!</v>
      </c>
      <c r="U51" s="49">
        <f t="shared" si="0"/>
        <v>0</v>
      </c>
      <c r="V51" s="49">
        <f t="shared" si="0"/>
        <v>0</v>
      </c>
      <c r="W51" s="49">
        <f t="shared" si="0"/>
        <v>0</v>
      </c>
      <c r="X51" s="49">
        <f t="shared" si="0"/>
        <v>0</v>
      </c>
      <c r="Y51" s="49"/>
      <c r="Z51" s="49">
        <f t="shared" si="2"/>
        <v>0</v>
      </c>
      <c r="AA51" s="49">
        <f t="shared" si="2"/>
        <v>0</v>
      </c>
      <c r="AB51" s="49">
        <f t="shared" si="2"/>
        <v>0</v>
      </c>
      <c r="AC51" s="49">
        <f t="shared" si="2"/>
        <v>0</v>
      </c>
      <c r="AD51" s="49">
        <f t="shared" si="2"/>
        <v>0</v>
      </c>
      <c r="AE51" s="49">
        <f t="shared" si="3"/>
        <v>0</v>
      </c>
      <c r="AF51" s="49"/>
      <c r="AG51" s="49" t="e">
        <f t="shared" si="4"/>
        <v>#REF!</v>
      </c>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62"/>
      <c r="BP51" s="63"/>
    </row>
    <row r="52" spans="1:68" s="3" customFormat="1" ht="30.75" customHeight="1" x14ac:dyDescent="0.5">
      <c r="A52" s="45"/>
      <c r="B52" s="577" t="s">
        <v>99</v>
      </c>
      <c r="C52" s="577"/>
      <c r="D52" s="577"/>
      <c r="E52" s="577"/>
      <c r="F52" s="57"/>
      <c r="G52" s="57"/>
      <c r="H52" s="57"/>
      <c r="I52" s="57"/>
      <c r="J52" s="57"/>
      <c r="K52" s="1"/>
      <c r="L52" s="49"/>
      <c r="M52" s="53"/>
      <c r="N52" s="53"/>
      <c r="O52" s="53"/>
      <c r="P52" s="53" t="e">
        <f>+S52</f>
        <v>#REF!</v>
      </c>
      <c r="Q52" s="53"/>
      <c r="R52" s="49"/>
      <c r="S52" s="53" t="e">
        <f t="shared" si="1"/>
        <v>#REF!</v>
      </c>
      <c r="T52" s="49" t="e">
        <f>+IF($AE52&gt;1,#REF!,IF($AE52&lt;1,#REF!,F$29))</f>
        <v>#REF!</v>
      </c>
      <c r="U52" s="49">
        <f t="shared" si="0"/>
        <v>0</v>
      </c>
      <c r="V52" s="49">
        <f t="shared" si="0"/>
        <v>0</v>
      </c>
      <c r="W52" s="49">
        <f t="shared" si="0"/>
        <v>0</v>
      </c>
      <c r="X52" s="49">
        <f t="shared" si="0"/>
        <v>0</v>
      </c>
      <c r="Y52" s="49"/>
      <c r="Z52" s="49">
        <f t="shared" si="2"/>
        <v>0</v>
      </c>
      <c r="AA52" s="49">
        <f t="shared" si="2"/>
        <v>0</v>
      </c>
      <c r="AB52" s="49">
        <f t="shared" si="2"/>
        <v>0</v>
      </c>
      <c r="AC52" s="49">
        <f t="shared" si="2"/>
        <v>0</v>
      </c>
      <c r="AD52" s="49">
        <f t="shared" si="2"/>
        <v>0</v>
      </c>
      <c r="AE52" s="49">
        <f t="shared" si="3"/>
        <v>0</v>
      </c>
      <c r="AF52" s="49"/>
      <c r="AG52" s="49" t="e">
        <f t="shared" si="4"/>
        <v>#REF!</v>
      </c>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62"/>
      <c r="BP52" s="63"/>
    </row>
    <row r="53" spans="1:68" s="3" customFormat="1" ht="39.9" customHeight="1" x14ac:dyDescent="0.5">
      <c r="A53" s="45"/>
      <c r="B53" s="577" t="s">
        <v>100</v>
      </c>
      <c r="C53" s="577"/>
      <c r="D53" s="577"/>
      <c r="E53" s="577"/>
      <c r="F53" s="57"/>
      <c r="G53" s="57"/>
      <c r="H53" s="57"/>
      <c r="I53" s="57"/>
      <c r="J53" s="57"/>
      <c r="K53" s="1"/>
      <c r="L53" s="49"/>
      <c r="M53" s="53" t="e">
        <f>+S53</f>
        <v>#REF!</v>
      </c>
      <c r="N53" s="53" t="e">
        <f>+S53</f>
        <v>#REF!</v>
      </c>
      <c r="O53" s="53" t="e">
        <f>+S53</f>
        <v>#REF!</v>
      </c>
      <c r="P53" s="53" t="e">
        <f>+S53</f>
        <v>#REF!</v>
      </c>
      <c r="Q53" s="53" t="e">
        <f>+S53</f>
        <v>#REF!</v>
      </c>
      <c r="R53" s="49"/>
      <c r="S53" s="53" t="e">
        <f t="shared" si="1"/>
        <v>#REF!</v>
      </c>
      <c r="T53" s="49" t="e">
        <f>+IF($AE53&gt;1,#REF!,IF($AE53&lt;1,#REF!,F$29))</f>
        <v>#REF!</v>
      </c>
      <c r="U53" s="49">
        <f t="shared" si="0"/>
        <v>0</v>
      </c>
      <c r="V53" s="49">
        <f t="shared" si="0"/>
        <v>0</v>
      </c>
      <c r="W53" s="49">
        <f t="shared" si="0"/>
        <v>0</v>
      </c>
      <c r="X53" s="49">
        <f t="shared" si="0"/>
        <v>0</v>
      </c>
      <c r="Y53" s="49"/>
      <c r="Z53" s="49">
        <f t="shared" si="2"/>
        <v>0</v>
      </c>
      <c r="AA53" s="49">
        <f t="shared" si="2"/>
        <v>0</v>
      </c>
      <c r="AB53" s="49">
        <f t="shared" si="2"/>
        <v>0</v>
      </c>
      <c r="AC53" s="49">
        <f t="shared" si="2"/>
        <v>0</v>
      </c>
      <c r="AD53" s="49">
        <f t="shared" si="2"/>
        <v>0</v>
      </c>
      <c r="AE53" s="49">
        <f t="shared" si="3"/>
        <v>0</v>
      </c>
      <c r="AF53" s="49"/>
      <c r="AG53" s="49" t="e">
        <f t="shared" si="4"/>
        <v>#REF!</v>
      </c>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62"/>
      <c r="BP53" s="63"/>
    </row>
    <row r="54" spans="1:68" s="3" customFormat="1" ht="39.9" customHeight="1" thickBot="1" x14ac:dyDescent="0.55000000000000004">
      <c r="A54" s="45"/>
      <c r="B54" s="593" t="s">
        <v>101</v>
      </c>
      <c r="C54" s="593"/>
      <c r="D54" s="593"/>
      <c r="E54" s="593"/>
      <c r="F54" s="61"/>
      <c r="G54" s="61"/>
      <c r="H54" s="61"/>
      <c r="I54" s="61"/>
      <c r="J54" s="61"/>
      <c r="K54" s="1"/>
      <c r="L54" s="49"/>
      <c r="M54" s="53"/>
      <c r="N54" s="53"/>
      <c r="O54" s="53"/>
      <c r="P54" s="53" t="e">
        <f>+S54</f>
        <v>#REF!</v>
      </c>
      <c r="Q54" s="53" t="e">
        <f>+S54</f>
        <v>#REF!</v>
      </c>
      <c r="R54" s="49"/>
      <c r="S54" s="53" t="e">
        <f t="shared" si="1"/>
        <v>#REF!</v>
      </c>
      <c r="T54" s="49" t="e">
        <f>+IF($AE54&gt;1,#REF!,IF($AE54&lt;1,#REF!,F$29))</f>
        <v>#REF!</v>
      </c>
      <c r="U54" s="49">
        <f t="shared" si="0"/>
        <v>0</v>
      </c>
      <c r="V54" s="49">
        <f t="shared" si="0"/>
        <v>0</v>
      </c>
      <c r="W54" s="49">
        <f t="shared" si="0"/>
        <v>0</v>
      </c>
      <c r="X54" s="49">
        <f t="shared" si="0"/>
        <v>0</v>
      </c>
      <c r="Y54" s="49"/>
      <c r="Z54" s="49">
        <f t="shared" si="2"/>
        <v>0</v>
      </c>
      <c r="AA54" s="49">
        <f t="shared" si="2"/>
        <v>0</v>
      </c>
      <c r="AB54" s="49">
        <f t="shared" si="2"/>
        <v>0</v>
      </c>
      <c r="AC54" s="49">
        <f t="shared" si="2"/>
        <v>0</v>
      </c>
      <c r="AD54" s="49">
        <f t="shared" si="2"/>
        <v>0</v>
      </c>
      <c r="AE54" s="49">
        <f t="shared" si="3"/>
        <v>0</v>
      </c>
      <c r="AF54" s="49"/>
      <c r="AG54" s="49" t="e">
        <f t="shared" si="4"/>
        <v>#REF!</v>
      </c>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62"/>
      <c r="BP54" s="63"/>
    </row>
    <row r="55" spans="1:68" s="3" customFormat="1" x14ac:dyDescent="0.5">
      <c r="A55" s="45"/>
      <c r="B55" s="590" t="e">
        <f>IF(AJ34&gt;=70,AJ35,AJ36)</f>
        <v>#REF!</v>
      </c>
      <c r="C55" s="591"/>
      <c r="D55" s="591"/>
      <c r="E55" s="591"/>
      <c r="F55" s="591"/>
      <c r="G55" s="591"/>
      <c r="H55" s="591"/>
      <c r="I55" s="591"/>
      <c r="J55" s="592"/>
      <c r="K55" s="1"/>
      <c r="L55" s="49"/>
      <c r="M55" s="53" t="e">
        <f>SUM(M30:M54)</f>
        <v>#REF!</v>
      </c>
      <c r="N55" s="53" t="e">
        <f>SUM(N30:N54)</f>
        <v>#REF!</v>
      </c>
      <c r="O55" s="53" t="e">
        <f>SUM(O30:O54)</f>
        <v>#REF!</v>
      </c>
      <c r="P55" s="53" t="e">
        <f>SUM(P30:P54)</f>
        <v>#REF!</v>
      </c>
      <c r="Q55" s="53" t="e">
        <f>SUM(Q30:Q54)</f>
        <v>#REF!</v>
      </c>
      <c r="R55" s="49"/>
      <c r="S55" s="49"/>
      <c r="T55" s="49"/>
      <c r="U55" s="49"/>
      <c r="V55" s="49"/>
      <c r="W55" s="49"/>
      <c r="X55" s="49"/>
      <c r="Y55" s="49"/>
      <c r="Z55" s="49"/>
      <c r="AA55" s="49"/>
      <c r="AB55" s="49"/>
      <c r="AC55" s="49"/>
      <c r="AD55" s="49">
        <f>MIN(AE30:AE54)</f>
        <v>0</v>
      </c>
      <c r="AE55" s="49">
        <f>MAX(AE30:AE54)</f>
        <v>0</v>
      </c>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62"/>
      <c r="BP55" s="63"/>
    </row>
    <row r="56" spans="1:68" s="3" customFormat="1" x14ac:dyDescent="0.5">
      <c r="A56" s="45"/>
      <c r="B56" s="594" t="e">
        <f>IF(AL34&gt;=70,AL35,AL36)</f>
        <v>#REF!</v>
      </c>
      <c r="C56" s="595"/>
      <c r="D56" s="595"/>
      <c r="E56" s="595"/>
      <c r="F56" s="595"/>
      <c r="G56" s="595"/>
      <c r="H56" s="595"/>
      <c r="I56" s="595"/>
      <c r="J56" s="596"/>
      <c r="K56" s="1"/>
      <c r="L56" s="49"/>
      <c r="M56" s="53"/>
      <c r="N56" s="53"/>
      <c r="O56" s="53"/>
      <c r="P56" s="53"/>
      <c r="Q56" s="53"/>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62"/>
      <c r="BP56" s="63"/>
    </row>
    <row r="57" spans="1:68" s="3" customFormat="1" x14ac:dyDescent="0.5">
      <c r="A57" s="45"/>
      <c r="B57" s="594" t="e">
        <f>IF(AM34&gt;=70,AM35,AM36)</f>
        <v>#REF!</v>
      </c>
      <c r="C57" s="595"/>
      <c r="D57" s="595"/>
      <c r="E57" s="595"/>
      <c r="F57" s="595"/>
      <c r="G57" s="595"/>
      <c r="H57" s="595"/>
      <c r="I57" s="595"/>
      <c r="J57" s="596"/>
      <c r="K57" s="1"/>
      <c r="L57" s="49"/>
      <c r="M57" s="53"/>
      <c r="N57" s="53"/>
      <c r="O57" s="53"/>
      <c r="P57" s="53"/>
      <c r="Q57" s="53"/>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62"/>
      <c r="BP57" s="63"/>
    </row>
    <row r="58" spans="1:68" s="3" customFormat="1" x14ac:dyDescent="0.5">
      <c r="A58" s="45"/>
      <c r="B58" s="594" t="e">
        <f>IF(AN34&gt;=70,AN35,AN36)</f>
        <v>#REF!</v>
      </c>
      <c r="C58" s="595"/>
      <c r="D58" s="595"/>
      <c r="E58" s="595"/>
      <c r="F58" s="595"/>
      <c r="G58" s="595"/>
      <c r="H58" s="595"/>
      <c r="I58" s="595"/>
      <c r="J58" s="596"/>
      <c r="K58" s="1"/>
      <c r="L58" s="49"/>
      <c r="M58" s="53"/>
      <c r="N58" s="53"/>
      <c r="O58" s="53"/>
      <c r="P58" s="53"/>
      <c r="Q58" s="53"/>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62"/>
      <c r="BP58" s="63"/>
    </row>
    <row r="59" spans="1:68" s="3" customFormat="1" ht="18.600000000000001" thickBot="1" x14ac:dyDescent="0.55000000000000004">
      <c r="A59" s="45"/>
      <c r="B59" s="597" t="e">
        <f>IF(AK34&gt;=70,AK35,AK36)</f>
        <v>#REF!</v>
      </c>
      <c r="C59" s="598"/>
      <c r="D59" s="598"/>
      <c r="E59" s="598"/>
      <c r="F59" s="598"/>
      <c r="G59" s="598"/>
      <c r="H59" s="598"/>
      <c r="I59" s="598"/>
      <c r="J59" s="599"/>
      <c r="K59" s="1"/>
      <c r="L59" s="49"/>
      <c r="M59" s="54" t="e">
        <f>1-M55/M27</f>
        <v>#REF!</v>
      </c>
      <c r="N59" s="54" t="e">
        <f>1-N55/N27</f>
        <v>#REF!</v>
      </c>
      <c r="O59" s="54" t="e">
        <f>1-O55/O27</f>
        <v>#REF!</v>
      </c>
      <c r="P59" s="54" t="e">
        <f>1-P55/P27</f>
        <v>#REF!</v>
      </c>
      <c r="Q59" s="54" t="e">
        <f>1-Q55/Q27</f>
        <v>#REF!</v>
      </c>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62"/>
      <c r="BP59" s="63"/>
    </row>
    <row r="60" spans="1:68" s="3" customFormat="1" x14ac:dyDescent="0.5">
      <c r="A60" s="45"/>
      <c r="B60" s="1"/>
      <c r="C60" s="1"/>
      <c r="D60" s="1"/>
      <c r="E60" s="1"/>
      <c r="F60" s="1"/>
      <c r="G60" s="1"/>
      <c r="H60" s="1"/>
      <c r="I60" s="1"/>
      <c r="J60" s="1"/>
      <c r="K60" s="1"/>
      <c r="L60" s="49"/>
      <c r="M60" s="54"/>
      <c r="N60" s="54"/>
      <c r="O60" s="54"/>
      <c r="P60" s="54"/>
      <c r="Q60" s="54"/>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62"/>
      <c r="BP60" s="63"/>
    </row>
    <row r="61" spans="1:68" s="1" customFormat="1" x14ac:dyDescent="0.5">
      <c r="A61" s="45"/>
      <c r="L61" s="49"/>
      <c r="M61" s="54"/>
      <c r="N61" s="54"/>
      <c r="O61" s="54"/>
      <c r="P61" s="54"/>
      <c r="Q61" s="54"/>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62"/>
      <c r="BP61" s="66"/>
    </row>
    <row r="62" spans="1:68" s="15" customFormat="1" ht="31.5" customHeight="1" x14ac:dyDescent="0.25">
      <c r="B62" s="469" t="s">
        <v>477</v>
      </c>
      <c r="C62" s="469"/>
      <c r="D62" s="469"/>
      <c r="E62" s="469"/>
      <c r="F62" s="469"/>
      <c r="G62" s="469"/>
      <c r="H62" s="469"/>
      <c r="I62" s="469"/>
      <c r="J62" s="600"/>
      <c r="K62" s="14"/>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67"/>
      <c r="BP62" s="67"/>
    </row>
    <row r="63" spans="1:68" s="15" customFormat="1" x14ac:dyDescent="0.25">
      <c r="B63" s="254"/>
      <c r="C63" s="254"/>
      <c r="D63" s="254"/>
      <c r="E63" s="254"/>
      <c r="F63" s="254"/>
      <c r="G63" s="254"/>
      <c r="H63" s="254"/>
      <c r="I63" s="254"/>
      <c r="J63" s="96"/>
      <c r="L63" s="255"/>
      <c r="M63" s="255"/>
      <c r="N63" s="255"/>
      <c r="O63" s="255"/>
      <c r="P63" s="255"/>
      <c r="Q63" s="255"/>
      <c r="R63" s="255"/>
      <c r="S63" s="255"/>
      <c r="T63" s="255"/>
      <c r="U63" s="255"/>
      <c r="V63" s="255"/>
      <c r="W63" s="255"/>
      <c r="X63" s="255"/>
      <c r="Y63" s="255"/>
      <c r="Z63" s="255"/>
      <c r="AA63" s="255"/>
      <c r="AB63" s="255"/>
      <c r="AC63" s="255"/>
      <c r="AD63" s="255"/>
      <c r="AE63" s="255"/>
      <c r="AF63" s="255"/>
      <c r="AG63" s="255"/>
      <c r="AH63" s="255"/>
      <c r="AI63" s="255"/>
      <c r="AJ63" s="255"/>
      <c r="AK63" s="255"/>
      <c r="AL63" s="255"/>
      <c r="AM63" s="255"/>
      <c r="AN63" s="255"/>
      <c r="AO63" s="255"/>
      <c r="AP63" s="255"/>
      <c r="AQ63" s="255"/>
      <c r="AR63" s="255"/>
      <c r="AS63" s="255"/>
      <c r="AT63" s="255"/>
      <c r="AU63" s="255"/>
      <c r="AV63" s="255"/>
      <c r="AW63" s="255"/>
      <c r="AX63" s="255"/>
      <c r="AY63" s="255"/>
      <c r="AZ63" s="255"/>
      <c r="BA63" s="255"/>
      <c r="BB63" s="255"/>
      <c r="BC63" s="255"/>
      <c r="BD63" s="255"/>
      <c r="BE63" s="255"/>
      <c r="BF63" s="255"/>
      <c r="BG63" s="255"/>
      <c r="BH63" s="255"/>
      <c r="BI63" s="255"/>
      <c r="BJ63" s="255"/>
      <c r="BK63" s="255"/>
      <c r="BL63" s="255"/>
      <c r="BM63" s="255"/>
      <c r="BN63" s="255"/>
      <c r="BO63" s="67"/>
      <c r="BP63" s="67"/>
    </row>
    <row r="64" spans="1:68" s="15" customFormat="1" x14ac:dyDescent="0.25">
      <c r="B64" s="254"/>
      <c r="C64" s="254"/>
      <c r="D64" s="254"/>
      <c r="E64" s="254"/>
      <c r="F64" s="254"/>
      <c r="G64" s="254"/>
      <c r="H64" s="254"/>
      <c r="I64" s="254"/>
      <c r="J64" s="96"/>
      <c r="L64" s="255"/>
      <c r="M64" s="255"/>
      <c r="N64" s="255"/>
      <c r="O64" s="255"/>
      <c r="P64" s="255"/>
      <c r="Q64" s="255"/>
      <c r="R64" s="255"/>
      <c r="S64" s="255"/>
      <c r="T64" s="255"/>
      <c r="U64" s="255"/>
      <c r="V64" s="255"/>
      <c r="W64" s="255"/>
      <c r="X64" s="255"/>
      <c r="Y64" s="255"/>
      <c r="Z64" s="255"/>
      <c r="AA64" s="255"/>
      <c r="AB64" s="255"/>
      <c r="AC64" s="255"/>
      <c r="AD64" s="255"/>
      <c r="AE64" s="255"/>
      <c r="AF64" s="255"/>
      <c r="AG64" s="255"/>
      <c r="AH64" s="255"/>
      <c r="AI64" s="255"/>
      <c r="AJ64" s="255"/>
      <c r="AK64" s="255"/>
      <c r="AL64" s="255"/>
      <c r="AM64" s="255"/>
      <c r="AN64" s="255"/>
      <c r="AO64" s="255"/>
      <c r="AP64" s="255"/>
      <c r="AQ64" s="255"/>
      <c r="AR64" s="255"/>
      <c r="AS64" s="255"/>
      <c r="AT64" s="255"/>
      <c r="AU64" s="255"/>
      <c r="AV64" s="255"/>
      <c r="AW64" s="255"/>
      <c r="AX64" s="255"/>
      <c r="AY64" s="255"/>
      <c r="AZ64" s="255"/>
      <c r="BA64" s="255"/>
      <c r="BB64" s="255"/>
      <c r="BC64" s="255"/>
      <c r="BD64" s="255"/>
      <c r="BE64" s="255"/>
      <c r="BF64" s="255"/>
      <c r="BG64" s="255"/>
      <c r="BH64" s="255"/>
      <c r="BI64" s="255"/>
      <c r="BJ64" s="255"/>
      <c r="BK64" s="255"/>
      <c r="BL64" s="255"/>
      <c r="BM64" s="255"/>
      <c r="BN64" s="255"/>
      <c r="BO64" s="67"/>
      <c r="BP64" s="67"/>
    </row>
    <row r="65" spans="2:68" s="15" customFormat="1" x14ac:dyDescent="0.25">
      <c r="B65" s="254"/>
      <c r="C65" s="254"/>
      <c r="D65" s="254"/>
      <c r="E65" s="254"/>
      <c r="F65" s="254"/>
      <c r="G65" s="254"/>
      <c r="H65" s="254"/>
      <c r="I65" s="254"/>
      <c r="J65" s="96"/>
      <c r="L65" s="255"/>
      <c r="M65" s="255"/>
      <c r="N65" s="255"/>
      <c r="O65" s="255"/>
      <c r="P65" s="255"/>
      <c r="Q65" s="255"/>
      <c r="R65" s="255"/>
      <c r="S65" s="255"/>
      <c r="T65" s="255"/>
      <c r="U65" s="255"/>
      <c r="V65" s="255"/>
      <c r="W65" s="255"/>
      <c r="X65" s="255"/>
      <c r="Y65" s="255"/>
      <c r="Z65" s="255"/>
      <c r="AA65" s="255"/>
      <c r="AB65" s="255"/>
      <c r="AC65" s="255"/>
      <c r="AD65" s="255"/>
      <c r="AE65" s="255"/>
      <c r="AF65" s="255"/>
      <c r="AG65" s="255"/>
      <c r="AH65" s="255"/>
      <c r="AI65" s="255"/>
      <c r="AJ65" s="255"/>
      <c r="AK65" s="255"/>
      <c r="AL65" s="255"/>
      <c r="AM65" s="255"/>
      <c r="AN65" s="255"/>
      <c r="AO65" s="255"/>
      <c r="AP65" s="255"/>
      <c r="AQ65" s="255"/>
      <c r="AR65" s="255"/>
      <c r="AS65" s="255"/>
      <c r="AT65" s="255"/>
      <c r="AU65" s="255"/>
      <c r="AV65" s="255"/>
      <c r="AW65" s="255"/>
      <c r="AX65" s="255"/>
      <c r="AY65" s="255"/>
      <c r="AZ65" s="255"/>
      <c r="BA65" s="255"/>
      <c r="BB65" s="255"/>
      <c r="BC65" s="255"/>
      <c r="BD65" s="255"/>
      <c r="BE65" s="255"/>
      <c r="BF65" s="255"/>
      <c r="BG65" s="255"/>
      <c r="BH65" s="255"/>
      <c r="BI65" s="255"/>
      <c r="BJ65" s="255"/>
      <c r="BK65" s="255"/>
      <c r="BL65" s="255"/>
      <c r="BM65" s="255"/>
      <c r="BN65" s="255"/>
      <c r="BO65" s="67"/>
      <c r="BP65" s="67"/>
    </row>
    <row r="66" spans="2:68" s="15" customFormat="1" x14ac:dyDescent="0.5">
      <c r="B66" s="561" t="s">
        <v>116</v>
      </c>
      <c r="C66" s="562"/>
      <c r="D66" s="562"/>
      <c r="E66" s="563"/>
      <c r="F66" s="563"/>
      <c r="G66" s="564"/>
      <c r="H66" s="254"/>
      <c r="I66" s="254"/>
      <c r="J66" s="96"/>
      <c r="L66" s="255"/>
      <c r="M66" s="255"/>
      <c r="N66" s="255"/>
      <c r="O66" s="255"/>
      <c r="P66" s="255"/>
      <c r="Q66" s="255"/>
      <c r="R66" s="255"/>
      <c r="S66" s="255"/>
      <c r="T66" s="255"/>
      <c r="U66" s="255"/>
      <c r="V66" s="255"/>
      <c r="W66" s="255"/>
      <c r="X66" s="255"/>
      <c r="Y66" s="255"/>
      <c r="Z66" s="255"/>
      <c r="AA66" s="255"/>
      <c r="AB66" s="255"/>
      <c r="AC66" s="255"/>
      <c r="AD66" s="255"/>
      <c r="AE66" s="255"/>
      <c r="AF66" s="255"/>
      <c r="AG66" s="255"/>
      <c r="AH66" s="255"/>
      <c r="AI66" s="255"/>
      <c r="AJ66" s="255"/>
      <c r="AK66" s="255"/>
      <c r="AL66" s="255"/>
      <c r="AM66" s="255"/>
      <c r="AN66" s="255"/>
      <c r="AO66" s="255"/>
      <c r="AP66" s="255"/>
      <c r="AQ66" s="255"/>
      <c r="AR66" s="255"/>
      <c r="AS66" s="255"/>
      <c r="AT66" s="255"/>
      <c r="AU66" s="255"/>
      <c r="AV66" s="255"/>
      <c r="AW66" s="255"/>
      <c r="AX66" s="255"/>
      <c r="AY66" s="255"/>
      <c r="AZ66" s="255"/>
      <c r="BA66" s="255"/>
      <c r="BB66" s="255"/>
      <c r="BC66" s="255"/>
      <c r="BD66" s="255"/>
      <c r="BE66" s="255"/>
      <c r="BF66" s="255"/>
      <c r="BG66" s="255"/>
      <c r="BH66" s="255"/>
      <c r="BI66" s="255"/>
      <c r="BJ66" s="255"/>
      <c r="BK66" s="255"/>
      <c r="BL66" s="255"/>
      <c r="BM66" s="255"/>
      <c r="BN66" s="255"/>
      <c r="BO66" s="67"/>
      <c r="BP66" s="67"/>
    </row>
    <row r="67" spans="2:68" s="15" customFormat="1" x14ac:dyDescent="0.5">
      <c r="B67" s="252" t="s">
        <v>120</v>
      </c>
      <c r="C67" s="447"/>
      <c r="D67" s="448"/>
      <c r="E67" s="450"/>
      <c r="F67" s="450"/>
      <c r="G67" s="451"/>
      <c r="H67" s="254"/>
      <c r="I67" s="254"/>
      <c r="J67" s="96"/>
      <c r="L67" s="255"/>
      <c r="M67" s="255"/>
      <c r="N67" s="255"/>
      <c r="O67" s="255"/>
      <c r="P67" s="255"/>
      <c r="Q67" s="255"/>
      <c r="R67" s="255"/>
      <c r="S67" s="255"/>
      <c r="T67" s="255"/>
      <c r="U67" s="255"/>
      <c r="V67" s="255"/>
      <c r="W67" s="255"/>
      <c r="X67" s="255"/>
      <c r="Y67" s="255"/>
      <c r="Z67" s="255"/>
      <c r="AA67" s="255"/>
      <c r="AB67" s="255"/>
      <c r="AC67" s="255"/>
      <c r="AD67" s="255"/>
      <c r="AE67" s="255"/>
      <c r="AF67" s="255"/>
      <c r="AG67" s="255"/>
      <c r="AH67" s="255"/>
      <c r="AI67" s="255"/>
      <c r="AJ67" s="255"/>
      <c r="AK67" s="255"/>
      <c r="AL67" s="255"/>
      <c r="AM67" s="255"/>
      <c r="AN67" s="255"/>
      <c r="AO67" s="255"/>
      <c r="AP67" s="255"/>
      <c r="AQ67" s="255"/>
      <c r="AR67" s="255"/>
      <c r="AS67" s="255"/>
      <c r="AT67" s="255"/>
      <c r="AU67" s="255"/>
      <c r="AV67" s="255"/>
      <c r="AW67" s="255"/>
      <c r="AX67" s="255"/>
      <c r="AY67" s="255"/>
      <c r="AZ67" s="255"/>
      <c r="BA67" s="255"/>
      <c r="BB67" s="255"/>
      <c r="BC67" s="255"/>
      <c r="BD67" s="255"/>
      <c r="BE67" s="255"/>
      <c r="BF67" s="255"/>
      <c r="BG67" s="255"/>
      <c r="BH67" s="255"/>
      <c r="BI67" s="255"/>
      <c r="BJ67" s="255"/>
      <c r="BK67" s="255"/>
      <c r="BL67" s="255"/>
      <c r="BM67" s="255"/>
      <c r="BN67" s="255"/>
      <c r="BO67" s="67"/>
      <c r="BP67" s="67"/>
    </row>
    <row r="68" spans="2:68" s="15" customFormat="1" x14ac:dyDescent="0.5">
      <c r="B68" s="252" t="s">
        <v>121</v>
      </c>
      <c r="C68" s="447"/>
      <c r="D68" s="448"/>
      <c r="E68" s="450"/>
      <c r="F68" s="450"/>
      <c r="G68" s="451"/>
      <c r="H68" s="254"/>
      <c r="I68" s="254"/>
      <c r="J68" s="96"/>
      <c r="L68" s="255"/>
      <c r="M68" s="255"/>
      <c r="N68" s="255"/>
      <c r="O68" s="255"/>
      <c r="P68" s="255"/>
      <c r="Q68" s="255"/>
      <c r="R68" s="255"/>
      <c r="S68" s="255"/>
      <c r="T68" s="255"/>
      <c r="U68" s="255"/>
      <c r="V68" s="255"/>
      <c r="W68" s="255"/>
      <c r="X68" s="255"/>
      <c r="Y68" s="255"/>
      <c r="Z68" s="255"/>
      <c r="AA68" s="255"/>
      <c r="AB68" s="255"/>
      <c r="AC68" s="255"/>
      <c r="AD68" s="255"/>
      <c r="AE68" s="255"/>
      <c r="AF68" s="255"/>
      <c r="AG68" s="255"/>
      <c r="AH68" s="255"/>
      <c r="AI68" s="255"/>
      <c r="AJ68" s="255"/>
      <c r="AK68" s="255"/>
      <c r="AL68" s="255"/>
      <c r="AM68" s="255"/>
      <c r="AN68" s="255"/>
      <c r="AO68" s="255"/>
      <c r="AP68" s="255"/>
      <c r="AQ68" s="255"/>
      <c r="AR68" s="255"/>
      <c r="AS68" s="255"/>
      <c r="AT68" s="255"/>
      <c r="AU68" s="255"/>
      <c r="AV68" s="255"/>
      <c r="AW68" s="255"/>
      <c r="AX68" s="255"/>
      <c r="AY68" s="255"/>
      <c r="AZ68" s="255"/>
      <c r="BA68" s="255"/>
      <c r="BB68" s="255"/>
      <c r="BC68" s="255"/>
      <c r="BD68" s="255"/>
      <c r="BE68" s="255"/>
      <c r="BF68" s="255"/>
      <c r="BG68" s="255"/>
      <c r="BH68" s="255"/>
      <c r="BI68" s="255"/>
      <c r="BJ68" s="255"/>
      <c r="BK68" s="255"/>
      <c r="BL68" s="255"/>
      <c r="BM68" s="255"/>
      <c r="BN68" s="255"/>
      <c r="BO68" s="67"/>
      <c r="BP68" s="67"/>
    </row>
    <row r="69" spans="2:68" s="15" customFormat="1" x14ac:dyDescent="0.25">
      <c r="B69" s="137"/>
      <c r="C69" s="138"/>
      <c r="D69" s="139"/>
      <c r="E69" s="139"/>
      <c r="F69" s="139"/>
      <c r="G69" s="139"/>
      <c r="H69" s="254"/>
      <c r="I69" s="254"/>
      <c r="J69" s="96"/>
      <c r="L69" s="255"/>
      <c r="M69" s="255"/>
      <c r="N69" s="255"/>
      <c r="O69" s="255"/>
      <c r="P69" s="255"/>
      <c r="Q69" s="255"/>
      <c r="R69" s="255"/>
      <c r="S69" s="255"/>
      <c r="T69" s="255"/>
      <c r="U69" s="255"/>
      <c r="V69" s="255"/>
      <c r="W69" s="255"/>
      <c r="X69" s="255"/>
      <c r="Y69" s="255"/>
      <c r="Z69" s="255"/>
      <c r="AA69" s="255"/>
      <c r="AB69" s="255"/>
      <c r="AC69" s="255"/>
      <c r="AD69" s="255"/>
      <c r="AE69" s="255"/>
      <c r="AF69" s="255"/>
      <c r="AG69" s="255"/>
      <c r="AH69" s="255"/>
      <c r="AI69" s="255"/>
      <c r="AJ69" s="255"/>
      <c r="AK69" s="255"/>
      <c r="AL69" s="255"/>
      <c r="AM69" s="255"/>
      <c r="AN69" s="255"/>
      <c r="AO69" s="255"/>
      <c r="AP69" s="255"/>
      <c r="AQ69" s="255"/>
      <c r="AR69" s="255"/>
      <c r="AS69" s="255"/>
      <c r="AT69" s="255"/>
      <c r="AU69" s="255"/>
      <c r="AV69" s="255"/>
      <c r="AW69" s="255"/>
      <c r="AX69" s="255"/>
      <c r="AY69" s="255"/>
      <c r="AZ69" s="255"/>
      <c r="BA69" s="255"/>
      <c r="BB69" s="255"/>
      <c r="BC69" s="255"/>
      <c r="BD69" s="255"/>
      <c r="BE69" s="255"/>
      <c r="BF69" s="255"/>
      <c r="BG69" s="255"/>
      <c r="BH69" s="255"/>
      <c r="BI69" s="255"/>
      <c r="BJ69" s="255"/>
      <c r="BK69" s="255"/>
      <c r="BL69" s="255"/>
      <c r="BM69" s="255"/>
      <c r="BN69" s="255"/>
      <c r="BO69" s="67"/>
      <c r="BP69" s="67"/>
    </row>
    <row r="70" spans="2:68" s="15" customFormat="1" ht="18.600000000000001" thickBot="1" x14ac:dyDescent="0.3">
      <c r="B70" s="137"/>
      <c r="C70" s="138"/>
      <c r="D70" s="139"/>
      <c r="E70" s="139"/>
      <c r="F70" s="139"/>
      <c r="G70" s="139"/>
      <c r="H70" s="254"/>
      <c r="I70" s="254"/>
      <c r="J70" s="96"/>
      <c r="L70" s="255"/>
      <c r="M70" s="255"/>
      <c r="N70" s="255"/>
      <c r="O70" s="255"/>
      <c r="P70" s="255"/>
      <c r="Q70" s="255"/>
      <c r="R70" s="255"/>
      <c r="S70" s="255"/>
      <c r="T70" s="255"/>
      <c r="U70" s="255"/>
      <c r="V70" s="255"/>
      <c r="W70" s="255"/>
      <c r="X70" s="255"/>
      <c r="Y70" s="255"/>
      <c r="Z70" s="255"/>
      <c r="AA70" s="255"/>
      <c r="AB70" s="255"/>
      <c r="AC70" s="255"/>
      <c r="AD70" s="255"/>
      <c r="AE70" s="255"/>
      <c r="AF70" s="255"/>
      <c r="AG70" s="255"/>
      <c r="AH70" s="255"/>
      <c r="AI70" s="255"/>
      <c r="AJ70" s="255"/>
      <c r="AK70" s="255"/>
      <c r="AL70" s="255"/>
      <c r="AM70" s="255"/>
      <c r="AN70" s="255"/>
      <c r="AO70" s="255"/>
      <c r="AP70" s="255"/>
      <c r="AQ70" s="255"/>
      <c r="AR70" s="255"/>
      <c r="AS70" s="255"/>
      <c r="AT70" s="255"/>
      <c r="AU70" s="255"/>
      <c r="AV70" s="255"/>
      <c r="AW70" s="255"/>
      <c r="AX70" s="255"/>
      <c r="AY70" s="255"/>
      <c r="AZ70" s="255"/>
      <c r="BA70" s="255"/>
      <c r="BB70" s="255"/>
      <c r="BC70" s="255"/>
      <c r="BD70" s="255"/>
      <c r="BE70" s="255"/>
      <c r="BF70" s="255"/>
      <c r="BG70" s="255"/>
      <c r="BH70" s="255"/>
      <c r="BI70" s="255"/>
      <c r="BJ70" s="255"/>
      <c r="BK70" s="255"/>
      <c r="BL70" s="255"/>
      <c r="BM70" s="255"/>
      <c r="BN70" s="255"/>
      <c r="BO70" s="67"/>
      <c r="BP70" s="67"/>
    </row>
    <row r="71" spans="2:68" s="15" customFormat="1" x14ac:dyDescent="0.5">
      <c r="B71" s="558" t="s">
        <v>117</v>
      </c>
      <c r="C71" s="559"/>
      <c r="D71" s="559"/>
      <c r="E71" s="559"/>
      <c r="F71" s="559"/>
      <c r="G71" s="560"/>
      <c r="H71" s="254"/>
      <c r="I71" s="254"/>
      <c r="J71" s="96"/>
      <c r="L71" s="255"/>
      <c r="M71" s="255"/>
      <c r="N71" s="255"/>
      <c r="O71" s="255"/>
      <c r="P71" s="255"/>
      <c r="Q71" s="255"/>
      <c r="R71" s="255"/>
      <c r="S71" s="255"/>
      <c r="T71" s="255"/>
      <c r="U71" s="255"/>
      <c r="V71" s="255"/>
      <c r="W71" s="255"/>
      <c r="X71" s="255"/>
      <c r="Y71" s="255"/>
      <c r="Z71" s="255"/>
      <c r="AA71" s="255"/>
      <c r="AB71" s="255"/>
      <c r="AC71" s="255"/>
      <c r="AD71" s="255"/>
      <c r="AE71" s="255"/>
      <c r="AF71" s="255"/>
      <c r="AG71" s="255"/>
      <c r="AH71" s="255"/>
      <c r="AI71" s="255"/>
      <c r="AJ71" s="255"/>
      <c r="AK71" s="255"/>
      <c r="AL71" s="255"/>
      <c r="AM71" s="255"/>
      <c r="AN71" s="255"/>
      <c r="AO71" s="255"/>
      <c r="AP71" s="255"/>
      <c r="AQ71" s="255"/>
      <c r="AR71" s="255"/>
      <c r="AS71" s="255"/>
      <c r="AT71" s="255"/>
      <c r="AU71" s="255"/>
      <c r="AV71" s="255"/>
      <c r="AW71" s="255"/>
      <c r="AX71" s="255"/>
      <c r="AY71" s="255"/>
      <c r="AZ71" s="255"/>
      <c r="BA71" s="255"/>
      <c r="BB71" s="255"/>
      <c r="BC71" s="255"/>
      <c r="BD71" s="255"/>
      <c r="BE71" s="255"/>
      <c r="BF71" s="255"/>
      <c r="BG71" s="255"/>
      <c r="BH71" s="255"/>
      <c r="BI71" s="255"/>
      <c r="BJ71" s="255"/>
      <c r="BK71" s="255"/>
      <c r="BL71" s="255"/>
      <c r="BM71" s="255"/>
      <c r="BN71" s="255"/>
      <c r="BO71" s="67"/>
      <c r="BP71" s="67"/>
    </row>
    <row r="72" spans="2:68" s="15" customFormat="1" x14ac:dyDescent="0.5">
      <c r="B72" s="253" t="s">
        <v>125</v>
      </c>
      <c r="C72" s="447"/>
      <c r="D72" s="448"/>
      <c r="E72" s="450"/>
      <c r="F72" s="450"/>
      <c r="G72" s="451"/>
      <c r="H72" s="254"/>
      <c r="I72" s="254"/>
      <c r="J72" s="96"/>
      <c r="L72" s="255"/>
      <c r="M72" s="255"/>
      <c r="N72" s="255"/>
      <c r="O72" s="255"/>
      <c r="P72" s="255"/>
      <c r="Q72" s="255"/>
      <c r="R72" s="255"/>
      <c r="S72" s="255"/>
      <c r="T72" s="255"/>
      <c r="U72" s="255"/>
      <c r="V72" s="255"/>
      <c r="W72" s="255"/>
      <c r="X72" s="255"/>
      <c r="Y72" s="255"/>
      <c r="Z72" s="255"/>
      <c r="AA72" s="255"/>
      <c r="AB72" s="255"/>
      <c r="AC72" s="255"/>
      <c r="AD72" s="255"/>
      <c r="AE72" s="255"/>
      <c r="AF72" s="255"/>
      <c r="AG72" s="255"/>
      <c r="AH72" s="255"/>
      <c r="AI72" s="255"/>
      <c r="AJ72" s="255"/>
      <c r="AK72" s="255"/>
      <c r="AL72" s="255"/>
      <c r="AM72" s="255"/>
      <c r="AN72" s="255"/>
      <c r="AO72" s="255"/>
      <c r="AP72" s="255"/>
      <c r="AQ72" s="255"/>
      <c r="AR72" s="255"/>
      <c r="AS72" s="255"/>
      <c r="AT72" s="255"/>
      <c r="AU72" s="255"/>
      <c r="AV72" s="255"/>
      <c r="AW72" s="255"/>
      <c r="AX72" s="255"/>
      <c r="AY72" s="255"/>
      <c r="AZ72" s="255"/>
      <c r="BA72" s="255"/>
      <c r="BB72" s="255"/>
      <c r="BC72" s="255"/>
      <c r="BD72" s="255"/>
      <c r="BE72" s="255"/>
      <c r="BF72" s="255"/>
      <c r="BG72" s="255"/>
      <c r="BH72" s="255"/>
      <c r="BI72" s="255"/>
      <c r="BJ72" s="255"/>
      <c r="BK72" s="255"/>
      <c r="BL72" s="255"/>
      <c r="BM72" s="255"/>
      <c r="BN72" s="255"/>
      <c r="BO72" s="67"/>
      <c r="BP72" s="67"/>
    </row>
    <row r="73" spans="2:68" s="14" customFormat="1" x14ac:dyDescent="0.5">
      <c r="B73" s="253" t="s">
        <v>126</v>
      </c>
      <c r="C73" s="447"/>
      <c r="D73" s="448"/>
      <c r="E73" s="450"/>
      <c r="F73" s="450"/>
      <c r="G73" s="451"/>
      <c r="H73" s="59"/>
      <c r="I73" s="60"/>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68"/>
      <c r="BP73" s="68"/>
    </row>
    <row r="74" spans="2:68" s="45" customFormat="1" x14ac:dyDescent="0.5">
      <c r="F74" s="46"/>
      <c r="G74" s="46"/>
      <c r="H74" s="46"/>
      <c r="I74" s="46"/>
      <c r="J74" s="46"/>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c r="BK74" s="49"/>
      <c r="BL74" s="49"/>
      <c r="BM74" s="49"/>
      <c r="BN74" s="49"/>
      <c r="BO74" s="62"/>
      <c r="BP74" s="62"/>
    </row>
    <row r="75" spans="2:68" s="45" customFormat="1" x14ac:dyDescent="0.5">
      <c r="F75" s="46"/>
      <c r="G75" s="46"/>
      <c r="H75" s="46"/>
      <c r="I75" s="46"/>
      <c r="J75" s="46"/>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c r="BK75" s="49"/>
      <c r="BL75" s="49"/>
      <c r="BM75" s="49"/>
      <c r="BN75" s="49"/>
      <c r="BO75" s="62"/>
      <c r="BP75" s="62"/>
    </row>
    <row r="76" spans="2:68" s="45" customFormat="1" x14ac:dyDescent="0.5">
      <c r="F76" s="46"/>
      <c r="G76" s="46"/>
      <c r="H76" s="46"/>
      <c r="I76" s="46"/>
      <c r="J76" s="46"/>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c r="BK76" s="49"/>
      <c r="BL76" s="49"/>
      <c r="BM76" s="49"/>
      <c r="BN76" s="49"/>
      <c r="BO76" s="62"/>
      <c r="BP76" s="62"/>
    </row>
    <row r="77" spans="2:68" s="45" customFormat="1" x14ac:dyDescent="0.5">
      <c r="F77" s="46"/>
      <c r="G77" s="46"/>
      <c r="H77" s="46"/>
      <c r="I77" s="46"/>
      <c r="J77" s="46"/>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c r="BM77" s="49"/>
      <c r="BN77" s="49"/>
      <c r="BO77" s="62"/>
      <c r="BP77" s="62"/>
    </row>
    <row r="78" spans="2:68" s="45" customFormat="1" x14ac:dyDescent="0.5">
      <c r="F78" s="46"/>
      <c r="G78" s="46"/>
      <c r="H78" s="46"/>
      <c r="I78" s="46"/>
      <c r="J78" s="46"/>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c r="BK78" s="49"/>
      <c r="BL78" s="49"/>
      <c r="BM78" s="49"/>
      <c r="BN78" s="49"/>
      <c r="BO78" s="62"/>
      <c r="BP78" s="62"/>
    </row>
    <row r="79" spans="2:68" s="45" customFormat="1" x14ac:dyDescent="0.5">
      <c r="F79" s="46"/>
      <c r="G79" s="46"/>
      <c r="H79" s="46"/>
      <c r="I79" s="46"/>
      <c r="J79" s="46"/>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49"/>
      <c r="BN79" s="49"/>
      <c r="BO79" s="62"/>
      <c r="BP79" s="62"/>
    </row>
    <row r="80" spans="2:68" s="45" customFormat="1" x14ac:dyDescent="0.5">
      <c r="F80" s="46"/>
      <c r="G80" s="46"/>
      <c r="H80" s="46"/>
      <c r="I80" s="46"/>
      <c r="J80" s="46"/>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62"/>
      <c r="BP80" s="62"/>
    </row>
    <row r="81" spans="6:68" s="45" customFormat="1" x14ac:dyDescent="0.5">
      <c r="F81" s="46"/>
      <c r="G81" s="46"/>
      <c r="H81" s="46"/>
      <c r="I81" s="46"/>
      <c r="J81" s="46"/>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49"/>
      <c r="AY81" s="49"/>
      <c r="AZ81" s="49"/>
      <c r="BA81" s="49"/>
      <c r="BB81" s="49"/>
      <c r="BC81" s="49"/>
      <c r="BD81" s="49"/>
      <c r="BE81" s="49"/>
      <c r="BF81" s="49"/>
      <c r="BG81" s="49"/>
      <c r="BH81" s="49"/>
      <c r="BI81" s="49"/>
      <c r="BJ81" s="49"/>
      <c r="BK81" s="49"/>
      <c r="BL81" s="49"/>
      <c r="BM81" s="49"/>
      <c r="BN81" s="49"/>
      <c r="BO81" s="62"/>
      <c r="BP81" s="62"/>
    </row>
    <row r="82" spans="6:68" s="45" customFormat="1" x14ac:dyDescent="0.5">
      <c r="F82" s="46"/>
      <c r="G82" s="46"/>
      <c r="H82" s="46"/>
      <c r="I82" s="46"/>
      <c r="J82" s="46"/>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c r="BN82" s="49"/>
      <c r="BO82" s="62"/>
      <c r="BP82" s="62"/>
    </row>
    <row r="83" spans="6:68" s="45" customFormat="1" x14ac:dyDescent="0.5">
      <c r="F83" s="46"/>
      <c r="G83" s="46"/>
      <c r="H83" s="46"/>
      <c r="I83" s="46"/>
      <c r="J83" s="46"/>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49"/>
      <c r="AY83" s="49"/>
      <c r="AZ83" s="49"/>
      <c r="BA83" s="49"/>
      <c r="BB83" s="49"/>
      <c r="BC83" s="49"/>
      <c r="BD83" s="49"/>
      <c r="BE83" s="49"/>
      <c r="BF83" s="49"/>
      <c r="BG83" s="49"/>
      <c r="BH83" s="49"/>
      <c r="BI83" s="49"/>
      <c r="BJ83" s="49"/>
      <c r="BK83" s="49"/>
      <c r="BL83" s="49"/>
      <c r="BM83" s="49"/>
      <c r="BN83" s="49"/>
      <c r="BO83" s="62"/>
      <c r="BP83" s="62"/>
    </row>
    <row r="84" spans="6:68" s="45" customFormat="1" x14ac:dyDescent="0.5">
      <c r="F84" s="46"/>
      <c r="G84" s="46"/>
      <c r="H84" s="46"/>
      <c r="I84" s="46"/>
      <c r="J84" s="46"/>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c r="BM84" s="49"/>
      <c r="BN84" s="49"/>
      <c r="BO84" s="62"/>
      <c r="BP84" s="62"/>
    </row>
    <row r="85" spans="6:68" s="45" customFormat="1" x14ac:dyDescent="0.5">
      <c r="F85" s="46"/>
      <c r="G85" s="46"/>
      <c r="H85" s="46"/>
      <c r="I85" s="46"/>
      <c r="J85" s="46"/>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49"/>
      <c r="AY85" s="49"/>
      <c r="AZ85" s="49"/>
      <c r="BA85" s="49"/>
      <c r="BB85" s="49"/>
      <c r="BC85" s="49"/>
      <c r="BD85" s="49"/>
      <c r="BE85" s="49"/>
      <c r="BF85" s="49"/>
      <c r="BG85" s="49"/>
      <c r="BH85" s="49"/>
      <c r="BI85" s="49"/>
      <c r="BJ85" s="49"/>
      <c r="BK85" s="49"/>
      <c r="BL85" s="49"/>
      <c r="BM85" s="49"/>
      <c r="BN85" s="49"/>
      <c r="BO85" s="62"/>
      <c r="BP85" s="62"/>
    </row>
    <row r="86" spans="6:68" s="45" customFormat="1" x14ac:dyDescent="0.5">
      <c r="F86" s="46"/>
      <c r="G86" s="46"/>
      <c r="H86" s="46"/>
      <c r="I86" s="46"/>
      <c r="J86" s="46"/>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49"/>
      <c r="BA86" s="49"/>
      <c r="BB86" s="49"/>
      <c r="BC86" s="49"/>
      <c r="BD86" s="49"/>
      <c r="BE86" s="49"/>
      <c r="BF86" s="49"/>
      <c r="BG86" s="49"/>
      <c r="BH86" s="49"/>
      <c r="BI86" s="49"/>
      <c r="BJ86" s="49"/>
      <c r="BK86" s="49"/>
      <c r="BL86" s="49"/>
      <c r="BM86" s="49"/>
      <c r="BN86" s="49"/>
      <c r="BO86" s="62"/>
      <c r="BP86" s="62"/>
    </row>
    <row r="87" spans="6:68" s="45" customFormat="1" x14ac:dyDescent="0.5">
      <c r="F87" s="46"/>
      <c r="G87" s="46"/>
      <c r="H87" s="46"/>
      <c r="I87" s="46"/>
      <c r="J87" s="46"/>
      <c r="L87" s="49"/>
      <c r="M87" s="49"/>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49"/>
      <c r="AN87" s="49"/>
      <c r="AO87" s="49"/>
      <c r="AP87" s="49"/>
      <c r="AQ87" s="49"/>
      <c r="AR87" s="49"/>
      <c r="AS87" s="49"/>
      <c r="AT87" s="49"/>
      <c r="AU87" s="49"/>
      <c r="AV87" s="49"/>
      <c r="AW87" s="49"/>
      <c r="AX87" s="49"/>
      <c r="AY87" s="49"/>
      <c r="AZ87" s="49"/>
      <c r="BA87" s="49"/>
      <c r="BB87" s="49"/>
      <c r="BC87" s="49"/>
      <c r="BD87" s="49"/>
      <c r="BE87" s="49"/>
      <c r="BF87" s="49"/>
      <c r="BG87" s="49"/>
      <c r="BH87" s="49"/>
      <c r="BI87" s="49"/>
      <c r="BJ87" s="49"/>
      <c r="BK87" s="49"/>
      <c r="BL87" s="49"/>
      <c r="BM87" s="49"/>
      <c r="BN87" s="49"/>
      <c r="BO87" s="62"/>
      <c r="BP87" s="62"/>
    </row>
    <row r="88" spans="6:68" s="45" customFormat="1" x14ac:dyDescent="0.5">
      <c r="F88" s="46"/>
      <c r="G88" s="46"/>
      <c r="H88" s="46"/>
      <c r="I88" s="46"/>
      <c r="J88" s="46"/>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49"/>
      <c r="AP88" s="49"/>
      <c r="AQ88" s="49"/>
      <c r="AR88" s="49"/>
      <c r="AS88" s="49"/>
      <c r="AT88" s="49"/>
      <c r="AU88" s="49"/>
      <c r="AV88" s="49"/>
      <c r="AW88" s="49"/>
      <c r="AX88" s="49"/>
      <c r="AY88" s="49"/>
      <c r="AZ88" s="49"/>
      <c r="BA88" s="49"/>
      <c r="BB88" s="49"/>
      <c r="BC88" s="49"/>
      <c r="BD88" s="49"/>
      <c r="BE88" s="49"/>
      <c r="BF88" s="49"/>
      <c r="BG88" s="49"/>
      <c r="BH88" s="49"/>
      <c r="BI88" s="49"/>
      <c r="BJ88" s="49"/>
      <c r="BK88" s="49"/>
      <c r="BL88" s="49"/>
      <c r="BM88" s="49"/>
      <c r="BN88" s="49"/>
      <c r="BO88" s="62"/>
      <c r="BP88" s="62"/>
    </row>
    <row r="89" spans="6:68" s="45" customFormat="1" x14ac:dyDescent="0.5">
      <c r="F89" s="46"/>
      <c r="G89" s="46"/>
      <c r="H89" s="46"/>
      <c r="I89" s="46"/>
      <c r="J89" s="46"/>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c r="BN89" s="49"/>
      <c r="BO89" s="62"/>
      <c r="BP89" s="62"/>
    </row>
    <row r="90" spans="6:68" s="45" customFormat="1" x14ac:dyDescent="0.5">
      <c r="F90" s="46"/>
      <c r="G90" s="46"/>
      <c r="H90" s="46"/>
      <c r="I90" s="46"/>
      <c r="J90" s="46"/>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c r="BM90" s="49"/>
      <c r="BN90" s="49"/>
      <c r="BO90" s="62"/>
      <c r="BP90" s="62"/>
    </row>
    <row r="91" spans="6:68" s="45" customFormat="1" x14ac:dyDescent="0.5">
      <c r="F91" s="46"/>
      <c r="G91" s="46"/>
      <c r="H91" s="46"/>
      <c r="I91" s="46"/>
      <c r="J91" s="46"/>
      <c r="L91" s="49"/>
      <c r="M91" s="49"/>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c r="BM91" s="49"/>
      <c r="BN91" s="49"/>
      <c r="BO91" s="62"/>
      <c r="BP91" s="62"/>
    </row>
    <row r="92" spans="6:68" s="45" customFormat="1" x14ac:dyDescent="0.5">
      <c r="F92" s="46"/>
      <c r="G92" s="46"/>
      <c r="H92" s="46"/>
      <c r="I92" s="46"/>
      <c r="J92" s="46"/>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c r="BM92" s="49"/>
      <c r="BN92" s="49"/>
      <c r="BO92" s="62"/>
      <c r="BP92" s="62"/>
    </row>
    <row r="93" spans="6:68" s="45" customFormat="1" x14ac:dyDescent="0.5">
      <c r="F93" s="46"/>
      <c r="G93" s="46"/>
      <c r="H93" s="46"/>
      <c r="I93" s="46"/>
      <c r="J93" s="46"/>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c r="AT93" s="49"/>
      <c r="AU93" s="49"/>
      <c r="AV93" s="49"/>
      <c r="AW93" s="49"/>
      <c r="AX93" s="49"/>
      <c r="AY93" s="49"/>
      <c r="AZ93" s="49"/>
      <c r="BA93" s="49"/>
      <c r="BB93" s="49"/>
      <c r="BC93" s="49"/>
      <c r="BD93" s="49"/>
      <c r="BE93" s="49"/>
      <c r="BF93" s="49"/>
      <c r="BG93" s="49"/>
      <c r="BH93" s="49"/>
      <c r="BI93" s="49"/>
      <c r="BJ93" s="49"/>
      <c r="BK93" s="49"/>
      <c r="BL93" s="49"/>
      <c r="BM93" s="49"/>
      <c r="BN93" s="49"/>
      <c r="BO93" s="62"/>
      <c r="BP93" s="62"/>
    </row>
    <row r="94" spans="6:68" s="45" customFormat="1" x14ac:dyDescent="0.5">
      <c r="F94" s="46"/>
      <c r="G94" s="46"/>
      <c r="H94" s="46"/>
      <c r="I94" s="46"/>
      <c r="J94" s="46"/>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c r="AY94" s="49"/>
      <c r="AZ94" s="49"/>
      <c r="BA94" s="49"/>
      <c r="BB94" s="49"/>
      <c r="BC94" s="49"/>
      <c r="BD94" s="49"/>
      <c r="BE94" s="49"/>
      <c r="BF94" s="49"/>
      <c r="BG94" s="49"/>
      <c r="BH94" s="49"/>
      <c r="BI94" s="49"/>
      <c r="BJ94" s="49"/>
      <c r="BK94" s="49"/>
      <c r="BL94" s="49"/>
      <c r="BM94" s="49"/>
      <c r="BN94" s="49"/>
      <c r="BO94" s="62"/>
      <c r="BP94" s="62"/>
    </row>
    <row r="95" spans="6:68" s="45" customFormat="1" x14ac:dyDescent="0.5">
      <c r="F95" s="46"/>
      <c r="G95" s="46"/>
      <c r="H95" s="46"/>
      <c r="I95" s="46"/>
      <c r="J95" s="46"/>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49"/>
      <c r="AY95" s="49"/>
      <c r="AZ95" s="49"/>
      <c r="BA95" s="49"/>
      <c r="BB95" s="49"/>
      <c r="BC95" s="49"/>
      <c r="BD95" s="49"/>
      <c r="BE95" s="49"/>
      <c r="BF95" s="49"/>
      <c r="BG95" s="49"/>
      <c r="BH95" s="49"/>
      <c r="BI95" s="49"/>
      <c r="BJ95" s="49"/>
      <c r="BK95" s="49"/>
      <c r="BL95" s="49"/>
      <c r="BM95" s="49"/>
      <c r="BN95" s="49"/>
      <c r="BO95" s="62"/>
      <c r="BP95" s="62"/>
    </row>
    <row r="96" spans="6:68" s="45" customFormat="1" x14ac:dyDescent="0.5">
      <c r="F96" s="46"/>
      <c r="G96" s="46"/>
      <c r="H96" s="46"/>
      <c r="I96" s="46"/>
      <c r="J96" s="46"/>
      <c r="L96" s="49"/>
      <c r="M96" s="49"/>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49"/>
      <c r="AU96" s="49"/>
      <c r="AV96" s="49"/>
      <c r="AW96" s="49"/>
      <c r="AX96" s="49"/>
      <c r="AY96" s="49"/>
      <c r="AZ96" s="49"/>
      <c r="BA96" s="49"/>
      <c r="BB96" s="49"/>
      <c r="BC96" s="49"/>
      <c r="BD96" s="49"/>
      <c r="BE96" s="49"/>
      <c r="BF96" s="49"/>
      <c r="BG96" s="49"/>
      <c r="BH96" s="49"/>
      <c r="BI96" s="49"/>
      <c r="BJ96" s="49"/>
      <c r="BK96" s="49"/>
      <c r="BL96" s="49"/>
      <c r="BM96" s="49"/>
      <c r="BN96" s="49"/>
      <c r="BO96" s="62"/>
      <c r="BP96" s="62"/>
    </row>
    <row r="97" spans="6:68" s="45" customFormat="1" x14ac:dyDescent="0.5">
      <c r="F97" s="46"/>
      <c r="G97" s="46"/>
      <c r="H97" s="46"/>
      <c r="I97" s="46"/>
      <c r="J97" s="46"/>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49"/>
      <c r="AY97" s="49"/>
      <c r="AZ97" s="49"/>
      <c r="BA97" s="49"/>
      <c r="BB97" s="49"/>
      <c r="BC97" s="49"/>
      <c r="BD97" s="49"/>
      <c r="BE97" s="49"/>
      <c r="BF97" s="49"/>
      <c r="BG97" s="49"/>
      <c r="BH97" s="49"/>
      <c r="BI97" s="49"/>
      <c r="BJ97" s="49"/>
      <c r="BK97" s="49"/>
      <c r="BL97" s="49"/>
      <c r="BM97" s="49"/>
      <c r="BN97" s="49"/>
      <c r="BO97" s="62"/>
      <c r="BP97" s="62"/>
    </row>
    <row r="98" spans="6:68" s="45" customFormat="1" x14ac:dyDescent="0.5">
      <c r="F98" s="46"/>
      <c r="G98" s="46"/>
      <c r="H98" s="46"/>
      <c r="I98" s="46"/>
      <c r="J98" s="46"/>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49"/>
      <c r="BA98" s="49"/>
      <c r="BB98" s="49"/>
      <c r="BC98" s="49"/>
      <c r="BD98" s="49"/>
      <c r="BE98" s="49"/>
      <c r="BF98" s="49"/>
      <c r="BG98" s="49"/>
      <c r="BH98" s="49"/>
      <c r="BI98" s="49"/>
      <c r="BJ98" s="49"/>
      <c r="BK98" s="49"/>
      <c r="BL98" s="49"/>
      <c r="BM98" s="49"/>
      <c r="BN98" s="49"/>
      <c r="BO98" s="62"/>
      <c r="BP98" s="62"/>
    </row>
    <row r="99" spans="6:68" s="45" customFormat="1" x14ac:dyDescent="0.5">
      <c r="F99" s="46"/>
      <c r="G99" s="46"/>
      <c r="H99" s="46"/>
      <c r="I99" s="46"/>
      <c r="J99" s="46"/>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49"/>
      <c r="BA99" s="49"/>
      <c r="BB99" s="49"/>
      <c r="BC99" s="49"/>
      <c r="BD99" s="49"/>
      <c r="BE99" s="49"/>
      <c r="BF99" s="49"/>
      <c r="BG99" s="49"/>
      <c r="BH99" s="49"/>
      <c r="BI99" s="49"/>
      <c r="BJ99" s="49"/>
      <c r="BK99" s="49"/>
      <c r="BL99" s="49"/>
      <c r="BM99" s="49"/>
      <c r="BN99" s="49"/>
      <c r="BO99" s="62"/>
      <c r="BP99" s="62"/>
    </row>
    <row r="100" spans="6:68" s="45" customFormat="1" x14ac:dyDescent="0.5">
      <c r="F100" s="46"/>
      <c r="G100" s="46"/>
      <c r="H100" s="46"/>
      <c r="I100" s="46"/>
      <c r="J100" s="46"/>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c r="AR100" s="49"/>
      <c r="AS100" s="49"/>
      <c r="AT100" s="49"/>
      <c r="AU100" s="49"/>
      <c r="AV100" s="49"/>
      <c r="AW100" s="49"/>
      <c r="AX100" s="49"/>
      <c r="AY100" s="49"/>
      <c r="AZ100" s="49"/>
      <c r="BA100" s="49"/>
      <c r="BB100" s="49"/>
      <c r="BC100" s="49"/>
      <c r="BD100" s="49"/>
      <c r="BE100" s="49"/>
      <c r="BF100" s="49"/>
      <c r="BG100" s="49"/>
      <c r="BH100" s="49"/>
      <c r="BI100" s="49"/>
      <c r="BJ100" s="49"/>
      <c r="BK100" s="49"/>
      <c r="BL100" s="49"/>
      <c r="BM100" s="49"/>
      <c r="BN100" s="49"/>
      <c r="BO100" s="62"/>
      <c r="BP100" s="62"/>
    </row>
    <row r="101" spans="6:68" s="45" customFormat="1" x14ac:dyDescent="0.5">
      <c r="F101" s="46"/>
      <c r="G101" s="46"/>
      <c r="H101" s="46"/>
      <c r="I101" s="46"/>
      <c r="J101" s="46"/>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49"/>
      <c r="AY101" s="49"/>
      <c r="AZ101" s="49"/>
      <c r="BA101" s="49"/>
      <c r="BB101" s="49"/>
      <c r="BC101" s="49"/>
      <c r="BD101" s="49"/>
      <c r="BE101" s="49"/>
      <c r="BF101" s="49"/>
      <c r="BG101" s="49"/>
      <c r="BH101" s="49"/>
      <c r="BI101" s="49"/>
      <c r="BJ101" s="49"/>
      <c r="BK101" s="49"/>
      <c r="BL101" s="49"/>
      <c r="BM101" s="49"/>
      <c r="BN101" s="49"/>
      <c r="BO101" s="62"/>
      <c r="BP101" s="62"/>
    </row>
    <row r="102" spans="6:68" s="45" customFormat="1" x14ac:dyDescent="0.5">
      <c r="F102" s="46"/>
      <c r="G102" s="46"/>
      <c r="H102" s="46"/>
      <c r="I102" s="46"/>
      <c r="J102" s="46"/>
      <c r="L102" s="49"/>
      <c r="M102" s="49"/>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49"/>
      <c r="BA102" s="49"/>
      <c r="BB102" s="49"/>
      <c r="BC102" s="49"/>
      <c r="BD102" s="49"/>
      <c r="BE102" s="49"/>
      <c r="BF102" s="49"/>
      <c r="BG102" s="49"/>
      <c r="BH102" s="49"/>
      <c r="BI102" s="49"/>
      <c r="BJ102" s="49"/>
      <c r="BK102" s="49"/>
      <c r="BL102" s="49"/>
      <c r="BM102" s="49"/>
      <c r="BN102" s="49"/>
      <c r="BO102" s="62"/>
      <c r="BP102" s="62"/>
    </row>
    <row r="103" spans="6:68" s="45" customFormat="1" x14ac:dyDescent="0.5">
      <c r="F103" s="46"/>
      <c r="G103" s="46"/>
      <c r="H103" s="46"/>
      <c r="I103" s="46"/>
      <c r="J103" s="46"/>
      <c r="L103" s="49"/>
      <c r="M103" s="49"/>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9"/>
      <c r="AN103" s="49"/>
      <c r="AO103" s="49"/>
      <c r="AP103" s="49"/>
      <c r="AQ103" s="49"/>
      <c r="AR103" s="49"/>
      <c r="AS103" s="49"/>
      <c r="AT103" s="49"/>
      <c r="AU103" s="49"/>
      <c r="AV103" s="49"/>
      <c r="AW103" s="49"/>
      <c r="AX103" s="49"/>
      <c r="AY103" s="49"/>
      <c r="AZ103" s="49"/>
      <c r="BA103" s="49"/>
      <c r="BB103" s="49"/>
      <c r="BC103" s="49"/>
      <c r="BD103" s="49"/>
      <c r="BE103" s="49"/>
      <c r="BF103" s="49"/>
      <c r="BG103" s="49"/>
      <c r="BH103" s="49"/>
      <c r="BI103" s="49"/>
      <c r="BJ103" s="49"/>
      <c r="BK103" s="49"/>
      <c r="BL103" s="49"/>
      <c r="BM103" s="49"/>
      <c r="BN103" s="49"/>
      <c r="BO103" s="62"/>
      <c r="BP103" s="62"/>
    </row>
    <row r="104" spans="6:68" s="45" customFormat="1" x14ac:dyDescent="0.5">
      <c r="F104" s="46"/>
      <c r="G104" s="46"/>
      <c r="H104" s="46"/>
      <c r="I104" s="46"/>
      <c r="J104" s="46"/>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49"/>
      <c r="AZ104" s="49"/>
      <c r="BA104" s="49"/>
      <c r="BB104" s="49"/>
      <c r="BC104" s="49"/>
      <c r="BD104" s="49"/>
      <c r="BE104" s="49"/>
      <c r="BF104" s="49"/>
      <c r="BG104" s="49"/>
      <c r="BH104" s="49"/>
      <c r="BI104" s="49"/>
      <c r="BJ104" s="49"/>
      <c r="BK104" s="49"/>
      <c r="BL104" s="49"/>
      <c r="BM104" s="49"/>
      <c r="BN104" s="49"/>
      <c r="BO104" s="62"/>
      <c r="BP104" s="62"/>
    </row>
    <row r="105" spans="6:68" s="45" customFormat="1" x14ac:dyDescent="0.5">
      <c r="F105" s="46"/>
      <c r="G105" s="46"/>
      <c r="H105" s="46"/>
      <c r="I105" s="46"/>
      <c r="J105" s="46"/>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49"/>
      <c r="AR105" s="49"/>
      <c r="AS105" s="49"/>
      <c r="AT105" s="49"/>
      <c r="AU105" s="49"/>
      <c r="AV105" s="49"/>
      <c r="AW105" s="49"/>
      <c r="AX105" s="49"/>
      <c r="AY105" s="49"/>
      <c r="AZ105" s="49"/>
      <c r="BA105" s="49"/>
      <c r="BB105" s="49"/>
      <c r="BC105" s="49"/>
      <c r="BD105" s="49"/>
      <c r="BE105" s="49"/>
      <c r="BF105" s="49"/>
      <c r="BG105" s="49"/>
      <c r="BH105" s="49"/>
      <c r="BI105" s="49"/>
      <c r="BJ105" s="49"/>
      <c r="BK105" s="49"/>
      <c r="BL105" s="49"/>
      <c r="BM105" s="49"/>
      <c r="BN105" s="49"/>
      <c r="BO105" s="62"/>
      <c r="BP105" s="62"/>
    </row>
    <row r="106" spans="6:68" s="45" customFormat="1" x14ac:dyDescent="0.5">
      <c r="F106" s="46"/>
      <c r="G106" s="46"/>
      <c r="H106" s="46"/>
      <c r="I106" s="46"/>
      <c r="J106" s="46"/>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49"/>
      <c r="BL106" s="49"/>
      <c r="BM106" s="49"/>
      <c r="BN106" s="49"/>
      <c r="BO106" s="62"/>
      <c r="BP106" s="62"/>
    </row>
    <row r="107" spans="6:68" s="45" customFormat="1" x14ac:dyDescent="0.5">
      <c r="F107" s="46"/>
      <c r="G107" s="46"/>
      <c r="H107" s="46"/>
      <c r="I107" s="46"/>
      <c r="J107" s="46"/>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9"/>
      <c r="AN107" s="49"/>
      <c r="AO107" s="49"/>
      <c r="AP107" s="49"/>
      <c r="AQ107" s="49"/>
      <c r="AR107" s="49"/>
      <c r="AS107" s="49"/>
      <c r="AT107" s="49"/>
      <c r="AU107" s="49"/>
      <c r="AV107" s="49"/>
      <c r="AW107" s="49"/>
      <c r="AX107" s="49"/>
      <c r="AY107" s="49"/>
      <c r="AZ107" s="49"/>
      <c r="BA107" s="49"/>
      <c r="BB107" s="49"/>
      <c r="BC107" s="49"/>
      <c r="BD107" s="49"/>
      <c r="BE107" s="49"/>
      <c r="BF107" s="49"/>
      <c r="BG107" s="49"/>
      <c r="BH107" s="49"/>
      <c r="BI107" s="49"/>
      <c r="BJ107" s="49"/>
      <c r="BK107" s="49"/>
      <c r="BL107" s="49"/>
      <c r="BM107" s="49"/>
      <c r="BN107" s="49"/>
      <c r="BO107" s="62"/>
      <c r="BP107" s="62"/>
    </row>
    <row r="108" spans="6:68" s="45" customFormat="1" x14ac:dyDescent="0.5">
      <c r="F108" s="46"/>
      <c r="G108" s="46"/>
      <c r="H108" s="46"/>
      <c r="I108" s="46"/>
      <c r="J108" s="46"/>
      <c r="L108" s="49"/>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49"/>
      <c r="AR108" s="49"/>
      <c r="AS108" s="49"/>
      <c r="AT108" s="49"/>
      <c r="AU108" s="49"/>
      <c r="AV108" s="49"/>
      <c r="AW108" s="49"/>
      <c r="AX108" s="49"/>
      <c r="AY108" s="49"/>
      <c r="AZ108" s="49"/>
      <c r="BA108" s="49"/>
      <c r="BB108" s="49"/>
      <c r="BC108" s="49"/>
      <c r="BD108" s="49"/>
      <c r="BE108" s="49"/>
      <c r="BF108" s="49"/>
      <c r="BG108" s="49"/>
      <c r="BH108" s="49"/>
      <c r="BI108" s="49"/>
      <c r="BJ108" s="49"/>
      <c r="BK108" s="49"/>
      <c r="BL108" s="49"/>
      <c r="BM108" s="49"/>
      <c r="BN108" s="49"/>
      <c r="BO108" s="62"/>
      <c r="BP108" s="62"/>
    </row>
    <row r="109" spans="6:68" s="45" customFormat="1" x14ac:dyDescent="0.5">
      <c r="F109" s="46"/>
      <c r="G109" s="46"/>
      <c r="H109" s="46"/>
      <c r="I109" s="46"/>
      <c r="J109" s="46"/>
      <c r="L109" s="49"/>
      <c r="M109" s="49"/>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49"/>
      <c r="AY109" s="49"/>
      <c r="AZ109" s="49"/>
      <c r="BA109" s="49"/>
      <c r="BB109" s="49"/>
      <c r="BC109" s="49"/>
      <c r="BD109" s="49"/>
      <c r="BE109" s="49"/>
      <c r="BF109" s="49"/>
      <c r="BG109" s="49"/>
      <c r="BH109" s="49"/>
      <c r="BI109" s="49"/>
      <c r="BJ109" s="49"/>
      <c r="BK109" s="49"/>
      <c r="BL109" s="49"/>
      <c r="BM109" s="49"/>
      <c r="BN109" s="49"/>
      <c r="BO109" s="62"/>
      <c r="BP109" s="62"/>
    </row>
    <row r="110" spans="6:68" s="45" customFormat="1" x14ac:dyDescent="0.5">
      <c r="F110" s="46"/>
      <c r="G110" s="46"/>
      <c r="H110" s="46"/>
      <c r="I110" s="46"/>
      <c r="J110" s="46"/>
      <c r="L110" s="49"/>
      <c r="M110" s="49"/>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49"/>
      <c r="AN110" s="49"/>
      <c r="AO110" s="49"/>
      <c r="AP110" s="49"/>
      <c r="AQ110" s="49"/>
      <c r="AR110" s="49"/>
      <c r="AS110" s="49"/>
      <c r="AT110" s="49"/>
      <c r="AU110" s="49"/>
      <c r="AV110" s="49"/>
      <c r="AW110" s="49"/>
      <c r="AX110" s="49"/>
      <c r="AY110" s="49"/>
      <c r="AZ110" s="49"/>
      <c r="BA110" s="49"/>
      <c r="BB110" s="49"/>
      <c r="BC110" s="49"/>
      <c r="BD110" s="49"/>
      <c r="BE110" s="49"/>
      <c r="BF110" s="49"/>
      <c r="BG110" s="49"/>
      <c r="BH110" s="49"/>
      <c r="BI110" s="49"/>
      <c r="BJ110" s="49"/>
      <c r="BK110" s="49"/>
      <c r="BL110" s="49"/>
      <c r="BM110" s="49"/>
      <c r="BN110" s="49"/>
      <c r="BO110" s="62"/>
      <c r="BP110" s="62"/>
    </row>
    <row r="111" spans="6:68" s="45" customFormat="1" x14ac:dyDescent="0.5">
      <c r="F111" s="46"/>
      <c r="G111" s="46"/>
      <c r="H111" s="46"/>
      <c r="I111" s="46"/>
      <c r="J111" s="46"/>
      <c r="L111" s="49"/>
      <c r="M111" s="49"/>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9"/>
      <c r="BH111" s="49"/>
      <c r="BI111" s="49"/>
      <c r="BJ111" s="49"/>
      <c r="BK111" s="49"/>
      <c r="BL111" s="49"/>
      <c r="BM111" s="49"/>
      <c r="BN111" s="49"/>
      <c r="BO111" s="62"/>
      <c r="BP111" s="62"/>
    </row>
    <row r="112" spans="6:68" s="45" customFormat="1" x14ac:dyDescent="0.5">
      <c r="F112" s="46"/>
      <c r="G112" s="46"/>
      <c r="H112" s="46"/>
      <c r="I112" s="46"/>
      <c r="J112" s="46"/>
      <c r="L112" s="49"/>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49"/>
      <c r="AR112" s="49"/>
      <c r="AS112" s="49"/>
      <c r="AT112" s="49"/>
      <c r="AU112" s="49"/>
      <c r="AV112" s="49"/>
      <c r="AW112" s="49"/>
      <c r="AX112" s="49"/>
      <c r="AY112" s="49"/>
      <c r="AZ112" s="49"/>
      <c r="BA112" s="49"/>
      <c r="BB112" s="49"/>
      <c r="BC112" s="49"/>
      <c r="BD112" s="49"/>
      <c r="BE112" s="49"/>
      <c r="BF112" s="49"/>
      <c r="BG112" s="49"/>
      <c r="BH112" s="49"/>
      <c r="BI112" s="49"/>
      <c r="BJ112" s="49"/>
      <c r="BK112" s="49"/>
      <c r="BL112" s="49"/>
      <c r="BM112" s="49"/>
      <c r="BN112" s="49"/>
      <c r="BO112" s="62"/>
      <c r="BP112" s="62"/>
    </row>
    <row r="113" spans="6:68" s="45" customFormat="1" x14ac:dyDescent="0.5">
      <c r="F113" s="46"/>
      <c r="G113" s="46"/>
      <c r="H113" s="46"/>
      <c r="I113" s="46"/>
      <c r="J113" s="46"/>
      <c r="L113" s="49"/>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c r="AW113" s="49"/>
      <c r="AX113" s="49"/>
      <c r="AY113" s="49"/>
      <c r="AZ113" s="49"/>
      <c r="BA113" s="49"/>
      <c r="BB113" s="49"/>
      <c r="BC113" s="49"/>
      <c r="BD113" s="49"/>
      <c r="BE113" s="49"/>
      <c r="BF113" s="49"/>
      <c r="BG113" s="49"/>
      <c r="BH113" s="49"/>
      <c r="BI113" s="49"/>
      <c r="BJ113" s="49"/>
      <c r="BK113" s="49"/>
      <c r="BL113" s="49"/>
      <c r="BM113" s="49"/>
      <c r="BN113" s="49"/>
      <c r="BO113" s="62"/>
      <c r="BP113" s="62"/>
    </row>
    <row r="114" spans="6:68" s="45" customFormat="1" x14ac:dyDescent="0.5">
      <c r="F114" s="46"/>
      <c r="G114" s="46"/>
      <c r="H114" s="46"/>
      <c r="I114" s="46"/>
      <c r="J114" s="46"/>
      <c r="L114" s="49"/>
      <c r="M114" s="49"/>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49"/>
      <c r="BA114" s="49"/>
      <c r="BB114" s="49"/>
      <c r="BC114" s="49"/>
      <c r="BD114" s="49"/>
      <c r="BE114" s="49"/>
      <c r="BF114" s="49"/>
      <c r="BG114" s="49"/>
      <c r="BH114" s="49"/>
      <c r="BI114" s="49"/>
      <c r="BJ114" s="49"/>
      <c r="BK114" s="49"/>
      <c r="BL114" s="49"/>
      <c r="BM114" s="49"/>
      <c r="BN114" s="49"/>
      <c r="BO114" s="62"/>
      <c r="BP114" s="62"/>
    </row>
    <row r="115" spans="6:68" s="45" customFormat="1" x14ac:dyDescent="0.5">
      <c r="F115" s="46"/>
      <c r="G115" s="46"/>
      <c r="H115" s="46"/>
      <c r="I115" s="46"/>
      <c r="J115" s="46"/>
      <c r="L115" s="49"/>
      <c r="M115" s="49"/>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49"/>
      <c r="AP115" s="49"/>
      <c r="AQ115" s="49"/>
      <c r="AR115" s="49"/>
      <c r="AS115" s="49"/>
      <c r="AT115" s="49"/>
      <c r="AU115" s="49"/>
      <c r="AV115" s="49"/>
      <c r="AW115" s="49"/>
      <c r="AX115" s="49"/>
      <c r="AY115" s="49"/>
      <c r="AZ115" s="49"/>
      <c r="BA115" s="49"/>
      <c r="BB115" s="49"/>
      <c r="BC115" s="49"/>
      <c r="BD115" s="49"/>
      <c r="BE115" s="49"/>
      <c r="BF115" s="49"/>
      <c r="BG115" s="49"/>
      <c r="BH115" s="49"/>
      <c r="BI115" s="49"/>
      <c r="BJ115" s="49"/>
      <c r="BK115" s="49"/>
      <c r="BL115" s="49"/>
      <c r="BM115" s="49"/>
      <c r="BN115" s="49"/>
      <c r="BO115" s="62"/>
      <c r="BP115" s="62"/>
    </row>
    <row r="116" spans="6:68" s="45" customFormat="1" x14ac:dyDescent="0.5">
      <c r="F116" s="46"/>
      <c r="G116" s="46"/>
      <c r="H116" s="46"/>
      <c r="I116" s="46"/>
      <c r="J116" s="46"/>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49"/>
      <c r="BA116" s="49"/>
      <c r="BB116" s="49"/>
      <c r="BC116" s="49"/>
      <c r="BD116" s="49"/>
      <c r="BE116" s="49"/>
      <c r="BF116" s="49"/>
      <c r="BG116" s="49"/>
      <c r="BH116" s="49"/>
      <c r="BI116" s="49"/>
      <c r="BJ116" s="49"/>
      <c r="BK116" s="49"/>
      <c r="BL116" s="49"/>
      <c r="BM116" s="49"/>
      <c r="BN116" s="49"/>
      <c r="BO116" s="62"/>
      <c r="BP116" s="62"/>
    </row>
    <row r="117" spans="6:68" s="45" customFormat="1" x14ac:dyDescent="0.5">
      <c r="F117" s="46"/>
      <c r="G117" s="46"/>
      <c r="H117" s="46"/>
      <c r="I117" s="46"/>
      <c r="J117" s="46"/>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49"/>
      <c r="AV117" s="49"/>
      <c r="AW117" s="49"/>
      <c r="AX117" s="49"/>
      <c r="AY117" s="49"/>
      <c r="AZ117" s="49"/>
      <c r="BA117" s="49"/>
      <c r="BB117" s="49"/>
      <c r="BC117" s="49"/>
      <c r="BD117" s="49"/>
      <c r="BE117" s="49"/>
      <c r="BF117" s="49"/>
      <c r="BG117" s="49"/>
      <c r="BH117" s="49"/>
      <c r="BI117" s="49"/>
      <c r="BJ117" s="49"/>
      <c r="BK117" s="49"/>
      <c r="BL117" s="49"/>
      <c r="BM117" s="49"/>
      <c r="BN117" s="49"/>
      <c r="BO117" s="62"/>
      <c r="BP117" s="62"/>
    </row>
    <row r="118" spans="6:68" s="45" customFormat="1" x14ac:dyDescent="0.5">
      <c r="F118" s="46"/>
      <c r="G118" s="46"/>
      <c r="H118" s="46"/>
      <c r="I118" s="46"/>
      <c r="J118" s="46"/>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9"/>
      <c r="AY118" s="49"/>
      <c r="AZ118" s="49"/>
      <c r="BA118" s="49"/>
      <c r="BB118" s="49"/>
      <c r="BC118" s="49"/>
      <c r="BD118" s="49"/>
      <c r="BE118" s="49"/>
      <c r="BF118" s="49"/>
      <c r="BG118" s="49"/>
      <c r="BH118" s="49"/>
      <c r="BI118" s="49"/>
      <c r="BJ118" s="49"/>
      <c r="BK118" s="49"/>
      <c r="BL118" s="49"/>
      <c r="BM118" s="49"/>
      <c r="BN118" s="49"/>
      <c r="BO118" s="62"/>
      <c r="BP118" s="62"/>
    </row>
    <row r="119" spans="6:68" s="45" customFormat="1" x14ac:dyDescent="0.5">
      <c r="F119" s="46"/>
      <c r="G119" s="46"/>
      <c r="H119" s="46"/>
      <c r="I119" s="46"/>
      <c r="J119" s="46"/>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c r="AY119" s="49"/>
      <c r="AZ119" s="49"/>
      <c r="BA119" s="49"/>
      <c r="BB119" s="49"/>
      <c r="BC119" s="49"/>
      <c r="BD119" s="49"/>
      <c r="BE119" s="49"/>
      <c r="BF119" s="49"/>
      <c r="BG119" s="49"/>
      <c r="BH119" s="49"/>
      <c r="BI119" s="49"/>
      <c r="BJ119" s="49"/>
      <c r="BK119" s="49"/>
      <c r="BL119" s="49"/>
      <c r="BM119" s="49"/>
      <c r="BN119" s="49"/>
      <c r="BO119" s="62"/>
      <c r="BP119" s="62"/>
    </row>
    <row r="120" spans="6:68" s="45" customFormat="1" x14ac:dyDescent="0.5">
      <c r="F120" s="46"/>
      <c r="G120" s="46"/>
      <c r="H120" s="46"/>
      <c r="I120" s="46"/>
      <c r="J120" s="46"/>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P120" s="49"/>
      <c r="AQ120" s="49"/>
      <c r="AR120" s="49"/>
      <c r="AS120" s="49"/>
      <c r="AT120" s="49"/>
      <c r="AU120" s="49"/>
      <c r="AV120" s="49"/>
      <c r="AW120" s="49"/>
      <c r="AX120" s="49"/>
      <c r="AY120" s="49"/>
      <c r="AZ120" s="49"/>
      <c r="BA120" s="49"/>
      <c r="BB120" s="49"/>
      <c r="BC120" s="49"/>
      <c r="BD120" s="49"/>
      <c r="BE120" s="49"/>
      <c r="BF120" s="49"/>
      <c r="BG120" s="49"/>
      <c r="BH120" s="49"/>
      <c r="BI120" s="49"/>
      <c r="BJ120" s="49"/>
      <c r="BK120" s="49"/>
      <c r="BL120" s="49"/>
      <c r="BM120" s="49"/>
      <c r="BN120" s="49"/>
      <c r="BO120" s="62"/>
      <c r="BP120" s="62"/>
    </row>
    <row r="121" spans="6:68" s="45" customFormat="1" x14ac:dyDescent="0.5">
      <c r="F121" s="46"/>
      <c r="G121" s="46"/>
      <c r="H121" s="46"/>
      <c r="I121" s="46"/>
      <c r="J121" s="46"/>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49"/>
      <c r="BA121" s="49"/>
      <c r="BB121" s="49"/>
      <c r="BC121" s="49"/>
      <c r="BD121" s="49"/>
      <c r="BE121" s="49"/>
      <c r="BF121" s="49"/>
      <c r="BG121" s="49"/>
      <c r="BH121" s="49"/>
      <c r="BI121" s="49"/>
      <c r="BJ121" s="49"/>
      <c r="BK121" s="49"/>
      <c r="BL121" s="49"/>
      <c r="BM121" s="49"/>
      <c r="BN121" s="49"/>
      <c r="BO121" s="62"/>
      <c r="BP121" s="62"/>
    </row>
    <row r="122" spans="6:68" s="45" customFormat="1" x14ac:dyDescent="0.5">
      <c r="F122" s="46"/>
      <c r="G122" s="46"/>
      <c r="H122" s="46"/>
      <c r="I122" s="46"/>
      <c r="J122" s="46"/>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49"/>
      <c r="BA122" s="49"/>
      <c r="BB122" s="49"/>
      <c r="BC122" s="49"/>
      <c r="BD122" s="49"/>
      <c r="BE122" s="49"/>
      <c r="BF122" s="49"/>
      <c r="BG122" s="49"/>
      <c r="BH122" s="49"/>
      <c r="BI122" s="49"/>
      <c r="BJ122" s="49"/>
      <c r="BK122" s="49"/>
      <c r="BL122" s="49"/>
      <c r="BM122" s="49"/>
      <c r="BN122" s="49"/>
      <c r="BO122" s="62"/>
      <c r="BP122" s="62"/>
    </row>
    <row r="123" spans="6:68" s="45" customFormat="1" x14ac:dyDescent="0.5">
      <c r="F123" s="46"/>
      <c r="G123" s="46"/>
      <c r="H123" s="46"/>
      <c r="I123" s="46"/>
      <c r="J123" s="46"/>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49"/>
      <c r="BF123" s="49"/>
      <c r="BG123" s="49"/>
      <c r="BH123" s="49"/>
      <c r="BI123" s="49"/>
      <c r="BJ123" s="49"/>
      <c r="BK123" s="49"/>
      <c r="BL123" s="49"/>
      <c r="BM123" s="49"/>
      <c r="BN123" s="49"/>
      <c r="BO123" s="62"/>
      <c r="BP123" s="62"/>
    </row>
    <row r="124" spans="6:68" s="45" customFormat="1" x14ac:dyDescent="0.5">
      <c r="F124" s="46"/>
      <c r="G124" s="46"/>
      <c r="H124" s="46"/>
      <c r="I124" s="46"/>
      <c r="J124" s="46"/>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49"/>
      <c r="BG124" s="49"/>
      <c r="BH124" s="49"/>
      <c r="BI124" s="49"/>
      <c r="BJ124" s="49"/>
      <c r="BK124" s="49"/>
      <c r="BL124" s="49"/>
      <c r="BM124" s="49"/>
      <c r="BN124" s="49"/>
      <c r="BO124" s="62"/>
      <c r="BP124" s="62"/>
    </row>
    <row r="125" spans="6:68" s="45" customFormat="1" x14ac:dyDescent="0.5">
      <c r="F125" s="46"/>
      <c r="G125" s="46"/>
      <c r="H125" s="46"/>
      <c r="I125" s="46"/>
      <c r="J125" s="46"/>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c r="BE125" s="49"/>
      <c r="BF125" s="49"/>
      <c r="BG125" s="49"/>
      <c r="BH125" s="49"/>
      <c r="BI125" s="49"/>
      <c r="BJ125" s="49"/>
      <c r="BK125" s="49"/>
      <c r="BL125" s="49"/>
      <c r="BM125" s="49"/>
      <c r="BN125" s="49"/>
      <c r="BO125" s="62"/>
      <c r="BP125" s="62"/>
    </row>
    <row r="126" spans="6:68" s="45" customFormat="1" x14ac:dyDescent="0.5">
      <c r="F126" s="46"/>
      <c r="G126" s="46"/>
      <c r="H126" s="46"/>
      <c r="I126" s="46"/>
      <c r="J126" s="46"/>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49"/>
      <c r="BG126" s="49"/>
      <c r="BH126" s="49"/>
      <c r="BI126" s="49"/>
      <c r="BJ126" s="49"/>
      <c r="BK126" s="49"/>
      <c r="BL126" s="49"/>
      <c r="BM126" s="49"/>
      <c r="BN126" s="49"/>
      <c r="BO126" s="62"/>
      <c r="BP126" s="62"/>
    </row>
    <row r="127" spans="6:68" s="45" customFormat="1" x14ac:dyDescent="0.5">
      <c r="F127" s="46"/>
      <c r="G127" s="46"/>
      <c r="H127" s="46"/>
      <c r="I127" s="46"/>
      <c r="J127" s="46"/>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49"/>
      <c r="BG127" s="49"/>
      <c r="BH127" s="49"/>
      <c r="BI127" s="49"/>
      <c r="BJ127" s="49"/>
      <c r="BK127" s="49"/>
      <c r="BL127" s="49"/>
      <c r="BM127" s="49"/>
      <c r="BN127" s="49"/>
      <c r="BO127" s="62"/>
      <c r="BP127" s="62"/>
    </row>
    <row r="128" spans="6:68" s="45" customFormat="1" x14ac:dyDescent="0.5">
      <c r="F128" s="46"/>
      <c r="G128" s="46"/>
      <c r="H128" s="46"/>
      <c r="I128" s="46"/>
      <c r="J128" s="46"/>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P128" s="49"/>
      <c r="AQ128" s="49"/>
      <c r="AR128" s="49"/>
      <c r="AS128" s="49"/>
      <c r="AT128" s="49"/>
      <c r="AU128" s="49"/>
      <c r="AV128" s="49"/>
      <c r="AW128" s="49"/>
      <c r="AX128" s="49"/>
      <c r="AY128" s="49"/>
      <c r="AZ128" s="49"/>
      <c r="BA128" s="49"/>
      <c r="BB128" s="49"/>
      <c r="BC128" s="49"/>
      <c r="BD128" s="49"/>
      <c r="BE128" s="49"/>
      <c r="BF128" s="49"/>
      <c r="BG128" s="49"/>
      <c r="BH128" s="49"/>
      <c r="BI128" s="49"/>
      <c r="BJ128" s="49"/>
      <c r="BK128" s="49"/>
      <c r="BL128" s="49"/>
      <c r="BM128" s="49"/>
      <c r="BN128" s="49"/>
      <c r="BO128" s="62"/>
      <c r="BP128" s="62"/>
    </row>
    <row r="129" spans="6:68" s="45" customFormat="1" x14ac:dyDescent="0.5">
      <c r="F129" s="46"/>
      <c r="G129" s="46"/>
      <c r="H129" s="46"/>
      <c r="I129" s="46"/>
      <c r="J129" s="46"/>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P129" s="49"/>
      <c r="AQ129" s="49"/>
      <c r="AR129" s="49"/>
      <c r="AS129" s="49"/>
      <c r="AT129" s="49"/>
      <c r="AU129" s="49"/>
      <c r="AV129" s="49"/>
      <c r="AW129" s="49"/>
      <c r="AX129" s="49"/>
      <c r="AY129" s="49"/>
      <c r="AZ129" s="49"/>
      <c r="BA129" s="49"/>
      <c r="BB129" s="49"/>
      <c r="BC129" s="49"/>
      <c r="BD129" s="49"/>
      <c r="BE129" s="49"/>
      <c r="BF129" s="49"/>
      <c r="BG129" s="49"/>
      <c r="BH129" s="49"/>
      <c r="BI129" s="49"/>
      <c r="BJ129" s="49"/>
      <c r="BK129" s="49"/>
      <c r="BL129" s="49"/>
      <c r="BM129" s="49"/>
      <c r="BN129" s="49"/>
      <c r="BO129" s="62"/>
      <c r="BP129" s="62"/>
    </row>
    <row r="130" spans="6:68" s="45" customFormat="1" x14ac:dyDescent="0.5">
      <c r="F130" s="46"/>
      <c r="G130" s="46"/>
      <c r="H130" s="46"/>
      <c r="I130" s="46"/>
      <c r="J130" s="46"/>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P130" s="49"/>
      <c r="AQ130" s="49"/>
      <c r="AR130" s="49"/>
      <c r="AS130" s="49"/>
      <c r="AT130" s="49"/>
      <c r="AU130" s="49"/>
      <c r="AV130" s="49"/>
      <c r="AW130" s="49"/>
      <c r="AX130" s="49"/>
      <c r="AY130" s="49"/>
      <c r="AZ130" s="49"/>
      <c r="BA130" s="49"/>
      <c r="BB130" s="49"/>
      <c r="BC130" s="49"/>
      <c r="BD130" s="49"/>
      <c r="BE130" s="49"/>
      <c r="BF130" s="49"/>
      <c r="BG130" s="49"/>
      <c r="BH130" s="49"/>
      <c r="BI130" s="49"/>
      <c r="BJ130" s="49"/>
      <c r="BK130" s="49"/>
      <c r="BL130" s="49"/>
      <c r="BM130" s="49"/>
      <c r="BN130" s="49"/>
      <c r="BO130" s="62"/>
      <c r="BP130" s="62"/>
    </row>
    <row r="131" spans="6:68" s="45" customFormat="1" x14ac:dyDescent="0.5">
      <c r="F131" s="46"/>
      <c r="G131" s="46"/>
      <c r="H131" s="46"/>
      <c r="I131" s="46"/>
      <c r="J131" s="46"/>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P131" s="49"/>
      <c r="AQ131" s="49"/>
      <c r="AR131" s="49"/>
      <c r="AS131" s="49"/>
      <c r="AT131" s="49"/>
      <c r="AU131" s="49"/>
      <c r="AV131" s="49"/>
      <c r="AW131" s="49"/>
      <c r="AX131" s="49"/>
      <c r="AY131" s="49"/>
      <c r="AZ131" s="49"/>
      <c r="BA131" s="49"/>
      <c r="BB131" s="49"/>
      <c r="BC131" s="49"/>
      <c r="BD131" s="49"/>
      <c r="BE131" s="49"/>
      <c r="BF131" s="49"/>
      <c r="BG131" s="49"/>
      <c r="BH131" s="49"/>
      <c r="BI131" s="49"/>
      <c r="BJ131" s="49"/>
      <c r="BK131" s="49"/>
      <c r="BL131" s="49"/>
      <c r="BM131" s="49"/>
      <c r="BN131" s="49"/>
      <c r="BO131" s="62"/>
      <c r="BP131" s="62"/>
    </row>
    <row r="132" spans="6:68" s="45" customFormat="1" x14ac:dyDescent="0.5">
      <c r="F132" s="46"/>
      <c r="G132" s="46"/>
      <c r="H132" s="46"/>
      <c r="I132" s="46"/>
      <c r="J132" s="46"/>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49"/>
      <c r="AV132" s="49"/>
      <c r="AW132" s="49"/>
      <c r="AX132" s="49"/>
      <c r="AY132" s="49"/>
      <c r="AZ132" s="49"/>
      <c r="BA132" s="49"/>
      <c r="BB132" s="49"/>
      <c r="BC132" s="49"/>
      <c r="BD132" s="49"/>
      <c r="BE132" s="49"/>
      <c r="BF132" s="49"/>
      <c r="BG132" s="49"/>
      <c r="BH132" s="49"/>
      <c r="BI132" s="49"/>
      <c r="BJ132" s="49"/>
      <c r="BK132" s="49"/>
      <c r="BL132" s="49"/>
      <c r="BM132" s="49"/>
      <c r="BN132" s="49"/>
      <c r="BO132" s="62"/>
      <c r="BP132" s="62"/>
    </row>
    <row r="133" spans="6:68" s="45" customFormat="1" x14ac:dyDescent="0.5">
      <c r="F133" s="46"/>
      <c r="G133" s="46"/>
      <c r="H133" s="46"/>
      <c r="I133" s="46"/>
      <c r="J133" s="46"/>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P133" s="49"/>
      <c r="AQ133" s="49"/>
      <c r="AR133" s="49"/>
      <c r="AS133" s="49"/>
      <c r="AT133" s="49"/>
      <c r="AU133" s="49"/>
      <c r="AV133" s="49"/>
      <c r="AW133" s="49"/>
      <c r="AX133" s="49"/>
      <c r="AY133" s="49"/>
      <c r="AZ133" s="49"/>
      <c r="BA133" s="49"/>
      <c r="BB133" s="49"/>
      <c r="BC133" s="49"/>
      <c r="BD133" s="49"/>
      <c r="BE133" s="49"/>
      <c r="BF133" s="49"/>
      <c r="BG133" s="49"/>
      <c r="BH133" s="49"/>
      <c r="BI133" s="49"/>
      <c r="BJ133" s="49"/>
      <c r="BK133" s="49"/>
      <c r="BL133" s="49"/>
      <c r="BM133" s="49"/>
      <c r="BN133" s="49"/>
      <c r="BO133" s="62"/>
      <c r="BP133" s="62"/>
    </row>
    <row r="134" spans="6:68" s="45" customFormat="1" x14ac:dyDescent="0.5">
      <c r="F134" s="46"/>
      <c r="G134" s="46"/>
      <c r="H134" s="46"/>
      <c r="I134" s="46"/>
      <c r="J134" s="46"/>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49"/>
      <c r="BK134" s="49"/>
      <c r="BL134" s="49"/>
      <c r="BM134" s="49"/>
      <c r="BN134" s="49"/>
      <c r="BO134" s="62"/>
      <c r="BP134" s="62"/>
    </row>
    <row r="135" spans="6:68" s="45" customFormat="1" x14ac:dyDescent="0.5">
      <c r="F135" s="46"/>
      <c r="G135" s="46"/>
      <c r="H135" s="46"/>
      <c r="I135" s="46"/>
      <c r="J135" s="46"/>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49"/>
      <c r="BK135" s="49"/>
      <c r="BL135" s="49"/>
      <c r="BM135" s="49"/>
      <c r="BN135" s="49"/>
      <c r="BO135" s="62"/>
      <c r="BP135" s="62"/>
    </row>
    <row r="136" spans="6:68" s="45" customFormat="1" x14ac:dyDescent="0.5">
      <c r="F136" s="46"/>
      <c r="G136" s="46"/>
      <c r="H136" s="46"/>
      <c r="I136" s="46"/>
      <c r="J136" s="46"/>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49"/>
      <c r="BK136" s="49"/>
      <c r="BL136" s="49"/>
      <c r="BM136" s="49"/>
      <c r="BN136" s="49"/>
      <c r="BO136" s="62"/>
      <c r="BP136" s="62"/>
    </row>
    <row r="137" spans="6:68" s="45" customFormat="1" x14ac:dyDescent="0.5">
      <c r="F137" s="46"/>
      <c r="G137" s="46"/>
      <c r="H137" s="46"/>
      <c r="I137" s="46"/>
      <c r="J137" s="46"/>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49"/>
      <c r="BA137" s="49"/>
      <c r="BB137" s="49"/>
      <c r="BC137" s="49"/>
      <c r="BD137" s="49"/>
      <c r="BE137" s="49"/>
      <c r="BF137" s="49"/>
      <c r="BG137" s="49"/>
      <c r="BH137" s="49"/>
      <c r="BI137" s="49"/>
      <c r="BJ137" s="49"/>
      <c r="BK137" s="49"/>
      <c r="BL137" s="49"/>
      <c r="BM137" s="49"/>
      <c r="BN137" s="49"/>
      <c r="BO137" s="62"/>
      <c r="BP137" s="62"/>
    </row>
    <row r="138" spans="6:68" s="45" customFormat="1" x14ac:dyDescent="0.5">
      <c r="F138" s="46"/>
      <c r="G138" s="46"/>
      <c r="H138" s="46"/>
      <c r="I138" s="46"/>
      <c r="J138" s="46"/>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49"/>
      <c r="BA138" s="49"/>
      <c r="BB138" s="49"/>
      <c r="BC138" s="49"/>
      <c r="BD138" s="49"/>
      <c r="BE138" s="49"/>
      <c r="BF138" s="49"/>
      <c r="BG138" s="49"/>
      <c r="BH138" s="49"/>
      <c r="BI138" s="49"/>
      <c r="BJ138" s="49"/>
      <c r="BK138" s="49"/>
      <c r="BL138" s="49"/>
      <c r="BM138" s="49"/>
      <c r="BN138" s="49"/>
      <c r="BO138" s="62"/>
      <c r="BP138" s="62"/>
    </row>
    <row r="139" spans="6:68" s="45" customFormat="1" x14ac:dyDescent="0.5">
      <c r="F139" s="46"/>
      <c r="G139" s="46"/>
      <c r="H139" s="46"/>
      <c r="I139" s="46"/>
      <c r="J139" s="46"/>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49"/>
      <c r="BA139" s="49"/>
      <c r="BB139" s="49"/>
      <c r="BC139" s="49"/>
      <c r="BD139" s="49"/>
      <c r="BE139" s="49"/>
      <c r="BF139" s="49"/>
      <c r="BG139" s="49"/>
      <c r="BH139" s="49"/>
      <c r="BI139" s="49"/>
      <c r="BJ139" s="49"/>
      <c r="BK139" s="49"/>
      <c r="BL139" s="49"/>
      <c r="BM139" s="49"/>
      <c r="BN139" s="49"/>
      <c r="BO139" s="62"/>
      <c r="BP139" s="62"/>
    </row>
    <row r="140" spans="6:68" s="45" customFormat="1" x14ac:dyDescent="0.5">
      <c r="F140" s="46"/>
      <c r="G140" s="46"/>
      <c r="H140" s="46"/>
      <c r="I140" s="46"/>
      <c r="J140" s="46"/>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9"/>
      <c r="AX140" s="49"/>
      <c r="AY140" s="49"/>
      <c r="AZ140" s="49"/>
      <c r="BA140" s="49"/>
      <c r="BB140" s="49"/>
      <c r="BC140" s="49"/>
      <c r="BD140" s="49"/>
      <c r="BE140" s="49"/>
      <c r="BF140" s="49"/>
      <c r="BG140" s="49"/>
      <c r="BH140" s="49"/>
      <c r="BI140" s="49"/>
      <c r="BJ140" s="49"/>
      <c r="BK140" s="49"/>
      <c r="BL140" s="49"/>
      <c r="BM140" s="49"/>
      <c r="BN140" s="49"/>
      <c r="BO140" s="62"/>
      <c r="BP140" s="62"/>
    </row>
    <row r="141" spans="6:68" s="45" customFormat="1" x14ac:dyDescent="0.5">
      <c r="F141" s="46"/>
      <c r="G141" s="46"/>
      <c r="H141" s="46"/>
      <c r="I141" s="46"/>
      <c r="J141" s="46"/>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P141" s="49"/>
      <c r="AQ141" s="49"/>
      <c r="AR141" s="49"/>
      <c r="AS141" s="49"/>
      <c r="AT141" s="49"/>
      <c r="AU141" s="49"/>
      <c r="AV141" s="49"/>
      <c r="AW141" s="49"/>
      <c r="AX141" s="49"/>
      <c r="AY141" s="49"/>
      <c r="AZ141" s="49"/>
      <c r="BA141" s="49"/>
      <c r="BB141" s="49"/>
      <c r="BC141" s="49"/>
      <c r="BD141" s="49"/>
      <c r="BE141" s="49"/>
      <c r="BF141" s="49"/>
      <c r="BG141" s="49"/>
      <c r="BH141" s="49"/>
      <c r="BI141" s="49"/>
      <c r="BJ141" s="49"/>
      <c r="BK141" s="49"/>
      <c r="BL141" s="49"/>
      <c r="BM141" s="49"/>
      <c r="BN141" s="49"/>
      <c r="BO141" s="62"/>
      <c r="BP141" s="62"/>
    </row>
    <row r="142" spans="6:68" s="45" customFormat="1" x14ac:dyDescent="0.5">
      <c r="F142" s="46"/>
      <c r="G142" s="46"/>
      <c r="H142" s="46"/>
      <c r="I142" s="46"/>
      <c r="J142" s="46"/>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49"/>
      <c r="BA142" s="49"/>
      <c r="BB142" s="49"/>
      <c r="BC142" s="49"/>
      <c r="BD142" s="49"/>
      <c r="BE142" s="49"/>
      <c r="BF142" s="49"/>
      <c r="BG142" s="49"/>
      <c r="BH142" s="49"/>
      <c r="BI142" s="49"/>
      <c r="BJ142" s="49"/>
      <c r="BK142" s="49"/>
      <c r="BL142" s="49"/>
      <c r="BM142" s="49"/>
      <c r="BN142" s="49"/>
      <c r="BO142" s="62"/>
      <c r="BP142" s="62"/>
    </row>
    <row r="143" spans="6:68" s="45" customFormat="1" x14ac:dyDescent="0.5">
      <c r="F143" s="46"/>
      <c r="G143" s="46"/>
      <c r="H143" s="46"/>
      <c r="I143" s="46"/>
      <c r="J143" s="46"/>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49"/>
      <c r="BA143" s="49"/>
      <c r="BB143" s="49"/>
      <c r="BC143" s="49"/>
      <c r="BD143" s="49"/>
      <c r="BE143" s="49"/>
      <c r="BF143" s="49"/>
      <c r="BG143" s="49"/>
      <c r="BH143" s="49"/>
      <c r="BI143" s="49"/>
      <c r="BJ143" s="49"/>
      <c r="BK143" s="49"/>
      <c r="BL143" s="49"/>
      <c r="BM143" s="49"/>
      <c r="BN143" s="49"/>
      <c r="BO143" s="62"/>
      <c r="BP143" s="62"/>
    </row>
    <row r="144" spans="6:68" s="45" customFormat="1" x14ac:dyDescent="0.5">
      <c r="F144" s="46"/>
      <c r="G144" s="46"/>
      <c r="H144" s="46"/>
      <c r="I144" s="46"/>
      <c r="J144" s="46"/>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c r="AY144" s="49"/>
      <c r="AZ144" s="49"/>
      <c r="BA144" s="49"/>
      <c r="BB144" s="49"/>
      <c r="BC144" s="49"/>
      <c r="BD144" s="49"/>
      <c r="BE144" s="49"/>
      <c r="BF144" s="49"/>
      <c r="BG144" s="49"/>
      <c r="BH144" s="49"/>
      <c r="BI144" s="49"/>
      <c r="BJ144" s="49"/>
      <c r="BK144" s="49"/>
      <c r="BL144" s="49"/>
      <c r="BM144" s="49"/>
      <c r="BN144" s="49"/>
      <c r="BO144" s="62"/>
      <c r="BP144" s="62"/>
    </row>
    <row r="145" spans="6:68" s="45" customFormat="1" x14ac:dyDescent="0.5">
      <c r="F145" s="46"/>
      <c r="G145" s="46"/>
      <c r="H145" s="46"/>
      <c r="I145" s="46"/>
      <c r="J145" s="46"/>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49"/>
      <c r="BA145" s="49"/>
      <c r="BB145" s="49"/>
      <c r="BC145" s="49"/>
      <c r="BD145" s="49"/>
      <c r="BE145" s="49"/>
      <c r="BF145" s="49"/>
      <c r="BG145" s="49"/>
      <c r="BH145" s="49"/>
      <c r="BI145" s="49"/>
      <c r="BJ145" s="49"/>
      <c r="BK145" s="49"/>
      <c r="BL145" s="49"/>
      <c r="BM145" s="49"/>
      <c r="BN145" s="49"/>
      <c r="BO145" s="62"/>
      <c r="BP145" s="62"/>
    </row>
    <row r="146" spans="6:68" s="45" customFormat="1" x14ac:dyDescent="0.5">
      <c r="F146" s="46"/>
      <c r="G146" s="46"/>
      <c r="H146" s="46"/>
      <c r="I146" s="46"/>
      <c r="J146" s="46"/>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49"/>
      <c r="BA146" s="49"/>
      <c r="BB146" s="49"/>
      <c r="BC146" s="49"/>
      <c r="BD146" s="49"/>
      <c r="BE146" s="49"/>
      <c r="BF146" s="49"/>
      <c r="BG146" s="49"/>
      <c r="BH146" s="49"/>
      <c r="BI146" s="49"/>
      <c r="BJ146" s="49"/>
      <c r="BK146" s="49"/>
      <c r="BL146" s="49"/>
      <c r="BM146" s="49"/>
      <c r="BN146" s="49"/>
      <c r="BO146" s="62"/>
      <c r="BP146" s="62"/>
    </row>
    <row r="147" spans="6:68" s="45" customFormat="1" x14ac:dyDescent="0.5">
      <c r="F147" s="46"/>
      <c r="G147" s="46"/>
      <c r="H147" s="46"/>
      <c r="I147" s="46"/>
      <c r="J147" s="46"/>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P147" s="49"/>
      <c r="AQ147" s="49"/>
      <c r="AR147" s="49"/>
      <c r="AS147" s="49"/>
      <c r="AT147" s="49"/>
      <c r="AU147" s="49"/>
      <c r="AV147" s="49"/>
      <c r="AW147" s="49"/>
      <c r="AX147" s="49"/>
      <c r="AY147" s="49"/>
      <c r="AZ147" s="49"/>
      <c r="BA147" s="49"/>
      <c r="BB147" s="49"/>
      <c r="BC147" s="49"/>
      <c r="BD147" s="49"/>
      <c r="BE147" s="49"/>
      <c r="BF147" s="49"/>
      <c r="BG147" s="49"/>
      <c r="BH147" s="49"/>
      <c r="BI147" s="49"/>
      <c r="BJ147" s="49"/>
      <c r="BK147" s="49"/>
      <c r="BL147" s="49"/>
      <c r="BM147" s="49"/>
      <c r="BN147" s="49"/>
      <c r="BO147" s="62"/>
      <c r="BP147" s="62"/>
    </row>
    <row r="148" spans="6:68" s="45" customFormat="1" x14ac:dyDescent="0.5">
      <c r="F148" s="46"/>
      <c r="G148" s="46"/>
      <c r="H148" s="46"/>
      <c r="I148" s="46"/>
      <c r="J148" s="46"/>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9"/>
      <c r="BH148" s="49"/>
      <c r="BI148" s="49"/>
      <c r="BJ148" s="49"/>
      <c r="BK148" s="49"/>
      <c r="BL148" s="49"/>
      <c r="BM148" s="49"/>
      <c r="BN148" s="49"/>
      <c r="BO148" s="62"/>
      <c r="BP148" s="62"/>
    </row>
    <row r="149" spans="6:68" s="45" customFormat="1" x14ac:dyDescent="0.5">
      <c r="F149" s="46"/>
      <c r="G149" s="46"/>
      <c r="H149" s="46"/>
      <c r="I149" s="46"/>
      <c r="J149" s="46"/>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P149" s="49"/>
      <c r="AQ149" s="49"/>
      <c r="AR149" s="49"/>
      <c r="AS149" s="49"/>
      <c r="AT149" s="49"/>
      <c r="AU149" s="49"/>
      <c r="AV149" s="49"/>
      <c r="AW149" s="49"/>
      <c r="AX149" s="49"/>
      <c r="AY149" s="49"/>
      <c r="AZ149" s="49"/>
      <c r="BA149" s="49"/>
      <c r="BB149" s="49"/>
      <c r="BC149" s="49"/>
      <c r="BD149" s="49"/>
      <c r="BE149" s="49"/>
      <c r="BF149" s="49"/>
      <c r="BG149" s="49"/>
      <c r="BH149" s="49"/>
      <c r="BI149" s="49"/>
      <c r="BJ149" s="49"/>
      <c r="BK149" s="49"/>
      <c r="BL149" s="49"/>
      <c r="BM149" s="49"/>
      <c r="BN149" s="49"/>
      <c r="BO149" s="62"/>
      <c r="BP149" s="62"/>
    </row>
    <row r="150" spans="6:68" s="45" customFormat="1" x14ac:dyDescent="0.5">
      <c r="F150" s="46"/>
      <c r="G150" s="46"/>
      <c r="H150" s="46"/>
      <c r="I150" s="46"/>
      <c r="J150" s="46"/>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P150" s="49"/>
      <c r="AQ150" s="49"/>
      <c r="AR150" s="49"/>
      <c r="AS150" s="49"/>
      <c r="AT150" s="49"/>
      <c r="AU150" s="49"/>
      <c r="AV150" s="49"/>
      <c r="AW150" s="49"/>
      <c r="AX150" s="49"/>
      <c r="AY150" s="49"/>
      <c r="AZ150" s="49"/>
      <c r="BA150" s="49"/>
      <c r="BB150" s="49"/>
      <c r="BC150" s="49"/>
      <c r="BD150" s="49"/>
      <c r="BE150" s="49"/>
      <c r="BF150" s="49"/>
      <c r="BG150" s="49"/>
      <c r="BH150" s="49"/>
      <c r="BI150" s="49"/>
      <c r="BJ150" s="49"/>
      <c r="BK150" s="49"/>
      <c r="BL150" s="49"/>
      <c r="BM150" s="49"/>
      <c r="BN150" s="49"/>
      <c r="BO150" s="62"/>
      <c r="BP150" s="62"/>
    </row>
    <row r="151" spans="6:68" s="45" customFormat="1" x14ac:dyDescent="0.5">
      <c r="F151" s="46"/>
      <c r="G151" s="46"/>
      <c r="H151" s="46"/>
      <c r="I151" s="46"/>
      <c r="J151" s="46"/>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P151" s="49"/>
      <c r="AQ151" s="49"/>
      <c r="AR151" s="49"/>
      <c r="AS151" s="49"/>
      <c r="AT151" s="49"/>
      <c r="AU151" s="49"/>
      <c r="AV151" s="49"/>
      <c r="AW151" s="49"/>
      <c r="AX151" s="49"/>
      <c r="AY151" s="49"/>
      <c r="AZ151" s="49"/>
      <c r="BA151" s="49"/>
      <c r="BB151" s="49"/>
      <c r="BC151" s="49"/>
      <c r="BD151" s="49"/>
      <c r="BE151" s="49"/>
      <c r="BF151" s="49"/>
      <c r="BG151" s="49"/>
      <c r="BH151" s="49"/>
      <c r="BI151" s="49"/>
      <c r="BJ151" s="49"/>
      <c r="BK151" s="49"/>
      <c r="BL151" s="49"/>
      <c r="BM151" s="49"/>
      <c r="BN151" s="49"/>
      <c r="BO151" s="62"/>
      <c r="BP151" s="62"/>
    </row>
    <row r="152" spans="6:68" s="45" customFormat="1" x14ac:dyDescent="0.5">
      <c r="F152" s="46"/>
      <c r="G152" s="46"/>
      <c r="H152" s="46"/>
      <c r="I152" s="46"/>
      <c r="J152" s="46"/>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P152" s="49"/>
      <c r="AQ152" s="49"/>
      <c r="AR152" s="49"/>
      <c r="AS152" s="49"/>
      <c r="AT152" s="49"/>
      <c r="AU152" s="49"/>
      <c r="AV152" s="49"/>
      <c r="AW152" s="49"/>
      <c r="AX152" s="49"/>
      <c r="AY152" s="49"/>
      <c r="AZ152" s="49"/>
      <c r="BA152" s="49"/>
      <c r="BB152" s="49"/>
      <c r="BC152" s="49"/>
      <c r="BD152" s="49"/>
      <c r="BE152" s="49"/>
      <c r="BF152" s="49"/>
      <c r="BG152" s="49"/>
      <c r="BH152" s="49"/>
      <c r="BI152" s="49"/>
      <c r="BJ152" s="49"/>
      <c r="BK152" s="49"/>
      <c r="BL152" s="49"/>
      <c r="BM152" s="49"/>
      <c r="BN152" s="49"/>
      <c r="BO152" s="62"/>
      <c r="BP152" s="62"/>
    </row>
    <row r="153" spans="6:68" s="45" customFormat="1" x14ac:dyDescent="0.5">
      <c r="F153" s="46"/>
      <c r="G153" s="46"/>
      <c r="H153" s="46"/>
      <c r="I153" s="46"/>
      <c r="J153" s="46"/>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P153" s="49"/>
      <c r="AQ153" s="49"/>
      <c r="AR153" s="49"/>
      <c r="AS153" s="49"/>
      <c r="AT153" s="49"/>
      <c r="AU153" s="49"/>
      <c r="AV153" s="49"/>
      <c r="AW153" s="49"/>
      <c r="AX153" s="49"/>
      <c r="AY153" s="49"/>
      <c r="AZ153" s="49"/>
      <c r="BA153" s="49"/>
      <c r="BB153" s="49"/>
      <c r="BC153" s="49"/>
      <c r="BD153" s="49"/>
      <c r="BE153" s="49"/>
      <c r="BF153" s="49"/>
      <c r="BG153" s="49"/>
      <c r="BH153" s="49"/>
      <c r="BI153" s="49"/>
      <c r="BJ153" s="49"/>
      <c r="BK153" s="49"/>
      <c r="BL153" s="49"/>
      <c r="BM153" s="49"/>
      <c r="BN153" s="49"/>
      <c r="BO153" s="62"/>
      <c r="BP153" s="62"/>
    </row>
    <row r="154" spans="6:68" s="45" customFormat="1" x14ac:dyDescent="0.5">
      <c r="F154" s="46"/>
      <c r="G154" s="46"/>
      <c r="H154" s="46"/>
      <c r="I154" s="46"/>
      <c r="J154" s="46"/>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c r="AO154" s="49"/>
      <c r="AP154" s="49"/>
      <c r="AQ154" s="49"/>
      <c r="AR154" s="49"/>
      <c r="AS154" s="49"/>
      <c r="AT154" s="49"/>
      <c r="AU154" s="49"/>
      <c r="AV154" s="49"/>
      <c r="AW154" s="49"/>
      <c r="AX154" s="49"/>
      <c r="AY154" s="49"/>
      <c r="AZ154" s="49"/>
      <c r="BA154" s="49"/>
      <c r="BB154" s="49"/>
      <c r="BC154" s="49"/>
      <c r="BD154" s="49"/>
      <c r="BE154" s="49"/>
      <c r="BF154" s="49"/>
      <c r="BG154" s="49"/>
      <c r="BH154" s="49"/>
      <c r="BI154" s="49"/>
      <c r="BJ154" s="49"/>
      <c r="BK154" s="49"/>
      <c r="BL154" s="49"/>
      <c r="BM154" s="49"/>
      <c r="BN154" s="49"/>
      <c r="BO154" s="62"/>
      <c r="BP154" s="62"/>
    </row>
    <row r="155" spans="6:68" s="45" customFormat="1" x14ac:dyDescent="0.5">
      <c r="F155" s="46"/>
      <c r="G155" s="46"/>
      <c r="H155" s="46"/>
      <c r="I155" s="46"/>
      <c r="J155" s="46"/>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P155" s="49"/>
      <c r="AQ155" s="49"/>
      <c r="AR155" s="49"/>
      <c r="AS155" s="49"/>
      <c r="AT155" s="49"/>
      <c r="AU155" s="49"/>
      <c r="AV155" s="49"/>
      <c r="AW155" s="49"/>
      <c r="AX155" s="49"/>
      <c r="AY155" s="49"/>
      <c r="AZ155" s="49"/>
      <c r="BA155" s="49"/>
      <c r="BB155" s="49"/>
      <c r="BC155" s="49"/>
      <c r="BD155" s="49"/>
      <c r="BE155" s="49"/>
      <c r="BF155" s="49"/>
      <c r="BG155" s="49"/>
      <c r="BH155" s="49"/>
      <c r="BI155" s="49"/>
      <c r="BJ155" s="49"/>
      <c r="BK155" s="49"/>
      <c r="BL155" s="49"/>
      <c r="BM155" s="49"/>
      <c r="BN155" s="49"/>
      <c r="BO155" s="62"/>
      <c r="BP155" s="62"/>
    </row>
    <row r="156" spans="6:68" s="45" customFormat="1" x14ac:dyDescent="0.5">
      <c r="F156" s="46"/>
      <c r="G156" s="46"/>
      <c r="H156" s="46"/>
      <c r="I156" s="46"/>
      <c r="J156" s="46"/>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P156" s="49"/>
      <c r="AQ156" s="49"/>
      <c r="AR156" s="49"/>
      <c r="AS156" s="49"/>
      <c r="AT156" s="49"/>
      <c r="AU156" s="49"/>
      <c r="AV156" s="49"/>
      <c r="AW156" s="49"/>
      <c r="AX156" s="49"/>
      <c r="AY156" s="49"/>
      <c r="AZ156" s="49"/>
      <c r="BA156" s="49"/>
      <c r="BB156" s="49"/>
      <c r="BC156" s="49"/>
      <c r="BD156" s="49"/>
      <c r="BE156" s="49"/>
      <c r="BF156" s="49"/>
      <c r="BG156" s="49"/>
      <c r="BH156" s="49"/>
      <c r="BI156" s="49"/>
      <c r="BJ156" s="49"/>
      <c r="BK156" s="49"/>
      <c r="BL156" s="49"/>
      <c r="BM156" s="49"/>
      <c r="BN156" s="49"/>
      <c r="BO156" s="62"/>
      <c r="BP156" s="62"/>
    </row>
    <row r="157" spans="6:68" s="45" customFormat="1" x14ac:dyDescent="0.5">
      <c r="F157" s="46"/>
      <c r="G157" s="46"/>
      <c r="H157" s="46"/>
      <c r="I157" s="46"/>
      <c r="J157" s="46"/>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P157" s="49"/>
      <c r="AQ157" s="49"/>
      <c r="AR157" s="49"/>
      <c r="AS157" s="49"/>
      <c r="AT157" s="49"/>
      <c r="AU157" s="49"/>
      <c r="AV157" s="49"/>
      <c r="AW157" s="49"/>
      <c r="AX157" s="49"/>
      <c r="AY157" s="49"/>
      <c r="AZ157" s="49"/>
      <c r="BA157" s="49"/>
      <c r="BB157" s="49"/>
      <c r="BC157" s="49"/>
      <c r="BD157" s="49"/>
      <c r="BE157" s="49"/>
      <c r="BF157" s="49"/>
      <c r="BG157" s="49"/>
      <c r="BH157" s="49"/>
      <c r="BI157" s="49"/>
      <c r="BJ157" s="49"/>
      <c r="BK157" s="49"/>
      <c r="BL157" s="49"/>
      <c r="BM157" s="49"/>
      <c r="BN157" s="49"/>
      <c r="BO157" s="62"/>
      <c r="BP157" s="62"/>
    </row>
    <row r="158" spans="6:68" s="45" customFormat="1" x14ac:dyDescent="0.5">
      <c r="F158" s="46"/>
      <c r="G158" s="46"/>
      <c r="H158" s="46"/>
      <c r="I158" s="46"/>
      <c r="J158" s="46"/>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P158" s="49"/>
      <c r="AQ158" s="49"/>
      <c r="AR158" s="49"/>
      <c r="AS158" s="49"/>
      <c r="AT158" s="49"/>
      <c r="AU158" s="49"/>
      <c r="AV158" s="49"/>
      <c r="AW158" s="49"/>
      <c r="AX158" s="49"/>
      <c r="AY158" s="49"/>
      <c r="AZ158" s="49"/>
      <c r="BA158" s="49"/>
      <c r="BB158" s="49"/>
      <c r="BC158" s="49"/>
      <c r="BD158" s="49"/>
      <c r="BE158" s="49"/>
      <c r="BF158" s="49"/>
      <c r="BG158" s="49"/>
      <c r="BH158" s="49"/>
      <c r="BI158" s="49"/>
      <c r="BJ158" s="49"/>
      <c r="BK158" s="49"/>
      <c r="BL158" s="49"/>
      <c r="BM158" s="49"/>
      <c r="BN158" s="49"/>
      <c r="BO158" s="62"/>
      <c r="BP158" s="62"/>
    </row>
    <row r="159" spans="6:68" s="45" customFormat="1" x14ac:dyDescent="0.5">
      <c r="F159" s="46"/>
      <c r="G159" s="46"/>
      <c r="H159" s="46"/>
      <c r="I159" s="46"/>
      <c r="J159" s="46"/>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9"/>
      <c r="AN159" s="49"/>
      <c r="AO159" s="49"/>
      <c r="AP159" s="49"/>
      <c r="AQ159" s="49"/>
      <c r="AR159" s="49"/>
      <c r="AS159" s="49"/>
      <c r="AT159" s="49"/>
      <c r="AU159" s="49"/>
      <c r="AV159" s="49"/>
      <c r="AW159" s="49"/>
      <c r="AX159" s="49"/>
      <c r="AY159" s="49"/>
      <c r="AZ159" s="49"/>
      <c r="BA159" s="49"/>
      <c r="BB159" s="49"/>
      <c r="BC159" s="49"/>
      <c r="BD159" s="49"/>
      <c r="BE159" s="49"/>
      <c r="BF159" s="49"/>
      <c r="BG159" s="49"/>
      <c r="BH159" s="49"/>
      <c r="BI159" s="49"/>
      <c r="BJ159" s="49"/>
      <c r="BK159" s="49"/>
      <c r="BL159" s="49"/>
      <c r="BM159" s="49"/>
      <c r="BN159" s="49"/>
      <c r="BO159" s="62"/>
      <c r="BP159" s="62"/>
    </row>
    <row r="160" spans="6:68" s="45" customFormat="1" x14ac:dyDescent="0.5">
      <c r="F160" s="46"/>
      <c r="G160" s="46"/>
      <c r="H160" s="46"/>
      <c r="I160" s="46"/>
      <c r="J160" s="46"/>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9"/>
      <c r="AI160" s="49"/>
      <c r="AJ160" s="49"/>
      <c r="AK160" s="49"/>
      <c r="AL160" s="49"/>
      <c r="AM160" s="49"/>
      <c r="AN160" s="49"/>
      <c r="AO160" s="49"/>
      <c r="AP160" s="49"/>
      <c r="AQ160" s="49"/>
      <c r="AR160" s="49"/>
      <c r="AS160" s="49"/>
      <c r="AT160" s="49"/>
      <c r="AU160" s="49"/>
      <c r="AV160" s="49"/>
      <c r="AW160" s="49"/>
      <c r="AX160" s="49"/>
      <c r="AY160" s="49"/>
      <c r="AZ160" s="49"/>
      <c r="BA160" s="49"/>
      <c r="BB160" s="49"/>
      <c r="BC160" s="49"/>
      <c r="BD160" s="49"/>
      <c r="BE160" s="49"/>
      <c r="BF160" s="49"/>
      <c r="BG160" s="49"/>
      <c r="BH160" s="49"/>
      <c r="BI160" s="49"/>
      <c r="BJ160" s="49"/>
      <c r="BK160" s="49"/>
      <c r="BL160" s="49"/>
      <c r="BM160" s="49"/>
      <c r="BN160" s="49"/>
      <c r="BO160" s="62"/>
      <c r="BP160" s="62"/>
    </row>
    <row r="161" spans="6:68" s="45" customFormat="1" x14ac:dyDescent="0.5">
      <c r="F161" s="46"/>
      <c r="G161" s="46"/>
      <c r="H161" s="46"/>
      <c r="I161" s="46"/>
      <c r="J161" s="46"/>
      <c r="L161" s="49"/>
      <c r="M161" s="49"/>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49"/>
      <c r="AN161" s="49"/>
      <c r="AO161" s="49"/>
      <c r="AP161" s="49"/>
      <c r="AQ161" s="49"/>
      <c r="AR161" s="49"/>
      <c r="AS161" s="49"/>
      <c r="AT161" s="49"/>
      <c r="AU161" s="49"/>
      <c r="AV161" s="49"/>
      <c r="AW161" s="49"/>
      <c r="AX161" s="49"/>
      <c r="AY161" s="49"/>
      <c r="AZ161" s="49"/>
      <c r="BA161" s="49"/>
      <c r="BB161" s="49"/>
      <c r="BC161" s="49"/>
      <c r="BD161" s="49"/>
      <c r="BE161" s="49"/>
      <c r="BF161" s="49"/>
      <c r="BG161" s="49"/>
      <c r="BH161" s="49"/>
      <c r="BI161" s="49"/>
      <c r="BJ161" s="49"/>
      <c r="BK161" s="49"/>
      <c r="BL161" s="49"/>
      <c r="BM161" s="49"/>
      <c r="BN161" s="49"/>
      <c r="BO161" s="62"/>
      <c r="BP161" s="62"/>
    </row>
    <row r="162" spans="6:68" s="45" customFormat="1" x14ac:dyDescent="0.5">
      <c r="F162" s="46"/>
      <c r="G162" s="46"/>
      <c r="H162" s="46"/>
      <c r="I162" s="46"/>
      <c r="J162" s="46"/>
      <c r="L162" s="49"/>
      <c r="M162" s="49"/>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c r="BF162" s="49"/>
      <c r="BG162" s="49"/>
      <c r="BH162" s="49"/>
      <c r="BI162" s="49"/>
      <c r="BJ162" s="49"/>
      <c r="BK162" s="49"/>
      <c r="BL162" s="49"/>
      <c r="BM162" s="49"/>
      <c r="BN162" s="49"/>
      <c r="BO162" s="62"/>
      <c r="BP162" s="62"/>
    </row>
    <row r="163" spans="6:68" s="45" customFormat="1" x14ac:dyDescent="0.5">
      <c r="F163" s="46"/>
      <c r="G163" s="46"/>
      <c r="H163" s="46"/>
      <c r="I163" s="46"/>
      <c r="J163" s="46"/>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c r="AY163" s="49"/>
      <c r="AZ163" s="49"/>
      <c r="BA163" s="49"/>
      <c r="BB163" s="49"/>
      <c r="BC163" s="49"/>
      <c r="BD163" s="49"/>
      <c r="BE163" s="49"/>
      <c r="BF163" s="49"/>
      <c r="BG163" s="49"/>
      <c r="BH163" s="49"/>
      <c r="BI163" s="49"/>
      <c r="BJ163" s="49"/>
      <c r="BK163" s="49"/>
      <c r="BL163" s="49"/>
      <c r="BM163" s="49"/>
      <c r="BN163" s="49"/>
      <c r="BO163" s="62"/>
      <c r="BP163" s="62"/>
    </row>
    <row r="164" spans="6:68" s="45" customFormat="1" x14ac:dyDescent="0.5">
      <c r="F164" s="46"/>
      <c r="G164" s="46"/>
      <c r="H164" s="46"/>
      <c r="I164" s="46"/>
      <c r="J164" s="46"/>
      <c r="L164" s="49"/>
      <c r="M164" s="49"/>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49"/>
      <c r="AN164" s="49"/>
      <c r="AO164" s="49"/>
      <c r="AP164" s="49"/>
      <c r="AQ164" s="49"/>
      <c r="AR164" s="49"/>
      <c r="AS164" s="49"/>
      <c r="AT164" s="49"/>
      <c r="AU164" s="49"/>
      <c r="AV164" s="49"/>
      <c r="AW164" s="49"/>
      <c r="AX164" s="49"/>
      <c r="AY164" s="49"/>
      <c r="AZ164" s="49"/>
      <c r="BA164" s="49"/>
      <c r="BB164" s="49"/>
      <c r="BC164" s="49"/>
      <c r="BD164" s="49"/>
      <c r="BE164" s="49"/>
      <c r="BF164" s="49"/>
      <c r="BG164" s="49"/>
      <c r="BH164" s="49"/>
      <c r="BI164" s="49"/>
      <c r="BJ164" s="49"/>
      <c r="BK164" s="49"/>
      <c r="BL164" s="49"/>
      <c r="BM164" s="49"/>
      <c r="BN164" s="49"/>
      <c r="BO164" s="62"/>
      <c r="BP164" s="62"/>
    </row>
    <row r="165" spans="6:68" s="45" customFormat="1" x14ac:dyDescent="0.5">
      <c r="F165" s="46"/>
      <c r="G165" s="46"/>
      <c r="H165" s="46"/>
      <c r="I165" s="46"/>
      <c r="J165" s="46"/>
      <c r="L165" s="49"/>
      <c r="M165" s="49"/>
      <c r="N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c r="AL165" s="49"/>
      <c r="AM165" s="49"/>
      <c r="AN165" s="49"/>
      <c r="AO165" s="49"/>
      <c r="AP165" s="49"/>
      <c r="AQ165" s="49"/>
      <c r="AR165" s="49"/>
      <c r="AS165" s="49"/>
      <c r="AT165" s="49"/>
      <c r="AU165" s="49"/>
      <c r="AV165" s="49"/>
      <c r="AW165" s="49"/>
      <c r="AX165" s="49"/>
      <c r="AY165" s="49"/>
      <c r="AZ165" s="49"/>
      <c r="BA165" s="49"/>
      <c r="BB165" s="49"/>
      <c r="BC165" s="49"/>
      <c r="BD165" s="49"/>
      <c r="BE165" s="49"/>
      <c r="BF165" s="49"/>
      <c r="BG165" s="49"/>
      <c r="BH165" s="49"/>
      <c r="BI165" s="49"/>
      <c r="BJ165" s="49"/>
      <c r="BK165" s="49"/>
      <c r="BL165" s="49"/>
      <c r="BM165" s="49"/>
      <c r="BN165" s="49"/>
      <c r="BO165" s="62"/>
      <c r="BP165" s="62"/>
    </row>
    <row r="166" spans="6:68" s="45" customFormat="1" x14ac:dyDescent="0.5">
      <c r="F166" s="46"/>
      <c r="G166" s="46"/>
      <c r="H166" s="46"/>
      <c r="I166" s="46"/>
      <c r="J166" s="46"/>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c r="AN166" s="49"/>
      <c r="AO166" s="49"/>
      <c r="AP166" s="49"/>
      <c r="AQ166" s="49"/>
      <c r="AR166" s="49"/>
      <c r="AS166" s="49"/>
      <c r="AT166" s="49"/>
      <c r="AU166" s="49"/>
      <c r="AV166" s="49"/>
      <c r="AW166" s="49"/>
      <c r="AX166" s="49"/>
      <c r="AY166" s="49"/>
      <c r="AZ166" s="49"/>
      <c r="BA166" s="49"/>
      <c r="BB166" s="49"/>
      <c r="BC166" s="49"/>
      <c r="BD166" s="49"/>
      <c r="BE166" s="49"/>
      <c r="BF166" s="49"/>
      <c r="BG166" s="49"/>
      <c r="BH166" s="49"/>
      <c r="BI166" s="49"/>
      <c r="BJ166" s="49"/>
      <c r="BK166" s="49"/>
      <c r="BL166" s="49"/>
      <c r="BM166" s="49"/>
      <c r="BN166" s="49"/>
      <c r="BO166" s="62"/>
      <c r="BP166" s="62"/>
    </row>
    <row r="167" spans="6:68" s="45" customFormat="1" x14ac:dyDescent="0.5">
      <c r="F167" s="46"/>
      <c r="G167" s="46"/>
      <c r="H167" s="46"/>
      <c r="I167" s="46"/>
      <c r="J167" s="46"/>
      <c r="L167" s="49"/>
      <c r="M167" s="49"/>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49"/>
      <c r="AN167" s="49"/>
      <c r="AO167" s="49"/>
      <c r="AP167" s="49"/>
      <c r="AQ167" s="49"/>
      <c r="AR167" s="49"/>
      <c r="AS167" s="49"/>
      <c r="AT167" s="49"/>
      <c r="AU167" s="49"/>
      <c r="AV167" s="49"/>
      <c r="AW167" s="49"/>
      <c r="AX167" s="49"/>
      <c r="AY167" s="49"/>
      <c r="AZ167" s="49"/>
      <c r="BA167" s="49"/>
      <c r="BB167" s="49"/>
      <c r="BC167" s="49"/>
      <c r="BD167" s="49"/>
      <c r="BE167" s="49"/>
      <c r="BF167" s="49"/>
      <c r="BG167" s="49"/>
      <c r="BH167" s="49"/>
      <c r="BI167" s="49"/>
      <c r="BJ167" s="49"/>
      <c r="BK167" s="49"/>
      <c r="BL167" s="49"/>
      <c r="BM167" s="49"/>
      <c r="BN167" s="49"/>
      <c r="BO167" s="62"/>
      <c r="BP167" s="62"/>
    </row>
    <row r="168" spans="6:68" s="45" customFormat="1" x14ac:dyDescent="0.5">
      <c r="F168" s="46"/>
      <c r="G168" s="46"/>
      <c r="H168" s="46"/>
      <c r="I168" s="46"/>
      <c r="J168" s="46"/>
      <c r="L168" s="49"/>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49"/>
      <c r="AN168" s="49"/>
      <c r="AO168" s="49"/>
      <c r="AP168" s="49"/>
      <c r="AQ168" s="49"/>
      <c r="AR168" s="49"/>
      <c r="AS168" s="49"/>
      <c r="AT168" s="49"/>
      <c r="AU168" s="49"/>
      <c r="AV168" s="49"/>
      <c r="AW168" s="49"/>
      <c r="AX168" s="49"/>
      <c r="AY168" s="49"/>
      <c r="AZ168" s="49"/>
      <c r="BA168" s="49"/>
      <c r="BB168" s="49"/>
      <c r="BC168" s="49"/>
      <c r="BD168" s="49"/>
      <c r="BE168" s="49"/>
      <c r="BF168" s="49"/>
      <c r="BG168" s="49"/>
      <c r="BH168" s="49"/>
      <c r="BI168" s="49"/>
      <c r="BJ168" s="49"/>
      <c r="BK168" s="49"/>
      <c r="BL168" s="49"/>
      <c r="BM168" s="49"/>
      <c r="BN168" s="49"/>
      <c r="BO168" s="62"/>
      <c r="BP168" s="62"/>
    </row>
    <row r="169" spans="6:68" s="45" customFormat="1" x14ac:dyDescent="0.5">
      <c r="F169" s="46"/>
      <c r="G169" s="46"/>
      <c r="H169" s="46"/>
      <c r="I169" s="46"/>
      <c r="J169" s="46"/>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c r="AM169" s="49"/>
      <c r="AN169" s="49"/>
      <c r="AO169" s="49"/>
      <c r="AP169" s="49"/>
      <c r="AQ169" s="49"/>
      <c r="AR169" s="49"/>
      <c r="AS169" s="49"/>
      <c r="AT169" s="49"/>
      <c r="AU169" s="49"/>
      <c r="AV169" s="49"/>
      <c r="AW169" s="49"/>
      <c r="AX169" s="49"/>
      <c r="AY169" s="49"/>
      <c r="AZ169" s="49"/>
      <c r="BA169" s="49"/>
      <c r="BB169" s="49"/>
      <c r="BC169" s="49"/>
      <c r="BD169" s="49"/>
      <c r="BE169" s="49"/>
      <c r="BF169" s="49"/>
      <c r="BG169" s="49"/>
      <c r="BH169" s="49"/>
      <c r="BI169" s="49"/>
      <c r="BJ169" s="49"/>
      <c r="BK169" s="49"/>
      <c r="BL169" s="49"/>
      <c r="BM169" s="49"/>
      <c r="BN169" s="49"/>
      <c r="BO169" s="62"/>
      <c r="BP169" s="62"/>
    </row>
    <row r="170" spans="6:68" s="45" customFormat="1" x14ac:dyDescent="0.5">
      <c r="F170" s="46"/>
      <c r="G170" s="46"/>
      <c r="H170" s="46"/>
      <c r="I170" s="46"/>
      <c r="J170" s="46"/>
      <c r="L170" s="49"/>
      <c r="M170" s="49"/>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49"/>
      <c r="AN170" s="49"/>
      <c r="AO170" s="49"/>
      <c r="AP170" s="49"/>
      <c r="AQ170" s="49"/>
      <c r="AR170" s="49"/>
      <c r="AS170" s="49"/>
      <c r="AT170" s="49"/>
      <c r="AU170" s="49"/>
      <c r="AV170" s="49"/>
      <c r="AW170" s="49"/>
      <c r="AX170" s="49"/>
      <c r="AY170" s="49"/>
      <c r="AZ170" s="49"/>
      <c r="BA170" s="49"/>
      <c r="BB170" s="49"/>
      <c r="BC170" s="49"/>
      <c r="BD170" s="49"/>
      <c r="BE170" s="49"/>
      <c r="BF170" s="49"/>
      <c r="BG170" s="49"/>
      <c r="BH170" s="49"/>
      <c r="BI170" s="49"/>
      <c r="BJ170" s="49"/>
      <c r="BK170" s="49"/>
      <c r="BL170" s="49"/>
      <c r="BM170" s="49"/>
      <c r="BN170" s="49"/>
      <c r="BO170" s="62"/>
      <c r="BP170" s="62"/>
    </row>
    <row r="171" spans="6:68" s="45" customFormat="1" x14ac:dyDescent="0.5">
      <c r="F171" s="46"/>
      <c r="G171" s="46"/>
      <c r="H171" s="46"/>
      <c r="I171" s="46"/>
      <c r="J171" s="46"/>
      <c r="L171" s="49"/>
      <c r="M171" s="49"/>
      <c r="N171" s="49"/>
      <c r="O171" s="49"/>
      <c r="P171" s="49"/>
      <c r="Q171" s="49"/>
      <c r="R171" s="49"/>
      <c r="S171" s="49"/>
      <c r="T171" s="49"/>
      <c r="U171" s="49"/>
      <c r="V171" s="49"/>
      <c r="W171" s="49"/>
      <c r="X171" s="49"/>
      <c r="Y171" s="49"/>
      <c r="Z171" s="49"/>
      <c r="AA171" s="49"/>
      <c r="AB171" s="49"/>
      <c r="AC171" s="49"/>
      <c r="AD171" s="49"/>
      <c r="AE171" s="49"/>
      <c r="AF171" s="49"/>
      <c r="AG171" s="49"/>
      <c r="AH171" s="49"/>
      <c r="AI171" s="49"/>
      <c r="AJ171" s="49"/>
      <c r="AK171" s="49"/>
      <c r="AL171" s="49"/>
      <c r="AM171" s="49"/>
      <c r="AN171" s="49"/>
      <c r="AO171" s="49"/>
      <c r="AP171" s="49"/>
      <c r="AQ171" s="49"/>
      <c r="AR171" s="49"/>
      <c r="AS171" s="49"/>
      <c r="AT171" s="49"/>
      <c r="AU171" s="49"/>
      <c r="AV171" s="49"/>
      <c r="AW171" s="49"/>
      <c r="AX171" s="49"/>
      <c r="AY171" s="49"/>
      <c r="AZ171" s="49"/>
      <c r="BA171" s="49"/>
      <c r="BB171" s="49"/>
      <c r="BC171" s="49"/>
      <c r="BD171" s="49"/>
      <c r="BE171" s="49"/>
      <c r="BF171" s="49"/>
      <c r="BG171" s="49"/>
      <c r="BH171" s="49"/>
      <c r="BI171" s="49"/>
      <c r="BJ171" s="49"/>
      <c r="BK171" s="49"/>
      <c r="BL171" s="49"/>
      <c r="BM171" s="49"/>
      <c r="BN171" s="49"/>
      <c r="BO171" s="62"/>
      <c r="BP171" s="62"/>
    </row>
    <row r="172" spans="6:68" s="45" customFormat="1" x14ac:dyDescent="0.5">
      <c r="F172" s="46"/>
      <c r="G172" s="46"/>
      <c r="H172" s="46"/>
      <c r="I172" s="46"/>
      <c r="J172" s="46"/>
      <c r="L172" s="49"/>
      <c r="M172" s="49"/>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c r="AL172" s="49"/>
      <c r="AM172" s="49"/>
      <c r="AN172" s="49"/>
      <c r="AO172" s="49"/>
      <c r="AP172" s="49"/>
      <c r="AQ172" s="49"/>
      <c r="AR172" s="49"/>
      <c r="AS172" s="49"/>
      <c r="AT172" s="49"/>
      <c r="AU172" s="49"/>
      <c r="AV172" s="49"/>
      <c r="AW172" s="49"/>
      <c r="AX172" s="49"/>
      <c r="AY172" s="49"/>
      <c r="AZ172" s="49"/>
      <c r="BA172" s="49"/>
      <c r="BB172" s="49"/>
      <c r="BC172" s="49"/>
      <c r="BD172" s="49"/>
      <c r="BE172" s="49"/>
      <c r="BF172" s="49"/>
      <c r="BG172" s="49"/>
      <c r="BH172" s="49"/>
      <c r="BI172" s="49"/>
      <c r="BJ172" s="49"/>
      <c r="BK172" s="49"/>
      <c r="BL172" s="49"/>
      <c r="BM172" s="49"/>
      <c r="BN172" s="49"/>
      <c r="BO172" s="62"/>
      <c r="BP172" s="62"/>
    </row>
    <row r="173" spans="6:68" s="45" customFormat="1" x14ac:dyDescent="0.5">
      <c r="F173" s="46"/>
      <c r="G173" s="46"/>
      <c r="H173" s="46"/>
      <c r="I173" s="46"/>
      <c r="J173" s="46"/>
      <c r="L173" s="49"/>
      <c r="M173" s="49"/>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c r="AL173" s="49"/>
      <c r="AM173" s="49"/>
      <c r="AN173" s="49"/>
      <c r="AO173" s="49"/>
      <c r="AP173" s="49"/>
      <c r="AQ173" s="49"/>
      <c r="AR173" s="49"/>
      <c r="AS173" s="49"/>
      <c r="AT173" s="49"/>
      <c r="AU173" s="49"/>
      <c r="AV173" s="49"/>
      <c r="AW173" s="49"/>
      <c r="AX173" s="49"/>
      <c r="AY173" s="49"/>
      <c r="AZ173" s="49"/>
      <c r="BA173" s="49"/>
      <c r="BB173" s="49"/>
      <c r="BC173" s="49"/>
      <c r="BD173" s="49"/>
      <c r="BE173" s="49"/>
      <c r="BF173" s="49"/>
      <c r="BG173" s="49"/>
      <c r="BH173" s="49"/>
      <c r="BI173" s="49"/>
      <c r="BJ173" s="49"/>
      <c r="BK173" s="49"/>
      <c r="BL173" s="49"/>
      <c r="BM173" s="49"/>
      <c r="BN173" s="49"/>
      <c r="BO173" s="62"/>
      <c r="BP173" s="62"/>
    </row>
    <row r="174" spans="6:68" s="45" customFormat="1" x14ac:dyDescent="0.5">
      <c r="F174" s="46"/>
      <c r="G174" s="46"/>
      <c r="H174" s="46"/>
      <c r="I174" s="46"/>
      <c r="J174" s="46"/>
      <c r="L174" s="49"/>
      <c r="M174" s="49"/>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c r="AL174" s="49"/>
      <c r="AM174" s="49"/>
      <c r="AN174" s="49"/>
      <c r="AO174" s="49"/>
      <c r="AP174" s="49"/>
      <c r="AQ174" s="49"/>
      <c r="AR174" s="49"/>
      <c r="AS174" s="49"/>
      <c r="AT174" s="49"/>
      <c r="AU174" s="49"/>
      <c r="AV174" s="49"/>
      <c r="AW174" s="49"/>
      <c r="AX174" s="49"/>
      <c r="AY174" s="49"/>
      <c r="AZ174" s="49"/>
      <c r="BA174" s="49"/>
      <c r="BB174" s="49"/>
      <c r="BC174" s="49"/>
      <c r="BD174" s="49"/>
      <c r="BE174" s="49"/>
      <c r="BF174" s="49"/>
      <c r="BG174" s="49"/>
      <c r="BH174" s="49"/>
      <c r="BI174" s="49"/>
      <c r="BJ174" s="49"/>
      <c r="BK174" s="49"/>
      <c r="BL174" s="49"/>
      <c r="BM174" s="49"/>
      <c r="BN174" s="49"/>
      <c r="BO174" s="62"/>
      <c r="BP174" s="62"/>
    </row>
    <row r="175" spans="6:68" s="45" customFormat="1" x14ac:dyDescent="0.5">
      <c r="F175" s="46"/>
      <c r="G175" s="46"/>
      <c r="H175" s="46"/>
      <c r="I175" s="46"/>
      <c r="J175" s="46"/>
      <c r="L175" s="49"/>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49"/>
      <c r="AN175" s="49"/>
      <c r="AO175" s="49"/>
      <c r="AP175" s="49"/>
      <c r="AQ175" s="49"/>
      <c r="AR175" s="49"/>
      <c r="AS175" s="49"/>
      <c r="AT175" s="49"/>
      <c r="AU175" s="49"/>
      <c r="AV175" s="49"/>
      <c r="AW175" s="49"/>
      <c r="AX175" s="49"/>
      <c r="AY175" s="49"/>
      <c r="AZ175" s="49"/>
      <c r="BA175" s="49"/>
      <c r="BB175" s="49"/>
      <c r="BC175" s="49"/>
      <c r="BD175" s="49"/>
      <c r="BE175" s="49"/>
      <c r="BF175" s="49"/>
      <c r="BG175" s="49"/>
      <c r="BH175" s="49"/>
      <c r="BI175" s="49"/>
      <c r="BJ175" s="49"/>
      <c r="BK175" s="49"/>
      <c r="BL175" s="49"/>
      <c r="BM175" s="49"/>
      <c r="BN175" s="49"/>
      <c r="BO175" s="62"/>
      <c r="BP175" s="62"/>
    </row>
    <row r="176" spans="6:68" s="45" customFormat="1" x14ac:dyDescent="0.5">
      <c r="F176" s="46"/>
      <c r="G176" s="46"/>
      <c r="H176" s="46"/>
      <c r="I176" s="46"/>
      <c r="J176" s="46"/>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49"/>
      <c r="AN176" s="49"/>
      <c r="AO176" s="49"/>
      <c r="AP176" s="49"/>
      <c r="AQ176" s="49"/>
      <c r="AR176" s="49"/>
      <c r="AS176" s="49"/>
      <c r="AT176" s="49"/>
      <c r="AU176" s="49"/>
      <c r="AV176" s="49"/>
      <c r="AW176" s="49"/>
      <c r="AX176" s="49"/>
      <c r="AY176" s="49"/>
      <c r="AZ176" s="49"/>
      <c r="BA176" s="49"/>
      <c r="BB176" s="49"/>
      <c r="BC176" s="49"/>
      <c r="BD176" s="49"/>
      <c r="BE176" s="49"/>
      <c r="BF176" s="49"/>
      <c r="BG176" s="49"/>
      <c r="BH176" s="49"/>
      <c r="BI176" s="49"/>
      <c r="BJ176" s="49"/>
      <c r="BK176" s="49"/>
      <c r="BL176" s="49"/>
      <c r="BM176" s="49"/>
      <c r="BN176" s="49"/>
      <c r="BO176" s="62"/>
      <c r="BP176" s="62"/>
    </row>
    <row r="177" spans="6:68" s="45" customFormat="1" x14ac:dyDescent="0.5">
      <c r="F177" s="46"/>
      <c r="G177" s="46"/>
      <c r="H177" s="46"/>
      <c r="I177" s="46"/>
      <c r="J177" s="46"/>
      <c r="L177" s="49"/>
      <c r="M177" s="49"/>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c r="AM177" s="49"/>
      <c r="AN177" s="49"/>
      <c r="AO177" s="49"/>
      <c r="AP177" s="49"/>
      <c r="AQ177" s="49"/>
      <c r="AR177" s="49"/>
      <c r="AS177" s="49"/>
      <c r="AT177" s="49"/>
      <c r="AU177" s="49"/>
      <c r="AV177" s="49"/>
      <c r="AW177" s="49"/>
      <c r="AX177" s="49"/>
      <c r="AY177" s="49"/>
      <c r="AZ177" s="49"/>
      <c r="BA177" s="49"/>
      <c r="BB177" s="49"/>
      <c r="BC177" s="49"/>
      <c r="BD177" s="49"/>
      <c r="BE177" s="49"/>
      <c r="BF177" s="49"/>
      <c r="BG177" s="49"/>
      <c r="BH177" s="49"/>
      <c r="BI177" s="49"/>
      <c r="BJ177" s="49"/>
      <c r="BK177" s="49"/>
      <c r="BL177" s="49"/>
      <c r="BM177" s="49"/>
      <c r="BN177" s="49"/>
      <c r="BO177" s="62"/>
      <c r="BP177" s="62"/>
    </row>
    <row r="178" spans="6:68" s="45" customFormat="1" x14ac:dyDescent="0.5">
      <c r="F178" s="46"/>
      <c r="G178" s="46"/>
      <c r="H178" s="46"/>
      <c r="I178" s="46"/>
      <c r="J178" s="46"/>
      <c r="L178" s="49"/>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49"/>
      <c r="AN178" s="49"/>
      <c r="AO178" s="49"/>
      <c r="AP178" s="49"/>
      <c r="AQ178" s="49"/>
      <c r="AR178" s="49"/>
      <c r="AS178" s="49"/>
      <c r="AT178" s="49"/>
      <c r="AU178" s="49"/>
      <c r="AV178" s="49"/>
      <c r="AW178" s="49"/>
      <c r="AX178" s="49"/>
      <c r="AY178" s="49"/>
      <c r="AZ178" s="49"/>
      <c r="BA178" s="49"/>
      <c r="BB178" s="49"/>
      <c r="BC178" s="49"/>
      <c r="BD178" s="49"/>
      <c r="BE178" s="49"/>
      <c r="BF178" s="49"/>
      <c r="BG178" s="49"/>
      <c r="BH178" s="49"/>
      <c r="BI178" s="49"/>
      <c r="BJ178" s="49"/>
      <c r="BK178" s="49"/>
      <c r="BL178" s="49"/>
      <c r="BM178" s="49"/>
      <c r="BN178" s="49"/>
      <c r="BO178" s="62"/>
      <c r="BP178" s="62"/>
    </row>
    <row r="179" spans="6:68" s="45" customFormat="1" x14ac:dyDescent="0.5">
      <c r="F179" s="46"/>
      <c r="G179" s="46"/>
      <c r="H179" s="46"/>
      <c r="I179" s="46"/>
      <c r="J179" s="46"/>
      <c r="L179" s="49"/>
      <c r="M179" s="49"/>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c r="AL179" s="49"/>
      <c r="AM179" s="49"/>
      <c r="AN179" s="49"/>
      <c r="AO179" s="49"/>
      <c r="AP179" s="49"/>
      <c r="AQ179" s="49"/>
      <c r="AR179" s="49"/>
      <c r="AS179" s="49"/>
      <c r="AT179" s="49"/>
      <c r="AU179" s="49"/>
      <c r="AV179" s="49"/>
      <c r="AW179" s="49"/>
      <c r="AX179" s="49"/>
      <c r="AY179" s="49"/>
      <c r="AZ179" s="49"/>
      <c r="BA179" s="49"/>
      <c r="BB179" s="49"/>
      <c r="BC179" s="49"/>
      <c r="BD179" s="49"/>
      <c r="BE179" s="49"/>
      <c r="BF179" s="49"/>
      <c r="BG179" s="49"/>
      <c r="BH179" s="49"/>
      <c r="BI179" s="49"/>
      <c r="BJ179" s="49"/>
      <c r="BK179" s="49"/>
      <c r="BL179" s="49"/>
      <c r="BM179" s="49"/>
      <c r="BN179" s="49"/>
      <c r="BO179" s="62"/>
      <c r="BP179" s="62"/>
    </row>
    <row r="180" spans="6:68" s="45" customFormat="1" x14ac:dyDescent="0.5">
      <c r="F180" s="46"/>
      <c r="G180" s="46"/>
      <c r="H180" s="46"/>
      <c r="I180" s="46"/>
      <c r="J180" s="46"/>
      <c r="L180" s="49"/>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49"/>
      <c r="AK180" s="49"/>
      <c r="AL180" s="49"/>
      <c r="AM180" s="49"/>
      <c r="AN180" s="49"/>
      <c r="AO180" s="49"/>
      <c r="AP180" s="49"/>
      <c r="AQ180" s="49"/>
      <c r="AR180" s="49"/>
      <c r="AS180" s="49"/>
      <c r="AT180" s="49"/>
      <c r="AU180" s="49"/>
      <c r="AV180" s="49"/>
      <c r="AW180" s="49"/>
      <c r="AX180" s="49"/>
      <c r="AY180" s="49"/>
      <c r="AZ180" s="49"/>
      <c r="BA180" s="49"/>
      <c r="BB180" s="49"/>
      <c r="BC180" s="49"/>
      <c r="BD180" s="49"/>
      <c r="BE180" s="49"/>
      <c r="BF180" s="49"/>
      <c r="BG180" s="49"/>
      <c r="BH180" s="49"/>
      <c r="BI180" s="49"/>
      <c r="BJ180" s="49"/>
      <c r="BK180" s="49"/>
      <c r="BL180" s="49"/>
      <c r="BM180" s="49"/>
      <c r="BN180" s="49"/>
      <c r="BO180" s="62"/>
      <c r="BP180" s="62"/>
    </row>
    <row r="181" spans="6:68" s="45" customFormat="1" x14ac:dyDescent="0.5">
      <c r="F181" s="46"/>
      <c r="G181" s="46"/>
      <c r="H181" s="46"/>
      <c r="I181" s="46"/>
      <c r="J181" s="46"/>
      <c r="L181" s="49"/>
      <c r="M181" s="49"/>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49"/>
      <c r="AN181" s="49"/>
      <c r="AO181" s="49"/>
      <c r="AP181" s="49"/>
      <c r="AQ181" s="49"/>
      <c r="AR181" s="49"/>
      <c r="AS181" s="49"/>
      <c r="AT181" s="49"/>
      <c r="AU181" s="49"/>
      <c r="AV181" s="49"/>
      <c r="AW181" s="49"/>
      <c r="AX181" s="49"/>
      <c r="AY181" s="49"/>
      <c r="AZ181" s="49"/>
      <c r="BA181" s="49"/>
      <c r="BB181" s="49"/>
      <c r="BC181" s="49"/>
      <c r="BD181" s="49"/>
      <c r="BE181" s="49"/>
      <c r="BF181" s="49"/>
      <c r="BG181" s="49"/>
      <c r="BH181" s="49"/>
      <c r="BI181" s="49"/>
      <c r="BJ181" s="49"/>
      <c r="BK181" s="49"/>
      <c r="BL181" s="49"/>
      <c r="BM181" s="49"/>
      <c r="BN181" s="49"/>
      <c r="BO181" s="62"/>
      <c r="BP181" s="62"/>
    </row>
    <row r="182" spans="6:68" s="45" customFormat="1" x14ac:dyDescent="0.5">
      <c r="F182" s="46"/>
      <c r="G182" s="46"/>
      <c r="H182" s="46"/>
      <c r="I182" s="46"/>
      <c r="J182" s="46"/>
      <c r="L182" s="49"/>
      <c r="M182" s="49"/>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c r="AM182" s="49"/>
      <c r="AN182" s="49"/>
      <c r="AO182" s="49"/>
      <c r="AP182" s="49"/>
      <c r="AQ182" s="49"/>
      <c r="AR182" s="49"/>
      <c r="AS182" s="49"/>
      <c r="AT182" s="49"/>
      <c r="AU182" s="49"/>
      <c r="AV182" s="49"/>
      <c r="AW182" s="49"/>
      <c r="AX182" s="49"/>
      <c r="AY182" s="49"/>
      <c r="AZ182" s="49"/>
      <c r="BA182" s="49"/>
      <c r="BB182" s="49"/>
      <c r="BC182" s="49"/>
      <c r="BD182" s="49"/>
      <c r="BE182" s="49"/>
      <c r="BF182" s="49"/>
      <c r="BG182" s="49"/>
      <c r="BH182" s="49"/>
      <c r="BI182" s="49"/>
      <c r="BJ182" s="49"/>
      <c r="BK182" s="49"/>
      <c r="BL182" s="49"/>
      <c r="BM182" s="49"/>
      <c r="BN182" s="49"/>
      <c r="BO182" s="62"/>
      <c r="BP182" s="62"/>
    </row>
    <row r="183" spans="6:68" s="45" customFormat="1" x14ac:dyDescent="0.5">
      <c r="F183" s="46"/>
      <c r="G183" s="46"/>
      <c r="H183" s="46"/>
      <c r="I183" s="46"/>
      <c r="J183" s="46"/>
      <c r="L183" s="49"/>
      <c r="M183" s="49"/>
      <c r="N183" s="49"/>
      <c r="O183" s="49"/>
      <c r="P183" s="49"/>
      <c r="Q183" s="49"/>
      <c r="R183" s="49"/>
      <c r="S183" s="49"/>
      <c r="T183" s="49"/>
      <c r="U183" s="49"/>
      <c r="V183" s="49"/>
      <c r="W183" s="49"/>
      <c r="X183" s="49"/>
      <c r="Y183" s="49"/>
      <c r="Z183" s="49"/>
      <c r="AA183" s="49"/>
      <c r="AB183" s="49"/>
      <c r="AC183" s="49"/>
      <c r="AD183" s="49"/>
      <c r="AE183" s="49"/>
      <c r="AF183" s="49"/>
      <c r="AG183" s="49"/>
      <c r="AH183" s="49"/>
      <c r="AI183" s="49"/>
      <c r="AJ183" s="49"/>
      <c r="AK183" s="49"/>
      <c r="AL183" s="49"/>
      <c r="AM183" s="49"/>
      <c r="AN183" s="49"/>
      <c r="AO183" s="49"/>
      <c r="AP183" s="49"/>
      <c r="AQ183" s="49"/>
      <c r="AR183" s="49"/>
      <c r="AS183" s="49"/>
      <c r="AT183" s="49"/>
      <c r="AU183" s="49"/>
      <c r="AV183" s="49"/>
      <c r="AW183" s="49"/>
      <c r="AX183" s="49"/>
      <c r="AY183" s="49"/>
      <c r="AZ183" s="49"/>
      <c r="BA183" s="49"/>
      <c r="BB183" s="49"/>
      <c r="BC183" s="49"/>
      <c r="BD183" s="49"/>
      <c r="BE183" s="49"/>
      <c r="BF183" s="49"/>
      <c r="BG183" s="49"/>
      <c r="BH183" s="49"/>
      <c r="BI183" s="49"/>
      <c r="BJ183" s="49"/>
      <c r="BK183" s="49"/>
      <c r="BL183" s="49"/>
      <c r="BM183" s="49"/>
      <c r="BN183" s="49"/>
      <c r="BO183" s="62"/>
      <c r="BP183" s="62"/>
    </row>
    <row r="184" spans="6:68" s="45" customFormat="1" x14ac:dyDescent="0.5">
      <c r="F184" s="46"/>
      <c r="G184" s="46"/>
      <c r="H184" s="46"/>
      <c r="I184" s="46"/>
      <c r="J184" s="46"/>
      <c r="L184" s="49"/>
      <c r="M184" s="49"/>
      <c r="N184" s="49"/>
      <c r="O184" s="49"/>
      <c r="P184" s="49"/>
      <c r="Q184" s="49"/>
      <c r="R184" s="49"/>
      <c r="S184" s="49"/>
      <c r="T184" s="49"/>
      <c r="U184" s="49"/>
      <c r="V184" s="49"/>
      <c r="W184" s="49"/>
      <c r="X184" s="49"/>
      <c r="Y184" s="49"/>
      <c r="Z184" s="49"/>
      <c r="AA184" s="49"/>
      <c r="AB184" s="49"/>
      <c r="AC184" s="49"/>
      <c r="AD184" s="49"/>
      <c r="AE184" s="49"/>
      <c r="AF184" s="49"/>
      <c r="AG184" s="49"/>
      <c r="AH184" s="49"/>
      <c r="AI184" s="49"/>
      <c r="AJ184" s="49"/>
      <c r="AK184" s="49"/>
      <c r="AL184" s="49"/>
      <c r="AM184" s="49"/>
      <c r="AN184" s="49"/>
      <c r="AO184" s="49"/>
      <c r="AP184" s="49"/>
      <c r="AQ184" s="49"/>
      <c r="AR184" s="49"/>
      <c r="AS184" s="49"/>
      <c r="AT184" s="49"/>
      <c r="AU184" s="49"/>
      <c r="AV184" s="49"/>
      <c r="AW184" s="49"/>
      <c r="AX184" s="49"/>
      <c r="AY184" s="49"/>
      <c r="AZ184" s="49"/>
      <c r="BA184" s="49"/>
      <c r="BB184" s="49"/>
      <c r="BC184" s="49"/>
      <c r="BD184" s="49"/>
      <c r="BE184" s="49"/>
      <c r="BF184" s="49"/>
      <c r="BG184" s="49"/>
      <c r="BH184" s="49"/>
      <c r="BI184" s="49"/>
      <c r="BJ184" s="49"/>
      <c r="BK184" s="49"/>
      <c r="BL184" s="49"/>
      <c r="BM184" s="49"/>
      <c r="BN184" s="49"/>
      <c r="BO184" s="62"/>
      <c r="BP184" s="62"/>
    </row>
    <row r="185" spans="6:68" s="45" customFormat="1" x14ac:dyDescent="0.5">
      <c r="F185" s="46"/>
      <c r="G185" s="46"/>
      <c r="H185" s="46"/>
      <c r="I185" s="46"/>
      <c r="J185" s="46"/>
      <c r="L185" s="49"/>
      <c r="M185" s="49"/>
      <c r="N185" s="49"/>
      <c r="O185" s="49"/>
      <c r="P185" s="49"/>
      <c r="Q185" s="49"/>
      <c r="R185" s="49"/>
      <c r="S185" s="49"/>
      <c r="T185" s="49"/>
      <c r="U185" s="49"/>
      <c r="V185" s="49"/>
      <c r="W185" s="49"/>
      <c r="X185" s="49"/>
      <c r="Y185" s="49"/>
      <c r="Z185" s="49"/>
      <c r="AA185" s="49"/>
      <c r="AB185" s="49"/>
      <c r="AC185" s="49"/>
      <c r="AD185" s="49"/>
      <c r="AE185" s="49"/>
      <c r="AF185" s="49"/>
      <c r="AG185" s="49"/>
      <c r="AH185" s="49"/>
      <c r="AI185" s="49"/>
      <c r="AJ185" s="49"/>
      <c r="AK185" s="49"/>
      <c r="AL185" s="49"/>
      <c r="AM185" s="49"/>
      <c r="AN185" s="49"/>
      <c r="AO185" s="49"/>
      <c r="AP185" s="49"/>
      <c r="AQ185" s="49"/>
      <c r="AR185" s="49"/>
      <c r="AS185" s="49"/>
      <c r="AT185" s="49"/>
      <c r="AU185" s="49"/>
      <c r="AV185" s="49"/>
      <c r="AW185" s="49"/>
      <c r="AX185" s="49"/>
      <c r="AY185" s="49"/>
      <c r="AZ185" s="49"/>
      <c r="BA185" s="49"/>
      <c r="BB185" s="49"/>
      <c r="BC185" s="49"/>
      <c r="BD185" s="49"/>
      <c r="BE185" s="49"/>
      <c r="BF185" s="49"/>
      <c r="BG185" s="49"/>
      <c r="BH185" s="49"/>
      <c r="BI185" s="49"/>
      <c r="BJ185" s="49"/>
      <c r="BK185" s="49"/>
      <c r="BL185" s="49"/>
      <c r="BM185" s="49"/>
      <c r="BN185" s="49"/>
      <c r="BO185" s="62"/>
      <c r="BP185" s="62"/>
    </row>
    <row r="186" spans="6:68" s="45" customFormat="1" x14ac:dyDescent="0.5">
      <c r="F186" s="46"/>
      <c r="G186" s="46"/>
      <c r="H186" s="46"/>
      <c r="I186" s="46"/>
      <c r="J186" s="46"/>
      <c r="L186" s="49"/>
      <c r="M186" s="49"/>
      <c r="N186" s="49"/>
      <c r="O186" s="49"/>
      <c r="P186" s="49"/>
      <c r="Q186" s="49"/>
      <c r="R186" s="49"/>
      <c r="S186" s="49"/>
      <c r="T186" s="49"/>
      <c r="U186" s="49"/>
      <c r="V186" s="49"/>
      <c r="W186" s="49"/>
      <c r="X186" s="49"/>
      <c r="Y186" s="49"/>
      <c r="Z186" s="49"/>
      <c r="AA186" s="49"/>
      <c r="AB186" s="49"/>
      <c r="AC186" s="49"/>
      <c r="AD186" s="49"/>
      <c r="AE186" s="49"/>
      <c r="AF186" s="49"/>
      <c r="AG186" s="49"/>
      <c r="AH186" s="49"/>
      <c r="AI186" s="49"/>
      <c r="AJ186" s="49"/>
      <c r="AK186" s="49"/>
      <c r="AL186" s="49"/>
      <c r="AM186" s="49"/>
      <c r="AN186" s="49"/>
      <c r="AO186" s="49"/>
      <c r="AP186" s="49"/>
      <c r="AQ186" s="49"/>
      <c r="AR186" s="49"/>
      <c r="AS186" s="49"/>
      <c r="AT186" s="49"/>
      <c r="AU186" s="49"/>
      <c r="AV186" s="49"/>
      <c r="AW186" s="49"/>
      <c r="AX186" s="49"/>
      <c r="AY186" s="49"/>
      <c r="AZ186" s="49"/>
      <c r="BA186" s="49"/>
      <c r="BB186" s="49"/>
      <c r="BC186" s="49"/>
      <c r="BD186" s="49"/>
      <c r="BE186" s="49"/>
      <c r="BF186" s="49"/>
      <c r="BG186" s="49"/>
      <c r="BH186" s="49"/>
      <c r="BI186" s="49"/>
      <c r="BJ186" s="49"/>
      <c r="BK186" s="49"/>
      <c r="BL186" s="49"/>
      <c r="BM186" s="49"/>
      <c r="BN186" s="49"/>
      <c r="BO186" s="62"/>
      <c r="BP186" s="62"/>
    </row>
    <row r="187" spans="6:68" s="45" customFormat="1" x14ac:dyDescent="0.5">
      <c r="F187" s="46"/>
      <c r="G187" s="46"/>
      <c r="H187" s="46"/>
      <c r="I187" s="46"/>
      <c r="J187" s="46"/>
      <c r="L187" s="49"/>
      <c r="M187" s="49"/>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49"/>
      <c r="AN187" s="49"/>
      <c r="AO187" s="49"/>
      <c r="AP187" s="49"/>
      <c r="AQ187" s="49"/>
      <c r="AR187" s="49"/>
      <c r="AS187" s="49"/>
      <c r="AT187" s="49"/>
      <c r="AU187" s="49"/>
      <c r="AV187" s="49"/>
      <c r="AW187" s="49"/>
      <c r="AX187" s="49"/>
      <c r="AY187" s="49"/>
      <c r="AZ187" s="49"/>
      <c r="BA187" s="49"/>
      <c r="BB187" s="49"/>
      <c r="BC187" s="49"/>
      <c r="BD187" s="49"/>
      <c r="BE187" s="49"/>
      <c r="BF187" s="49"/>
      <c r="BG187" s="49"/>
      <c r="BH187" s="49"/>
      <c r="BI187" s="49"/>
      <c r="BJ187" s="49"/>
      <c r="BK187" s="49"/>
      <c r="BL187" s="49"/>
      <c r="BM187" s="49"/>
      <c r="BN187" s="49"/>
      <c r="BO187" s="62"/>
      <c r="BP187" s="62"/>
    </row>
    <row r="188" spans="6:68" s="45" customFormat="1" x14ac:dyDescent="0.5">
      <c r="F188" s="46"/>
      <c r="G188" s="46"/>
      <c r="H188" s="46"/>
      <c r="I188" s="46"/>
      <c r="J188" s="46"/>
      <c r="L188" s="49"/>
      <c r="M188" s="49"/>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c r="AM188" s="49"/>
      <c r="AN188" s="49"/>
      <c r="AO188" s="49"/>
      <c r="AP188" s="49"/>
      <c r="AQ188" s="49"/>
      <c r="AR188" s="49"/>
      <c r="AS188" s="49"/>
      <c r="AT188" s="49"/>
      <c r="AU188" s="49"/>
      <c r="AV188" s="49"/>
      <c r="AW188" s="49"/>
      <c r="AX188" s="49"/>
      <c r="AY188" s="49"/>
      <c r="AZ188" s="49"/>
      <c r="BA188" s="49"/>
      <c r="BB188" s="49"/>
      <c r="BC188" s="49"/>
      <c r="BD188" s="49"/>
      <c r="BE188" s="49"/>
      <c r="BF188" s="49"/>
      <c r="BG188" s="49"/>
      <c r="BH188" s="49"/>
      <c r="BI188" s="49"/>
      <c r="BJ188" s="49"/>
      <c r="BK188" s="49"/>
      <c r="BL188" s="49"/>
      <c r="BM188" s="49"/>
      <c r="BN188" s="49"/>
      <c r="BO188" s="62"/>
      <c r="BP188" s="62"/>
    </row>
    <row r="189" spans="6:68" s="45" customFormat="1" x14ac:dyDescent="0.5">
      <c r="F189" s="46"/>
      <c r="G189" s="46"/>
      <c r="H189" s="46"/>
      <c r="I189" s="46"/>
      <c r="J189" s="46"/>
      <c r="L189" s="49"/>
      <c r="M189" s="49"/>
      <c r="N189" s="49"/>
      <c r="O189" s="49"/>
      <c r="P189" s="49"/>
      <c r="Q189" s="49"/>
      <c r="R189" s="49"/>
      <c r="S189" s="49"/>
      <c r="T189" s="49"/>
      <c r="U189" s="49"/>
      <c r="V189" s="49"/>
      <c r="W189" s="49"/>
      <c r="X189" s="49"/>
      <c r="Y189" s="49"/>
      <c r="Z189" s="49"/>
      <c r="AA189" s="49"/>
      <c r="AB189" s="49"/>
      <c r="AC189" s="49"/>
      <c r="AD189" s="49"/>
      <c r="AE189" s="49"/>
      <c r="AF189" s="49"/>
      <c r="AG189" s="49"/>
      <c r="AH189" s="49"/>
      <c r="AI189" s="49"/>
      <c r="AJ189" s="49"/>
      <c r="AK189" s="49"/>
      <c r="AL189" s="49"/>
      <c r="AM189" s="49"/>
      <c r="AN189" s="49"/>
      <c r="AO189" s="49"/>
      <c r="AP189" s="49"/>
      <c r="AQ189" s="49"/>
      <c r="AR189" s="49"/>
      <c r="AS189" s="49"/>
      <c r="AT189" s="49"/>
      <c r="AU189" s="49"/>
      <c r="AV189" s="49"/>
      <c r="AW189" s="49"/>
      <c r="AX189" s="49"/>
      <c r="AY189" s="49"/>
      <c r="AZ189" s="49"/>
      <c r="BA189" s="49"/>
      <c r="BB189" s="49"/>
      <c r="BC189" s="49"/>
      <c r="BD189" s="49"/>
      <c r="BE189" s="49"/>
      <c r="BF189" s="49"/>
      <c r="BG189" s="49"/>
      <c r="BH189" s="49"/>
      <c r="BI189" s="49"/>
      <c r="BJ189" s="49"/>
      <c r="BK189" s="49"/>
      <c r="BL189" s="49"/>
      <c r="BM189" s="49"/>
      <c r="BN189" s="49"/>
      <c r="BO189" s="62"/>
      <c r="BP189" s="62"/>
    </row>
    <row r="190" spans="6:68" s="45" customFormat="1" x14ac:dyDescent="0.5">
      <c r="F190" s="46"/>
      <c r="G190" s="46"/>
      <c r="H190" s="46"/>
      <c r="I190" s="46"/>
      <c r="J190" s="46"/>
      <c r="L190" s="49"/>
      <c r="M190" s="49"/>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49"/>
      <c r="AN190" s="49"/>
      <c r="AO190" s="49"/>
      <c r="AP190" s="49"/>
      <c r="AQ190" s="49"/>
      <c r="AR190" s="49"/>
      <c r="AS190" s="49"/>
      <c r="AT190" s="49"/>
      <c r="AU190" s="49"/>
      <c r="AV190" s="49"/>
      <c r="AW190" s="49"/>
      <c r="AX190" s="49"/>
      <c r="AY190" s="49"/>
      <c r="AZ190" s="49"/>
      <c r="BA190" s="49"/>
      <c r="BB190" s="49"/>
      <c r="BC190" s="49"/>
      <c r="BD190" s="49"/>
      <c r="BE190" s="49"/>
      <c r="BF190" s="49"/>
      <c r="BG190" s="49"/>
      <c r="BH190" s="49"/>
      <c r="BI190" s="49"/>
      <c r="BJ190" s="49"/>
      <c r="BK190" s="49"/>
      <c r="BL190" s="49"/>
      <c r="BM190" s="49"/>
      <c r="BN190" s="49"/>
      <c r="BO190" s="62"/>
      <c r="BP190" s="62"/>
    </row>
    <row r="191" spans="6:68" s="45" customFormat="1" x14ac:dyDescent="0.5">
      <c r="F191" s="46"/>
      <c r="G191" s="46"/>
      <c r="H191" s="46"/>
      <c r="I191" s="46"/>
      <c r="J191" s="46"/>
      <c r="L191" s="49"/>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49"/>
      <c r="AN191" s="49"/>
      <c r="AO191" s="49"/>
      <c r="AP191" s="49"/>
      <c r="AQ191" s="49"/>
      <c r="AR191" s="49"/>
      <c r="AS191" s="49"/>
      <c r="AT191" s="49"/>
      <c r="AU191" s="49"/>
      <c r="AV191" s="49"/>
      <c r="AW191" s="49"/>
      <c r="AX191" s="49"/>
      <c r="AY191" s="49"/>
      <c r="AZ191" s="49"/>
      <c r="BA191" s="49"/>
      <c r="BB191" s="49"/>
      <c r="BC191" s="49"/>
      <c r="BD191" s="49"/>
      <c r="BE191" s="49"/>
      <c r="BF191" s="49"/>
      <c r="BG191" s="49"/>
      <c r="BH191" s="49"/>
      <c r="BI191" s="49"/>
      <c r="BJ191" s="49"/>
      <c r="BK191" s="49"/>
      <c r="BL191" s="49"/>
      <c r="BM191" s="49"/>
      <c r="BN191" s="49"/>
      <c r="BO191" s="62"/>
      <c r="BP191" s="62"/>
    </row>
    <row r="192" spans="6:68" s="45" customFormat="1" x14ac:dyDescent="0.5">
      <c r="F192" s="46"/>
      <c r="G192" s="46"/>
      <c r="H192" s="46"/>
      <c r="I192" s="46"/>
      <c r="J192" s="46"/>
      <c r="L192" s="49"/>
      <c r="M192" s="49"/>
      <c r="N192" s="49"/>
      <c r="O192" s="49"/>
      <c r="P192" s="49"/>
      <c r="Q192" s="49"/>
      <c r="R192" s="49"/>
      <c r="S192" s="49"/>
      <c r="T192" s="49"/>
      <c r="U192" s="49"/>
      <c r="V192" s="49"/>
      <c r="W192" s="49"/>
      <c r="X192" s="49"/>
      <c r="Y192" s="49"/>
      <c r="Z192" s="49"/>
      <c r="AA192" s="49"/>
      <c r="AB192" s="49"/>
      <c r="AC192" s="49"/>
      <c r="AD192" s="49"/>
      <c r="AE192" s="49"/>
      <c r="AF192" s="49"/>
      <c r="AG192" s="49"/>
      <c r="AH192" s="49"/>
      <c r="AI192" s="49"/>
      <c r="AJ192" s="49"/>
      <c r="AK192" s="49"/>
      <c r="AL192" s="49"/>
      <c r="AM192" s="49"/>
      <c r="AN192" s="49"/>
      <c r="AO192" s="49"/>
      <c r="AP192" s="49"/>
      <c r="AQ192" s="49"/>
      <c r="AR192" s="49"/>
      <c r="AS192" s="49"/>
      <c r="AT192" s="49"/>
      <c r="AU192" s="49"/>
      <c r="AV192" s="49"/>
      <c r="AW192" s="49"/>
      <c r="AX192" s="49"/>
      <c r="AY192" s="49"/>
      <c r="AZ192" s="49"/>
      <c r="BA192" s="49"/>
      <c r="BB192" s="49"/>
      <c r="BC192" s="49"/>
      <c r="BD192" s="49"/>
      <c r="BE192" s="49"/>
      <c r="BF192" s="49"/>
      <c r="BG192" s="49"/>
      <c r="BH192" s="49"/>
      <c r="BI192" s="49"/>
      <c r="BJ192" s="49"/>
      <c r="BK192" s="49"/>
      <c r="BL192" s="49"/>
      <c r="BM192" s="49"/>
      <c r="BN192" s="49"/>
      <c r="BO192" s="62"/>
      <c r="BP192" s="62"/>
    </row>
    <row r="193" spans="6:68" s="45" customFormat="1" x14ac:dyDescent="0.5">
      <c r="F193" s="46"/>
      <c r="G193" s="46"/>
      <c r="H193" s="46"/>
      <c r="I193" s="46"/>
      <c r="J193" s="46"/>
      <c r="L193" s="49"/>
      <c r="M193" s="49"/>
      <c r="N193" s="49"/>
      <c r="O193" s="49"/>
      <c r="P193" s="49"/>
      <c r="Q193" s="49"/>
      <c r="R193" s="49"/>
      <c r="S193" s="49"/>
      <c r="T193" s="49"/>
      <c r="U193" s="49"/>
      <c r="V193" s="49"/>
      <c r="W193" s="49"/>
      <c r="X193" s="49"/>
      <c r="Y193" s="49"/>
      <c r="Z193" s="49"/>
      <c r="AA193" s="49"/>
      <c r="AB193" s="49"/>
      <c r="AC193" s="49"/>
      <c r="AD193" s="49"/>
      <c r="AE193" s="49"/>
      <c r="AF193" s="49"/>
      <c r="AG193" s="49"/>
      <c r="AH193" s="49"/>
      <c r="AI193" s="49"/>
      <c r="AJ193" s="49"/>
      <c r="AK193" s="49"/>
      <c r="AL193" s="49"/>
      <c r="AM193" s="49"/>
      <c r="AN193" s="49"/>
      <c r="AO193" s="49"/>
      <c r="AP193" s="49"/>
      <c r="AQ193" s="49"/>
      <c r="AR193" s="49"/>
      <c r="AS193" s="49"/>
      <c r="AT193" s="49"/>
      <c r="AU193" s="49"/>
      <c r="AV193" s="49"/>
      <c r="AW193" s="49"/>
      <c r="AX193" s="49"/>
      <c r="AY193" s="49"/>
      <c r="AZ193" s="49"/>
      <c r="BA193" s="49"/>
      <c r="BB193" s="49"/>
      <c r="BC193" s="49"/>
      <c r="BD193" s="49"/>
      <c r="BE193" s="49"/>
      <c r="BF193" s="49"/>
      <c r="BG193" s="49"/>
      <c r="BH193" s="49"/>
      <c r="BI193" s="49"/>
      <c r="BJ193" s="49"/>
      <c r="BK193" s="49"/>
      <c r="BL193" s="49"/>
      <c r="BM193" s="49"/>
      <c r="BN193" s="49"/>
      <c r="BO193" s="62"/>
      <c r="BP193" s="62"/>
    </row>
    <row r="194" spans="6:68" s="45" customFormat="1" x14ac:dyDescent="0.5">
      <c r="F194" s="46"/>
      <c r="G194" s="46"/>
      <c r="H194" s="46"/>
      <c r="I194" s="46"/>
      <c r="J194" s="46"/>
      <c r="L194" s="49"/>
      <c r="M194" s="49"/>
      <c r="N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c r="AM194" s="49"/>
      <c r="AN194" s="49"/>
      <c r="AO194" s="49"/>
      <c r="AP194" s="49"/>
      <c r="AQ194" s="49"/>
      <c r="AR194" s="49"/>
      <c r="AS194" s="49"/>
      <c r="AT194" s="49"/>
      <c r="AU194" s="49"/>
      <c r="AV194" s="49"/>
      <c r="AW194" s="49"/>
      <c r="AX194" s="49"/>
      <c r="AY194" s="49"/>
      <c r="AZ194" s="49"/>
      <c r="BA194" s="49"/>
      <c r="BB194" s="49"/>
      <c r="BC194" s="49"/>
      <c r="BD194" s="49"/>
      <c r="BE194" s="49"/>
      <c r="BF194" s="49"/>
      <c r="BG194" s="49"/>
      <c r="BH194" s="49"/>
      <c r="BI194" s="49"/>
      <c r="BJ194" s="49"/>
      <c r="BK194" s="49"/>
      <c r="BL194" s="49"/>
      <c r="BM194" s="49"/>
      <c r="BN194" s="49"/>
      <c r="BO194" s="62"/>
      <c r="BP194" s="62"/>
    </row>
    <row r="195" spans="6:68" s="45" customFormat="1" x14ac:dyDescent="0.5">
      <c r="F195" s="46"/>
      <c r="G195" s="46"/>
      <c r="H195" s="46"/>
      <c r="I195" s="46"/>
      <c r="J195" s="46"/>
      <c r="L195" s="49"/>
      <c r="M195" s="49"/>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49"/>
      <c r="AN195" s="49"/>
      <c r="AO195" s="49"/>
      <c r="AP195" s="49"/>
      <c r="AQ195" s="49"/>
      <c r="AR195" s="49"/>
      <c r="AS195" s="49"/>
      <c r="AT195" s="49"/>
      <c r="AU195" s="49"/>
      <c r="AV195" s="49"/>
      <c r="AW195" s="49"/>
      <c r="AX195" s="49"/>
      <c r="AY195" s="49"/>
      <c r="AZ195" s="49"/>
      <c r="BA195" s="49"/>
      <c r="BB195" s="49"/>
      <c r="BC195" s="49"/>
      <c r="BD195" s="49"/>
      <c r="BE195" s="49"/>
      <c r="BF195" s="49"/>
      <c r="BG195" s="49"/>
      <c r="BH195" s="49"/>
      <c r="BI195" s="49"/>
      <c r="BJ195" s="49"/>
      <c r="BK195" s="49"/>
      <c r="BL195" s="49"/>
      <c r="BM195" s="49"/>
      <c r="BN195" s="49"/>
      <c r="BO195" s="62"/>
      <c r="BP195" s="62"/>
    </row>
    <row r="196" spans="6:68" s="45" customFormat="1" x14ac:dyDescent="0.5">
      <c r="F196" s="46"/>
      <c r="G196" s="46"/>
      <c r="H196" s="46"/>
      <c r="I196" s="46"/>
      <c r="J196" s="46"/>
      <c r="L196" s="49"/>
      <c r="M196" s="49"/>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49"/>
      <c r="AN196" s="49"/>
      <c r="AO196" s="49"/>
      <c r="AP196" s="49"/>
      <c r="AQ196" s="49"/>
      <c r="AR196" s="49"/>
      <c r="AS196" s="49"/>
      <c r="AT196" s="49"/>
      <c r="AU196" s="49"/>
      <c r="AV196" s="49"/>
      <c r="AW196" s="49"/>
      <c r="AX196" s="49"/>
      <c r="AY196" s="49"/>
      <c r="AZ196" s="49"/>
      <c r="BA196" s="49"/>
      <c r="BB196" s="49"/>
      <c r="BC196" s="49"/>
      <c r="BD196" s="49"/>
      <c r="BE196" s="49"/>
      <c r="BF196" s="49"/>
      <c r="BG196" s="49"/>
      <c r="BH196" s="49"/>
      <c r="BI196" s="49"/>
      <c r="BJ196" s="49"/>
      <c r="BK196" s="49"/>
      <c r="BL196" s="49"/>
      <c r="BM196" s="49"/>
      <c r="BN196" s="49"/>
      <c r="BO196" s="62"/>
      <c r="BP196" s="62"/>
    </row>
    <row r="197" spans="6:68" s="45" customFormat="1" x14ac:dyDescent="0.5">
      <c r="F197" s="46"/>
      <c r="G197" s="46"/>
      <c r="H197" s="46"/>
      <c r="I197" s="46"/>
      <c r="J197" s="46"/>
      <c r="L197" s="49"/>
      <c r="M197" s="49"/>
      <c r="N197" s="49"/>
      <c r="O197" s="49"/>
      <c r="P197" s="49"/>
      <c r="Q197" s="49"/>
      <c r="R197" s="49"/>
      <c r="S197" s="49"/>
      <c r="T197" s="49"/>
      <c r="U197" s="49"/>
      <c r="V197" s="49"/>
      <c r="W197" s="49"/>
      <c r="X197" s="49"/>
      <c r="Y197" s="49"/>
      <c r="Z197" s="49"/>
      <c r="AA197" s="49"/>
      <c r="AB197" s="49"/>
      <c r="AC197" s="49"/>
      <c r="AD197" s="49"/>
      <c r="AE197" s="49"/>
      <c r="AF197" s="49"/>
      <c r="AG197" s="49"/>
      <c r="AH197" s="49"/>
      <c r="AI197" s="49"/>
      <c r="AJ197" s="49"/>
      <c r="AK197" s="49"/>
      <c r="AL197" s="49"/>
      <c r="AM197" s="49"/>
      <c r="AN197" s="49"/>
      <c r="AO197" s="49"/>
      <c r="AP197" s="49"/>
      <c r="AQ197" s="49"/>
      <c r="AR197" s="49"/>
      <c r="AS197" s="49"/>
      <c r="AT197" s="49"/>
      <c r="AU197" s="49"/>
      <c r="AV197" s="49"/>
      <c r="AW197" s="49"/>
      <c r="AX197" s="49"/>
      <c r="AY197" s="49"/>
      <c r="AZ197" s="49"/>
      <c r="BA197" s="49"/>
      <c r="BB197" s="49"/>
      <c r="BC197" s="49"/>
      <c r="BD197" s="49"/>
      <c r="BE197" s="49"/>
      <c r="BF197" s="49"/>
      <c r="BG197" s="49"/>
      <c r="BH197" s="49"/>
      <c r="BI197" s="49"/>
      <c r="BJ197" s="49"/>
      <c r="BK197" s="49"/>
      <c r="BL197" s="49"/>
      <c r="BM197" s="49"/>
      <c r="BN197" s="49"/>
      <c r="BO197" s="62"/>
      <c r="BP197" s="62"/>
    </row>
    <row r="198" spans="6:68" s="45" customFormat="1" x14ac:dyDescent="0.5">
      <c r="F198" s="46"/>
      <c r="G198" s="46"/>
      <c r="H198" s="46"/>
      <c r="I198" s="46"/>
      <c r="J198" s="46"/>
      <c r="L198" s="49"/>
      <c r="M198" s="49"/>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c r="AM198" s="49"/>
      <c r="AN198" s="49"/>
      <c r="AO198" s="49"/>
      <c r="AP198" s="49"/>
      <c r="AQ198" s="49"/>
      <c r="AR198" s="49"/>
      <c r="AS198" s="49"/>
      <c r="AT198" s="49"/>
      <c r="AU198" s="49"/>
      <c r="AV198" s="49"/>
      <c r="AW198" s="49"/>
      <c r="AX198" s="49"/>
      <c r="AY198" s="49"/>
      <c r="AZ198" s="49"/>
      <c r="BA198" s="49"/>
      <c r="BB198" s="49"/>
      <c r="BC198" s="49"/>
      <c r="BD198" s="49"/>
      <c r="BE198" s="49"/>
      <c r="BF198" s="49"/>
      <c r="BG198" s="49"/>
      <c r="BH198" s="49"/>
      <c r="BI198" s="49"/>
      <c r="BJ198" s="49"/>
      <c r="BK198" s="49"/>
      <c r="BL198" s="49"/>
      <c r="BM198" s="49"/>
      <c r="BN198" s="49"/>
      <c r="BO198" s="62"/>
      <c r="BP198" s="62"/>
    </row>
    <row r="199" spans="6:68" s="45" customFormat="1" x14ac:dyDescent="0.5">
      <c r="F199" s="46"/>
      <c r="G199" s="46"/>
      <c r="H199" s="46"/>
      <c r="I199" s="46"/>
      <c r="J199" s="46"/>
      <c r="L199" s="49"/>
      <c r="M199" s="49"/>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c r="AM199" s="49"/>
      <c r="AN199" s="49"/>
      <c r="AO199" s="49"/>
      <c r="AP199" s="49"/>
      <c r="AQ199" s="49"/>
      <c r="AR199" s="49"/>
      <c r="AS199" s="49"/>
      <c r="AT199" s="49"/>
      <c r="AU199" s="49"/>
      <c r="AV199" s="49"/>
      <c r="AW199" s="49"/>
      <c r="AX199" s="49"/>
      <c r="AY199" s="49"/>
      <c r="AZ199" s="49"/>
      <c r="BA199" s="49"/>
      <c r="BB199" s="49"/>
      <c r="BC199" s="49"/>
      <c r="BD199" s="49"/>
      <c r="BE199" s="49"/>
      <c r="BF199" s="49"/>
      <c r="BG199" s="49"/>
      <c r="BH199" s="49"/>
      <c r="BI199" s="49"/>
      <c r="BJ199" s="49"/>
      <c r="BK199" s="49"/>
      <c r="BL199" s="49"/>
      <c r="BM199" s="49"/>
      <c r="BN199" s="49"/>
      <c r="BO199" s="62"/>
      <c r="BP199" s="62"/>
    </row>
    <row r="200" spans="6:68" s="45" customFormat="1" x14ac:dyDescent="0.5">
      <c r="F200" s="46"/>
      <c r="G200" s="46"/>
      <c r="H200" s="46"/>
      <c r="I200" s="46"/>
      <c r="J200" s="46"/>
      <c r="L200" s="49"/>
      <c r="M200" s="49"/>
      <c r="N200" s="49"/>
      <c r="O200" s="49"/>
      <c r="P200" s="49"/>
      <c r="Q200" s="49"/>
      <c r="R200" s="49"/>
      <c r="S200" s="49"/>
      <c r="T200" s="49"/>
      <c r="U200" s="49"/>
      <c r="V200" s="49"/>
      <c r="W200" s="49"/>
      <c r="X200" s="49"/>
      <c r="Y200" s="49"/>
      <c r="Z200" s="49"/>
      <c r="AA200" s="49"/>
      <c r="AB200" s="49"/>
      <c r="AC200" s="49"/>
      <c r="AD200" s="49"/>
      <c r="AE200" s="49"/>
      <c r="AF200" s="49"/>
      <c r="AG200" s="49"/>
      <c r="AH200" s="49"/>
      <c r="AI200" s="49"/>
      <c r="AJ200" s="49"/>
      <c r="AK200" s="49"/>
      <c r="AL200" s="49"/>
      <c r="AM200" s="49"/>
      <c r="AN200" s="49"/>
      <c r="AO200" s="49"/>
      <c r="AP200" s="49"/>
      <c r="AQ200" s="49"/>
      <c r="AR200" s="49"/>
      <c r="AS200" s="49"/>
      <c r="AT200" s="49"/>
      <c r="AU200" s="49"/>
      <c r="AV200" s="49"/>
      <c r="AW200" s="49"/>
      <c r="AX200" s="49"/>
      <c r="AY200" s="49"/>
      <c r="AZ200" s="49"/>
      <c r="BA200" s="49"/>
      <c r="BB200" s="49"/>
      <c r="BC200" s="49"/>
      <c r="BD200" s="49"/>
      <c r="BE200" s="49"/>
      <c r="BF200" s="49"/>
      <c r="BG200" s="49"/>
      <c r="BH200" s="49"/>
      <c r="BI200" s="49"/>
      <c r="BJ200" s="49"/>
      <c r="BK200" s="49"/>
      <c r="BL200" s="49"/>
      <c r="BM200" s="49"/>
      <c r="BN200" s="49"/>
      <c r="BO200" s="62"/>
      <c r="BP200" s="62"/>
    </row>
    <row r="201" spans="6:68" s="45" customFormat="1" x14ac:dyDescent="0.5">
      <c r="F201" s="46"/>
      <c r="G201" s="46"/>
      <c r="H201" s="46"/>
      <c r="I201" s="46"/>
      <c r="J201" s="46"/>
      <c r="L201" s="49"/>
      <c r="M201" s="49"/>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c r="AM201" s="49"/>
      <c r="AN201" s="49"/>
      <c r="AO201" s="49"/>
      <c r="AP201" s="49"/>
      <c r="AQ201" s="49"/>
      <c r="AR201" s="49"/>
      <c r="AS201" s="49"/>
      <c r="AT201" s="49"/>
      <c r="AU201" s="49"/>
      <c r="AV201" s="49"/>
      <c r="AW201" s="49"/>
      <c r="AX201" s="49"/>
      <c r="AY201" s="49"/>
      <c r="AZ201" s="49"/>
      <c r="BA201" s="49"/>
      <c r="BB201" s="49"/>
      <c r="BC201" s="49"/>
      <c r="BD201" s="49"/>
      <c r="BE201" s="49"/>
      <c r="BF201" s="49"/>
      <c r="BG201" s="49"/>
      <c r="BH201" s="49"/>
      <c r="BI201" s="49"/>
      <c r="BJ201" s="49"/>
      <c r="BK201" s="49"/>
      <c r="BL201" s="49"/>
      <c r="BM201" s="49"/>
      <c r="BN201" s="49"/>
      <c r="BO201" s="62"/>
      <c r="BP201" s="62"/>
    </row>
    <row r="202" spans="6:68" s="45" customFormat="1" x14ac:dyDescent="0.5">
      <c r="F202" s="46"/>
      <c r="G202" s="46"/>
      <c r="H202" s="46"/>
      <c r="I202" s="46"/>
      <c r="J202" s="46"/>
      <c r="L202" s="49"/>
      <c r="M202" s="49"/>
      <c r="N202" s="49"/>
      <c r="O202" s="49"/>
      <c r="P202" s="49"/>
      <c r="Q202" s="49"/>
      <c r="R202" s="49"/>
      <c r="S202" s="49"/>
      <c r="T202" s="49"/>
      <c r="U202" s="49"/>
      <c r="V202" s="49"/>
      <c r="W202" s="49"/>
      <c r="X202" s="49"/>
      <c r="Y202" s="49"/>
      <c r="Z202" s="49"/>
      <c r="AA202" s="49"/>
      <c r="AB202" s="49"/>
      <c r="AC202" s="49"/>
      <c r="AD202" s="49"/>
      <c r="AE202" s="49"/>
      <c r="AF202" s="49"/>
      <c r="AG202" s="49"/>
      <c r="AH202" s="49"/>
      <c r="AI202" s="49"/>
      <c r="AJ202" s="49"/>
      <c r="AK202" s="49"/>
      <c r="AL202" s="49"/>
      <c r="AM202" s="49"/>
      <c r="AN202" s="49"/>
      <c r="AO202" s="49"/>
      <c r="AP202" s="49"/>
      <c r="AQ202" s="49"/>
      <c r="AR202" s="49"/>
      <c r="AS202" s="49"/>
      <c r="AT202" s="49"/>
      <c r="AU202" s="49"/>
      <c r="AV202" s="49"/>
      <c r="AW202" s="49"/>
      <c r="AX202" s="49"/>
      <c r="AY202" s="49"/>
      <c r="AZ202" s="49"/>
      <c r="BA202" s="49"/>
      <c r="BB202" s="49"/>
      <c r="BC202" s="49"/>
      <c r="BD202" s="49"/>
      <c r="BE202" s="49"/>
      <c r="BF202" s="49"/>
      <c r="BG202" s="49"/>
      <c r="BH202" s="49"/>
      <c r="BI202" s="49"/>
      <c r="BJ202" s="49"/>
      <c r="BK202" s="49"/>
      <c r="BL202" s="49"/>
      <c r="BM202" s="49"/>
      <c r="BN202" s="49"/>
      <c r="BO202" s="62"/>
      <c r="BP202" s="62"/>
    </row>
    <row r="203" spans="6:68" s="45" customFormat="1" x14ac:dyDescent="0.5">
      <c r="F203" s="46"/>
      <c r="G203" s="46"/>
      <c r="H203" s="46"/>
      <c r="I203" s="46"/>
      <c r="J203" s="46"/>
      <c r="L203" s="49"/>
      <c r="M203" s="49"/>
      <c r="N203" s="49"/>
      <c r="O203" s="49"/>
      <c r="P203" s="49"/>
      <c r="Q203" s="49"/>
      <c r="R203" s="49"/>
      <c r="S203" s="49"/>
      <c r="T203" s="49"/>
      <c r="U203" s="49"/>
      <c r="V203" s="49"/>
      <c r="W203" s="49"/>
      <c r="X203" s="49"/>
      <c r="Y203" s="49"/>
      <c r="Z203" s="49"/>
      <c r="AA203" s="49"/>
      <c r="AB203" s="49"/>
      <c r="AC203" s="49"/>
      <c r="AD203" s="49"/>
      <c r="AE203" s="49"/>
      <c r="AF203" s="49"/>
      <c r="AG203" s="49"/>
      <c r="AH203" s="49"/>
      <c r="AI203" s="49"/>
      <c r="AJ203" s="49"/>
      <c r="AK203" s="49"/>
      <c r="AL203" s="49"/>
      <c r="AM203" s="49"/>
      <c r="AN203" s="49"/>
      <c r="AO203" s="49"/>
      <c r="AP203" s="49"/>
      <c r="AQ203" s="49"/>
      <c r="AR203" s="49"/>
      <c r="AS203" s="49"/>
      <c r="AT203" s="49"/>
      <c r="AU203" s="49"/>
      <c r="AV203" s="49"/>
      <c r="AW203" s="49"/>
      <c r="AX203" s="49"/>
      <c r="AY203" s="49"/>
      <c r="AZ203" s="49"/>
      <c r="BA203" s="49"/>
      <c r="BB203" s="49"/>
      <c r="BC203" s="49"/>
      <c r="BD203" s="49"/>
      <c r="BE203" s="49"/>
      <c r="BF203" s="49"/>
      <c r="BG203" s="49"/>
      <c r="BH203" s="49"/>
      <c r="BI203" s="49"/>
      <c r="BJ203" s="49"/>
      <c r="BK203" s="49"/>
      <c r="BL203" s="49"/>
      <c r="BM203" s="49"/>
      <c r="BN203" s="49"/>
      <c r="BO203" s="62"/>
      <c r="BP203" s="62"/>
    </row>
    <row r="204" spans="6:68" s="45" customFormat="1" x14ac:dyDescent="0.5">
      <c r="F204" s="46"/>
      <c r="G204" s="46"/>
      <c r="H204" s="46"/>
      <c r="I204" s="46"/>
      <c r="J204" s="46"/>
      <c r="L204" s="49"/>
      <c r="M204" s="49"/>
      <c r="N204" s="49"/>
      <c r="O204" s="49"/>
      <c r="P204" s="49"/>
      <c r="Q204" s="49"/>
      <c r="R204" s="49"/>
      <c r="S204" s="49"/>
      <c r="T204" s="49"/>
      <c r="U204" s="49"/>
      <c r="V204" s="49"/>
      <c r="W204" s="49"/>
      <c r="X204" s="49"/>
      <c r="Y204" s="49"/>
      <c r="Z204" s="49"/>
      <c r="AA204" s="49"/>
      <c r="AB204" s="49"/>
      <c r="AC204" s="49"/>
      <c r="AD204" s="49"/>
      <c r="AE204" s="49"/>
      <c r="AF204" s="49"/>
      <c r="AG204" s="49"/>
      <c r="AH204" s="49"/>
      <c r="AI204" s="49"/>
      <c r="AJ204" s="49"/>
      <c r="AK204" s="49"/>
      <c r="AL204" s="49"/>
      <c r="AM204" s="49"/>
      <c r="AN204" s="49"/>
      <c r="AO204" s="49"/>
      <c r="AP204" s="49"/>
      <c r="AQ204" s="49"/>
      <c r="AR204" s="49"/>
      <c r="AS204" s="49"/>
      <c r="AT204" s="49"/>
      <c r="AU204" s="49"/>
      <c r="AV204" s="49"/>
      <c r="AW204" s="49"/>
      <c r="AX204" s="49"/>
      <c r="AY204" s="49"/>
      <c r="AZ204" s="49"/>
      <c r="BA204" s="49"/>
      <c r="BB204" s="49"/>
      <c r="BC204" s="49"/>
      <c r="BD204" s="49"/>
      <c r="BE204" s="49"/>
      <c r="BF204" s="49"/>
      <c r="BG204" s="49"/>
      <c r="BH204" s="49"/>
      <c r="BI204" s="49"/>
      <c r="BJ204" s="49"/>
      <c r="BK204" s="49"/>
      <c r="BL204" s="49"/>
      <c r="BM204" s="49"/>
      <c r="BN204" s="49"/>
      <c r="BO204" s="62"/>
      <c r="BP204" s="62"/>
    </row>
    <row r="205" spans="6:68" s="45" customFormat="1" x14ac:dyDescent="0.5">
      <c r="F205" s="46"/>
      <c r="G205" s="46"/>
      <c r="H205" s="46"/>
      <c r="I205" s="46"/>
      <c r="J205" s="46"/>
      <c r="L205" s="49"/>
      <c r="M205" s="49"/>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c r="AM205" s="49"/>
      <c r="AN205" s="49"/>
      <c r="AO205" s="49"/>
      <c r="AP205" s="49"/>
      <c r="AQ205" s="49"/>
      <c r="AR205" s="49"/>
      <c r="AS205" s="49"/>
      <c r="AT205" s="49"/>
      <c r="AU205" s="49"/>
      <c r="AV205" s="49"/>
      <c r="AW205" s="49"/>
      <c r="AX205" s="49"/>
      <c r="AY205" s="49"/>
      <c r="AZ205" s="49"/>
      <c r="BA205" s="49"/>
      <c r="BB205" s="49"/>
      <c r="BC205" s="49"/>
      <c r="BD205" s="49"/>
      <c r="BE205" s="49"/>
      <c r="BF205" s="49"/>
      <c r="BG205" s="49"/>
      <c r="BH205" s="49"/>
      <c r="BI205" s="49"/>
      <c r="BJ205" s="49"/>
      <c r="BK205" s="49"/>
      <c r="BL205" s="49"/>
      <c r="BM205" s="49"/>
      <c r="BN205" s="49"/>
      <c r="BO205" s="62"/>
      <c r="BP205" s="62"/>
    </row>
    <row r="206" spans="6:68" s="45" customFormat="1" x14ac:dyDescent="0.5">
      <c r="F206" s="46"/>
      <c r="G206" s="46"/>
      <c r="H206" s="46"/>
      <c r="I206" s="46"/>
      <c r="J206" s="46"/>
      <c r="L206" s="49"/>
      <c r="M206" s="49"/>
      <c r="N206" s="49"/>
      <c r="O206" s="49"/>
      <c r="P206" s="49"/>
      <c r="Q206" s="49"/>
      <c r="R206" s="49"/>
      <c r="S206" s="49"/>
      <c r="T206" s="49"/>
      <c r="U206" s="49"/>
      <c r="V206" s="49"/>
      <c r="W206" s="49"/>
      <c r="X206" s="49"/>
      <c r="Y206" s="49"/>
      <c r="Z206" s="49"/>
      <c r="AA206" s="49"/>
      <c r="AB206" s="49"/>
      <c r="AC206" s="49"/>
      <c r="AD206" s="49"/>
      <c r="AE206" s="49"/>
      <c r="AF206" s="49"/>
      <c r="AG206" s="49"/>
      <c r="AH206" s="49"/>
      <c r="AI206" s="49"/>
      <c r="AJ206" s="49"/>
      <c r="AK206" s="49"/>
      <c r="AL206" s="49"/>
      <c r="AM206" s="49"/>
      <c r="AN206" s="49"/>
      <c r="AO206" s="49"/>
      <c r="AP206" s="49"/>
      <c r="AQ206" s="49"/>
      <c r="AR206" s="49"/>
      <c r="AS206" s="49"/>
      <c r="AT206" s="49"/>
      <c r="AU206" s="49"/>
      <c r="AV206" s="49"/>
      <c r="AW206" s="49"/>
      <c r="AX206" s="49"/>
      <c r="AY206" s="49"/>
      <c r="AZ206" s="49"/>
      <c r="BA206" s="49"/>
      <c r="BB206" s="49"/>
      <c r="BC206" s="49"/>
      <c r="BD206" s="49"/>
      <c r="BE206" s="49"/>
      <c r="BF206" s="49"/>
      <c r="BG206" s="49"/>
      <c r="BH206" s="49"/>
      <c r="BI206" s="49"/>
      <c r="BJ206" s="49"/>
      <c r="BK206" s="49"/>
      <c r="BL206" s="49"/>
      <c r="BM206" s="49"/>
      <c r="BN206" s="49"/>
      <c r="BO206" s="62"/>
      <c r="BP206" s="62"/>
    </row>
    <row r="207" spans="6:68" s="45" customFormat="1" x14ac:dyDescent="0.5">
      <c r="F207" s="46"/>
      <c r="G207" s="46"/>
      <c r="H207" s="46"/>
      <c r="I207" s="46"/>
      <c r="J207" s="46"/>
      <c r="L207" s="49"/>
      <c r="M207" s="49"/>
      <c r="N207" s="49"/>
      <c r="O207" s="49"/>
      <c r="P207" s="49"/>
      <c r="Q207" s="49"/>
      <c r="R207" s="49"/>
      <c r="S207" s="49"/>
      <c r="T207" s="49"/>
      <c r="U207" s="49"/>
      <c r="V207" s="49"/>
      <c r="W207" s="49"/>
      <c r="X207" s="49"/>
      <c r="Y207" s="49"/>
      <c r="Z207" s="49"/>
      <c r="AA207" s="49"/>
      <c r="AB207" s="49"/>
      <c r="AC207" s="49"/>
      <c r="AD207" s="49"/>
      <c r="AE207" s="49"/>
      <c r="AF207" s="49"/>
      <c r="AG207" s="49"/>
      <c r="AH207" s="49"/>
      <c r="AI207" s="49"/>
      <c r="AJ207" s="49"/>
      <c r="AK207" s="49"/>
      <c r="AL207" s="49"/>
      <c r="AM207" s="49"/>
      <c r="AN207" s="49"/>
      <c r="AO207" s="49"/>
      <c r="AP207" s="49"/>
      <c r="AQ207" s="49"/>
      <c r="AR207" s="49"/>
      <c r="AS207" s="49"/>
      <c r="AT207" s="49"/>
      <c r="AU207" s="49"/>
      <c r="AV207" s="49"/>
      <c r="AW207" s="49"/>
      <c r="AX207" s="49"/>
      <c r="AY207" s="49"/>
      <c r="AZ207" s="49"/>
      <c r="BA207" s="49"/>
      <c r="BB207" s="49"/>
      <c r="BC207" s="49"/>
      <c r="BD207" s="49"/>
      <c r="BE207" s="49"/>
      <c r="BF207" s="49"/>
      <c r="BG207" s="49"/>
      <c r="BH207" s="49"/>
      <c r="BI207" s="49"/>
      <c r="BJ207" s="49"/>
      <c r="BK207" s="49"/>
      <c r="BL207" s="49"/>
      <c r="BM207" s="49"/>
      <c r="BN207" s="49"/>
      <c r="BO207" s="62"/>
      <c r="BP207" s="62"/>
    </row>
    <row r="208" spans="6:68" s="45" customFormat="1" x14ac:dyDescent="0.5">
      <c r="F208" s="46"/>
      <c r="G208" s="46"/>
      <c r="H208" s="46"/>
      <c r="I208" s="46"/>
      <c r="J208" s="46"/>
      <c r="L208" s="49"/>
      <c r="M208" s="49"/>
      <c r="N208" s="49"/>
      <c r="O208" s="49"/>
      <c r="P208" s="49"/>
      <c r="Q208" s="49"/>
      <c r="R208" s="49"/>
      <c r="S208" s="49"/>
      <c r="T208" s="49"/>
      <c r="U208" s="49"/>
      <c r="V208" s="49"/>
      <c r="W208" s="49"/>
      <c r="X208" s="49"/>
      <c r="Y208" s="49"/>
      <c r="Z208" s="49"/>
      <c r="AA208" s="49"/>
      <c r="AB208" s="49"/>
      <c r="AC208" s="49"/>
      <c r="AD208" s="49"/>
      <c r="AE208" s="49"/>
      <c r="AF208" s="49"/>
      <c r="AG208" s="49"/>
      <c r="AH208" s="49"/>
      <c r="AI208" s="49"/>
      <c r="AJ208" s="49"/>
      <c r="AK208" s="49"/>
      <c r="AL208" s="49"/>
      <c r="AM208" s="49"/>
      <c r="AN208" s="49"/>
      <c r="AO208" s="49"/>
      <c r="AP208" s="49"/>
      <c r="AQ208" s="49"/>
      <c r="AR208" s="49"/>
      <c r="AS208" s="49"/>
      <c r="AT208" s="49"/>
      <c r="AU208" s="49"/>
      <c r="AV208" s="49"/>
      <c r="AW208" s="49"/>
      <c r="AX208" s="49"/>
      <c r="AY208" s="49"/>
      <c r="AZ208" s="49"/>
      <c r="BA208" s="49"/>
      <c r="BB208" s="49"/>
      <c r="BC208" s="49"/>
      <c r="BD208" s="49"/>
      <c r="BE208" s="49"/>
      <c r="BF208" s="49"/>
      <c r="BG208" s="49"/>
      <c r="BH208" s="49"/>
      <c r="BI208" s="49"/>
      <c r="BJ208" s="49"/>
      <c r="BK208" s="49"/>
      <c r="BL208" s="49"/>
      <c r="BM208" s="49"/>
      <c r="BN208" s="49"/>
      <c r="BO208" s="62"/>
      <c r="BP208" s="62"/>
    </row>
    <row r="209" spans="6:68" s="45" customFormat="1" x14ac:dyDescent="0.5">
      <c r="F209" s="46"/>
      <c r="G209" s="46"/>
      <c r="H209" s="46"/>
      <c r="I209" s="46"/>
      <c r="J209" s="46"/>
      <c r="L209" s="49"/>
      <c r="M209" s="49"/>
      <c r="N209" s="49"/>
      <c r="O209" s="49"/>
      <c r="P209" s="49"/>
      <c r="Q209" s="49"/>
      <c r="R209" s="49"/>
      <c r="S209" s="49"/>
      <c r="T209" s="49"/>
      <c r="U209" s="49"/>
      <c r="V209" s="49"/>
      <c r="W209" s="49"/>
      <c r="X209" s="49"/>
      <c r="Y209" s="49"/>
      <c r="Z209" s="49"/>
      <c r="AA209" s="49"/>
      <c r="AB209" s="49"/>
      <c r="AC209" s="49"/>
      <c r="AD209" s="49"/>
      <c r="AE209" s="49"/>
      <c r="AF209" s="49"/>
      <c r="AG209" s="49"/>
      <c r="AH209" s="49"/>
      <c r="AI209" s="49"/>
      <c r="AJ209" s="49"/>
      <c r="AK209" s="49"/>
      <c r="AL209" s="49"/>
      <c r="AM209" s="49"/>
      <c r="AN209" s="49"/>
      <c r="AO209" s="49"/>
      <c r="AP209" s="49"/>
      <c r="AQ209" s="49"/>
      <c r="AR209" s="49"/>
      <c r="AS209" s="49"/>
      <c r="AT209" s="49"/>
      <c r="AU209" s="49"/>
      <c r="AV209" s="49"/>
      <c r="AW209" s="49"/>
      <c r="AX209" s="49"/>
      <c r="AY209" s="49"/>
      <c r="AZ209" s="49"/>
      <c r="BA209" s="49"/>
      <c r="BB209" s="49"/>
      <c r="BC209" s="49"/>
      <c r="BD209" s="49"/>
      <c r="BE209" s="49"/>
      <c r="BF209" s="49"/>
      <c r="BG209" s="49"/>
      <c r="BH209" s="49"/>
      <c r="BI209" s="49"/>
      <c r="BJ209" s="49"/>
      <c r="BK209" s="49"/>
      <c r="BL209" s="49"/>
      <c r="BM209" s="49"/>
      <c r="BN209" s="49"/>
      <c r="BO209" s="62"/>
      <c r="BP209" s="62"/>
    </row>
    <row r="210" spans="6:68" s="45" customFormat="1" x14ac:dyDescent="0.5">
      <c r="F210" s="46"/>
      <c r="G210" s="46"/>
      <c r="H210" s="46"/>
      <c r="I210" s="46"/>
      <c r="J210" s="46"/>
      <c r="L210" s="49"/>
      <c r="M210" s="49"/>
      <c r="N210" s="49"/>
      <c r="O210" s="49"/>
      <c r="P210" s="49"/>
      <c r="Q210" s="49"/>
      <c r="R210" s="49"/>
      <c r="S210" s="49"/>
      <c r="T210" s="49"/>
      <c r="U210" s="49"/>
      <c r="V210" s="49"/>
      <c r="W210" s="49"/>
      <c r="X210" s="49"/>
      <c r="Y210" s="49"/>
      <c r="Z210" s="49"/>
      <c r="AA210" s="49"/>
      <c r="AB210" s="49"/>
      <c r="AC210" s="49"/>
      <c r="AD210" s="49"/>
      <c r="AE210" s="49"/>
      <c r="AF210" s="49"/>
      <c r="AG210" s="49"/>
      <c r="AH210" s="49"/>
      <c r="AI210" s="49"/>
      <c r="AJ210" s="49"/>
      <c r="AK210" s="49"/>
      <c r="AL210" s="49"/>
      <c r="AM210" s="49"/>
      <c r="AN210" s="49"/>
      <c r="AO210" s="49"/>
      <c r="AP210" s="49"/>
      <c r="AQ210" s="49"/>
      <c r="AR210" s="49"/>
      <c r="AS210" s="49"/>
      <c r="AT210" s="49"/>
      <c r="AU210" s="49"/>
      <c r="AV210" s="49"/>
      <c r="AW210" s="49"/>
      <c r="AX210" s="49"/>
      <c r="AY210" s="49"/>
      <c r="AZ210" s="49"/>
      <c r="BA210" s="49"/>
      <c r="BB210" s="49"/>
      <c r="BC210" s="49"/>
      <c r="BD210" s="49"/>
      <c r="BE210" s="49"/>
      <c r="BF210" s="49"/>
      <c r="BG210" s="49"/>
      <c r="BH210" s="49"/>
      <c r="BI210" s="49"/>
      <c r="BJ210" s="49"/>
      <c r="BK210" s="49"/>
      <c r="BL210" s="49"/>
      <c r="BM210" s="49"/>
      <c r="BN210" s="49"/>
      <c r="BO210" s="62"/>
      <c r="BP210" s="62"/>
    </row>
    <row r="211" spans="6:68" s="45" customFormat="1" x14ac:dyDescent="0.5">
      <c r="F211" s="46"/>
      <c r="G211" s="46"/>
      <c r="H211" s="46"/>
      <c r="I211" s="46"/>
      <c r="J211" s="46"/>
      <c r="L211" s="49"/>
      <c r="M211" s="49"/>
      <c r="N211" s="49"/>
      <c r="O211" s="49"/>
      <c r="P211" s="49"/>
      <c r="Q211" s="49"/>
      <c r="R211" s="49"/>
      <c r="S211" s="49"/>
      <c r="T211" s="49"/>
      <c r="U211" s="49"/>
      <c r="V211" s="49"/>
      <c r="W211" s="49"/>
      <c r="X211" s="49"/>
      <c r="Y211" s="49"/>
      <c r="Z211" s="49"/>
      <c r="AA211" s="49"/>
      <c r="AB211" s="49"/>
      <c r="AC211" s="49"/>
      <c r="AD211" s="49"/>
      <c r="AE211" s="49"/>
      <c r="AF211" s="49"/>
      <c r="AG211" s="49"/>
      <c r="AH211" s="49"/>
      <c r="AI211" s="49"/>
      <c r="AJ211" s="49"/>
      <c r="AK211" s="49"/>
      <c r="AL211" s="49"/>
      <c r="AM211" s="49"/>
      <c r="AN211" s="49"/>
      <c r="AO211" s="49"/>
      <c r="AP211" s="49"/>
      <c r="AQ211" s="49"/>
      <c r="AR211" s="49"/>
      <c r="AS211" s="49"/>
      <c r="AT211" s="49"/>
      <c r="AU211" s="49"/>
      <c r="AV211" s="49"/>
      <c r="AW211" s="49"/>
      <c r="AX211" s="49"/>
      <c r="AY211" s="49"/>
      <c r="AZ211" s="49"/>
      <c r="BA211" s="49"/>
      <c r="BB211" s="49"/>
      <c r="BC211" s="49"/>
      <c r="BD211" s="49"/>
      <c r="BE211" s="49"/>
      <c r="BF211" s="49"/>
      <c r="BG211" s="49"/>
      <c r="BH211" s="49"/>
      <c r="BI211" s="49"/>
      <c r="BJ211" s="49"/>
      <c r="BK211" s="49"/>
      <c r="BL211" s="49"/>
      <c r="BM211" s="49"/>
      <c r="BN211" s="49"/>
      <c r="BO211" s="62"/>
      <c r="BP211" s="62"/>
    </row>
    <row r="212" spans="6:68" s="45" customFormat="1" x14ac:dyDescent="0.5">
      <c r="F212" s="46"/>
      <c r="G212" s="46"/>
      <c r="H212" s="46"/>
      <c r="I212" s="46"/>
      <c r="J212" s="46"/>
      <c r="L212" s="49"/>
      <c r="M212" s="49"/>
      <c r="N212" s="49"/>
      <c r="O212" s="49"/>
      <c r="P212" s="49"/>
      <c r="Q212" s="49"/>
      <c r="R212" s="49"/>
      <c r="S212" s="49"/>
      <c r="T212" s="49"/>
      <c r="U212" s="49"/>
      <c r="V212" s="49"/>
      <c r="W212" s="49"/>
      <c r="X212" s="49"/>
      <c r="Y212" s="49"/>
      <c r="Z212" s="49"/>
      <c r="AA212" s="49"/>
      <c r="AB212" s="49"/>
      <c r="AC212" s="49"/>
      <c r="AD212" s="49"/>
      <c r="AE212" s="49"/>
      <c r="AF212" s="49"/>
      <c r="AG212" s="49"/>
      <c r="AH212" s="49"/>
      <c r="AI212" s="49"/>
      <c r="AJ212" s="49"/>
      <c r="AK212" s="49"/>
      <c r="AL212" s="49"/>
      <c r="AM212" s="49"/>
      <c r="AN212" s="49"/>
      <c r="AO212" s="49"/>
      <c r="AP212" s="49"/>
      <c r="AQ212" s="49"/>
      <c r="AR212" s="49"/>
      <c r="AS212" s="49"/>
      <c r="AT212" s="49"/>
      <c r="AU212" s="49"/>
      <c r="AV212" s="49"/>
      <c r="AW212" s="49"/>
      <c r="AX212" s="49"/>
      <c r="AY212" s="49"/>
      <c r="AZ212" s="49"/>
      <c r="BA212" s="49"/>
      <c r="BB212" s="49"/>
      <c r="BC212" s="49"/>
      <c r="BD212" s="49"/>
      <c r="BE212" s="49"/>
      <c r="BF212" s="49"/>
      <c r="BG212" s="49"/>
      <c r="BH212" s="49"/>
      <c r="BI212" s="49"/>
      <c r="BJ212" s="49"/>
      <c r="BK212" s="49"/>
      <c r="BL212" s="49"/>
      <c r="BM212" s="49"/>
      <c r="BN212" s="49"/>
      <c r="BO212" s="62"/>
      <c r="BP212" s="62"/>
    </row>
    <row r="213" spans="6:68" s="45" customFormat="1" x14ac:dyDescent="0.5">
      <c r="F213" s="46"/>
      <c r="G213" s="46"/>
      <c r="H213" s="46"/>
      <c r="I213" s="46"/>
      <c r="J213" s="46"/>
      <c r="L213" s="49"/>
      <c r="M213" s="49"/>
      <c r="N213" s="49"/>
      <c r="O213" s="49"/>
      <c r="P213" s="49"/>
      <c r="Q213" s="49"/>
      <c r="R213" s="49"/>
      <c r="S213" s="49"/>
      <c r="T213" s="49"/>
      <c r="U213" s="49"/>
      <c r="V213" s="49"/>
      <c r="W213" s="49"/>
      <c r="X213" s="49"/>
      <c r="Y213" s="49"/>
      <c r="Z213" s="49"/>
      <c r="AA213" s="49"/>
      <c r="AB213" s="49"/>
      <c r="AC213" s="49"/>
      <c r="AD213" s="49"/>
      <c r="AE213" s="49"/>
      <c r="AF213" s="49"/>
      <c r="AG213" s="49"/>
      <c r="AH213" s="49"/>
      <c r="AI213" s="49"/>
      <c r="AJ213" s="49"/>
      <c r="AK213" s="49"/>
      <c r="AL213" s="49"/>
      <c r="AM213" s="49"/>
      <c r="AN213" s="49"/>
      <c r="AO213" s="49"/>
      <c r="AP213" s="49"/>
      <c r="AQ213" s="49"/>
      <c r="AR213" s="49"/>
      <c r="AS213" s="49"/>
      <c r="AT213" s="49"/>
      <c r="AU213" s="49"/>
      <c r="AV213" s="49"/>
      <c r="AW213" s="49"/>
      <c r="AX213" s="49"/>
      <c r="AY213" s="49"/>
      <c r="AZ213" s="49"/>
      <c r="BA213" s="49"/>
      <c r="BB213" s="49"/>
      <c r="BC213" s="49"/>
      <c r="BD213" s="49"/>
      <c r="BE213" s="49"/>
      <c r="BF213" s="49"/>
      <c r="BG213" s="49"/>
      <c r="BH213" s="49"/>
      <c r="BI213" s="49"/>
      <c r="BJ213" s="49"/>
      <c r="BK213" s="49"/>
      <c r="BL213" s="49"/>
      <c r="BM213" s="49"/>
      <c r="BN213" s="49"/>
      <c r="BO213" s="62"/>
      <c r="BP213" s="62"/>
    </row>
    <row r="214" spans="6:68" s="45" customFormat="1" x14ac:dyDescent="0.5">
      <c r="F214" s="46"/>
      <c r="G214" s="46"/>
      <c r="H214" s="46"/>
      <c r="I214" s="46"/>
      <c r="J214" s="46"/>
      <c r="L214" s="49"/>
      <c r="M214" s="49"/>
      <c r="N214" s="49"/>
      <c r="O214" s="49"/>
      <c r="P214" s="49"/>
      <c r="Q214" s="49"/>
      <c r="R214" s="49"/>
      <c r="S214" s="49"/>
      <c r="T214" s="49"/>
      <c r="U214" s="49"/>
      <c r="V214" s="49"/>
      <c r="W214" s="49"/>
      <c r="X214" s="49"/>
      <c r="Y214" s="49"/>
      <c r="Z214" s="49"/>
      <c r="AA214" s="49"/>
      <c r="AB214" s="49"/>
      <c r="AC214" s="49"/>
      <c r="AD214" s="49"/>
      <c r="AE214" s="49"/>
      <c r="AF214" s="49"/>
      <c r="AG214" s="49"/>
      <c r="AH214" s="49"/>
      <c r="AI214" s="49"/>
      <c r="AJ214" s="49"/>
      <c r="AK214" s="49"/>
      <c r="AL214" s="49"/>
      <c r="AM214" s="49"/>
      <c r="AN214" s="49"/>
      <c r="AO214" s="49"/>
      <c r="AP214" s="49"/>
      <c r="AQ214" s="49"/>
      <c r="AR214" s="49"/>
      <c r="AS214" s="49"/>
      <c r="AT214" s="49"/>
      <c r="AU214" s="49"/>
      <c r="AV214" s="49"/>
      <c r="AW214" s="49"/>
      <c r="AX214" s="49"/>
      <c r="AY214" s="49"/>
      <c r="AZ214" s="49"/>
      <c r="BA214" s="49"/>
      <c r="BB214" s="49"/>
      <c r="BC214" s="49"/>
      <c r="BD214" s="49"/>
      <c r="BE214" s="49"/>
      <c r="BF214" s="49"/>
      <c r="BG214" s="49"/>
      <c r="BH214" s="49"/>
      <c r="BI214" s="49"/>
      <c r="BJ214" s="49"/>
      <c r="BK214" s="49"/>
      <c r="BL214" s="49"/>
      <c r="BM214" s="49"/>
      <c r="BN214" s="49"/>
      <c r="BO214" s="62"/>
      <c r="BP214" s="62"/>
    </row>
    <row r="215" spans="6:68" s="45" customFormat="1" x14ac:dyDescent="0.5">
      <c r="F215" s="46"/>
      <c r="G215" s="46"/>
      <c r="H215" s="46"/>
      <c r="I215" s="46"/>
      <c r="J215" s="46"/>
      <c r="L215" s="49"/>
      <c r="M215" s="49"/>
      <c r="N215" s="49"/>
      <c r="O215" s="49"/>
      <c r="P215" s="49"/>
      <c r="Q215" s="49"/>
      <c r="R215" s="49"/>
      <c r="S215" s="49"/>
      <c r="T215" s="49"/>
      <c r="U215" s="49"/>
      <c r="V215" s="49"/>
      <c r="W215" s="49"/>
      <c r="X215" s="49"/>
      <c r="Y215" s="49"/>
      <c r="Z215" s="49"/>
      <c r="AA215" s="49"/>
      <c r="AB215" s="49"/>
      <c r="AC215" s="49"/>
      <c r="AD215" s="49"/>
      <c r="AE215" s="49"/>
      <c r="AF215" s="49"/>
      <c r="AG215" s="49"/>
      <c r="AH215" s="49"/>
      <c r="AI215" s="49"/>
      <c r="AJ215" s="49"/>
      <c r="AK215" s="49"/>
      <c r="AL215" s="49"/>
      <c r="AM215" s="49"/>
      <c r="AN215" s="49"/>
      <c r="AO215" s="49"/>
      <c r="AP215" s="49"/>
      <c r="AQ215" s="49"/>
      <c r="AR215" s="49"/>
      <c r="AS215" s="49"/>
      <c r="AT215" s="49"/>
      <c r="AU215" s="49"/>
      <c r="AV215" s="49"/>
      <c r="AW215" s="49"/>
      <c r="AX215" s="49"/>
      <c r="AY215" s="49"/>
      <c r="AZ215" s="49"/>
      <c r="BA215" s="49"/>
      <c r="BB215" s="49"/>
      <c r="BC215" s="49"/>
      <c r="BD215" s="49"/>
      <c r="BE215" s="49"/>
      <c r="BF215" s="49"/>
      <c r="BG215" s="49"/>
      <c r="BH215" s="49"/>
      <c r="BI215" s="49"/>
      <c r="BJ215" s="49"/>
      <c r="BK215" s="49"/>
      <c r="BL215" s="49"/>
      <c r="BM215" s="49"/>
      <c r="BN215" s="49"/>
      <c r="BO215" s="62"/>
      <c r="BP215" s="62"/>
    </row>
    <row r="216" spans="6:68" s="45" customFormat="1" x14ac:dyDescent="0.5">
      <c r="F216" s="46"/>
      <c r="G216" s="46"/>
      <c r="H216" s="46"/>
      <c r="I216" s="46"/>
      <c r="J216" s="46"/>
      <c r="L216" s="49"/>
      <c r="M216" s="49"/>
      <c r="N216" s="49"/>
      <c r="O216" s="49"/>
      <c r="P216" s="49"/>
      <c r="Q216" s="49"/>
      <c r="R216" s="49"/>
      <c r="S216" s="49"/>
      <c r="T216" s="49"/>
      <c r="U216" s="49"/>
      <c r="V216" s="49"/>
      <c r="W216" s="49"/>
      <c r="X216" s="49"/>
      <c r="Y216" s="49"/>
      <c r="Z216" s="49"/>
      <c r="AA216" s="49"/>
      <c r="AB216" s="49"/>
      <c r="AC216" s="49"/>
      <c r="AD216" s="49"/>
      <c r="AE216" s="49"/>
      <c r="AF216" s="49"/>
      <c r="AG216" s="49"/>
      <c r="AH216" s="49"/>
      <c r="AI216" s="49"/>
      <c r="AJ216" s="49"/>
      <c r="AK216" s="49"/>
      <c r="AL216" s="49"/>
      <c r="AM216" s="49"/>
      <c r="AN216" s="49"/>
      <c r="AO216" s="49"/>
      <c r="AP216" s="49"/>
      <c r="AQ216" s="49"/>
      <c r="AR216" s="49"/>
      <c r="AS216" s="49"/>
      <c r="AT216" s="49"/>
      <c r="AU216" s="49"/>
      <c r="AV216" s="49"/>
      <c r="AW216" s="49"/>
      <c r="AX216" s="49"/>
      <c r="AY216" s="49"/>
      <c r="AZ216" s="49"/>
      <c r="BA216" s="49"/>
      <c r="BB216" s="49"/>
      <c r="BC216" s="49"/>
      <c r="BD216" s="49"/>
      <c r="BE216" s="49"/>
      <c r="BF216" s="49"/>
      <c r="BG216" s="49"/>
      <c r="BH216" s="49"/>
      <c r="BI216" s="49"/>
      <c r="BJ216" s="49"/>
      <c r="BK216" s="49"/>
      <c r="BL216" s="49"/>
      <c r="BM216" s="49"/>
      <c r="BN216" s="49"/>
      <c r="BO216" s="62"/>
      <c r="BP216" s="62"/>
    </row>
    <row r="217" spans="6:68" s="45" customFormat="1" x14ac:dyDescent="0.5">
      <c r="F217" s="46"/>
      <c r="G217" s="46"/>
      <c r="H217" s="46"/>
      <c r="I217" s="46"/>
      <c r="J217" s="46"/>
      <c r="L217" s="49"/>
      <c r="M217" s="49"/>
      <c r="N217" s="49"/>
      <c r="O217" s="49"/>
      <c r="P217" s="49"/>
      <c r="Q217" s="49"/>
      <c r="R217" s="49"/>
      <c r="S217" s="49"/>
      <c r="T217" s="49"/>
      <c r="U217" s="49"/>
      <c r="V217" s="49"/>
      <c r="W217" s="49"/>
      <c r="X217" s="49"/>
      <c r="Y217" s="49"/>
      <c r="Z217" s="49"/>
      <c r="AA217" s="49"/>
      <c r="AB217" s="49"/>
      <c r="AC217" s="49"/>
      <c r="AD217" s="49"/>
      <c r="AE217" s="49"/>
      <c r="AF217" s="49"/>
      <c r="AG217" s="49"/>
      <c r="AH217" s="49"/>
      <c r="AI217" s="49"/>
      <c r="AJ217" s="49"/>
      <c r="AK217" s="49"/>
      <c r="AL217" s="49"/>
      <c r="AM217" s="49"/>
      <c r="AN217" s="49"/>
      <c r="AO217" s="49"/>
      <c r="AP217" s="49"/>
      <c r="AQ217" s="49"/>
      <c r="AR217" s="49"/>
      <c r="AS217" s="49"/>
      <c r="AT217" s="49"/>
      <c r="AU217" s="49"/>
      <c r="AV217" s="49"/>
      <c r="AW217" s="49"/>
      <c r="AX217" s="49"/>
      <c r="AY217" s="49"/>
      <c r="AZ217" s="49"/>
      <c r="BA217" s="49"/>
      <c r="BB217" s="49"/>
      <c r="BC217" s="49"/>
      <c r="BD217" s="49"/>
      <c r="BE217" s="49"/>
      <c r="BF217" s="49"/>
      <c r="BG217" s="49"/>
      <c r="BH217" s="49"/>
      <c r="BI217" s="49"/>
      <c r="BJ217" s="49"/>
      <c r="BK217" s="49"/>
      <c r="BL217" s="49"/>
      <c r="BM217" s="49"/>
      <c r="BN217" s="49"/>
      <c r="BO217" s="62"/>
      <c r="BP217" s="62"/>
    </row>
    <row r="218" spans="6:68" s="45" customFormat="1" x14ac:dyDescent="0.5">
      <c r="F218" s="46"/>
      <c r="G218" s="46"/>
      <c r="H218" s="46"/>
      <c r="I218" s="46"/>
      <c r="J218" s="46"/>
      <c r="L218" s="49"/>
      <c r="M218" s="49"/>
      <c r="N218" s="49"/>
      <c r="O218" s="49"/>
      <c r="P218" s="49"/>
      <c r="Q218" s="49"/>
      <c r="R218" s="49"/>
      <c r="S218" s="49"/>
      <c r="T218" s="49"/>
      <c r="U218" s="49"/>
      <c r="V218" s="49"/>
      <c r="W218" s="49"/>
      <c r="X218" s="49"/>
      <c r="Y218" s="49"/>
      <c r="Z218" s="49"/>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49"/>
      <c r="BB218" s="49"/>
      <c r="BC218" s="49"/>
      <c r="BD218" s="49"/>
      <c r="BE218" s="49"/>
      <c r="BF218" s="49"/>
      <c r="BG218" s="49"/>
      <c r="BH218" s="49"/>
      <c r="BI218" s="49"/>
      <c r="BJ218" s="49"/>
      <c r="BK218" s="49"/>
      <c r="BL218" s="49"/>
      <c r="BM218" s="49"/>
      <c r="BN218" s="49"/>
      <c r="BO218" s="62"/>
      <c r="BP218" s="62"/>
    </row>
    <row r="219" spans="6:68" s="45" customFormat="1" x14ac:dyDescent="0.5">
      <c r="F219" s="46"/>
      <c r="G219" s="46"/>
      <c r="H219" s="46"/>
      <c r="I219" s="46"/>
      <c r="J219" s="46"/>
      <c r="L219" s="49"/>
      <c r="M219" s="49"/>
      <c r="N219" s="49"/>
      <c r="O219" s="49"/>
      <c r="P219" s="49"/>
      <c r="Q219" s="49"/>
      <c r="R219" s="49"/>
      <c r="S219" s="49"/>
      <c r="T219" s="49"/>
      <c r="U219" s="49"/>
      <c r="V219" s="49"/>
      <c r="W219" s="49"/>
      <c r="X219" s="49"/>
      <c r="Y219" s="49"/>
      <c r="Z219" s="49"/>
      <c r="AA219" s="49"/>
      <c r="AB219" s="49"/>
      <c r="AC219" s="49"/>
      <c r="AD219" s="49"/>
      <c r="AE219" s="49"/>
      <c r="AF219" s="49"/>
      <c r="AG219" s="49"/>
      <c r="AH219" s="49"/>
      <c r="AI219" s="49"/>
      <c r="AJ219" s="49"/>
      <c r="AK219" s="49"/>
      <c r="AL219" s="49"/>
      <c r="AM219" s="49"/>
      <c r="AN219" s="49"/>
      <c r="AO219" s="49"/>
      <c r="AP219" s="49"/>
      <c r="AQ219" s="49"/>
      <c r="AR219" s="49"/>
      <c r="AS219" s="49"/>
      <c r="AT219" s="49"/>
      <c r="AU219" s="49"/>
      <c r="AV219" s="49"/>
      <c r="AW219" s="49"/>
      <c r="AX219" s="49"/>
      <c r="AY219" s="49"/>
      <c r="AZ219" s="49"/>
      <c r="BA219" s="49"/>
      <c r="BB219" s="49"/>
      <c r="BC219" s="49"/>
      <c r="BD219" s="49"/>
      <c r="BE219" s="49"/>
      <c r="BF219" s="49"/>
      <c r="BG219" s="49"/>
      <c r="BH219" s="49"/>
      <c r="BI219" s="49"/>
      <c r="BJ219" s="49"/>
      <c r="BK219" s="49"/>
      <c r="BL219" s="49"/>
      <c r="BM219" s="49"/>
      <c r="BN219" s="49"/>
      <c r="BO219" s="62"/>
      <c r="BP219" s="62"/>
    </row>
    <row r="220" spans="6:68" s="45" customFormat="1" x14ac:dyDescent="0.5">
      <c r="F220" s="46"/>
      <c r="G220" s="46"/>
      <c r="H220" s="46"/>
      <c r="I220" s="46"/>
      <c r="J220" s="46"/>
      <c r="L220" s="49"/>
      <c r="M220" s="49"/>
      <c r="N220" s="49"/>
      <c r="O220" s="49"/>
      <c r="P220" s="49"/>
      <c r="Q220" s="49"/>
      <c r="R220" s="49"/>
      <c r="S220" s="49"/>
      <c r="T220" s="49"/>
      <c r="U220" s="49"/>
      <c r="V220" s="49"/>
      <c r="W220" s="49"/>
      <c r="X220" s="49"/>
      <c r="Y220" s="49"/>
      <c r="Z220" s="49"/>
      <c r="AA220" s="49"/>
      <c r="AB220" s="49"/>
      <c r="AC220" s="49"/>
      <c r="AD220" s="49"/>
      <c r="AE220" s="49"/>
      <c r="AF220" s="49"/>
      <c r="AG220" s="49"/>
      <c r="AH220" s="49"/>
      <c r="AI220" s="49"/>
      <c r="AJ220" s="49"/>
      <c r="AK220" s="49"/>
      <c r="AL220" s="49"/>
      <c r="AM220" s="49"/>
      <c r="AN220" s="49"/>
      <c r="AO220" s="49"/>
      <c r="AP220" s="49"/>
      <c r="AQ220" s="49"/>
      <c r="AR220" s="49"/>
      <c r="AS220" s="49"/>
      <c r="AT220" s="49"/>
      <c r="AU220" s="49"/>
      <c r="AV220" s="49"/>
      <c r="AW220" s="49"/>
      <c r="AX220" s="49"/>
      <c r="AY220" s="49"/>
      <c r="AZ220" s="49"/>
      <c r="BA220" s="49"/>
      <c r="BB220" s="49"/>
      <c r="BC220" s="49"/>
      <c r="BD220" s="49"/>
      <c r="BE220" s="49"/>
      <c r="BF220" s="49"/>
      <c r="BG220" s="49"/>
      <c r="BH220" s="49"/>
      <c r="BI220" s="49"/>
      <c r="BJ220" s="49"/>
      <c r="BK220" s="49"/>
      <c r="BL220" s="49"/>
      <c r="BM220" s="49"/>
      <c r="BN220" s="49"/>
      <c r="BO220" s="62"/>
      <c r="BP220" s="62"/>
    </row>
    <row r="221" spans="6:68" s="45" customFormat="1" x14ac:dyDescent="0.5">
      <c r="F221" s="46"/>
      <c r="G221" s="46"/>
      <c r="H221" s="46"/>
      <c r="I221" s="46"/>
      <c r="J221" s="46"/>
      <c r="L221" s="49"/>
      <c r="M221" s="49"/>
      <c r="N221" s="49"/>
      <c r="O221" s="49"/>
      <c r="P221" s="49"/>
      <c r="Q221" s="49"/>
      <c r="R221" s="49"/>
      <c r="S221" s="49"/>
      <c r="T221" s="49"/>
      <c r="U221" s="49"/>
      <c r="V221" s="49"/>
      <c r="W221" s="49"/>
      <c r="X221" s="49"/>
      <c r="Y221" s="49"/>
      <c r="Z221" s="49"/>
      <c r="AA221" s="49"/>
      <c r="AB221" s="49"/>
      <c r="AC221" s="49"/>
      <c r="AD221" s="49"/>
      <c r="AE221" s="49"/>
      <c r="AF221" s="49"/>
      <c r="AG221" s="49"/>
      <c r="AH221" s="49"/>
      <c r="AI221" s="49"/>
      <c r="AJ221" s="49"/>
      <c r="AK221" s="49"/>
      <c r="AL221" s="49"/>
      <c r="AM221" s="49"/>
      <c r="AN221" s="49"/>
      <c r="AO221" s="49"/>
      <c r="AP221" s="49"/>
      <c r="AQ221" s="49"/>
      <c r="AR221" s="49"/>
      <c r="AS221" s="49"/>
      <c r="AT221" s="49"/>
      <c r="AU221" s="49"/>
      <c r="AV221" s="49"/>
      <c r="AW221" s="49"/>
      <c r="AX221" s="49"/>
      <c r="AY221" s="49"/>
      <c r="AZ221" s="49"/>
      <c r="BA221" s="49"/>
      <c r="BB221" s="49"/>
      <c r="BC221" s="49"/>
      <c r="BD221" s="49"/>
      <c r="BE221" s="49"/>
      <c r="BF221" s="49"/>
      <c r="BG221" s="49"/>
      <c r="BH221" s="49"/>
      <c r="BI221" s="49"/>
      <c r="BJ221" s="49"/>
      <c r="BK221" s="49"/>
      <c r="BL221" s="49"/>
      <c r="BM221" s="49"/>
      <c r="BN221" s="49"/>
      <c r="BO221" s="62"/>
      <c r="BP221" s="62"/>
    </row>
    <row r="222" spans="6:68" s="45" customFormat="1" x14ac:dyDescent="0.5">
      <c r="F222" s="46"/>
      <c r="G222" s="46"/>
      <c r="H222" s="46"/>
      <c r="I222" s="46"/>
      <c r="J222" s="46"/>
      <c r="L222" s="49"/>
      <c r="M222" s="49"/>
      <c r="N222" s="49"/>
      <c r="O222" s="49"/>
      <c r="P222" s="49"/>
      <c r="Q222" s="49"/>
      <c r="R222" s="49"/>
      <c r="S222" s="49"/>
      <c r="T222" s="49"/>
      <c r="U222" s="49"/>
      <c r="V222" s="49"/>
      <c r="W222" s="49"/>
      <c r="X222" s="49"/>
      <c r="Y222" s="49"/>
      <c r="Z222" s="49"/>
      <c r="AA222" s="49"/>
      <c r="AB222" s="49"/>
      <c r="AC222" s="49"/>
      <c r="AD222" s="49"/>
      <c r="AE222" s="49"/>
      <c r="AF222" s="49"/>
      <c r="AG222" s="49"/>
      <c r="AH222" s="49"/>
      <c r="AI222" s="49"/>
      <c r="AJ222" s="49"/>
      <c r="AK222" s="49"/>
      <c r="AL222" s="49"/>
      <c r="AM222" s="49"/>
      <c r="AN222" s="49"/>
      <c r="AO222" s="49"/>
      <c r="AP222" s="49"/>
      <c r="AQ222" s="49"/>
      <c r="AR222" s="49"/>
      <c r="AS222" s="49"/>
      <c r="AT222" s="49"/>
      <c r="AU222" s="49"/>
      <c r="AV222" s="49"/>
      <c r="AW222" s="49"/>
      <c r="AX222" s="49"/>
      <c r="AY222" s="49"/>
      <c r="AZ222" s="49"/>
      <c r="BA222" s="49"/>
      <c r="BB222" s="49"/>
      <c r="BC222" s="49"/>
      <c r="BD222" s="49"/>
      <c r="BE222" s="49"/>
      <c r="BF222" s="49"/>
      <c r="BG222" s="49"/>
      <c r="BH222" s="49"/>
      <c r="BI222" s="49"/>
      <c r="BJ222" s="49"/>
      <c r="BK222" s="49"/>
      <c r="BL222" s="49"/>
      <c r="BM222" s="49"/>
      <c r="BN222" s="49"/>
      <c r="BO222" s="62"/>
      <c r="BP222" s="62"/>
    </row>
    <row r="223" spans="6:68" s="45" customFormat="1" x14ac:dyDescent="0.5">
      <c r="F223" s="46"/>
      <c r="G223" s="46"/>
      <c r="H223" s="46"/>
      <c r="I223" s="46"/>
      <c r="J223" s="46"/>
      <c r="L223" s="49"/>
      <c r="M223" s="49"/>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49"/>
      <c r="AN223" s="49"/>
      <c r="AO223" s="49"/>
      <c r="AP223" s="49"/>
      <c r="AQ223" s="49"/>
      <c r="AR223" s="49"/>
      <c r="AS223" s="49"/>
      <c r="AT223" s="49"/>
      <c r="AU223" s="49"/>
      <c r="AV223" s="49"/>
      <c r="AW223" s="49"/>
      <c r="AX223" s="49"/>
      <c r="AY223" s="49"/>
      <c r="AZ223" s="49"/>
      <c r="BA223" s="49"/>
      <c r="BB223" s="49"/>
      <c r="BC223" s="49"/>
      <c r="BD223" s="49"/>
      <c r="BE223" s="49"/>
      <c r="BF223" s="49"/>
      <c r="BG223" s="49"/>
      <c r="BH223" s="49"/>
      <c r="BI223" s="49"/>
      <c r="BJ223" s="49"/>
      <c r="BK223" s="49"/>
      <c r="BL223" s="49"/>
      <c r="BM223" s="49"/>
      <c r="BN223" s="49"/>
      <c r="BO223" s="62"/>
      <c r="BP223" s="62"/>
    </row>
    <row r="224" spans="6:68" s="45" customFormat="1" x14ac:dyDescent="0.5">
      <c r="F224" s="46"/>
      <c r="G224" s="46"/>
      <c r="H224" s="46"/>
      <c r="I224" s="46"/>
      <c r="J224" s="46"/>
      <c r="L224" s="49"/>
      <c r="M224" s="49"/>
      <c r="N224" s="49"/>
      <c r="O224" s="49"/>
      <c r="P224" s="49"/>
      <c r="Q224" s="49"/>
      <c r="R224" s="49"/>
      <c r="S224" s="49"/>
      <c r="T224" s="49"/>
      <c r="U224" s="49"/>
      <c r="V224" s="49"/>
      <c r="W224" s="49"/>
      <c r="X224" s="49"/>
      <c r="Y224" s="49"/>
      <c r="Z224" s="49"/>
      <c r="AA224" s="49"/>
      <c r="AB224" s="49"/>
      <c r="AC224" s="49"/>
      <c r="AD224" s="49"/>
      <c r="AE224" s="49"/>
      <c r="AF224" s="49"/>
      <c r="AG224" s="49"/>
      <c r="AH224" s="49"/>
      <c r="AI224" s="49"/>
      <c r="AJ224" s="49"/>
      <c r="AK224" s="49"/>
      <c r="AL224" s="49"/>
      <c r="AM224" s="49"/>
      <c r="AN224" s="49"/>
      <c r="AO224" s="49"/>
      <c r="AP224" s="49"/>
      <c r="AQ224" s="49"/>
      <c r="AR224" s="49"/>
      <c r="AS224" s="49"/>
      <c r="AT224" s="49"/>
      <c r="AU224" s="49"/>
      <c r="AV224" s="49"/>
      <c r="AW224" s="49"/>
      <c r="AX224" s="49"/>
      <c r="AY224" s="49"/>
      <c r="AZ224" s="49"/>
      <c r="BA224" s="49"/>
      <c r="BB224" s="49"/>
      <c r="BC224" s="49"/>
      <c r="BD224" s="49"/>
      <c r="BE224" s="49"/>
      <c r="BF224" s="49"/>
      <c r="BG224" s="49"/>
      <c r="BH224" s="49"/>
      <c r="BI224" s="49"/>
      <c r="BJ224" s="49"/>
      <c r="BK224" s="49"/>
      <c r="BL224" s="49"/>
      <c r="BM224" s="49"/>
      <c r="BN224" s="49"/>
      <c r="BO224" s="62"/>
      <c r="BP224" s="62"/>
    </row>
    <row r="225" spans="6:68" s="45" customFormat="1" x14ac:dyDescent="0.5">
      <c r="F225" s="46"/>
      <c r="G225" s="46"/>
      <c r="H225" s="46"/>
      <c r="I225" s="46"/>
      <c r="J225" s="46"/>
      <c r="L225" s="49"/>
      <c r="M225" s="49"/>
      <c r="N225" s="49"/>
      <c r="O225" s="49"/>
      <c r="P225" s="49"/>
      <c r="Q225" s="49"/>
      <c r="R225" s="49"/>
      <c r="S225" s="49"/>
      <c r="T225" s="49"/>
      <c r="U225" s="49"/>
      <c r="V225" s="49"/>
      <c r="W225" s="49"/>
      <c r="X225" s="49"/>
      <c r="Y225" s="49"/>
      <c r="Z225" s="49"/>
      <c r="AA225" s="49"/>
      <c r="AB225" s="49"/>
      <c r="AC225" s="49"/>
      <c r="AD225" s="49"/>
      <c r="AE225" s="49"/>
      <c r="AF225" s="49"/>
      <c r="AG225" s="49"/>
      <c r="AH225" s="49"/>
      <c r="AI225" s="49"/>
      <c r="AJ225" s="49"/>
      <c r="AK225" s="49"/>
      <c r="AL225" s="49"/>
      <c r="AM225" s="49"/>
      <c r="AN225" s="49"/>
      <c r="AO225" s="49"/>
      <c r="AP225" s="49"/>
      <c r="AQ225" s="49"/>
      <c r="AR225" s="49"/>
      <c r="AS225" s="49"/>
      <c r="AT225" s="49"/>
      <c r="AU225" s="49"/>
      <c r="AV225" s="49"/>
      <c r="AW225" s="49"/>
      <c r="AX225" s="49"/>
      <c r="AY225" s="49"/>
      <c r="AZ225" s="49"/>
      <c r="BA225" s="49"/>
      <c r="BB225" s="49"/>
      <c r="BC225" s="49"/>
      <c r="BD225" s="49"/>
      <c r="BE225" s="49"/>
      <c r="BF225" s="49"/>
      <c r="BG225" s="49"/>
      <c r="BH225" s="49"/>
      <c r="BI225" s="49"/>
      <c r="BJ225" s="49"/>
      <c r="BK225" s="49"/>
      <c r="BL225" s="49"/>
      <c r="BM225" s="49"/>
      <c r="BN225" s="49"/>
      <c r="BO225" s="62"/>
      <c r="BP225" s="62"/>
    </row>
    <row r="226" spans="6:68" s="45" customFormat="1" x14ac:dyDescent="0.5">
      <c r="F226" s="46"/>
      <c r="G226" s="46"/>
      <c r="H226" s="46"/>
      <c r="I226" s="46"/>
      <c r="J226" s="46"/>
      <c r="L226" s="49"/>
      <c r="M226" s="49"/>
      <c r="N226" s="49"/>
      <c r="O226" s="49"/>
      <c r="P226" s="49"/>
      <c r="Q226" s="49"/>
      <c r="R226" s="49"/>
      <c r="S226" s="49"/>
      <c r="T226" s="49"/>
      <c r="U226" s="49"/>
      <c r="V226" s="49"/>
      <c r="W226" s="49"/>
      <c r="X226" s="49"/>
      <c r="Y226" s="49"/>
      <c r="Z226" s="49"/>
      <c r="AA226" s="49"/>
      <c r="AB226" s="49"/>
      <c r="AC226" s="49"/>
      <c r="AD226" s="49"/>
      <c r="AE226" s="49"/>
      <c r="AF226" s="49"/>
      <c r="AG226" s="49"/>
      <c r="AH226" s="49"/>
      <c r="AI226" s="49"/>
      <c r="AJ226" s="49"/>
      <c r="AK226" s="49"/>
      <c r="AL226" s="49"/>
      <c r="AM226" s="49"/>
      <c r="AN226" s="49"/>
      <c r="AO226" s="49"/>
      <c r="AP226" s="49"/>
      <c r="AQ226" s="49"/>
      <c r="AR226" s="49"/>
      <c r="AS226" s="49"/>
      <c r="AT226" s="49"/>
      <c r="AU226" s="49"/>
      <c r="AV226" s="49"/>
      <c r="AW226" s="49"/>
      <c r="AX226" s="49"/>
      <c r="AY226" s="49"/>
      <c r="AZ226" s="49"/>
      <c r="BA226" s="49"/>
      <c r="BB226" s="49"/>
      <c r="BC226" s="49"/>
      <c r="BD226" s="49"/>
      <c r="BE226" s="49"/>
      <c r="BF226" s="49"/>
      <c r="BG226" s="49"/>
      <c r="BH226" s="49"/>
      <c r="BI226" s="49"/>
      <c r="BJ226" s="49"/>
      <c r="BK226" s="49"/>
      <c r="BL226" s="49"/>
      <c r="BM226" s="49"/>
      <c r="BN226" s="49"/>
      <c r="BO226" s="62"/>
      <c r="BP226" s="62"/>
    </row>
    <row r="227" spans="6:68" s="45" customFormat="1" x14ac:dyDescent="0.5">
      <c r="F227" s="46"/>
      <c r="G227" s="46"/>
      <c r="H227" s="46"/>
      <c r="I227" s="46"/>
      <c r="J227" s="46"/>
      <c r="L227" s="49"/>
      <c r="M227" s="49"/>
      <c r="N227" s="49"/>
      <c r="O227" s="49"/>
      <c r="P227" s="49"/>
      <c r="Q227" s="49"/>
      <c r="R227" s="49"/>
      <c r="S227" s="49"/>
      <c r="T227" s="49"/>
      <c r="U227" s="49"/>
      <c r="V227" s="49"/>
      <c r="W227" s="49"/>
      <c r="X227" s="49"/>
      <c r="Y227" s="49"/>
      <c r="Z227" s="49"/>
      <c r="AA227" s="49"/>
      <c r="AB227" s="49"/>
      <c r="AC227" s="49"/>
      <c r="AD227" s="49"/>
      <c r="AE227" s="49"/>
      <c r="AF227" s="49"/>
      <c r="AG227" s="49"/>
      <c r="AH227" s="49"/>
      <c r="AI227" s="49"/>
      <c r="AJ227" s="49"/>
      <c r="AK227" s="49"/>
      <c r="AL227" s="49"/>
      <c r="AM227" s="49"/>
      <c r="AN227" s="49"/>
      <c r="AO227" s="49"/>
      <c r="AP227" s="49"/>
      <c r="AQ227" s="49"/>
      <c r="AR227" s="49"/>
      <c r="AS227" s="49"/>
      <c r="AT227" s="49"/>
      <c r="AU227" s="49"/>
      <c r="AV227" s="49"/>
      <c r="AW227" s="49"/>
      <c r="AX227" s="49"/>
      <c r="AY227" s="49"/>
      <c r="AZ227" s="49"/>
      <c r="BA227" s="49"/>
      <c r="BB227" s="49"/>
      <c r="BC227" s="49"/>
      <c r="BD227" s="49"/>
      <c r="BE227" s="49"/>
      <c r="BF227" s="49"/>
      <c r="BG227" s="49"/>
      <c r="BH227" s="49"/>
      <c r="BI227" s="49"/>
      <c r="BJ227" s="49"/>
      <c r="BK227" s="49"/>
      <c r="BL227" s="49"/>
      <c r="BM227" s="49"/>
      <c r="BN227" s="49"/>
      <c r="BO227" s="62"/>
      <c r="BP227" s="62"/>
    </row>
    <row r="228" spans="6:68" s="45" customFormat="1" x14ac:dyDescent="0.5">
      <c r="F228" s="46"/>
      <c r="G228" s="46"/>
      <c r="H228" s="46"/>
      <c r="I228" s="46"/>
      <c r="J228" s="46"/>
      <c r="L228" s="49"/>
      <c r="M228" s="49"/>
      <c r="N228" s="49"/>
      <c r="O228" s="49"/>
      <c r="P228" s="49"/>
      <c r="Q228" s="49"/>
      <c r="R228" s="49"/>
      <c r="S228" s="49"/>
      <c r="T228" s="49"/>
      <c r="U228" s="49"/>
      <c r="V228" s="49"/>
      <c r="W228" s="49"/>
      <c r="X228" s="49"/>
      <c r="Y228" s="49"/>
      <c r="Z228" s="49"/>
      <c r="AA228" s="49"/>
      <c r="AB228" s="49"/>
      <c r="AC228" s="49"/>
      <c r="AD228" s="49"/>
      <c r="AE228" s="49"/>
      <c r="AF228" s="49"/>
      <c r="AG228" s="49"/>
      <c r="AH228" s="49"/>
      <c r="AI228" s="49"/>
      <c r="AJ228" s="49"/>
      <c r="AK228" s="49"/>
      <c r="AL228" s="49"/>
      <c r="AM228" s="49"/>
      <c r="AN228" s="49"/>
      <c r="AO228" s="49"/>
      <c r="AP228" s="49"/>
      <c r="AQ228" s="49"/>
      <c r="AR228" s="49"/>
      <c r="AS228" s="49"/>
      <c r="AT228" s="49"/>
      <c r="AU228" s="49"/>
      <c r="AV228" s="49"/>
      <c r="AW228" s="49"/>
      <c r="AX228" s="49"/>
      <c r="AY228" s="49"/>
      <c r="AZ228" s="49"/>
      <c r="BA228" s="49"/>
      <c r="BB228" s="49"/>
      <c r="BC228" s="49"/>
      <c r="BD228" s="49"/>
      <c r="BE228" s="49"/>
      <c r="BF228" s="49"/>
      <c r="BG228" s="49"/>
      <c r="BH228" s="49"/>
      <c r="BI228" s="49"/>
      <c r="BJ228" s="49"/>
      <c r="BK228" s="49"/>
      <c r="BL228" s="49"/>
      <c r="BM228" s="49"/>
      <c r="BN228" s="49"/>
      <c r="BO228" s="62"/>
      <c r="BP228" s="62"/>
    </row>
    <row r="229" spans="6:68" s="45" customFormat="1" x14ac:dyDescent="0.5">
      <c r="F229" s="46"/>
      <c r="G229" s="46"/>
      <c r="H229" s="46"/>
      <c r="I229" s="46"/>
      <c r="J229" s="46"/>
      <c r="L229" s="49"/>
      <c r="M229" s="49"/>
      <c r="N229" s="49"/>
      <c r="O229" s="49"/>
      <c r="P229" s="49"/>
      <c r="Q229" s="49"/>
      <c r="R229" s="49"/>
      <c r="S229" s="49"/>
      <c r="T229" s="49"/>
      <c r="U229" s="49"/>
      <c r="V229" s="49"/>
      <c r="W229" s="49"/>
      <c r="X229" s="49"/>
      <c r="Y229" s="49"/>
      <c r="Z229" s="49"/>
      <c r="AA229" s="49"/>
      <c r="AB229" s="49"/>
      <c r="AC229" s="49"/>
      <c r="AD229" s="49"/>
      <c r="AE229" s="49"/>
      <c r="AF229" s="49"/>
      <c r="AG229" s="49"/>
      <c r="AH229" s="49"/>
      <c r="AI229" s="49"/>
      <c r="AJ229" s="49"/>
      <c r="AK229" s="49"/>
      <c r="AL229" s="49"/>
      <c r="AM229" s="49"/>
      <c r="AN229" s="49"/>
      <c r="AO229" s="49"/>
      <c r="AP229" s="49"/>
      <c r="AQ229" s="49"/>
      <c r="AR229" s="49"/>
      <c r="AS229" s="49"/>
      <c r="AT229" s="49"/>
      <c r="AU229" s="49"/>
      <c r="AV229" s="49"/>
      <c r="AW229" s="49"/>
      <c r="AX229" s="49"/>
      <c r="AY229" s="49"/>
      <c r="AZ229" s="49"/>
      <c r="BA229" s="49"/>
      <c r="BB229" s="49"/>
      <c r="BC229" s="49"/>
      <c r="BD229" s="49"/>
      <c r="BE229" s="49"/>
      <c r="BF229" s="49"/>
      <c r="BG229" s="49"/>
      <c r="BH229" s="49"/>
      <c r="BI229" s="49"/>
      <c r="BJ229" s="49"/>
      <c r="BK229" s="49"/>
      <c r="BL229" s="49"/>
      <c r="BM229" s="49"/>
      <c r="BN229" s="49"/>
      <c r="BO229" s="62"/>
      <c r="BP229" s="62"/>
    </row>
    <row r="230" spans="6:68" s="45" customFormat="1" x14ac:dyDescent="0.5">
      <c r="F230" s="46"/>
      <c r="G230" s="46"/>
      <c r="H230" s="46"/>
      <c r="I230" s="46"/>
      <c r="J230" s="46"/>
      <c r="L230" s="49"/>
      <c r="M230" s="49"/>
      <c r="N230" s="49"/>
      <c r="O230" s="49"/>
      <c r="P230" s="49"/>
      <c r="Q230" s="49"/>
      <c r="R230" s="49"/>
      <c r="S230" s="49"/>
      <c r="T230" s="49"/>
      <c r="U230" s="49"/>
      <c r="V230" s="49"/>
      <c r="W230" s="49"/>
      <c r="X230" s="49"/>
      <c r="Y230" s="49"/>
      <c r="Z230" s="49"/>
      <c r="AA230" s="49"/>
      <c r="AB230" s="49"/>
      <c r="AC230" s="49"/>
      <c r="AD230" s="49"/>
      <c r="AE230" s="49"/>
      <c r="AF230" s="49"/>
      <c r="AG230" s="49"/>
      <c r="AH230" s="49"/>
      <c r="AI230" s="49"/>
      <c r="AJ230" s="49"/>
      <c r="AK230" s="49"/>
      <c r="AL230" s="49"/>
      <c r="AM230" s="49"/>
      <c r="AN230" s="49"/>
      <c r="AO230" s="49"/>
      <c r="AP230" s="49"/>
      <c r="AQ230" s="49"/>
      <c r="AR230" s="49"/>
      <c r="AS230" s="49"/>
      <c r="AT230" s="49"/>
      <c r="AU230" s="49"/>
      <c r="AV230" s="49"/>
      <c r="AW230" s="49"/>
      <c r="AX230" s="49"/>
      <c r="AY230" s="49"/>
      <c r="AZ230" s="49"/>
      <c r="BA230" s="49"/>
      <c r="BB230" s="49"/>
      <c r="BC230" s="49"/>
      <c r="BD230" s="49"/>
      <c r="BE230" s="49"/>
      <c r="BF230" s="49"/>
      <c r="BG230" s="49"/>
      <c r="BH230" s="49"/>
      <c r="BI230" s="49"/>
      <c r="BJ230" s="49"/>
      <c r="BK230" s="49"/>
      <c r="BL230" s="49"/>
      <c r="BM230" s="49"/>
      <c r="BN230" s="49"/>
      <c r="BO230" s="62"/>
      <c r="BP230" s="62"/>
    </row>
    <row r="231" spans="6:68" s="45" customFormat="1" x14ac:dyDescent="0.5">
      <c r="F231" s="46"/>
      <c r="G231" s="46"/>
      <c r="H231" s="46"/>
      <c r="I231" s="46"/>
      <c r="J231" s="46"/>
      <c r="L231" s="49"/>
      <c r="M231" s="49"/>
      <c r="N231" s="49"/>
      <c r="O231" s="49"/>
      <c r="P231" s="49"/>
      <c r="Q231" s="49"/>
      <c r="R231" s="49"/>
      <c r="S231" s="49"/>
      <c r="T231" s="49"/>
      <c r="U231" s="49"/>
      <c r="V231" s="49"/>
      <c r="W231" s="49"/>
      <c r="X231" s="49"/>
      <c r="Y231" s="49"/>
      <c r="Z231" s="49"/>
      <c r="AA231" s="49"/>
      <c r="AB231" s="49"/>
      <c r="AC231" s="49"/>
      <c r="AD231" s="49"/>
      <c r="AE231" s="49"/>
      <c r="AF231" s="49"/>
      <c r="AG231" s="49"/>
      <c r="AH231" s="49"/>
      <c r="AI231" s="49"/>
      <c r="AJ231" s="49"/>
      <c r="AK231" s="49"/>
      <c r="AL231" s="49"/>
      <c r="AM231" s="49"/>
      <c r="AN231" s="49"/>
      <c r="AO231" s="49"/>
      <c r="AP231" s="49"/>
      <c r="AQ231" s="49"/>
      <c r="AR231" s="49"/>
      <c r="AS231" s="49"/>
      <c r="AT231" s="49"/>
      <c r="AU231" s="49"/>
      <c r="AV231" s="49"/>
      <c r="AW231" s="49"/>
      <c r="AX231" s="49"/>
      <c r="AY231" s="49"/>
      <c r="AZ231" s="49"/>
      <c r="BA231" s="49"/>
      <c r="BB231" s="49"/>
      <c r="BC231" s="49"/>
      <c r="BD231" s="49"/>
      <c r="BE231" s="49"/>
      <c r="BF231" s="49"/>
      <c r="BG231" s="49"/>
      <c r="BH231" s="49"/>
      <c r="BI231" s="49"/>
      <c r="BJ231" s="49"/>
      <c r="BK231" s="49"/>
      <c r="BL231" s="49"/>
      <c r="BM231" s="49"/>
      <c r="BN231" s="49"/>
      <c r="BO231" s="62"/>
      <c r="BP231" s="62"/>
    </row>
    <row r="232" spans="6:68" s="45" customFormat="1" x14ac:dyDescent="0.5">
      <c r="F232" s="46"/>
      <c r="G232" s="46"/>
      <c r="H232" s="46"/>
      <c r="I232" s="46"/>
      <c r="J232" s="46"/>
      <c r="L232" s="49"/>
      <c r="M232" s="49"/>
      <c r="N232" s="49"/>
      <c r="O232" s="49"/>
      <c r="P232" s="49"/>
      <c r="Q232" s="49"/>
      <c r="R232" s="49"/>
      <c r="S232" s="49"/>
      <c r="T232" s="49"/>
      <c r="U232" s="49"/>
      <c r="V232" s="49"/>
      <c r="W232" s="49"/>
      <c r="X232" s="49"/>
      <c r="Y232" s="49"/>
      <c r="Z232" s="49"/>
      <c r="AA232" s="49"/>
      <c r="AB232" s="49"/>
      <c r="AC232" s="49"/>
      <c r="AD232" s="49"/>
      <c r="AE232" s="49"/>
      <c r="AF232" s="49"/>
      <c r="AG232" s="49"/>
      <c r="AH232" s="49"/>
      <c r="AI232" s="49"/>
      <c r="AJ232" s="49"/>
      <c r="AK232" s="49"/>
      <c r="AL232" s="49"/>
      <c r="AM232" s="49"/>
      <c r="AN232" s="49"/>
      <c r="AO232" s="49"/>
      <c r="AP232" s="49"/>
      <c r="AQ232" s="49"/>
      <c r="AR232" s="49"/>
      <c r="AS232" s="49"/>
      <c r="AT232" s="49"/>
      <c r="AU232" s="49"/>
      <c r="AV232" s="49"/>
      <c r="AW232" s="49"/>
      <c r="AX232" s="49"/>
      <c r="AY232" s="49"/>
      <c r="AZ232" s="49"/>
      <c r="BA232" s="49"/>
      <c r="BB232" s="49"/>
      <c r="BC232" s="49"/>
      <c r="BD232" s="49"/>
      <c r="BE232" s="49"/>
      <c r="BF232" s="49"/>
      <c r="BG232" s="49"/>
      <c r="BH232" s="49"/>
      <c r="BI232" s="49"/>
      <c r="BJ232" s="49"/>
      <c r="BK232" s="49"/>
      <c r="BL232" s="49"/>
      <c r="BM232" s="49"/>
      <c r="BN232" s="49"/>
      <c r="BO232" s="62"/>
      <c r="BP232" s="62"/>
    </row>
    <row r="233" spans="6:68" s="45" customFormat="1" x14ac:dyDescent="0.5">
      <c r="F233" s="46"/>
      <c r="G233" s="46"/>
      <c r="H233" s="46"/>
      <c r="I233" s="46"/>
      <c r="J233" s="46"/>
      <c r="L233" s="49"/>
      <c r="M233" s="49"/>
      <c r="N233" s="49"/>
      <c r="O233" s="49"/>
      <c r="P233" s="49"/>
      <c r="Q233" s="49"/>
      <c r="R233" s="49"/>
      <c r="S233" s="49"/>
      <c r="T233" s="49"/>
      <c r="U233" s="49"/>
      <c r="V233" s="49"/>
      <c r="W233" s="49"/>
      <c r="X233" s="49"/>
      <c r="Y233" s="49"/>
      <c r="Z233" s="49"/>
      <c r="AA233" s="49"/>
      <c r="AB233" s="49"/>
      <c r="AC233" s="49"/>
      <c r="AD233" s="49"/>
      <c r="AE233" s="49"/>
      <c r="AF233" s="49"/>
      <c r="AG233" s="49"/>
      <c r="AH233" s="49"/>
      <c r="AI233" s="49"/>
      <c r="AJ233" s="49"/>
      <c r="AK233" s="49"/>
      <c r="AL233" s="49"/>
      <c r="AM233" s="49"/>
      <c r="AN233" s="49"/>
      <c r="AO233" s="49"/>
      <c r="AP233" s="49"/>
      <c r="AQ233" s="49"/>
      <c r="AR233" s="49"/>
      <c r="AS233" s="49"/>
      <c r="AT233" s="49"/>
      <c r="AU233" s="49"/>
      <c r="AV233" s="49"/>
      <c r="AW233" s="49"/>
      <c r="AX233" s="49"/>
      <c r="AY233" s="49"/>
      <c r="AZ233" s="49"/>
      <c r="BA233" s="49"/>
      <c r="BB233" s="49"/>
      <c r="BC233" s="49"/>
      <c r="BD233" s="49"/>
      <c r="BE233" s="49"/>
      <c r="BF233" s="49"/>
      <c r="BG233" s="49"/>
      <c r="BH233" s="49"/>
      <c r="BI233" s="49"/>
      <c r="BJ233" s="49"/>
      <c r="BK233" s="49"/>
      <c r="BL233" s="49"/>
      <c r="BM233" s="49"/>
      <c r="BN233" s="49"/>
      <c r="BO233" s="62"/>
      <c r="BP233" s="62"/>
    </row>
    <row r="234" spans="6:68" s="45" customFormat="1" x14ac:dyDescent="0.5">
      <c r="F234" s="46"/>
      <c r="G234" s="46"/>
      <c r="H234" s="46"/>
      <c r="I234" s="46"/>
      <c r="J234" s="46"/>
      <c r="L234" s="49"/>
      <c r="M234" s="49"/>
      <c r="N234" s="49"/>
      <c r="O234" s="49"/>
      <c r="P234" s="49"/>
      <c r="Q234" s="49"/>
      <c r="R234" s="49"/>
      <c r="S234" s="49"/>
      <c r="T234" s="49"/>
      <c r="U234" s="49"/>
      <c r="V234" s="49"/>
      <c r="W234" s="49"/>
      <c r="X234" s="49"/>
      <c r="Y234" s="49"/>
      <c r="Z234" s="49"/>
      <c r="AA234" s="49"/>
      <c r="AB234" s="49"/>
      <c r="AC234" s="49"/>
      <c r="AD234" s="49"/>
      <c r="AE234" s="49"/>
      <c r="AF234" s="49"/>
      <c r="AG234" s="49"/>
      <c r="AH234" s="49"/>
      <c r="AI234" s="49"/>
      <c r="AJ234" s="49"/>
      <c r="AK234" s="49"/>
      <c r="AL234" s="49"/>
      <c r="AM234" s="49"/>
      <c r="AN234" s="49"/>
      <c r="AO234" s="49"/>
      <c r="AP234" s="49"/>
      <c r="AQ234" s="49"/>
      <c r="AR234" s="49"/>
      <c r="AS234" s="49"/>
      <c r="AT234" s="49"/>
      <c r="AU234" s="49"/>
      <c r="AV234" s="49"/>
      <c r="AW234" s="49"/>
      <c r="AX234" s="49"/>
      <c r="AY234" s="49"/>
      <c r="AZ234" s="49"/>
      <c r="BA234" s="49"/>
      <c r="BB234" s="49"/>
      <c r="BC234" s="49"/>
      <c r="BD234" s="49"/>
      <c r="BE234" s="49"/>
      <c r="BF234" s="49"/>
      <c r="BG234" s="49"/>
      <c r="BH234" s="49"/>
      <c r="BI234" s="49"/>
      <c r="BJ234" s="49"/>
      <c r="BK234" s="49"/>
      <c r="BL234" s="49"/>
      <c r="BM234" s="49"/>
      <c r="BN234" s="49"/>
      <c r="BO234" s="62"/>
      <c r="BP234" s="62"/>
    </row>
    <row r="235" spans="6:68" s="45" customFormat="1" x14ac:dyDescent="0.5">
      <c r="F235" s="46"/>
      <c r="G235" s="46"/>
      <c r="H235" s="46"/>
      <c r="I235" s="46"/>
      <c r="J235" s="46"/>
      <c r="L235" s="49"/>
      <c r="M235" s="49"/>
      <c r="N235" s="49"/>
      <c r="O235" s="49"/>
      <c r="P235" s="49"/>
      <c r="Q235" s="49"/>
      <c r="R235" s="49"/>
      <c r="S235" s="49"/>
      <c r="T235" s="49"/>
      <c r="U235" s="49"/>
      <c r="V235" s="49"/>
      <c r="W235" s="49"/>
      <c r="X235" s="49"/>
      <c r="Y235" s="49"/>
      <c r="Z235" s="49"/>
      <c r="AA235" s="49"/>
      <c r="AB235" s="49"/>
      <c r="AC235" s="49"/>
      <c r="AD235" s="49"/>
      <c r="AE235" s="49"/>
      <c r="AF235" s="49"/>
      <c r="AG235" s="49"/>
      <c r="AH235" s="49"/>
      <c r="AI235" s="49"/>
      <c r="AJ235" s="49"/>
      <c r="AK235" s="49"/>
      <c r="AL235" s="49"/>
      <c r="AM235" s="49"/>
      <c r="AN235" s="49"/>
      <c r="AO235" s="49"/>
      <c r="AP235" s="49"/>
      <c r="AQ235" s="49"/>
      <c r="AR235" s="49"/>
      <c r="AS235" s="49"/>
      <c r="AT235" s="49"/>
      <c r="AU235" s="49"/>
      <c r="AV235" s="49"/>
      <c r="AW235" s="49"/>
      <c r="AX235" s="49"/>
      <c r="AY235" s="49"/>
      <c r="AZ235" s="49"/>
      <c r="BA235" s="49"/>
      <c r="BB235" s="49"/>
      <c r="BC235" s="49"/>
      <c r="BD235" s="49"/>
      <c r="BE235" s="49"/>
      <c r="BF235" s="49"/>
      <c r="BG235" s="49"/>
      <c r="BH235" s="49"/>
      <c r="BI235" s="49"/>
      <c r="BJ235" s="49"/>
      <c r="BK235" s="49"/>
      <c r="BL235" s="49"/>
      <c r="BM235" s="49"/>
      <c r="BN235" s="49"/>
      <c r="BO235" s="62"/>
      <c r="BP235" s="62"/>
    </row>
    <row r="236" spans="6:68" s="45" customFormat="1" x14ac:dyDescent="0.5">
      <c r="F236" s="46"/>
      <c r="G236" s="46"/>
      <c r="H236" s="46"/>
      <c r="I236" s="46"/>
      <c r="J236" s="46"/>
      <c r="L236" s="49"/>
      <c r="M236" s="49"/>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49"/>
      <c r="AP236" s="49"/>
      <c r="AQ236" s="49"/>
      <c r="AR236" s="49"/>
      <c r="AS236" s="49"/>
      <c r="AT236" s="49"/>
      <c r="AU236" s="49"/>
      <c r="AV236" s="49"/>
      <c r="AW236" s="49"/>
      <c r="AX236" s="49"/>
      <c r="AY236" s="49"/>
      <c r="AZ236" s="49"/>
      <c r="BA236" s="49"/>
      <c r="BB236" s="49"/>
      <c r="BC236" s="49"/>
      <c r="BD236" s="49"/>
      <c r="BE236" s="49"/>
      <c r="BF236" s="49"/>
      <c r="BG236" s="49"/>
      <c r="BH236" s="49"/>
      <c r="BI236" s="49"/>
      <c r="BJ236" s="49"/>
      <c r="BK236" s="49"/>
      <c r="BL236" s="49"/>
      <c r="BM236" s="49"/>
      <c r="BN236" s="49"/>
      <c r="BO236" s="62"/>
      <c r="BP236" s="62"/>
    </row>
    <row r="237" spans="6:68" s="45" customFormat="1" x14ac:dyDescent="0.5">
      <c r="F237" s="46"/>
      <c r="G237" s="46"/>
      <c r="H237" s="46"/>
      <c r="I237" s="46"/>
      <c r="J237" s="46"/>
      <c r="L237" s="49"/>
      <c r="M237" s="49"/>
      <c r="N237" s="49"/>
      <c r="O237" s="49"/>
      <c r="P237" s="49"/>
      <c r="Q237" s="49"/>
      <c r="R237" s="49"/>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49"/>
      <c r="AP237" s="49"/>
      <c r="AQ237" s="49"/>
      <c r="AR237" s="49"/>
      <c r="AS237" s="49"/>
      <c r="AT237" s="49"/>
      <c r="AU237" s="49"/>
      <c r="AV237" s="49"/>
      <c r="AW237" s="49"/>
      <c r="AX237" s="49"/>
      <c r="AY237" s="49"/>
      <c r="AZ237" s="49"/>
      <c r="BA237" s="49"/>
      <c r="BB237" s="49"/>
      <c r="BC237" s="49"/>
      <c r="BD237" s="49"/>
      <c r="BE237" s="49"/>
      <c r="BF237" s="49"/>
      <c r="BG237" s="49"/>
      <c r="BH237" s="49"/>
      <c r="BI237" s="49"/>
      <c r="BJ237" s="49"/>
      <c r="BK237" s="49"/>
      <c r="BL237" s="49"/>
      <c r="BM237" s="49"/>
      <c r="BN237" s="49"/>
      <c r="BO237" s="62"/>
      <c r="BP237" s="62"/>
    </row>
    <row r="238" spans="6:68" s="45" customFormat="1" x14ac:dyDescent="0.5">
      <c r="F238" s="46"/>
      <c r="G238" s="46"/>
      <c r="H238" s="46"/>
      <c r="I238" s="46"/>
      <c r="J238" s="46"/>
      <c r="L238" s="49"/>
      <c r="M238" s="49"/>
      <c r="N238" s="49"/>
      <c r="O238" s="49"/>
      <c r="P238" s="49"/>
      <c r="Q238" s="49"/>
      <c r="R238" s="49"/>
      <c r="S238" s="49"/>
      <c r="T238" s="49"/>
      <c r="U238" s="49"/>
      <c r="V238" s="49"/>
      <c r="W238" s="49"/>
      <c r="X238" s="49"/>
      <c r="Y238" s="49"/>
      <c r="Z238" s="49"/>
      <c r="AA238" s="49"/>
      <c r="AB238" s="49"/>
      <c r="AC238" s="49"/>
      <c r="AD238" s="49"/>
      <c r="AE238" s="49"/>
      <c r="AF238" s="49"/>
      <c r="AG238" s="49"/>
      <c r="AH238" s="49"/>
      <c r="AI238" s="49"/>
      <c r="AJ238" s="49"/>
      <c r="AK238" s="49"/>
      <c r="AL238" s="49"/>
      <c r="AM238" s="49"/>
      <c r="AN238" s="49"/>
      <c r="AO238" s="49"/>
      <c r="AP238" s="49"/>
      <c r="AQ238" s="49"/>
      <c r="AR238" s="49"/>
      <c r="AS238" s="49"/>
      <c r="AT238" s="49"/>
      <c r="AU238" s="49"/>
      <c r="AV238" s="49"/>
      <c r="AW238" s="49"/>
      <c r="AX238" s="49"/>
      <c r="AY238" s="49"/>
      <c r="AZ238" s="49"/>
      <c r="BA238" s="49"/>
      <c r="BB238" s="49"/>
      <c r="BC238" s="49"/>
      <c r="BD238" s="49"/>
      <c r="BE238" s="49"/>
      <c r="BF238" s="49"/>
      <c r="BG238" s="49"/>
      <c r="BH238" s="49"/>
      <c r="BI238" s="49"/>
      <c r="BJ238" s="49"/>
      <c r="BK238" s="49"/>
      <c r="BL238" s="49"/>
      <c r="BM238" s="49"/>
      <c r="BN238" s="49"/>
      <c r="BO238" s="62"/>
      <c r="BP238" s="62"/>
    </row>
    <row r="239" spans="6:68" s="45" customFormat="1" x14ac:dyDescent="0.5">
      <c r="F239" s="46"/>
      <c r="G239" s="46"/>
      <c r="H239" s="46"/>
      <c r="I239" s="46"/>
      <c r="J239" s="46"/>
      <c r="L239" s="49"/>
      <c r="M239" s="49"/>
      <c r="N239" s="49"/>
      <c r="O239" s="49"/>
      <c r="P239" s="49"/>
      <c r="Q239" s="49"/>
      <c r="R239" s="49"/>
      <c r="S239" s="49"/>
      <c r="T239" s="49"/>
      <c r="U239" s="49"/>
      <c r="V239" s="49"/>
      <c r="W239" s="49"/>
      <c r="X239" s="49"/>
      <c r="Y239" s="49"/>
      <c r="Z239" s="49"/>
      <c r="AA239" s="49"/>
      <c r="AB239" s="49"/>
      <c r="AC239" s="49"/>
      <c r="AD239" s="49"/>
      <c r="AE239" s="49"/>
      <c r="AF239" s="49"/>
      <c r="AG239" s="49"/>
      <c r="AH239" s="49"/>
      <c r="AI239" s="49"/>
      <c r="AJ239" s="49"/>
      <c r="AK239" s="49"/>
      <c r="AL239" s="49"/>
      <c r="AM239" s="49"/>
      <c r="AN239" s="49"/>
      <c r="AO239" s="49"/>
      <c r="AP239" s="49"/>
      <c r="AQ239" s="49"/>
      <c r="AR239" s="49"/>
      <c r="AS239" s="49"/>
      <c r="AT239" s="49"/>
      <c r="AU239" s="49"/>
      <c r="AV239" s="49"/>
      <c r="AW239" s="49"/>
      <c r="AX239" s="49"/>
      <c r="AY239" s="49"/>
      <c r="AZ239" s="49"/>
      <c r="BA239" s="49"/>
      <c r="BB239" s="49"/>
      <c r="BC239" s="49"/>
      <c r="BD239" s="49"/>
      <c r="BE239" s="49"/>
      <c r="BF239" s="49"/>
      <c r="BG239" s="49"/>
      <c r="BH239" s="49"/>
      <c r="BI239" s="49"/>
      <c r="BJ239" s="49"/>
      <c r="BK239" s="49"/>
      <c r="BL239" s="49"/>
      <c r="BM239" s="49"/>
      <c r="BN239" s="49"/>
      <c r="BO239" s="62"/>
      <c r="BP239" s="62"/>
    </row>
    <row r="240" spans="6:68" s="45" customFormat="1" x14ac:dyDescent="0.5">
      <c r="F240" s="46"/>
      <c r="G240" s="46"/>
      <c r="H240" s="46"/>
      <c r="I240" s="46"/>
      <c r="J240" s="46"/>
      <c r="L240" s="49"/>
      <c r="M240" s="49"/>
      <c r="N240" s="49"/>
      <c r="O240" s="49"/>
      <c r="P240" s="49"/>
      <c r="Q240" s="49"/>
      <c r="R240" s="49"/>
      <c r="S240" s="49"/>
      <c r="T240" s="49"/>
      <c r="U240" s="49"/>
      <c r="V240" s="49"/>
      <c r="W240" s="49"/>
      <c r="X240" s="49"/>
      <c r="Y240" s="49"/>
      <c r="Z240" s="49"/>
      <c r="AA240" s="49"/>
      <c r="AB240" s="49"/>
      <c r="AC240" s="49"/>
      <c r="AD240" s="49"/>
      <c r="AE240" s="49"/>
      <c r="AF240" s="49"/>
      <c r="AG240" s="49"/>
      <c r="AH240" s="49"/>
      <c r="AI240" s="49"/>
      <c r="AJ240" s="49"/>
      <c r="AK240" s="49"/>
      <c r="AL240" s="49"/>
      <c r="AM240" s="49"/>
      <c r="AN240" s="49"/>
      <c r="AO240" s="49"/>
      <c r="AP240" s="49"/>
      <c r="AQ240" s="49"/>
      <c r="AR240" s="49"/>
      <c r="AS240" s="49"/>
      <c r="AT240" s="49"/>
      <c r="AU240" s="49"/>
      <c r="AV240" s="49"/>
      <c r="AW240" s="49"/>
      <c r="AX240" s="49"/>
      <c r="AY240" s="49"/>
      <c r="AZ240" s="49"/>
      <c r="BA240" s="49"/>
      <c r="BB240" s="49"/>
      <c r="BC240" s="49"/>
      <c r="BD240" s="49"/>
      <c r="BE240" s="49"/>
      <c r="BF240" s="49"/>
      <c r="BG240" s="49"/>
      <c r="BH240" s="49"/>
      <c r="BI240" s="49"/>
      <c r="BJ240" s="49"/>
      <c r="BK240" s="49"/>
      <c r="BL240" s="49"/>
      <c r="BM240" s="49"/>
      <c r="BN240" s="49"/>
      <c r="BO240" s="62"/>
      <c r="BP240" s="62"/>
    </row>
    <row r="241" spans="6:68" s="45" customFormat="1" x14ac:dyDescent="0.5">
      <c r="F241" s="46"/>
      <c r="G241" s="46"/>
      <c r="H241" s="46"/>
      <c r="I241" s="46"/>
      <c r="J241" s="46"/>
      <c r="L241" s="49"/>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c r="AM241" s="49"/>
      <c r="AN241" s="49"/>
      <c r="AO241" s="49"/>
      <c r="AP241" s="49"/>
      <c r="AQ241" s="49"/>
      <c r="AR241" s="49"/>
      <c r="AS241" s="49"/>
      <c r="AT241" s="49"/>
      <c r="AU241" s="49"/>
      <c r="AV241" s="49"/>
      <c r="AW241" s="49"/>
      <c r="AX241" s="49"/>
      <c r="AY241" s="49"/>
      <c r="AZ241" s="49"/>
      <c r="BA241" s="49"/>
      <c r="BB241" s="49"/>
      <c r="BC241" s="49"/>
      <c r="BD241" s="49"/>
      <c r="BE241" s="49"/>
      <c r="BF241" s="49"/>
      <c r="BG241" s="49"/>
      <c r="BH241" s="49"/>
      <c r="BI241" s="49"/>
      <c r="BJ241" s="49"/>
      <c r="BK241" s="49"/>
      <c r="BL241" s="49"/>
      <c r="BM241" s="49"/>
      <c r="BN241" s="49"/>
      <c r="BO241" s="62"/>
      <c r="BP241" s="62"/>
    </row>
    <row r="242" spans="6:68" s="45" customFormat="1" x14ac:dyDescent="0.5">
      <c r="F242" s="46"/>
      <c r="G242" s="46"/>
      <c r="H242" s="46"/>
      <c r="I242" s="46"/>
      <c r="J242" s="46"/>
      <c r="L242" s="49"/>
      <c r="M242" s="49"/>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c r="AM242" s="49"/>
      <c r="AN242" s="49"/>
      <c r="AO242" s="49"/>
      <c r="AP242" s="49"/>
      <c r="AQ242" s="49"/>
      <c r="AR242" s="49"/>
      <c r="AS242" s="49"/>
      <c r="AT242" s="49"/>
      <c r="AU242" s="49"/>
      <c r="AV242" s="49"/>
      <c r="AW242" s="49"/>
      <c r="AX242" s="49"/>
      <c r="AY242" s="49"/>
      <c r="AZ242" s="49"/>
      <c r="BA242" s="49"/>
      <c r="BB242" s="49"/>
      <c r="BC242" s="49"/>
      <c r="BD242" s="49"/>
      <c r="BE242" s="49"/>
      <c r="BF242" s="49"/>
      <c r="BG242" s="49"/>
      <c r="BH242" s="49"/>
      <c r="BI242" s="49"/>
      <c r="BJ242" s="49"/>
      <c r="BK242" s="49"/>
      <c r="BL242" s="49"/>
      <c r="BM242" s="49"/>
      <c r="BN242" s="49"/>
      <c r="BO242" s="62"/>
      <c r="BP242" s="62"/>
    </row>
    <row r="243" spans="6:68" s="45" customFormat="1" x14ac:dyDescent="0.5">
      <c r="F243" s="46"/>
      <c r="G243" s="46"/>
      <c r="H243" s="46"/>
      <c r="I243" s="46"/>
      <c r="J243" s="46"/>
      <c r="L243" s="49"/>
      <c r="M243" s="49"/>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c r="AM243" s="49"/>
      <c r="AN243" s="49"/>
      <c r="AO243" s="49"/>
      <c r="AP243" s="49"/>
      <c r="AQ243" s="49"/>
      <c r="AR243" s="49"/>
      <c r="AS243" s="49"/>
      <c r="AT243" s="49"/>
      <c r="AU243" s="49"/>
      <c r="AV243" s="49"/>
      <c r="AW243" s="49"/>
      <c r="AX243" s="49"/>
      <c r="AY243" s="49"/>
      <c r="AZ243" s="49"/>
      <c r="BA243" s="49"/>
      <c r="BB243" s="49"/>
      <c r="BC243" s="49"/>
      <c r="BD243" s="49"/>
      <c r="BE243" s="49"/>
      <c r="BF243" s="49"/>
      <c r="BG243" s="49"/>
      <c r="BH243" s="49"/>
      <c r="BI243" s="49"/>
      <c r="BJ243" s="49"/>
      <c r="BK243" s="49"/>
      <c r="BL243" s="49"/>
      <c r="BM243" s="49"/>
      <c r="BN243" s="49"/>
      <c r="BO243" s="62"/>
      <c r="BP243" s="62"/>
    </row>
    <row r="244" spans="6:68" s="45" customFormat="1" x14ac:dyDescent="0.5">
      <c r="F244" s="46"/>
      <c r="G244" s="46"/>
      <c r="H244" s="46"/>
      <c r="I244" s="46"/>
      <c r="J244" s="46"/>
      <c r="L244" s="49"/>
      <c r="M244" s="49"/>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c r="AM244" s="49"/>
      <c r="AN244" s="49"/>
      <c r="AO244" s="49"/>
      <c r="AP244" s="49"/>
      <c r="AQ244" s="49"/>
      <c r="AR244" s="49"/>
      <c r="AS244" s="49"/>
      <c r="AT244" s="49"/>
      <c r="AU244" s="49"/>
      <c r="AV244" s="49"/>
      <c r="AW244" s="49"/>
      <c r="AX244" s="49"/>
      <c r="AY244" s="49"/>
      <c r="AZ244" s="49"/>
      <c r="BA244" s="49"/>
      <c r="BB244" s="49"/>
      <c r="BC244" s="49"/>
      <c r="BD244" s="49"/>
      <c r="BE244" s="49"/>
      <c r="BF244" s="49"/>
      <c r="BG244" s="49"/>
      <c r="BH244" s="49"/>
      <c r="BI244" s="49"/>
      <c r="BJ244" s="49"/>
      <c r="BK244" s="49"/>
      <c r="BL244" s="49"/>
      <c r="BM244" s="49"/>
      <c r="BN244" s="49"/>
      <c r="BO244" s="62"/>
      <c r="BP244" s="62"/>
    </row>
    <row r="245" spans="6:68" s="45" customFormat="1" x14ac:dyDescent="0.5">
      <c r="F245" s="46"/>
      <c r="G245" s="46"/>
      <c r="H245" s="46"/>
      <c r="I245" s="46"/>
      <c r="J245" s="46"/>
      <c r="L245" s="49"/>
      <c r="M245" s="49"/>
      <c r="N245" s="49"/>
      <c r="O245" s="49"/>
      <c r="P245" s="49"/>
      <c r="Q245" s="49"/>
      <c r="R245" s="49"/>
      <c r="S245" s="49"/>
      <c r="T245" s="49"/>
      <c r="U245" s="49"/>
      <c r="V245" s="49"/>
      <c r="W245" s="49"/>
      <c r="X245" s="49"/>
      <c r="Y245" s="49"/>
      <c r="Z245" s="49"/>
      <c r="AA245" s="49"/>
      <c r="AB245" s="49"/>
      <c r="AC245" s="49"/>
      <c r="AD245" s="49"/>
      <c r="AE245" s="49"/>
      <c r="AF245" s="49"/>
      <c r="AG245" s="49"/>
      <c r="AH245" s="49"/>
      <c r="AI245" s="49"/>
      <c r="AJ245" s="49"/>
      <c r="AK245" s="49"/>
      <c r="AL245" s="49"/>
      <c r="AM245" s="49"/>
      <c r="AN245" s="49"/>
      <c r="AO245" s="49"/>
      <c r="AP245" s="49"/>
      <c r="AQ245" s="49"/>
      <c r="AR245" s="49"/>
      <c r="AS245" s="49"/>
      <c r="AT245" s="49"/>
      <c r="AU245" s="49"/>
      <c r="AV245" s="49"/>
      <c r="AW245" s="49"/>
      <c r="AX245" s="49"/>
      <c r="AY245" s="49"/>
      <c r="AZ245" s="49"/>
      <c r="BA245" s="49"/>
      <c r="BB245" s="49"/>
      <c r="BC245" s="49"/>
      <c r="BD245" s="49"/>
      <c r="BE245" s="49"/>
      <c r="BF245" s="49"/>
      <c r="BG245" s="49"/>
      <c r="BH245" s="49"/>
      <c r="BI245" s="49"/>
      <c r="BJ245" s="49"/>
      <c r="BK245" s="49"/>
      <c r="BL245" s="49"/>
      <c r="BM245" s="49"/>
      <c r="BN245" s="49"/>
      <c r="BO245" s="62"/>
      <c r="BP245" s="62"/>
    </row>
    <row r="246" spans="6:68" s="45" customFormat="1" x14ac:dyDescent="0.5">
      <c r="F246" s="46"/>
      <c r="G246" s="46"/>
      <c r="H246" s="46"/>
      <c r="I246" s="46"/>
      <c r="J246" s="46"/>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c r="AM246" s="49"/>
      <c r="AN246" s="49"/>
      <c r="AO246" s="49"/>
      <c r="AP246" s="49"/>
      <c r="AQ246" s="49"/>
      <c r="AR246" s="49"/>
      <c r="AS246" s="49"/>
      <c r="AT246" s="49"/>
      <c r="AU246" s="49"/>
      <c r="AV246" s="49"/>
      <c r="AW246" s="49"/>
      <c r="AX246" s="49"/>
      <c r="AY246" s="49"/>
      <c r="AZ246" s="49"/>
      <c r="BA246" s="49"/>
      <c r="BB246" s="49"/>
      <c r="BC246" s="49"/>
      <c r="BD246" s="49"/>
      <c r="BE246" s="49"/>
      <c r="BF246" s="49"/>
      <c r="BG246" s="49"/>
      <c r="BH246" s="49"/>
      <c r="BI246" s="49"/>
      <c r="BJ246" s="49"/>
      <c r="BK246" s="49"/>
      <c r="BL246" s="49"/>
      <c r="BM246" s="49"/>
      <c r="BN246" s="49"/>
      <c r="BO246" s="62"/>
      <c r="BP246" s="62"/>
    </row>
    <row r="247" spans="6:68" s="45" customFormat="1" x14ac:dyDescent="0.5">
      <c r="F247" s="46"/>
      <c r="G247" s="46"/>
      <c r="H247" s="46"/>
      <c r="I247" s="46"/>
      <c r="J247" s="46"/>
      <c r="L247" s="49"/>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49"/>
      <c r="AJ247" s="49"/>
      <c r="AK247" s="49"/>
      <c r="AL247" s="49"/>
      <c r="AM247" s="49"/>
      <c r="AN247" s="49"/>
      <c r="AO247" s="49"/>
      <c r="AP247" s="49"/>
      <c r="AQ247" s="49"/>
      <c r="AR247" s="49"/>
      <c r="AS247" s="49"/>
      <c r="AT247" s="49"/>
      <c r="AU247" s="49"/>
      <c r="AV247" s="49"/>
      <c r="AW247" s="49"/>
      <c r="AX247" s="49"/>
      <c r="AY247" s="49"/>
      <c r="AZ247" s="49"/>
      <c r="BA247" s="49"/>
      <c r="BB247" s="49"/>
      <c r="BC247" s="49"/>
      <c r="BD247" s="49"/>
      <c r="BE247" s="49"/>
      <c r="BF247" s="49"/>
      <c r="BG247" s="49"/>
      <c r="BH247" s="49"/>
      <c r="BI247" s="49"/>
      <c r="BJ247" s="49"/>
      <c r="BK247" s="49"/>
      <c r="BL247" s="49"/>
      <c r="BM247" s="49"/>
      <c r="BN247" s="49"/>
      <c r="BO247" s="62"/>
      <c r="BP247" s="62"/>
    </row>
    <row r="248" spans="6:68" s="45" customFormat="1" x14ac:dyDescent="0.5">
      <c r="F248" s="46"/>
      <c r="G248" s="46"/>
      <c r="H248" s="46"/>
      <c r="I248" s="46"/>
      <c r="J248" s="46"/>
      <c r="L248" s="49"/>
      <c r="M248" s="49"/>
      <c r="N248" s="49"/>
      <c r="O248" s="49"/>
      <c r="P248" s="49"/>
      <c r="Q248" s="49"/>
      <c r="R248" s="49"/>
      <c r="S248" s="49"/>
      <c r="T248" s="49"/>
      <c r="U248" s="49"/>
      <c r="V248" s="49"/>
      <c r="W248" s="49"/>
      <c r="X248" s="49"/>
      <c r="Y248" s="49"/>
      <c r="Z248" s="49"/>
      <c r="AA248" s="49"/>
      <c r="AB248" s="49"/>
      <c r="AC248" s="49"/>
      <c r="AD248" s="49"/>
      <c r="AE248" s="49"/>
      <c r="AF248" s="49"/>
      <c r="AG248" s="49"/>
      <c r="AH248" s="49"/>
      <c r="AI248" s="49"/>
      <c r="AJ248" s="49"/>
      <c r="AK248" s="49"/>
      <c r="AL248" s="49"/>
      <c r="AM248" s="49"/>
      <c r="AN248" s="49"/>
      <c r="AO248" s="49"/>
      <c r="AP248" s="49"/>
      <c r="AQ248" s="49"/>
      <c r="AR248" s="49"/>
      <c r="AS248" s="49"/>
      <c r="AT248" s="49"/>
      <c r="AU248" s="49"/>
      <c r="AV248" s="49"/>
      <c r="AW248" s="49"/>
      <c r="AX248" s="49"/>
      <c r="AY248" s="49"/>
      <c r="AZ248" s="49"/>
      <c r="BA248" s="49"/>
      <c r="BB248" s="49"/>
      <c r="BC248" s="49"/>
      <c r="BD248" s="49"/>
      <c r="BE248" s="49"/>
      <c r="BF248" s="49"/>
      <c r="BG248" s="49"/>
      <c r="BH248" s="49"/>
      <c r="BI248" s="49"/>
      <c r="BJ248" s="49"/>
      <c r="BK248" s="49"/>
      <c r="BL248" s="49"/>
      <c r="BM248" s="49"/>
      <c r="BN248" s="49"/>
      <c r="BO248" s="62"/>
      <c r="BP248" s="62"/>
    </row>
    <row r="249" spans="6:68" s="45" customFormat="1" x14ac:dyDescent="0.5">
      <c r="F249" s="46"/>
      <c r="G249" s="46"/>
      <c r="H249" s="46"/>
      <c r="I249" s="46"/>
      <c r="J249" s="46"/>
      <c r="L249" s="49"/>
      <c r="M249" s="49"/>
      <c r="N249" s="49"/>
      <c r="O249" s="49"/>
      <c r="P249" s="49"/>
      <c r="Q249" s="49"/>
      <c r="R249" s="49"/>
      <c r="S249" s="49"/>
      <c r="T249" s="49"/>
      <c r="U249" s="49"/>
      <c r="V249" s="49"/>
      <c r="W249" s="49"/>
      <c r="X249" s="49"/>
      <c r="Y249" s="49"/>
      <c r="Z249" s="49"/>
      <c r="AA249" s="49"/>
      <c r="AB249" s="49"/>
      <c r="AC249" s="49"/>
      <c r="AD249" s="49"/>
      <c r="AE249" s="49"/>
      <c r="AF249" s="49"/>
      <c r="AG249" s="49"/>
      <c r="AH249" s="49"/>
      <c r="AI249" s="49"/>
      <c r="AJ249" s="49"/>
      <c r="AK249" s="49"/>
      <c r="AL249" s="49"/>
      <c r="AM249" s="49"/>
      <c r="AN249" s="49"/>
      <c r="AO249" s="49"/>
      <c r="AP249" s="49"/>
      <c r="AQ249" s="49"/>
      <c r="AR249" s="49"/>
      <c r="AS249" s="49"/>
      <c r="AT249" s="49"/>
      <c r="AU249" s="49"/>
      <c r="AV249" s="49"/>
      <c r="AW249" s="49"/>
      <c r="AX249" s="49"/>
      <c r="AY249" s="49"/>
      <c r="AZ249" s="49"/>
      <c r="BA249" s="49"/>
      <c r="BB249" s="49"/>
      <c r="BC249" s="49"/>
      <c r="BD249" s="49"/>
      <c r="BE249" s="49"/>
      <c r="BF249" s="49"/>
      <c r="BG249" s="49"/>
      <c r="BH249" s="49"/>
      <c r="BI249" s="49"/>
      <c r="BJ249" s="49"/>
      <c r="BK249" s="49"/>
      <c r="BL249" s="49"/>
      <c r="BM249" s="49"/>
      <c r="BN249" s="49"/>
      <c r="BO249" s="62"/>
      <c r="BP249" s="62"/>
    </row>
    <row r="250" spans="6:68" s="45" customFormat="1" x14ac:dyDescent="0.5">
      <c r="F250" s="46"/>
      <c r="G250" s="46"/>
      <c r="H250" s="46"/>
      <c r="I250" s="46"/>
      <c r="J250" s="46"/>
      <c r="L250" s="49"/>
      <c r="M250" s="49"/>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c r="AM250" s="49"/>
      <c r="AN250" s="49"/>
      <c r="AO250" s="49"/>
      <c r="AP250" s="49"/>
      <c r="AQ250" s="49"/>
      <c r="AR250" s="49"/>
      <c r="AS250" s="49"/>
      <c r="AT250" s="49"/>
      <c r="AU250" s="49"/>
      <c r="AV250" s="49"/>
      <c r="AW250" s="49"/>
      <c r="AX250" s="49"/>
      <c r="AY250" s="49"/>
      <c r="AZ250" s="49"/>
      <c r="BA250" s="49"/>
      <c r="BB250" s="49"/>
      <c r="BC250" s="49"/>
      <c r="BD250" s="49"/>
      <c r="BE250" s="49"/>
      <c r="BF250" s="49"/>
      <c r="BG250" s="49"/>
      <c r="BH250" s="49"/>
      <c r="BI250" s="49"/>
      <c r="BJ250" s="49"/>
      <c r="BK250" s="49"/>
      <c r="BL250" s="49"/>
      <c r="BM250" s="49"/>
      <c r="BN250" s="49"/>
      <c r="BO250" s="62"/>
      <c r="BP250" s="62"/>
    </row>
    <row r="251" spans="6:68" s="45" customFormat="1" x14ac:dyDescent="0.5">
      <c r="F251" s="46"/>
      <c r="G251" s="46"/>
      <c r="H251" s="46"/>
      <c r="I251" s="46"/>
      <c r="J251" s="46"/>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c r="AM251" s="49"/>
      <c r="AN251" s="49"/>
      <c r="AO251" s="49"/>
      <c r="AP251" s="49"/>
      <c r="AQ251" s="49"/>
      <c r="AR251" s="49"/>
      <c r="AS251" s="49"/>
      <c r="AT251" s="49"/>
      <c r="AU251" s="49"/>
      <c r="AV251" s="49"/>
      <c r="AW251" s="49"/>
      <c r="AX251" s="49"/>
      <c r="AY251" s="49"/>
      <c r="AZ251" s="49"/>
      <c r="BA251" s="49"/>
      <c r="BB251" s="49"/>
      <c r="BC251" s="49"/>
      <c r="BD251" s="49"/>
      <c r="BE251" s="49"/>
      <c r="BF251" s="49"/>
      <c r="BG251" s="49"/>
      <c r="BH251" s="49"/>
      <c r="BI251" s="49"/>
      <c r="BJ251" s="49"/>
      <c r="BK251" s="49"/>
      <c r="BL251" s="49"/>
      <c r="BM251" s="49"/>
      <c r="BN251" s="49"/>
      <c r="BO251" s="62"/>
      <c r="BP251" s="62"/>
    </row>
    <row r="252" spans="6:68" s="45" customFormat="1" x14ac:dyDescent="0.5">
      <c r="F252" s="46"/>
      <c r="G252" s="46"/>
      <c r="H252" s="46"/>
      <c r="I252" s="46"/>
      <c r="J252" s="46"/>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c r="AJ252" s="49"/>
      <c r="AK252" s="49"/>
      <c r="AL252" s="49"/>
      <c r="AM252" s="49"/>
      <c r="AN252" s="49"/>
      <c r="AO252" s="49"/>
      <c r="AP252" s="49"/>
      <c r="AQ252" s="49"/>
      <c r="AR252" s="49"/>
      <c r="AS252" s="49"/>
      <c r="AT252" s="49"/>
      <c r="AU252" s="49"/>
      <c r="AV252" s="49"/>
      <c r="AW252" s="49"/>
      <c r="AX252" s="49"/>
      <c r="AY252" s="49"/>
      <c r="AZ252" s="49"/>
      <c r="BA252" s="49"/>
      <c r="BB252" s="49"/>
      <c r="BC252" s="49"/>
      <c r="BD252" s="49"/>
      <c r="BE252" s="49"/>
      <c r="BF252" s="49"/>
      <c r="BG252" s="49"/>
      <c r="BH252" s="49"/>
      <c r="BI252" s="49"/>
      <c r="BJ252" s="49"/>
      <c r="BK252" s="49"/>
      <c r="BL252" s="49"/>
      <c r="BM252" s="49"/>
      <c r="BN252" s="49"/>
      <c r="BO252" s="62"/>
      <c r="BP252" s="62"/>
    </row>
    <row r="253" spans="6:68" s="45" customFormat="1" x14ac:dyDescent="0.5">
      <c r="F253" s="46"/>
      <c r="G253" s="46"/>
      <c r="H253" s="46"/>
      <c r="I253" s="46"/>
      <c r="J253" s="46"/>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c r="AJ253" s="49"/>
      <c r="AK253" s="49"/>
      <c r="AL253" s="49"/>
      <c r="AM253" s="49"/>
      <c r="AN253" s="49"/>
      <c r="AO253" s="49"/>
      <c r="AP253" s="49"/>
      <c r="AQ253" s="49"/>
      <c r="AR253" s="49"/>
      <c r="AS253" s="49"/>
      <c r="AT253" s="49"/>
      <c r="AU253" s="49"/>
      <c r="AV253" s="49"/>
      <c r="AW253" s="49"/>
      <c r="AX253" s="49"/>
      <c r="AY253" s="49"/>
      <c r="AZ253" s="49"/>
      <c r="BA253" s="49"/>
      <c r="BB253" s="49"/>
      <c r="BC253" s="49"/>
      <c r="BD253" s="49"/>
      <c r="BE253" s="49"/>
      <c r="BF253" s="49"/>
      <c r="BG253" s="49"/>
      <c r="BH253" s="49"/>
      <c r="BI253" s="49"/>
      <c r="BJ253" s="49"/>
      <c r="BK253" s="49"/>
      <c r="BL253" s="49"/>
      <c r="BM253" s="49"/>
      <c r="BN253" s="49"/>
      <c r="BO253" s="62"/>
      <c r="BP253" s="62"/>
    </row>
    <row r="254" spans="6:68" s="45" customFormat="1" x14ac:dyDescent="0.5">
      <c r="F254" s="46"/>
      <c r="G254" s="46"/>
      <c r="H254" s="46"/>
      <c r="I254" s="46"/>
      <c r="J254" s="46"/>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49"/>
      <c r="AJ254" s="49"/>
      <c r="AK254" s="49"/>
      <c r="AL254" s="49"/>
      <c r="AM254" s="49"/>
      <c r="AN254" s="49"/>
      <c r="AO254" s="49"/>
      <c r="AP254" s="49"/>
      <c r="AQ254" s="49"/>
      <c r="AR254" s="49"/>
      <c r="AS254" s="49"/>
      <c r="AT254" s="49"/>
      <c r="AU254" s="49"/>
      <c r="AV254" s="49"/>
      <c r="AW254" s="49"/>
      <c r="AX254" s="49"/>
      <c r="AY254" s="49"/>
      <c r="AZ254" s="49"/>
      <c r="BA254" s="49"/>
      <c r="BB254" s="49"/>
      <c r="BC254" s="49"/>
      <c r="BD254" s="49"/>
      <c r="BE254" s="49"/>
      <c r="BF254" s="49"/>
      <c r="BG254" s="49"/>
      <c r="BH254" s="49"/>
      <c r="BI254" s="49"/>
      <c r="BJ254" s="49"/>
      <c r="BK254" s="49"/>
      <c r="BL254" s="49"/>
      <c r="BM254" s="49"/>
      <c r="BN254" s="49"/>
      <c r="BO254" s="62"/>
      <c r="BP254" s="62"/>
    </row>
    <row r="255" spans="6:68" s="45" customFormat="1" x14ac:dyDescent="0.5">
      <c r="F255" s="46"/>
      <c r="G255" s="46"/>
      <c r="H255" s="46"/>
      <c r="I255" s="46"/>
      <c r="J255" s="46"/>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c r="AJ255" s="49"/>
      <c r="AK255" s="49"/>
      <c r="AL255" s="49"/>
      <c r="AM255" s="49"/>
      <c r="AN255" s="49"/>
      <c r="AO255" s="49"/>
      <c r="AP255" s="49"/>
      <c r="AQ255" s="49"/>
      <c r="AR255" s="49"/>
      <c r="AS255" s="49"/>
      <c r="AT255" s="49"/>
      <c r="AU255" s="49"/>
      <c r="AV255" s="49"/>
      <c r="AW255" s="49"/>
      <c r="AX255" s="49"/>
      <c r="AY255" s="49"/>
      <c r="AZ255" s="49"/>
      <c r="BA255" s="49"/>
      <c r="BB255" s="49"/>
      <c r="BC255" s="49"/>
      <c r="BD255" s="49"/>
      <c r="BE255" s="49"/>
      <c r="BF255" s="49"/>
      <c r="BG255" s="49"/>
      <c r="BH255" s="49"/>
      <c r="BI255" s="49"/>
      <c r="BJ255" s="49"/>
      <c r="BK255" s="49"/>
      <c r="BL255" s="49"/>
      <c r="BM255" s="49"/>
      <c r="BN255" s="49"/>
      <c r="BO255" s="62"/>
      <c r="BP255" s="62"/>
    </row>
    <row r="256" spans="6:68" s="45" customFormat="1" x14ac:dyDescent="0.5">
      <c r="F256" s="46"/>
      <c r="G256" s="46"/>
      <c r="H256" s="46"/>
      <c r="I256" s="46"/>
      <c r="J256" s="46"/>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49"/>
      <c r="AJ256" s="49"/>
      <c r="AK256" s="49"/>
      <c r="AL256" s="49"/>
      <c r="AM256" s="49"/>
      <c r="AN256" s="49"/>
      <c r="AO256" s="49"/>
      <c r="AP256" s="49"/>
      <c r="AQ256" s="49"/>
      <c r="AR256" s="49"/>
      <c r="AS256" s="49"/>
      <c r="AT256" s="49"/>
      <c r="AU256" s="49"/>
      <c r="AV256" s="49"/>
      <c r="AW256" s="49"/>
      <c r="AX256" s="49"/>
      <c r="AY256" s="49"/>
      <c r="AZ256" s="49"/>
      <c r="BA256" s="49"/>
      <c r="BB256" s="49"/>
      <c r="BC256" s="49"/>
      <c r="BD256" s="49"/>
      <c r="BE256" s="49"/>
      <c r="BF256" s="49"/>
      <c r="BG256" s="49"/>
      <c r="BH256" s="49"/>
      <c r="BI256" s="49"/>
      <c r="BJ256" s="49"/>
      <c r="BK256" s="49"/>
      <c r="BL256" s="49"/>
      <c r="BM256" s="49"/>
      <c r="BN256" s="49"/>
      <c r="BO256" s="62"/>
      <c r="BP256" s="62"/>
    </row>
    <row r="257" spans="6:68" s="45" customFormat="1" x14ac:dyDescent="0.5">
      <c r="F257" s="46"/>
      <c r="G257" s="46"/>
      <c r="H257" s="46"/>
      <c r="I257" s="46"/>
      <c r="J257" s="46"/>
      <c r="L257" s="49"/>
      <c r="M257" s="49"/>
      <c r="N257" s="49"/>
      <c r="O257" s="49"/>
      <c r="P257" s="49"/>
      <c r="Q257" s="49"/>
      <c r="R257" s="49"/>
      <c r="S257" s="49"/>
      <c r="T257" s="49"/>
      <c r="U257" s="49"/>
      <c r="V257" s="49"/>
      <c r="W257" s="49"/>
      <c r="X257" s="49"/>
      <c r="Y257" s="49"/>
      <c r="Z257" s="49"/>
      <c r="AA257" s="49"/>
      <c r="AB257" s="49"/>
      <c r="AC257" s="49"/>
      <c r="AD257" s="49"/>
      <c r="AE257" s="49"/>
      <c r="AF257" s="49"/>
      <c r="AG257" s="49"/>
      <c r="AH257" s="49"/>
      <c r="AI257" s="49"/>
      <c r="AJ257" s="49"/>
      <c r="AK257" s="49"/>
      <c r="AL257" s="49"/>
      <c r="AM257" s="49"/>
      <c r="AN257" s="49"/>
      <c r="AO257" s="49"/>
      <c r="AP257" s="49"/>
      <c r="AQ257" s="49"/>
      <c r="AR257" s="49"/>
      <c r="AS257" s="49"/>
      <c r="AT257" s="49"/>
      <c r="AU257" s="49"/>
      <c r="AV257" s="49"/>
      <c r="AW257" s="49"/>
      <c r="AX257" s="49"/>
      <c r="AY257" s="49"/>
      <c r="AZ257" s="49"/>
      <c r="BA257" s="49"/>
      <c r="BB257" s="49"/>
      <c r="BC257" s="49"/>
      <c r="BD257" s="49"/>
      <c r="BE257" s="49"/>
      <c r="BF257" s="49"/>
      <c r="BG257" s="49"/>
      <c r="BH257" s="49"/>
      <c r="BI257" s="49"/>
      <c r="BJ257" s="49"/>
      <c r="BK257" s="49"/>
      <c r="BL257" s="49"/>
      <c r="BM257" s="49"/>
      <c r="BN257" s="49"/>
      <c r="BO257" s="62"/>
      <c r="BP257" s="62"/>
    </row>
    <row r="258" spans="6:68" s="45" customFormat="1" x14ac:dyDescent="0.5">
      <c r="F258" s="46"/>
      <c r="G258" s="46"/>
      <c r="H258" s="46"/>
      <c r="I258" s="46"/>
      <c r="J258" s="46"/>
      <c r="L258" s="49"/>
      <c r="M258" s="49"/>
      <c r="N258" s="49"/>
      <c r="O258" s="49"/>
      <c r="P258" s="49"/>
      <c r="Q258" s="49"/>
      <c r="R258" s="49"/>
      <c r="S258" s="49"/>
      <c r="T258" s="49"/>
      <c r="U258" s="49"/>
      <c r="V258" s="49"/>
      <c r="W258" s="49"/>
      <c r="X258" s="49"/>
      <c r="Y258" s="49"/>
      <c r="Z258" s="49"/>
      <c r="AA258" s="49"/>
      <c r="AB258" s="49"/>
      <c r="AC258" s="49"/>
      <c r="AD258" s="49"/>
      <c r="AE258" s="49"/>
      <c r="AF258" s="49"/>
      <c r="AG258" s="49"/>
      <c r="AH258" s="49"/>
      <c r="AI258" s="49"/>
      <c r="AJ258" s="49"/>
      <c r="AK258" s="49"/>
      <c r="AL258" s="49"/>
      <c r="AM258" s="49"/>
      <c r="AN258" s="49"/>
      <c r="AO258" s="49"/>
      <c r="AP258" s="49"/>
      <c r="AQ258" s="49"/>
      <c r="AR258" s="49"/>
      <c r="AS258" s="49"/>
      <c r="AT258" s="49"/>
      <c r="AU258" s="49"/>
      <c r="AV258" s="49"/>
      <c r="AW258" s="49"/>
      <c r="AX258" s="49"/>
      <c r="AY258" s="49"/>
      <c r="AZ258" s="49"/>
      <c r="BA258" s="49"/>
      <c r="BB258" s="49"/>
      <c r="BC258" s="49"/>
      <c r="BD258" s="49"/>
      <c r="BE258" s="49"/>
      <c r="BF258" s="49"/>
      <c r="BG258" s="49"/>
      <c r="BH258" s="49"/>
      <c r="BI258" s="49"/>
      <c r="BJ258" s="49"/>
      <c r="BK258" s="49"/>
      <c r="BL258" s="49"/>
      <c r="BM258" s="49"/>
      <c r="BN258" s="49"/>
      <c r="BO258" s="62"/>
      <c r="BP258" s="62"/>
    </row>
    <row r="259" spans="6:68" s="45" customFormat="1" x14ac:dyDescent="0.5">
      <c r="F259" s="46"/>
      <c r="G259" s="46"/>
      <c r="H259" s="46"/>
      <c r="I259" s="46"/>
      <c r="J259" s="46"/>
      <c r="L259" s="49"/>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c r="AJ259" s="49"/>
      <c r="AK259" s="49"/>
      <c r="AL259" s="49"/>
      <c r="AM259" s="49"/>
      <c r="AN259" s="49"/>
      <c r="AO259" s="49"/>
      <c r="AP259" s="49"/>
      <c r="AQ259" s="49"/>
      <c r="AR259" s="49"/>
      <c r="AS259" s="49"/>
      <c r="AT259" s="49"/>
      <c r="AU259" s="49"/>
      <c r="AV259" s="49"/>
      <c r="AW259" s="49"/>
      <c r="AX259" s="49"/>
      <c r="AY259" s="49"/>
      <c r="AZ259" s="49"/>
      <c r="BA259" s="49"/>
      <c r="BB259" s="49"/>
      <c r="BC259" s="49"/>
      <c r="BD259" s="49"/>
      <c r="BE259" s="49"/>
      <c r="BF259" s="49"/>
      <c r="BG259" s="49"/>
      <c r="BH259" s="49"/>
      <c r="BI259" s="49"/>
      <c r="BJ259" s="49"/>
      <c r="BK259" s="49"/>
      <c r="BL259" s="49"/>
      <c r="BM259" s="49"/>
      <c r="BN259" s="49"/>
      <c r="BO259" s="62"/>
      <c r="BP259" s="62"/>
    </row>
    <row r="260" spans="6:68" s="45" customFormat="1" x14ac:dyDescent="0.5">
      <c r="F260" s="46"/>
      <c r="G260" s="46"/>
      <c r="H260" s="46"/>
      <c r="I260" s="46"/>
      <c r="J260" s="46"/>
      <c r="L260" s="49"/>
      <c r="M260" s="49"/>
      <c r="N260" s="49"/>
      <c r="O260" s="49"/>
      <c r="P260" s="49"/>
      <c r="Q260" s="49"/>
      <c r="R260" s="49"/>
      <c r="S260" s="49"/>
      <c r="T260" s="49"/>
      <c r="U260" s="49"/>
      <c r="V260" s="49"/>
      <c r="W260" s="49"/>
      <c r="X260" s="49"/>
      <c r="Y260" s="49"/>
      <c r="Z260" s="49"/>
      <c r="AA260" s="49"/>
      <c r="AB260" s="49"/>
      <c r="AC260" s="49"/>
      <c r="AD260" s="49"/>
      <c r="AE260" s="49"/>
      <c r="AF260" s="49"/>
      <c r="AG260" s="49"/>
      <c r="AH260" s="49"/>
      <c r="AI260" s="49"/>
      <c r="AJ260" s="49"/>
      <c r="AK260" s="49"/>
      <c r="AL260" s="49"/>
      <c r="AM260" s="49"/>
      <c r="AN260" s="49"/>
      <c r="AO260" s="49"/>
      <c r="AP260" s="49"/>
      <c r="AQ260" s="49"/>
      <c r="AR260" s="49"/>
      <c r="AS260" s="49"/>
      <c r="AT260" s="49"/>
      <c r="AU260" s="49"/>
      <c r="AV260" s="49"/>
      <c r="AW260" s="49"/>
      <c r="AX260" s="49"/>
      <c r="AY260" s="49"/>
      <c r="AZ260" s="49"/>
      <c r="BA260" s="49"/>
      <c r="BB260" s="49"/>
      <c r="BC260" s="49"/>
      <c r="BD260" s="49"/>
      <c r="BE260" s="49"/>
      <c r="BF260" s="49"/>
      <c r="BG260" s="49"/>
      <c r="BH260" s="49"/>
      <c r="BI260" s="49"/>
      <c r="BJ260" s="49"/>
      <c r="BK260" s="49"/>
      <c r="BL260" s="49"/>
      <c r="BM260" s="49"/>
      <c r="BN260" s="49"/>
      <c r="BO260" s="62"/>
      <c r="BP260" s="62"/>
    </row>
    <row r="261" spans="6:68" s="45" customFormat="1" x14ac:dyDescent="0.5">
      <c r="F261" s="46"/>
      <c r="G261" s="46"/>
      <c r="H261" s="46"/>
      <c r="I261" s="46"/>
      <c r="J261" s="46"/>
      <c r="L261" s="49"/>
      <c r="M261" s="49"/>
      <c r="N261" s="49"/>
      <c r="O261" s="49"/>
      <c r="P261" s="49"/>
      <c r="Q261" s="49"/>
      <c r="R261" s="49"/>
      <c r="S261" s="49"/>
      <c r="T261" s="49"/>
      <c r="U261" s="49"/>
      <c r="V261" s="49"/>
      <c r="W261" s="49"/>
      <c r="X261" s="49"/>
      <c r="Y261" s="49"/>
      <c r="Z261" s="49"/>
      <c r="AA261" s="49"/>
      <c r="AB261" s="49"/>
      <c r="AC261" s="49"/>
      <c r="AD261" s="49"/>
      <c r="AE261" s="49"/>
      <c r="AF261" s="49"/>
      <c r="AG261" s="49"/>
      <c r="AH261" s="49"/>
      <c r="AI261" s="49"/>
      <c r="AJ261" s="49"/>
      <c r="AK261" s="49"/>
      <c r="AL261" s="49"/>
      <c r="AM261" s="49"/>
      <c r="AN261" s="49"/>
      <c r="AO261" s="49"/>
      <c r="AP261" s="49"/>
      <c r="AQ261" s="49"/>
      <c r="AR261" s="49"/>
      <c r="AS261" s="49"/>
      <c r="AT261" s="49"/>
      <c r="AU261" s="49"/>
      <c r="AV261" s="49"/>
      <c r="AW261" s="49"/>
      <c r="AX261" s="49"/>
      <c r="AY261" s="49"/>
      <c r="AZ261" s="49"/>
      <c r="BA261" s="49"/>
      <c r="BB261" s="49"/>
      <c r="BC261" s="49"/>
      <c r="BD261" s="49"/>
      <c r="BE261" s="49"/>
      <c r="BF261" s="49"/>
      <c r="BG261" s="49"/>
      <c r="BH261" s="49"/>
      <c r="BI261" s="49"/>
      <c r="BJ261" s="49"/>
      <c r="BK261" s="49"/>
      <c r="BL261" s="49"/>
      <c r="BM261" s="49"/>
      <c r="BN261" s="49"/>
      <c r="BO261" s="62"/>
      <c r="BP261" s="62"/>
    </row>
    <row r="262" spans="6:68" s="45" customFormat="1" x14ac:dyDescent="0.5">
      <c r="F262" s="46"/>
      <c r="G262" s="46"/>
      <c r="H262" s="46"/>
      <c r="I262" s="46"/>
      <c r="J262" s="46"/>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c r="AJ262" s="49"/>
      <c r="AK262" s="49"/>
      <c r="AL262" s="49"/>
      <c r="AM262" s="49"/>
      <c r="AN262" s="49"/>
      <c r="AO262" s="49"/>
      <c r="AP262" s="49"/>
      <c r="AQ262" s="49"/>
      <c r="AR262" s="49"/>
      <c r="AS262" s="49"/>
      <c r="AT262" s="49"/>
      <c r="AU262" s="49"/>
      <c r="AV262" s="49"/>
      <c r="AW262" s="49"/>
      <c r="AX262" s="49"/>
      <c r="AY262" s="49"/>
      <c r="AZ262" s="49"/>
      <c r="BA262" s="49"/>
      <c r="BB262" s="49"/>
      <c r="BC262" s="49"/>
      <c r="BD262" s="49"/>
      <c r="BE262" s="49"/>
      <c r="BF262" s="49"/>
      <c r="BG262" s="49"/>
      <c r="BH262" s="49"/>
      <c r="BI262" s="49"/>
      <c r="BJ262" s="49"/>
      <c r="BK262" s="49"/>
      <c r="BL262" s="49"/>
      <c r="BM262" s="49"/>
      <c r="BN262" s="49"/>
      <c r="BO262" s="62"/>
      <c r="BP262" s="62"/>
    </row>
    <row r="263" spans="6:68" s="45" customFormat="1" x14ac:dyDescent="0.5">
      <c r="F263" s="46"/>
      <c r="G263" s="46"/>
      <c r="H263" s="46"/>
      <c r="I263" s="46"/>
      <c r="J263" s="46"/>
      <c r="L263" s="49"/>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49"/>
      <c r="AJ263" s="49"/>
      <c r="AK263" s="49"/>
      <c r="AL263" s="49"/>
      <c r="AM263" s="49"/>
      <c r="AN263" s="49"/>
      <c r="AO263" s="49"/>
      <c r="AP263" s="49"/>
      <c r="AQ263" s="49"/>
      <c r="AR263" s="49"/>
      <c r="AS263" s="49"/>
      <c r="AT263" s="49"/>
      <c r="AU263" s="49"/>
      <c r="AV263" s="49"/>
      <c r="AW263" s="49"/>
      <c r="AX263" s="49"/>
      <c r="AY263" s="49"/>
      <c r="AZ263" s="49"/>
      <c r="BA263" s="49"/>
      <c r="BB263" s="49"/>
      <c r="BC263" s="49"/>
      <c r="BD263" s="49"/>
      <c r="BE263" s="49"/>
      <c r="BF263" s="49"/>
      <c r="BG263" s="49"/>
      <c r="BH263" s="49"/>
      <c r="BI263" s="49"/>
      <c r="BJ263" s="49"/>
      <c r="BK263" s="49"/>
      <c r="BL263" s="49"/>
      <c r="BM263" s="49"/>
      <c r="BN263" s="49"/>
      <c r="BO263" s="62"/>
      <c r="BP263" s="62"/>
    </row>
    <row r="264" spans="6:68" s="45" customFormat="1" x14ac:dyDescent="0.5">
      <c r="F264" s="46"/>
      <c r="G264" s="46"/>
      <c r="H264" s="46"/>
      <c r="I264" s="46"/>
      <c r="J264" s="46"/>
      <c r="L264" s="49"/>
      <c r="M264" s="49"/>
      <c r="N264" s="49"/>
      <c r="O264" s="49"/>
      <c r="P264" s="49"/>
      <c r="Q264" s="49"/>
      <c r="R264" s="49"/>
      <c r="S264" s="49"/>
      <c r="T264" s="49"/>
      <c r="U264" s="49"/>
      <c r="V264" s="49"/>
      <c r="W264" s="49"/>
      <c r="X264" s="49"/>
      <c r="Y264" s="49"/>
      <c r="Z264" s="49"/>
      <c r="AA264" s="49"/>
      <c r="AB264" s="49"/>
      <c r="AC264" s="49"/>
      <c r="AD264" s="49"/>
      <c r="AE264" s="49"/>
      <c r="AF264" s="49"/>
      <c r="AG264" s="49"/>
      <c r="AH264" s="49"/>
      <c r="AI264" s="49"/>
      <c r="AJ264" s="49"/>
      <c r="AK264" s="49"/>
      <c r="AL264" s="49"/>
      <c r="AM264" s="49"/>
      <c r="AN264" s="49"/>
      <c r="AO264" s="49"/>
      <c r="AP264" s="49"/>
      <c r="AQ264" s="49"/>
      <c r="AR264" s="49"/>
      <c r="AS264" s="49"/>
      <c r="AT264" s="49"/>
      <c r="AU264" s="49"/>
      <c r="AV264" s="49"/>
      <c r="AW264" s="49"/>
      <c r="AX264" s="49"/>
      <c r="AY264" s="49"/>
      <c r="AZ264" s="49"/>
      <c r="BA264" s="49"/>
      <c r="BB264" s="49"/>
      <c r="BC264" s="49"/>
      <c r="BD264" s="49"/>
      <c r="BE264" s="49"/>
      <c r="BF264" s="49"/>
      <c r="BG264" s="49"/>
      <c r="BH264" s="49"/>
      <c r="BI264" s="49"/>
      <c r="BJ264" s="49"/>
      <c r="BK264" s="49"/>
      <c r="BL264" s="49"/>
      <c r="BM264" s="49"/>
      <c r="BN264" s="49"/>
      <c r="BO264" s="62"/>
      <c r="BP264" s="62"/>
    </row>
    <row r="265" spans="6:68" s="45" customFormat="1" x14ac:dyDescent="0.5">
      <c r="F265" s="46"/>
      <c r="G265" s="46"/>
      <c r="H265" s="46"/>
      <c r="I265" s="46"/>
      <c r="J265" s="46"/>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49"/>
      <c r="AK265" s="49"/>
      <c r="AL265" s="49"/>
      <c r="AM265" s="49"/>
      <c r="AN265" s="49"/>
      <c r="AO265" s="49"/>
      <c r="AP265" s="49"/>
      <c r="AQ265" s="49"/>
      <c r="AR265" s="49"/>
      <c r="AS265" s="49"/>
      <c r="AT265" s="49"/>
      <c r="AU265" s="49"/>
      <c r="AV265" s="49"/>
      <c r="AW265" s="49"/>
      <c r="AX265" s="49"/>
      <c r="AY265" s="49"/>
      <c r="AZ265" s="49"/>
      <c r="BA265" s="49"/>
      <c r="BB265" s="49"/>
      <c r="BC265" s="49"/>
      <c r="BD265" s="49"/>
      <c r="BE265" s="49"/>
      <c r="BF265" s="49"/>
      <c r="BG265" s="49"/>
      <c r="BH265" s="49"/>
      <c r="BI265" s="49"/>
      <c r="BJ265" s="49"/>
      <c r="BK265" s="49"/>
      <c r="BL265" s="49"/>
      <c r="BM265" s="49"/>
      <c r="BN265" s="49"/>
      <c r="BO265" s="62"/>
      <c r="BP265" s="62"/>
    </row>
    <row r="266" spans="6:68" s="45" customFormat="1" x14ac:dyDescent="0.5">
      <c r="F266" s="46"/>
      <c r="G266" s="46"/>
      <c r="H266" s="46"/>
      <c r="I266" s="46"/>
      <c r="J266" s="46"/>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c r="AJ266" s="49"/>
      <c r="AK266" s="49"/>
      <c r="AL266" s="49"/>
      <c r="AM266" s="49"/>
      <c r="AN266" s="49"/>
      <c r="AO266" s="49"/>
      <c r="AP266" s="49"/>
      <c r="AQ266" s="49"/>
      <c r="AR266" s="49"/>
      <c r="AS266" s="49"/>
      <c r="AT266" s="49"/>
      <c r="AU266" s="49"/>
      <c r="AV266" s="49"/>
      <c r="AW266" s="49"/>
      <c r="AX266" s="49"/>
      <c r="AY266" s="49"/>
      <c r="AZ266" s="49"/>
      <c r="BA266" s="49"/>
      <c r="BB266" s="49"/>
      <c r="BC266" s="49"/>
      <c r="BD266" s="49"/>
      <c r="BE266" s="49"/>
      <c r="BF266" s="49"/>
      <c r="BG266" s="49"/>
      <c r="BH266" s="49"/>
      <c r="BI266" s="49"/>
      <c r="BJ266" s="49"/>
      <c r="BK266" s="49"/>
      <c r="BL266" s="49"/>
      <c r="BM266" s="49"/>
      <c r="BN266" s="49"/>
      <c r="BO266" s="62"/>
      <c r="BP266" s="62"/>
    </row>
    <row r="267" spans="6:68" s="45" customFormat="1" x14ac:dyDescent="0.5">
      <c r="F267" s="46"/>
      <c r="G267" s="46"/>
      <c r="H267" s="46"/>
      <c r="I267" s="46"/>
      <c r="J267" s="46"/>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c r="AJ267" s="49"/>
      <c r="AK267" s="49"/>
      <c r="AL267" s="49"/>
      <c r="AM267" s="49"/>
      <c r="AN267" s="49"/>
      <c r="AO267" s="49"/>
      <c r="AP267" s="49"/>
      <c r="AQ267" s="49"/>
      <c r="AR267" s="49"/>
      <c r="AS267" s="49"/>
      <c r="AT267" s="49"/>
      <c r="AU267" s="49"/>
      <c r="AV267" s="49"/>
      <c r="AW267" s="49"/>
      <c r="AX267" s="49"/>
      <c r="AY267" s="49"/>
      <c r="AZ267" s="49"/>
      <c r="BA267" s="49"/>
      <c r="BB267" s="49"/>
      <c r="BC267" s="49"/>
      <c r="BD267" s="49"/>
      <c r="BE267" s="49"/>
      <c r="BF267" s="49"/>
      <c r="BG267" s="49"/>
      <c r="BH267" s="49"/>
      <c r="BI267" s="49"/>
      <c r="BJ267" s="49"/>
      <c r="BK267" s="49"/>
      <c r="BL267" s="49"/>
      <c r="BM267" s="49"/>
      <c r="BN267" s="49"/>
      <c r="BO267" s="62"/>
      <c r="BP267" s="62"/>
    </row>
    <row r="268" spans="6:68" s="45" customFormat="1" x14ac:dyDescent="0.5">
      <c r="F268" s="46"/>
      <c r="G268" s="46"/>
      <c r="H268" s="46"/>
      <c r="I268" s="46"/>
      <c r="J268" s="46"/>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49"/>
      <c r="AJ268" s="49"/>
      <c r="AK268" s="49"/>
      <c r="AL268" s="49"/>
      <c r="AM268" s="49"/>
      <c r="AN268" s="49"/>
      <c r="AO268" s="49"/>
      <c r="AP268" s="49"/>
      <c r="AQ268" s="49"/>
      <c r="AR268" s="49"/>
      <c r="AS268" s="49"/>
      <c r="AT268" s="49"/>
      <c r="AU268" s="49"/>
      <c r="AV268" s="49"/>
      <c r="AW268" s="49"/>
      <c r="AX268" s="49"/>
      <c r="AY268" s="49"/>
      <c r="AZ268" s="49"/>
      <c r="BA268" s="49"/>
      <c r="BB268" s="49"/>
      <c r="BC268" s="49"/>
      <c r="BD268" s="49"/>
      <c r="BE268" s="49"/>
      <c r="BF268" s="49"/>
      <c r="BG268" s="49"/>
      <c r="BH268" s="49"/>
      <c r="BI268" s="49"/>
      <c r="BJ268" s="49"/>
      <c r="BK268" s="49"/>
      <c r="BL268" s="49"/>
      <c r="BM268" s="49"/>
      <c r="BN268" s="49"/>
      <c r="BO268" s="62"/>
      <c r="BP268" s="62"/>
    </row>
    <row r="269" spans="6:68" s="45" customFormat="1" x14ac:dyDescent="0.5">
      <c r="F269" s="46"/>
      <c r="G269" s="46"/>
      <c r="H269" s="46"/>
      <c r="I269" s="46"/>
      <c r="J269" s="46"/>
      <c r="L269" s="49"/>
      <c r="M269" s="49"/>
      <c r="N269" s="49"/>
      <c r="O269" s="49"/>
      <c r="P269" s="49"/>
      <c r="Q269" s="49"/>
      <c r="R269" s="49"/>
      <c r="S269" s="49"/>
      <c r="T269" s="49"/>
      <c r="U269" s="49"/>
      <c r="V269" s="49"/>
      <c r="W269" s="49"/>
      <c r="X269" s="49"/>
      <c r="Y269" s="49"/>
      <c r="Z269" s="49"/>
      <c r="AA269" s="49"/>
      <c r="AB269" s="49"/>
      <c r="AC269" s="49"/>
      <c r="AD269" s="49"/>
      <c r="AE269" s="49"/>
      <c r="AF269" s="49"/>
      <c r="AG269" s="49"/>
      <c r="AH269" s="49"/>
      <c r="AI269" s="49"/>
      <c r="AJ269" s="49"/>
      <c r="AK269" s="49"/>
      <c r="AL269" s="49"/>
      <c r="AM269" s="49"/>
      <c r="AN269" s="49"/>
      <c r="AO269" s="49"/>
      <c r="AP269" s="49"/>
      <c r="AQ269" s="49"/>
      <c r="AR269" s="49"/>
      <c r="AS269" s="49"/>
      <c r="AT269" s="49"/>
      <c r="AU269" s="49"/>
      <c r="AV269" s="49"/>
      <c r="AW269" s="49"/>
      <c r="AX269" s="49"/>
      <c r="AY269" s="49"/>
      <c r="AZ269" s="49"/>
      <c r="BA269" s="49"/>
      <c r="BB269" s="49"/>
      <c r="BC269" s="49"/>
      <c r="BD269" s="49"/>
      <c r="BE269" s="49"/>
      <c r="BF269" s="49"/>
      <c r="BG269" s="49"/>
      <c r="BH269" s="49"/>
      <c r="BI269" s="49"/>
      <c r="BJ269" s="49"/>
      <c r="BK269" s="49"/>
      <c r="BL269" s="49"/>
      <c r="BM269" s="49"/>
      <c r="BN269" s="49"/>
      <c r="BO269" s="62"/>
      <c r="BP269" s="62"/>
    </row>
    <row r="270" spans="6:68" s="45" customFormat="1" x14ac:dyDescent="0.5">
      <c r="F270" s="46"/>
      <c r="G270" s="46"/>
      <c r="H270" s="46"/>
      <c r="I270" s="46"/>
      <c r="J270" s="46"/>
      <c r="L270" s="49"/>
      <c r="M270" s="49"/>
      <c r="N270" s="49"/>
      <c r="O270" s="49"/>
      <c r="P270" s="49"/>
      <c r="Q270" s="49"/>
      <c r="R270" s="49"/>
      <c r="S270" s="49"/>
      <c r="T270" s="49"/>
      <c r="U270" s="49"/>
      <c r="V270" s="49"/>
      <c r="W270" s="49"/>
      <c r="X270" s="49"/>
      <c r="Y270" s="49"/>
      <c r="Z270" s="49"/>
      <c r="AA270" s="49"/>
      <c r="AB270" s="49"/>
      <c r="AC270" s="49"/>
      <c r="AD270" s="49"/>
      <c r="AE270" s="49"/>
      <c r="AF270" s="49"/>
      <c r="AG270" s="49"/>
      <c r="AH270" s="49"/>
      <c r="AI270" s="49"/>
      <c r="AJ270" s="49"/>
      <c r="AK270" s="49"/>
      <c r="AL270" s="49"/>
      <c r="AM270" s="49"/>
      <c r="AN270" s="49"/>
      <c r="AO270" s="49"/>
      <c r="AP270" s="49"/>
      <c r="AQ270" s="49"/>
      <c r="AR270" s="49"/>
      <c r="AS270" s="49"/>
      <c r="AT270" s="49"/>
      <c r="AU270" s="49"/>
      <c r="AV270" s="49"/>
      <c r="AW270" s="49"/>
      <c r="AX270" s="49"/>
      <c r="AY270" s="49"/>
      <c r="AZ270" s="49"/>
      <c r="BA270" s="49"/>
      <c r="BB270" s="49"/>
      <c r="BC270" s="49"/>
      <c r="BD270" s="49"/>
      <c r="BE270" s="49"/>
      <c r="BF270" s="49"/>
      <c r="BG270" s="49"/>
      <c r="BH270" s="49"/>
      <c r="BI270" s="49"/>
      <c r="BJ270" s="49"/>
      <c r="BK270" s="49"/>
      <c r="BL270" s="49"/>
      <c r="BM270" s="49"/>
      <c r="BN270" s="49"/>
      <c r="BO270" s="62"/>
      <c r="BP270" s="62"/>
    </row>
    <row r="271" spans="6:68" s="45" customFormat="1" x14ac:dyDescent="0.5">
      <c r="F271" s="46"/>
      <c r="G271" s="46"/>
      <c r="H271" s="46"/>
      <c r="I271" s="46"/>
      <c r="J271" s="46"/>
      <c r="L271" s="49"/>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c r="AJ271" s="49"/>
      <c r="AK271" s="49"/>
      <c r="AL271" s="49"/>
      <c r="AM271" s="49"/>
      <c r="AN271" s="49"/>
      <c r="AO271" s="49"/>
      <c r="AP271" s="49"/>
      <c r="AQ271" s="49"/>
      <c r="AR271" s="49"/>
      <c r="AS271" s="49"/>
      <c r="AT271" s="49"/>
      <c r="AU271" s="49"/>
      <c r="AV271" s="49"/>
      <c r="AW271" s="49"/>
      <c r="AX271" s="49"/>
      <c r="AY271" s="49"/>
      <c r="AZ271" s="49"/>
      <c r="BA271" s="49"/>
      <c r="BB271" s="49"/>
      <c r="BC271" s="49"/>
      <c r="BD271" s="49"/>
      <c r="BE271" s="49"/>
      <c r="BF271" s="49"/>
      <c r="BG271" s="49"/>
      <c r="BH271" s="49"/>
      <c r="BI271" s="49"/>
      <c r="BJ271" s="49"/>
      <c r="BK271" s="49"/>
      <c r="BL271" s="49"/>
      <c r="BM271" s="49"/>
      <c r="BN271" s="49"/>
      <c r="BO271" s="62"/>
      <c r="BP271" s="62"/>
    </row>
    <row r="272" spans="6:68" s="45" customFormat="1" x14ac:dyDescent="0.5">
      <c r="F272" s="46"/>
      <c r="G272" s="46"/>
      <c r="H272" s="46"/>
      <c r="I272" s="46"/>
      <c r="J272" s="46"/>
      <c r="L272" s="49"/>
      <c r="M272" s="49"/>
      <c r="N272" s="49"/>
      <c r="O272" s="49"/>
      <c r="P272" s="49"/>
      <c r="Q272" s="49"/>
      <c r="R272" s="49"/>
      <c r="S272" s="49"/>
      <c r="T272" s="49"/>
      <c r="U272" s="49"/>
      <c r="V272" s="49"/>
      <c r="W272" s="49"/>
      <c r="X272" s="49"/>
      <c r="Y272" s="49"/>
      <c r="Z272" s="49"/>
      <c r="AA272" s="49"/>
      <c r="AB272" s="49"/>
      <c r="AC272" s="49"/>
      <c r="AD272" s="49"/>
      <c r="AE272" s="49"/>
      <c r="AF272" s="49"/>
      <c r="AG272" s="49"/>
      <c r="AH272" s="49"/>
      <c r="AI272" s="49"/>
      <c r="AJ272" s="49"/>
      <c r="AK272" s="49"/>
      <c r="AL272" s="49"/>
      <c r="AM272" s="49"/>
      <c r="AN272" s="49"/>
      <c r="AO272" s="49"/>
      <c r="AP272" s="49"/>
      <c r="AQ272" s="49"/>
      <c r="AR272" s="49"/>
      <c r="AS272" s="49"/>
      <c r="AT272" s="49"/>
      <c r="AU272" s="49"/>
      <c r="AV272" s="49"/>
      <c r="AW272" s="49"/>
      <c r="AX272" s="49"/>
      <c r="AY272" s="49"/>
      <c r="AZ272" s="49"/>
      <c r="BA272" s="49"/>
      <c r="BB272" s="49"/>
      <c r="BC272" s="49"/>
      <c r="BD272" s="49"/>
      <c r="BE272" s="49"/>
      <c r="BF272" s="49"/>
      <c r="BG272" s="49"/>
      <c r="BH272" s="49"/>
      <c r="BI272" s="49"/>
      <c r="BJ272" s="49"/>
      <c r="BK272" s="49"/>
      <c r="BL272" s="49"/>
      <c r="BM272" s="49"/>
      <c r="BN272" s="49"/>
      <c r="BO272" s="62"/>
      <c r="BP272" s="62"/>
    </row>
    <row r="273" spans="6:68" s="45" customFormat="1" x14ac:dyDescent="0.5">
      <c r="F273" s="46"/>
      <c r="G273" s="46"/>
      <c r="H273" s="46"/>
      <c r="I273" s="46"/>
      <c r="J273" s="46"/>
      <c r="L273" s="49"/>
      <c r="M273" s="49"/>
      <c r="N273" s="49"/>
      <c r="O273" s="49"/>
      <c r="P273" s="49"/>
      <c r="Q273" s="49"/>
      <c r="R273" s="49"/>
      <c r="S273" s="49"/>
      <c r="T273" s="49"/>
      <c r="U273" s="49"/>
      <c r="V273" s="49"/>
      <c r="W273" s="49"/>
      <c r="X273" s="49"/>
      <c r="Y273" s="49"/>
      <c r="Z273" s="49"/>
      <c r="AA273" s="49"/>
      <c r="AB273" s="49"/>
      <c r="AC273" s="49"/>
      <c r="AD273" s="49"/>
      <c r="AE273" s="49"/>
      <c r="AF273" s="49"/>
      <c r="AG273" s="49"/>
      <c r="AH273" s="49"/>
      <c r="AI273" s="49"/>
      <c r="AJ273" s="49"/>
      <c r="AK273" s="49"/>
      <c r="AL273" s="49"/>
      <c r="AM273" s="49"/>
      <c r="AN273" s="49"/>
      <c r="AO273" s="49"/>
      <c r="AP273" s="49"/>
      <c r="AQ273" s="49"/>
      <c r="AR273" s="49"/>
      <c r="AS273" s="49"/>
      <c r="AT273" s="49"/>
      <c r="AU273" s="49"/>
      <c r="AV273" s="49"/>
      <c r="AW273" s="49"/>
      <c r="AX273" s="49"/>
      <c r="AY273" s="49"/>
      <c r="AZ273" s="49"/>
      <c r="BA273" s="49"/>
      <c r="BB273" s="49"/>
      <c r="BC273" s="49"/>
      <c r="BD273" s="49"/>
      <c r="BE273" s="49"/>
      <c r="BF273" s="49"/>
      <c r="BG273" s="49"/>
      <c r="BH273" s="49"/>
      <c r="BI273" s="49"/>
      <c r="BJ273" s="49"/>
      <c r="BK273" s="49"/>
      <c r="BL273" s="49"/>
      <c r="BM273" s="49"/>
      <c r="BN273" s="49"/>
      <c r="BO273" s="62"/>
      <c r="BP273" s="62"/>
    </row>
    <row r="274" spans="6:68" s="45" customFormat="1" x14ac:dyDescent="0.5">
      <c r="F274" s="46"/>
      <c r="G274" s="46"/>
      <c r="H274" s="46"/>
      <c r="I274" s="46"/>
      <c r="J274" s="46"/>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49"/>
      <c r="AJ274" s="49"/>
      <c r="AK274" s="49"/>
      <c r="AL274" s="49"/>
      <c r="AM274" s="49"/>
      <c r="AN274" s="49"/>
      <c r="AO274" s="49"/>
      <c r="AP274" s="49"/>
      <c r="AQ274" s="49"/>
      <c r="AR274" s="49"/>
      <c r="AS274" s="49"/>
      <c r="AT274" s="49"/>
      <c r="AU274" s="49"/>
      <c r="AV274" s="49"/>
      <c r="AW274" s="49"/>
      <c r="AX274" s="49"/>
      <c r="AY274" s="49"/>
      <c r="AZ274" s="49"/>
      <c r="BA274" s="49"/>
      <c r="BB274" s="49"/>
      <c r="BC274" s="49"/>
      <c r="BD274" s="49"/>
      <c r="BE274" s="49"/>
      <c r="BF274" s="49"/>
      <c r="BG274" s="49"/>
      <c r="BH274" s="49"/>
      <c r="BI274" s="49"/>
      <c r="BJ274" s="49"/>
      <c r="BK274" s="49"/>
      <c r="BL274" s="49"/>
      <c r="BM274" s="49"/>
      <c r="BN274" s="49"/>
      <c r="BO274" s="62"/>
      <c r="BP274" s="62"/>
    </row>
    <row r="275" spans="6:68" s="45" customFormat="1" x14ac:dyDescent="0.5">
      <c r="F275" s="46"/>
      <c r="G275" s="46"/>
      <c r="H275" s="46"/>
      <c r="I275" s="46"/>
      <c r="J275" s="46"/>
      <c r="L275" s="49"/>
      <c r="M275" s="49"/>
      <c r="N275" s="49"/>
      <c r="O275" s="49"/>
      <c r="P275" s="49"/>
      <c r="Q275" s="49"/>
      <c r="R275" s="49"/>
      <c r="S275" s="49"/>
      <c r="T275" s="49"/>
      <c r="U275" s="49"/>
      <c r="V275" s="49"/>
      <c r="W275" s="49"/>
      <c r="X275" s="49"/>
      <c r="Y275" s="49"/>
      <c r="Z275" s="49"/>
      <c r="AA275" s="49"/>
      <c r="AB275" s="49"/>
      <c r="AC275" s="49"/>
      <c r="AD275" s="49"/>
      <c r="AE275" s="49"/>
      <c r="AF275" s="49"/>
      <c r="AG275" s="49"/>
      <c r="AH275" s="49"/>
      <c r="AI275" s="49"/>
      <c r="AJ275" s="49"/>
      <c r="AK275" s="49"/>
      <c r="AL275" s="49"/>
      <c r="AM275" s="49"/>
      <c r="AN275" s="49"/>
      <c r="AO275" s="49"/>
      <c r="AP275" s="49"/>
      <c r="AQ275" s="49"/>
      <c r="AR275" s="49"/>
      <c r="AS275" s="49"/>
      <c r="AT275" s="49"/>
      <c r="AU275" s="49"/>
      <c r="AV275" s="49"/>
      <c r="AW275" s="49"/>
      <c r="AX275" s="49"/>
      <c r="AY275" s="49"/>
      <c r="AZ275" s="49"/>
      <c r="BA275" s="49"/>
      <c r="BB275" s="49"/>
      <c r="BC275" s="49"/>
      <c r="BD275" s="49"/>
      <c r="BE275" s="49"/>
      <c r="BF275" s="49"/>
      <c r="BG275" s="49"/>
      <c r="BH275" s="49"/>
      <c r="BI275" s="49"/>
      <c r="BJ275" s="49"/>
      <c r="BK275" s="49"/>
      <c r="BL275" s="49"/>
      <c r="BM275" s="49"/>
      <c r="BN275" s="49"/>
      <c r="BO275" s="62"/>
      <c r="BP275" s="62"/>
    </row>
    <row r="276" spans="6:68" s="45" customFormat="1" x14ac:dyDescent="0.5">
      <c r="F276" s="46"/>
      <c r="G276" s="46"/>
      <c r="H276" s="46"/>
      <c r="I276" s="46"/>
      <c r="J276" s="46"/>
      <c r="L276" s="49"/>
      <c r="M276" s="49"/>
      <c r="N276" s="49"/>
      <c r="O276" s="49"/>
      <c r="P276" s="49"/>
      <c r="Q276" s="49"/>
      <c r="R276" s="49"/>
      <c r="S276" s="49"/>
      <c r="T276" s="49"/>
      <c r="U276" s="49"/>
      <c r="V276" s="49"/>
      <c r="W276" s="49"/>
      <c r="X276" s="49"/>
      <c r="Y276" s="49"/>
      <c r="Z276" s="49"/>
      <c r="AA276" s="49"/>
      <c r="AB276" s="49"/>
      <c r="AC276" s="49"/>
      <c r="AD276" s="49"/>
      <c r="AE276" s="49"/>
      <c r="AF276" s="49"/>
      <c r="AG276" s="49"/>
      <c r="AH276" s="49"/>
      <c r="AI276" s="49"/>
      <c r="AJ276" s="49"/>
      <c r="AK276" s="49"/>
      <c r="AL276" s="49"/>
      <c r="AM276" s="49"/>
      <c r="AN276" s="49"/>
      <c r="AO276" s="49"/>
      <c r="AP276" s="49"/>
      <c r="AQ276" s="49"/>
      <c r="AR276" s="49"/>
      <c r="AS276" s="49"/>
      <c r="AT276" s="49"/>
      <c r="AU276" s="49"/>
      <c r="AV276" s="49"/>
      <c r="AW276" s="49"/>
      <c r="AX276" s="49"/>
      <c r="AY276" s="49"/>
      <c r="AZ276" s="49"/>
      <c r="BA276" s="49"/>
      <c r="BB276" s="49"/>
      <c r="BC276" s="49"/>
      <c r="BD276" s="49"/>
      <c r="BE276" s="49"/>
      <c r="BF276" s="49"/>
      <c r="BG276" s="49"/>
      <c r="BH276" s="49"/>
      <c r="BI276" s="49"/>
      <c r="BJ276" s="49"/>
      <c r="BK276" s="49"/>
      <c r="BL276" s="49"/>
      <c r="BM276" s="49"/>
      <c r="BN276" s="49"/>
      <c r="BO276" s="62"/>
      <c r="BP276" s="62"/>
    </row>
    <row r="277" spans="6:68" s="45" customFormat="1" x14ac:dyDescent="0.5">
      <c r="F277" s="46"/>
      <c r="G277" s="46"/>
      <c r="H277" s="46"/>
      <c r="I277" s="46"/>
      <c r="J277" s="46"/>
      <c r="L277" s="49"/>
      <c r="M277" s="49"/>
      <c r="N277" s="49"/>
      <c r="O277" s="49"/>
      <c r="P277" s="49"/>
      <c r="Q277" s="49"/>
      <c r="R277" s="49"/>
      <c r="S277" s="49"/>
      <c r="T277" s="49"/>
      <c r="U277" s="49"/>
      <c r="V277" s="49"/>
      <c r="W277" s="49"/>
      <c r="X277" s="49"/>
      <c r="Y277" s="49"/>
      <c r="Z277" s="49"/>
      <c r="AA277" s="49"/>
      <c r="AB277" s="49"/>
      <c r="AC277" s="49"/>
      <c r="AD277" s="49"/>
      <c r="AE277" s="49"/>
      <c r="AF277" s="49"/>
      <c r="AG277" s="49"/>
      <c r="AH277" s="49"/>
      <c r="AI277" s="49"/>
      <c r="AJ277" s="49"/>
      <c r="AK277" s="49"/>
      <c r="AL277" s="49"/>
      <c r="AM277" s="49"/>
      <c r="AN277" s="49"/>
      <c r="AO277" s="49"/>
      <c r="AP277" s="49"/>
      <c r="AQ277" s="49"/>
      <c r="AR277" s="49"/>
      <c r="AS277" s="49"/>
      <c r="AT277" s="49"/>
      <c r="AU277" s="49"/>
      <c r="AV277" s="49"/>
      <c r="AW277" s="49"/>
      <c r="AX277" s="49"/>
      <c r="AY277" s="49"/>
      <c r="AZ277" s="49"/>
      <c r="BA277" s="49"/>
      <c r="BB277" s="49"/>
      <c r="BC277" s="49"/>
      <c r="BD277" s="49"/>
      <c r="BE277" s="49"/>
      <c r="BF277" s="49"/>
      <c r="BG277" s="49"/>
      <c r="BH277" s="49"/>
      <c r="BI277" s="49"/>
      <c r="BJ277" s="49"/>
      <c r="BK277" s="49"/>
      <c r="BL277" s="49"/>
      <c r="BM277" s="49"/>
      <c r="BN277" s="49"/>
      <c r="BO277" s="62"/>
      <c r="BP277" s="62"/>
    </row>
    <row r="278" spans="6:68" s="45" customFormat="1" x14ac:dyDescent="0.5">
      <c r="F278" s="46"/>
      <c r="G278" s="46"/>
      <c r="H278" s="46"/>
      <c r="I278" s="46"/>
      <c r="J278" s="46"/>
      <c r="L278" s="49"/>
      <c r="M278" s="49"/>
      <c r="N278" s="49"/>
      <c r="O278" s="49"/>
      <c r="P278" s="49"/>
      <c r="Q278" s="49"/>
      <c r="R278" s="49"/>
      <c r="S278" s="49"/>
      <c r="T278" s="49"/>
      <c r="U278" s="49"/>
      <c r="V278" s="49"/>
      <c r="W278" s="49"/>
      <c r="X278" s="49"/>
      <c r="Y278" s="49"/>
      <c r="Z278" s="49"/>
      <c r="AA278" s="49"/>
      <c r="AB278" s="49"/>
      <c r="AC278" s="49"/>
      <c r="AD278" s="49"/>
      <c r="AE278" s="49"/>
      <c r="AF278" s="49"/>
      <c r="AG278" s="49"/>
      <c r="AH278" s="49"/>
      <c r="AI278" s="49"/>
      <c r="AJ278" s="49"/>
      <c r="AK278" s="49"/>
      <c r="AL278" s="49"/>
      <c r="AM278" s="49"/>
      <c r="AN278" s="49"/>
      <c r="AO278" s="49"/>
      <c r="AP278" s="49"/>
      <c r="AQ278" s="49"/>
      <c r="AR278" s="49"/>
      <c r="AS278" s="49"/>
      <c r="AT278" s="49"/>
      <c r="AU278" s="49"/>
      <c r="AV278" s="49"/>
      <c r="AW278" s="49"/>
      <c r="AX278" s="49"/>
      <c r="AY278" s="49"/>
      <c r="AZ278" s="49"/>
      <c r="BA278" s="49"/>
      <c r="BB278" s="49"/>
      <c r="BC278" s="49"/>
      <c r="BD278" s="49"/>
      <c r="BE278" s="49"/>
      <c r="BF278" s="49"/>
      <c r="BG278" s="49"/>
      <c r="BH278" s="49"/>
      <c r="BI278" s="49"/>
      <c r="BJ278" s="49"/>
      <c r="BK278" s="49"/>
      <c r="BL278" s="49"/>
      <c r="BM278" s="49"/>
      <c r="BN278" s="49"/>
      <c r="BO278" s="62"/>
      <c r="BP278" s="62"/>
    </row>
    <row r="279" spans="6:68" s="45" customFormat="1" x14ac:dyDescent="0.5">
      <c r="F279" s="46"/>
      <c r="G279" s="46"/>
      <c r="H279" s="46"/>
      <c r="I279" s="46"/>
      <c r="J279" s="46"/>
      <c r="L279" s="49"/>
      <c r="M279" s="49"/>
      <c r="N279" s="49"/>
      <c r="O279" s="49"/>
      <c r="P279" s="49"/>
      <c r="Q279" s="49"/>
      <c r="R279" s="49"/>
      <c r="S279" s="49"/>
      <c r="T279" s="49"/>
      <c r="U279" s="49"/>
      <c r="V279" s="49"/>
      <c r="W279" s="49"/>
      <c r="X279" s="49"/>
      <c r="Y279" s="49"/>
      <c r="Z279" s="49"/>
      <c r="AA279" s="49"/>
      <c r="AB279" s="49"/>
      <c r="AC279" s="49"/>
      <c r="AD279" s="49"/>
      <c r="AE279" s="49"/>
      <c r="AF279" s="49"/>
      <c r="AG279" s="49"/>
      <c r="AH279" s="49"/>
      <c r="AI279" s="49"/>
      <c r="AJ279" s="49"/>
      <c r="AK279" s="49"/>
      <c r="AL279" s="49"/>
      <c r="AM279" s="49"/>
      <c r="AN279" s="49"/>
      <c r="AO279" s="49"/>
      <c r="AP279" s="49"/>
      <c r="AQ279" s="49"/>
      <c r="AR279" s="49"/>
      <c r="AS279" s="49"/>
      <c r="AT279" s="49"/>
      <c r="AU279" s="49"/>
      <c r="AV279" s="49"/>
      <c r="AW279" s="49"/>
      <c r="AX279" s="49"/>
      <c r="AY279" s="49"/>
      <c r="AZ279" s="49"/>
      <c r="BA279" s="49"/>
      <c r="BB279" s="49"/>
      <c r="BC279" s="49"/>
      <c r="BD279" s="49"/>
      <c r="BE279" s="49"/>
      <c r="BF279" s="49"/>
      <c r="BG279" s="49"/>
      <c r="BH279" s="49"/>
      <c r="BI279" s="49"/>
      <c r="BJ279" s="49"/>
      <c r="BK279" s="49"/>
      <c r="BL279" s="49"/>
      <c r="BM279" s="49"/>
      <c r="BN279" s="49"/>
      <c r="BO279" s="62"/>
      <c r="BP279" s="62"/>
    </row>
    <row r="280" spans="6:68" s="45" customFormat="1" x14ac:dyDescent="0.5">
      <c r="F280" s="46"/>
      <c r="G280" s="46"/>
      <c r="H280" s="46"/>
      <c r="I280" s="46"/>
      <c r="J280" s="46"/>
      <c r="L280" s="49"/>
      <c r="M280" s="49"/>
      <c r="N280" s="49"/>
      <c r="O280" s="49"/>
      <c r="P280" s="49"/>
      <c r="Q280" s="49"/>
      <c r="R280" s="49"/>
      <c r="S280" s="49"/>
      <c r="T280" s="49"/>
      <c r="U280" s="49"/>
      <c r="V280" s="49"/>
      <c r="W280" s="49"/>
      <c r="X280" s="49"/>
      <c r="Y280" s="49"/>
      <c r="Z280" s="49"/>
      <c r="AA280" s="49"/>
      <c r="AB280" s="49"/>
      <c r="AC280" s="49"/>
      <c r="AD280" s="49"/>
      <c r="AE280" s="49"/>
      <c r="AF280" s="49"/>
      <c r="AG280" s="49"/>
      <c r="AH280" s="49"/>
      <c r="AI280" s="49"/>
      <c r="AJ280" s="49"/>
      <c r="AK280" s="49"/>
      <c r="AL280" s="49"/>
      <c r="AM280" s="49"/>
      <c r="AN280" s="49"/>
      <c r="AO280" s="49"/>
      <c r="AP280" s="49"/>
      <c r="AQ280" s="49"/>
      <c r="AR280" s="49"/>
      <c r="AS280" s="49"/>
      <c r="AT280" s="49"/>
      <c r="AU280" s="49"/>
      <c r="AV280" s="49"/>
      <c r="AW280" s="49"/>
      <c r="AX280" s="49"/>
      <c r="AY280" s="49"/>
      <c r="AZ280" s="49"/>
      <c r="BA280" s="49"/>
      <c r="BB280" s="49"/>
      <c r="BC280" s="49"/>
      <c r="BD280" s="49"/>
      <c r="BE280" s="49"/>
      <c r="BF280" s="49"/>
      <c r="BG280" s="49"/>
      <c r="BH280" s="49"/>
      <c r="BI280" s="49"/>
      <c r="BJ280" s="49"/>
      <c r="BK280" s="49"/>
      <c r="BL280" s="49"/>
      <c r="BM280" s="49"/>
      <c r="BN280" s="49"/>
      <c r="BO280" s="62"/>
      <c r="BP280" s="62"/>
    </row>
    <row r="281" spans="6:68" s="45" customFormat="1" x14ac:dyDescent="0.5">
      <c r="F281" s="46"/>
      <c r="G281" s="46"/>
      <c r="H281" s="46"/>
      <c r="I281" s="46"/>
      <c r="J281" s="46"/>
      <c r="L281" s="49"/>
      <c r="M281" s="49"/>
      <c r="N281" s="49"/>
      <c r="O281" s="49"/>
      <c r="P281" s="49"/>
      <c r="Q281" s="49"/>
      <c r="R281" s="49"/>
      <c r="S281" s="49"/>
      <c r="T281" s="49"/>
      <c r="U281" s="49"/>
      <c r="V281" s="49"/>
      <c r="W281" s="49"/>
      <c r="X281" s="49"/>
      <c r="Y281" s="49"/>
      <c r="Z281" s="49"/>
      <c r="AA281" s="49"/>
      <c r="AB281" s="49"/>
      <c r="AC281" s="49"/>
      <c r="AD281" s="49"/>
      <c r="AE281" s="49"/>
      <c r="AF281" s="49"/>
      <c r="AG281" s="49"/>
      <c r="AH281" s="49"/>
      <c r="AI281" s="49"/>
      <c r="AJ281" s="49"/>
      <c r="AK281" s="49"/>
      <c r="AL281" s="49"/>
      <c r="AM281" s="49"/>
      <c r="AN281" s="49"/>
      <c r="AO281" s="49"/>
      <c r="AP281" s="49"/>
      <c r="AQ281" s="49"/>
      <c r="AR281" s="49"/>
      <c r="AS281" s="49"/>
      <c r="AT281" s="49"/>
      <c r="AU281" s="49"/>
      <c r="AV281" s="49"/>
      <c r="AW281" s="49"/>
      <c r="AX281" s="49"/>
      <c r="AY281" s="49"/>
      <c r="AZ281" s="49"/>
      <c r="BA281" s="49"/>
      <c r="BB281" s="49"/>
      <c r="BC281" s="49"/>
      <c r="BD281" s="49"/>
      <c r="BE281" s="49"/>
      <c r="BF281" s="49"/>
      <c r="BG281" s="49"/>
      <c r="BH281" s="49"/>
      <c r="BI281" s="49"/>
      <c r="BJ281" s="49"/>
      <c r="BK281" s="49"/>
      <c r="BL281" s="49"/>
      <c r="BM281" s="49"/>
      <c r="BN281" s="49"/>
      <c r="BO281" s="62"/>
      <c r="BP281" s="62"/>
    </row>
    <row r="282" spans="6:68" s="45" customFormat="1" x14ac:dyDescent="0.5">
      <c r="F282" s="46"/>
      <c r="G282" s="46"/>
      <c r="H282" s="46"/>
      <c r="I282" s="46"/>
      <c r="J282" s="46"/>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c r="AM282" s="49"/>
      <c r="AN282" s="49"/>
      <c r="AO282" s="49"/>
      <c r="AP282" s="49"/>
      <c r="AQ282" s="49"/>
      <c r="AR282" s="49"/>
      <c r="AS282" s="49"/>
      <c r="AT282" s="49"/>
      <c r="AU282" s="49"/>
      <c r="AV282" s="49"/>
      <c r="AW282" s="49"/>
      <c r="AX282" s="49"/>
      <c r="AY282" s="49"/>
      <c r="AZ282" s="49"/>
      <c r="BA282" s="49"/>
      <c r="BB282" s="49"/>
      <c r="BC282" s="49"/>
      <c r="BD282" s="49"/>
      <c r="BE282" s="49"/>
      <c r="BF282" s="49"/>
      <c r="BG282" s="49"/>
      <c r="BH282" s="49"/>
      <c r="BI282" s="49"/>
      <c r="BJ282" s="49"/>
      <c r="BK282" s="49"/>
      <c r="BL282" s="49"/>
      <c r="BM282" s="49"/>
      <c r="BN282" s="49"/>
      <c r="BO282" s="62"/>
      <c r="BP282" s="62"/>
    </row>
    <row r="283" spans="6:68" s="45" customFormat="1" x14ac:dyDescent="0.5">
      <c r="F283" s="46"/>
      <c r="G283" s="46"/>
      <c r="H283" s="46"/>
      <c r="I283" s="46"/>
      <c r="J283" s="46"/>
      <c r="L283" s="49"/>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c r="AM283" s="49"/>
      <c r="AN283" s="49"/>
      <c r="AO283" s="49"/>
      <c r="AP283" s="49"/>
      <c r="AQ283" s="49"/>
      <c r="AR283" s="49"/>
      <c r="AS283" s="49"/>
      <c r="AT283" s="49"/>
      <c r="AU283" s="49"/>
      <c r="AV283" s="49"/>
      <c r="AW283" s="49"/>
      <c r="AX283" s="49"/>
      <c r="AY283" s="49"/>
      <c r="AZ283" s="49"/>
      <c r="BA283" s="49"/>
      <c r="BB283" s="49"/>
      <c r="BC283" s="49"/>
      <c r="BD283" s="49"/>
      <c r="BE283" s="49"/>
      <c r="BF283" s="49"/>
      <c r="BG283" s="49"/>
      <c r="BH283" s="49"/>
      <c r="BI283" s="49"/>
      <c r="BJ283" s="49"/>
      <c r="BK283" s="49"/>
      <c r="BL283" s="49"/>
      <c r="BM283" s="49"/>
      <c r="BN283" s="49"/>
      <c r="BO283" s="62"/>
      <c r="BP283" s="62"/>
    </row>
    <row r="284" spans="6:68" s="45" customFormat="1" x14ac:dyDescent="0.5">
      <c r="F284" s="46"/>
      <c r="G284" s="46"/>
      <c r="H284" s="46"/>
      <c r="I284" s="46"/>
      <c r="J284" s="46"/>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49"/>
      <c r="AL284" s="49"/>
      <c r="AM284" s="49"/>
      <c r="AN284" s="49"/>
      <c r="AO284" s="49"/>
      <c r="AP284" s="49"/>
      <c r="AQ284" s="49"/>
      <c r="AR284" s="49"/>
      <c r="AS284" s="49"/>
      <c r="AT284" s="49"/>
      <c r="AU284" s="49"/>
      <c r="AV284" s="49"/>
      <c r="AW284" s="49"/>
      <c r="AX284" s="49"/>
      <c r="AY284" s="49"/>
      <c r="AZ284" s="49"/>
      <c r="BA284" s="49"/>
      <c r="BB284" s="49"/>
      <c r="BC284" s="49"/>
      <c r="BD284" s="49"/>
      <c r="BE284" s="49"/>
      <c r="BF284" s="49"/>
      <c r="BG284" s="49"/>
      <c r="BH284" s="49"/>
      <c r="BI284" s="49"/>
      <c r="BJ284" s="49"/>
      <c r="BK284" s="49"/>
      <c r="BL284" s="49"/>
      <c r="BM284" s="49"/>
      <c r="BN284" s="49"/>
      <c r="BO284" s="62"/>
      <c r="BP284" s="62"/>
    </row>
    <row r="285" spans="6:68" s="45" customFormat="1" x14ac:dyDescent="0.5">
      <c r="F285" s="46"/>
      <c r="G285" s="46"/>
      <c r="H285" s="46"/>
      <c r="I285" s="46"/>
      <c r="J285" s="46"/>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c r="AM285" s="49"/>
      <c r="AN285" s="49"/>
      <c r="AO285" s="49"/>
      <c r="AP285" s="49"/>
      <c r="AQ285" s="49"/>
      <c r="AR285" s="49"/>
      <c r="AS285" s="49"/>
      <c r="AT285" s="49"/>
      <c r="AU285" s="49"/>
      <c r="AV285" s="49"/>
      <c r="AW285" s="49"/>
      <c r="AX285" s="49"/>
      <c r="AY285" s="49"/>
      <c r="AZ285" s="49"/>
      <c r="BA285" s="49"/>
      <c r="BB285" s="49"/>
      <c r="BC285" s="49"/>
      <c r="BD285" s="49"/>
      <c r="BE285" s="49"/>
      <c r="BF285" s="49"/>
      <c r="BG285" s="49"/>
      <c r="BH285" s="49"/>
      <c r="BI285" s="49"/>
      <c r="BJ285" s="49"/>
      <c r="BK285" s="49"/>
      <c r="BL285" s="49"/>
      <c r="BM285" s="49"/>
      <c r="BN285" s="49"/>
      <c r="BO285" s="62"/>
      <c r="BP285" s="62"/>
    </row>
    <row r="286" spans="6:68" s="45" customFormat="1" x14ac:dyDescent="0.5">
      <c r="F286" s="46"/>
      <c r="G286" s="46"/>
      <c r="H286" s="46"/>
      <c r="I286" s="46"/>
      <c r="J286" s="46"/>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c r="AM286" s="49"/>
      <c r="AN286" s="49"/>
      <c r="AO286" s="49"/>
      <c r="AP286" s="49"/>
      <c r="AQ286" s="49"/>
      <c r="AR286" s="49"/>
      <c r="AS286" s="49"/>
      <c r="AT286" s="49"/>
      <c r="AU286" s="49"/>
      <c r="AV286" s="49"/>
      <c r="AW286" s="49"/>
      <c r="AX286" s="49"/>
      <c r="AY286" s="49"/>
      <c r="AZ286" s="49"/>
      <c r="BA286" s="49"/>
      <c r="BB286" s="49"/>
      <c r="BC286" s="49"/>
      <c r="BD286" s="49"/>
      <c r="BE286" s="49"/>
      <c r="BF286" s="49"/>
      <c r="BG286" s="49"/>
      <c r="BH286" s="49"/>
      <c r="BI286" s="49"/>
      <c r="BJ286" s="49"/>
      <c r="BK286" s="49"/>
      <c r="BL286" s="49"/>
      <c r="BM286" s="49"/>
      <c r="BN286" s="49"/>
      <c r="BO286" s="62"/>
      <c r="BP286" s="62"/>
    </row>
    <row r="287" spans="6:68" s="45" customFormat="1" x14ac:dyDescent="0.5">
      <c r="F287" s="46"/>
      <c r="G287" s="46"/>
      <c r="H287" s="46"/>
      <c r="I287" s="46"/>
      <c r="J287" s="46"/>
      <c r="L287" s="49"/>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49"/>
      <c r="AJ287" s="49"/>
      <c r="AK287" s="49"/>
      <c r="AL287" s="49"/>
      <c r="AM287" s="49"/>
      <c r="AN287" s="49"/>
      <c r="AO287" s="49"/>
      <c r="AP287" s="49"/>
      <c r="AQ287" s="49"/>
      <c r="AR287" s="49"/>
      <c r="AS287" s="49"/>
      <c r="AT287" s="49"/>
      <c r="AU287" s="49"/>
      <c r="AV287" s="49"/>
      <c r="AW287" s="49"/>
      <c r="AX287" s="49"/>
      <c r="AY287" s="49"/>
      <c r="AZ287" s="49"/>
      <c r="BA287" s="49"/>
      <c r="BB287" s="49"/>
      <c r="BC287" s="49"/>
      <c r="BD287" s="49"/>
      <c r="BE287" s="49"/>
      <c r="BF287" s="49"/>
      <c r="BG287" s="49"/>
      <c r="BH287" s="49"/>
      <c r="BI287" s="49"/>
      <c r="BJ287" s="49"/>
      <c r="BK287" s="49"/>
      <c r="BL287" s="49"/>
      <c r="BM287" s="49"/>
      <c r="BN287" s="49"/>
      <c r="BO287" s="62"/>
      <c r="BP287" s="62"/>
    </row>
    <row r="288" spans="6:68" s="45" customFormat="1" x14ac:dyDescent="0.5">
      <c r="F288" s="46"/>
      <c r="G288" s="46"/>
      <c r="H288" s="46"/>
      <c r="I288" s="46"/>
      <c r="J288" s="46"/>
      <c r="L288" s="49"/>
      <c r="M288" s="49"/>
      <c r="N288" s="49"/>
      <c r="O288" s="49"/>
      <c r="P288" s="49"/>
      <c r="Q288" s="49"/>
      <c r="R288" s="49"/>
      <c r="S288" s="49"/>
      <c r="T288" s="49"/>
      <c r="U288" s="49"/>
      <c r="V288" s="49"/>
      <c r="W288" s="49"/>
      <c r="X288" s="49"/>
      <c r="Y288" s="49"/>
      <c r="Z288" s="49"/>
      <c r="AA288" s="49"/>
      <c r="AB288" s="49"/>
      <c r="AC288" s="49"/>
      <c r="AD288" s="49"/>
      <c r="AE288" s="49"/>
      <c r="AF288" s="49"/>
      <c r="AG288" s="49"/>
      <c r="AH288" s="49"/>
      <c r="AI288" s="49"/>
      <c r="AJ288" s="49"/>
      <c r="AK288" s="49"/>
      <c r="AL288" s="49"/>
      <c r="AM288" s="49"/>
      <c r="AN288" s="49"/>
      <c r="AO288" s="49"/>
      <c r="AP288" s="49"/>
      <c r="AQ288" s="49"/>
      <c r="AR288" s="49"/>
      <c r="AS288" s="49"/>
      <c r="AT288" s="49"/>
      <c r="AU288" s="49"/>
      <c r="AV288" s="49"/>
      <c r="AW288" s="49"/>
      <c r="AX288" s="49"/>
      <c r="AY288" s="49"/>
      <c r="AZ288" s="49"/>
      <c r="BA288" s="49"/>
      <c r="BB288" s="49"/>
      <c r="BC288" s="49"/>
      <c r="BD288" s="49"/>
      <c r="BE288" s="49"/>
      <c r="BF288" s="49"/>
      <c r="BG288" s="49"/>
      <c r="BH288" s="49"/>
      <c r="BI288" s="49"/>
      <c r="BJ288" s="49"/>
      <c r="BK288" s="49"/>
      <c r="BL288" s="49"/>
      <c r="BM288" s="49"/>
      <c r="BN288" s="49"/>
      <c r="BO288" s="62"/>
      <c r="BP288" s="62"/>
    </row>
    <row r="289" spans="6:68" s="45" customFormat="1" x14ac:dyDescent="0.5">
      <c r="F289" s="46"/>
      <c r="G289" s="46"/>
      <c r="H289" s="46"/>
      <c r="I289" s="46"/>
      <c r="J289" s="46"/>
      <c r="L289" s="49"/>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49"/>
      <c r="AJ289" s="49"/>
      <c r="AK289" s="49"/>
      <c r="AL289" s="49"/>
      <c r="AM289" s="49"/>
      <c r="AN289" s="49"/>
      <c r="AO289" s="49"/>
      <c r="AP289" s="49"/>
      <c r="AQ289" s="49"/>
      <c r="AR289" s="49"/>
      <c r="AS289" s="49"/>
      <c r="AT289" s="49"/>
      <c r="AU289" s="49"/>
      <c r="AV289" s="49"/>
      <c r="AW289" s="49"/>
      <c r="AX289" s="49"/>
      <c r="AY289" s="49"/>
      <c r="AZ289" s="49"/>
      <c r="BA289" s="49"/>
      <c r="BB289" s="49"/>
      <c r="BC289" s="49"/>
      <c r="BD289" s="49"/>
      <c r="BE289" s="49"/>
      <c r="BF289" s="49"/>
      <c r="BG289" s="49"/>
      <c r="BH289" s="49"/>
      <c r="BI289" s="49"/>
      <c r="BJ289" s="49"/>
      <c r="BK289" s="49"/>
      <c r="BL289" s="49"/>
      <c r="BM289" s="49"/>
      <c r="BN289" s="49"/>
      <c r="BO289" s="62"/>
      <c r="BP289" s="62"/>
    </row>
    <row r="290" spans="6:68" s="45" customFormat="1" x14ac:dyDescent="0.5">
      <c r="F290" s="46"/>
      <c r="G290" s="46"/>
      <c r="H290" s="46"/>
      <c r="I290" s="46"/>
      <c r="J290" s="46"/>
      <c r="L290" s="49"/>
      <c r="M290" s="49"/>
      <c r="N290" s="49"/>
      <c r="O290" s="49"/>
      <c r="P290" s="49"/>
      <c r="Q290" s="49"/>
      <c r="R290" s="49"/>
      <c r="S290" s="49"/>
      <c r="T290" s="49"/>
      <c r="U290" s="49"/>
      <c r="V290" s="49"/>
      <c r="W290" s="49"/>
      <c r="X290" s="49"/>
      <c r="Y290" s="49"/>
      <c r="Z290" s="49"/>
      <c r="AA290" s="49"/>
      <c r="AB290" s="49"/>
      <c r="AC290" s="49"/>
      <c r="AD290" s="49"/>
      <c r="AE290" s="49"/>
      <c r="AF290" s="49"/>
      <c r="AG290" s="49"/>
      <c r="AH290" s="49"/>
      <c r="AI290" s="49"/>
      <c r="AJ290" s="49"/>
      <c r="AK290" s="49"/>
      <c r="AL290" s="49"/>
      <c r="AM290" s="49"/>
      <c r="AN290" s="49"/>
      <c r="AO290" s="49"/>
      <c r="AP290" s="49"/>
      <c r="AQ290" s="49"/>
      <c r="AR290" s="49"/>
      <c r="AS290" s="49"/>
      <c r="AT290" s="49"/>
      <c r="AU290" s="49"/>
      <c r="AV290" s="49"/>
      <c r="AW290" s="49"/>
      <c r="AX290" s="49"/>
      <c r="AY290" s="49"/>
      <c r="AZ290" s="49"/>
      <c r="BA290" s="49"/>
      <c r="BB290" s="49"/>
      <c r="BC290" s="49"/>
      <c r="BD290" s="49"/>
      <c r="BE290" s="49"/>
      <c r="BF290" s="49"/>
      <c r="BG290" s="49"/>
      <c r="BH290" s="49"/>
      <c r="BI290" s="49"/>
      <c r="BJ290" s="49"/>
      <c r="BK290" s="49"/>
      <c r="BL290" s="49"/>
      <c r="BM290" s="49"/>
      <c r="BN290" s="49"/>
      <c r="BO290" s="62"/>
      <c r="BP290" s="62"/>
    </row>
    <row r="291" spans="6:68" s="45" customFormat="1" x14ac:dyDescent="0.5">
      <c r="F291" s="46"/>
      <c r="G291" s="46"/>
      <c r="H291" s="46"/>
      <c r="I291" s="46"/>
      <c r="J291" s="46"/>
      <c r="L291" s="49"/>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49"/>
      <c r="AY291" s="49"/>
      <c r="AZ291" s="49"/>
      <c r="BA291" s="49"/>
      <c r="BB291" s="49"/>
      <c r="BC291" s="49"/>
      <c r="BD291" s="49"/>
      <c r="BE291" s="49"/>
      <c r="BF291" s="49"/>
      <c r="BG291" s="49"/>
      <c r="BH291" s="49"/>
      <c r="BI291" s="49"/>
      <c r="BJ291" s="49"/>
      <c r="BK291" s="49"/>
      <c r="BL291" s="49"/>
      <c r="BM291" s="49"/>
      <c r="BN291" s="49"/>
      <c r="BO291" s="62"/>
      <c r="BP291" s="62"/>
    </row>
    <row r="292" spans="6:68" s="45" customFormat="1" x14ac:dyDescent="0.5">
      <c r="F292" s="46"/>
      <c r="G292" s="46"/>
      <c r="H292" s="46"/>
      <c r="I292" s="46"/>
      <c r="J292" s="46"/>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49"/>
      <c r="AJ292" s="49"/>
      <c r="AK292" s="49"/>
      <c r="AL292" s="49"/>
      <c r="AM292" s="49"/>
      <c r="AN292" s="49"/>
      <c r="AO292" s="49"/>
      <c r="AP292" s="49"/>
      <c r="AQ292" s="49"/>
      <c r="AR292" s="49"/>
      <c r="AS292" s="49"/>
      <c r="AT292" s="49"/>
      <c r="AU292" s="49"/>
      <c r="AV292" s="49"/>
      <c r="AW292" s="49"/>
      <c r="AX292" s="49"/>
      <c r="AY292" s="49"/>
      <c r="AZ292" s="49"/>
      <c r="BA292" s="49"/>
      <c r="BB292" s="49"/>
      <c r="BC292" s="49"/>
      <c r="BD292" s="49"/>
      <c r="BE292" s="49"/>
      <c r="BF292" s="49"/>
      <c r="BG292" s="49"/>
      <c r="BH292" s="49"/>
      <c r="BI292" s="49"/>
      <c r="BJ292" s="49"/>
      <c r="BK292" s="49"/>
      <c r="BL292" s="49"/>
      <c r="BM292" s="49"/>
      <c r="BN292" s="49"/>
      <c r="BO292" s="62"/>
      <c r="BP292" s="62"/>
    </row>
    <row r="293" spans="6:68" s="45" customFormat="1" x14ac:dyDescent="0.5">
      <c r="F293" s="46"/>
      <c r="G293" s="46"/>
      <c r="H293" s="46"/>
      <c r="I293" s="46"/>
      <c r="J293" s="46"/>
      <c r="L293" s="49"/>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c r="AJ293" s="49"/>
      <c r="AK293" s="49"/>
      <c r="AL293" s="49"/>
      <c r="AM293" s="49"/>
      <c r="AN293" s="49"/>
      <c r="AO293" s="49"/>
      <c r="AP293" s="49"/>
      <c r="AQ293" s="49"/>
      <c r="AR293" s="49"/>
      <c r="AS293" s="49"/>
      <c r="AT293" s="49"/>
      <c r="AU293" s="49"/>
      <c r="AV293" s="49"/>
      <c r="AW293" s="49"/>
      <c r="AX293" s="49"/>
      <c r="AY293" s="49"/>
      <c r="AZ293" s="49"/>
      <c r="BA293" s="49"/>
      <c r="BB293" s="49"/>
      <c r="BC293" s="49"/>
      <c r="BD293" s="49"/>
      <c r="BE293" s="49"/>
      <c r="BF293" s="49"/>
      <c r="BG293" s="49"/>
      <c r="BH293" s="49"/>
      <c r="BI293" s="49"/>
      <c r="BJ293" s="49"/>
      <c r="BK293" s="49"/>
      <c r="BL293" s="49"/>
      <c r="BM293" s="49"/>
      <c r="BN293" s="49"/>
      <c r="BO293" s="62"/>
      <c r="BP293" s="62"/>
    </row>
    <row r="294" spans="6:68" s="45" customFormat="1" x14ac:dyDescent="0.5">
      <c r="F294" s="46"/>
      <c r="G294" s="46"/>
      <c r="H294" s="46"/>
      <c r="I294" s="46"/>
      <c r="J294" s="46"/>
      <c r="L294" s="49"/>
      <c r="M294" s="49"/>
      <c r="N294" s="49"/>
      <c r="O294" s="49"/>
      <c r="P294" s="49"/>
      <c r="Q294" s="49"/>
      <c r="R294" s="49"/>
      <c r="S294" s="49"/>
      <c r="T294" s="49"/>
      <c r="U294" s="49"/>
      <c r="V294" s="49"/>
      <c r="W294" s="49"/>
      <c r="X294" s="49"/>
      <c r="Y294" s="49"/>
      <c r="Z294" s="49"/>
      <c r="AA294" s="49"/>
      <c r="AB294" s="49"/>
      <c r="AC294" s="49"/>
      <c r="AD294" s="49"/>
      <c r="AE294" s="49"/>
      <c r="AF294" s="49"/>
      <c r="AG294" s="49"/>
      <c r="AH294" s="49"/>
      <c r="AI294" s="49"/>
      <c r="AJ294" s="49"/>
      <c r="AK294" s="49"/>
      <c r="AL294" s="49"/>
      <c r="AM294" s="49"/>
      <c r="AN294" s="49"/>
      <c r="AO294" s="49"/>
      <c r="AP294" s="49"/>
      <c r="AQ294" s="49"/>
      <c r="AR294" s="49"/>
      <c r="AS294" s="49"/>
      <c r="AT294" s="49"/>
      <c r="AU294" s="49"/>
      <c r="AV294" s="49"/>
      <c r="AW294" s="49"/>
      <c r="AX294" s="49"/>
      <c r="AY294" s="49"/>
      <c r="AZ294" s="49"/>
      <c r="BA294" s="49"/>
      <c r="BB294" s="49"/>
      <c r="BC294" s="49"/>
      <c r="BD294" s="49"/>
      <c r="BE294" s="49"/>
      <c r="BF294" s="49"/>
      <c r="BG294" s="49"/>
      <c r="BH294" s="49"/>
      <c r="BI294" s="49"/>
      <c r="BJ294" s="49"/>
      <c r="BK294" s="49"/>
      <c r="BL294" s="49"/>
      <c r="BM294" s="49"/>
      <c r="BN294" s="49"/>
      <c r="BO294" s="62"/>
      <c r="BP294" s="62"/>
    </row>
    <row r="295" spans="6:68" s="45" customFormat="1" x14ac:dyDescent="0.5">
      <c r="F295" s="46"/>
      <c r="G295" s="46"/>
      <c r="H295" s="46"/>
      <c r="I295" s="46"/>
      <c r="J295" s="46"/>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9"/>
      <c r="AY295" s="49"/>
      <c r="AZ295" s="49"/>
      <c r="BA295" s="49"/>
      <c r="BB295" s="49"/>
      <c r="BC295" s="49"/>
      <c r="BD295" s="49"/>
      <c r="BE295" s="49"/>
      <c r="BF295" s="49"/>
      <c r="BG295" s="49"/>
      <c r="BH295" s="49"/>
      <c r="BI295" s="49"/>
      <c r="BJ295" s="49"/>
      <c r="BK295" s="49"/>
      <c r="BL295" s="49"/>
      <c r="BM295" s="49"/>
      <c r="BN295" s="49"/>
      <c r="BO295" s="62"/>
      <c r="BP295" s="62"/>
    </row>
    <row r="296" spans="6:68" s="45" customFormat="1" x14ac:dyDescent="0.5">
      <c r="F296" s="46"/>
      <c r="G296" s="46"/>
      <c r="H296" s="46"/>
      <c r="I296" s="46"/>
      <c r="J296" s="46"/>
      <c r="L296" s="49"/>
      <c r="M296" s="49"/>
      <c r="N296" s="49"/>
      <c r="O296" s="49"/>
      <c r="P296" s="49"/>
      <c r="Q296" s="49"/>
      <c r="R296" s="49"/>
      <c r="S296" s="49"/>
      <c r="T296" s="49"/>
      <c r="U296" s="49"/>
      <c r="V296" s="49"/>
      <c r="W296" s="49"/>
      <c r="X296" s="49"/>
      <c r="Y296" s="49"/>
      <c r="Z296" s="49"/>
      <c r="AA296" s="49"/>
      <c r="AB296" s="49"/>
      <c r="AC296" s="49"/>
      <c r="AD296" s="49"/>
      <c r="AE296" s="49"/>
      <c r="AF296" s="49"/>
      <c r="AG296" s="49"/>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49"/>
      <c r="BF296" s="49"/>
      <c r="BG296" s="49"/>
      <c r="BH296" s="49"/>
      <c r="BI296" s="49"/>
      <c r="BJ296" s="49"/>
      <c r="BK296" s="49"/>
      <c r="BL296" s="49"/>
      <c r="BM296" s="49"/>
      <c r="BN296" s="49"/>
      <c r="BO296" s="62"/>
      <c r="BP296" s="62"/>
    </row>
    <row r="297" spans="6:68" s="45" customFormat="1" x14ac:dyDescent="0.5">
      <c r="F297" s="46"/>
      <c r="G297" s="46"/>
      <c r="H297" s="46"/>
      <c r="I297" s="46"/>
      <c r="J297" s="46"/>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49"/>
      <c r="AJ297" s="49"/>
      <c r="AK297" s="49"/>
      <c r="AL297" s="49"/>
      <c r="AM297" s="49"/>
      <c r="AN297" s="49"/>
      <c r="AO297" s="49"/>
      <c r="AP297" s="49"/>
      <c r="AQ297" s="49"/>
      <c r="AR297" s="49"/>
      <c r="AS297" s="49"/>
      <c r="AT297" s="49"/>
      <c r="AU297" s="49"/>
      <c r="AV297" s="49"/>
      <c r="AW297" s="49"/>
      <c r="AX297" s="49"/>
      <c r="AY297" s="49"/>
      <c r="AZ297" s="49"/>
      <c r="BA297" s="49"/>
      <c r="BB297" s="49"/>
      <c r="BC297" s="49"/>
      <c r="BD297" s="49"/>
      <c r="BE297" s="49"/>
      <c r="BF297" s="49"/>
      <c r="BG297" s="49"/>
      <c r="BH297" s="49"/>
      <c r="BI297" s="49"/>
      <c r="BJ297" s="49"/>
      <c r="BK297" s="49"/>
      <c r="BL297" s="49"/>
      <c r="BM297" s="49"/>
      <c r="BN297" s="49"/>
      <c r="BO297" s="62"/>
      <c r="BP297" s="62"/>
    </row>
    <row r="298" spans="6:68" s="45" customFormat="1" x14ac:dyDescent="0.5">
      <c r="F298" s="46"/>
      <c r="G298" s="46"/>
      <c r="H298" s="46"/>
      <c r="I298" s="46"/>
      <c r="J298" s="46"/>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49"/>
      <c r="AJ298" s="49"/>
      <c r="AK298" s="49"/>
      <c r="AL298" s="49"/>
      <c r="AM298" s="49"/>
      <c r="AN298" s="49"/>
      <c r="AO298" s="49"/>
      <c r="AP298" s="49"/>
      <c r="AQ298" s="49"/>
      <c r="AR298" s="49"/>
      <c r="AS298" s="49"/>
      <c r="AT298" s="49"/>
      <c r="AU298" s="49"/>
      <c r="AV298" s="49"/>
      <c r="AW298" s="49"/>
      <c r="AX298" s="49"/>
      <c r="AY298" s="49"/>
      <c r="AZ298" s="49"/>
      <c r="BA298" s="49"/>
      <c r="BB298" s="49"/>
      <c r="BC298" s="49"/>
      <c r="BD298" s="49"/>
      <c r="BE298" s="49"/>
      <c r="BF298" s="49"/>
      <c r="BG298" s="49"/>
      <c r="BH298" s="49"/>
      <c r="BI298" s="49"/>
      <c r="BJ298" s="49"/>
      <c r="BK298" s="49"/>
      <c r="BL298" s="49"/>
      <c r="BM298" s="49"/>
      <c r="BN298" s="49"/>
      <c r="BO298" s="62"/>
      <c r="BP298" s="62"/>
    </row>
    <row r="299" spans="6:68" s="45" customFormat="1" x14ac:dyDescent="0.5">
      <c r="F299" s="46"/>
      <c r="G299" s="46"/>
      <c r="H299" s="46"/>
      <c r="I299" s="46"/>
      <c r="J299" s="46"/>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c r="AJ299" s="49"/>
      <c r="AK299" s="49"/>
      <c r="AL299" s="49"/>
      <c r="AM299" s="49"/>
      <c r="AN299" s="49"/>
      <c r="AO299" s="49"/>
      <c r="AP299" s="49"/>
      <c r="AQ299" s="49"/>
      <c r="AR299" s="49"/>
      <c r="AS299" s="49"/>
      <c r="AT299" s="49"/>
      <c r="AU299" s="49"/>
      <c r="AV299" s="49"/>
      <c r="AW299" s="49"/>
      <c r="AX299" s="49"/>
      <c r="AY299" s="49"/>
      <c r="AZ299" s="49"/>
      <c r="BA299" s="49"/>
      <c r="BB299" s="49"/>
      <c r="BC299" s="49"/>
      <c r="BD299" s="49"/>
      <c r="BE299" s="49"/>
      <c r="BF299" s="49"/>
      <c r="BG299" s="49"/>
      <c r="BH299" s="49"/>
      <c r="BI299" s="49"/>
      <c r="BJ299" s="49"/>
      <c r="BK299" s="49"/>
      <c r="BL299" s="49"/>
      <c r="BM299" s="49"/>
      <c r="BN299" s="49"/>
      <c r="BO299" s="62"/>
      <c r="BP299" s="62"/>
    </row>
    <row r="300" spans="6:68" s="45" customFormat="1" x14ac:dyDescent="0.5">
      <c r="F300" s="46"/>
      <c r="G300" s="46"/>
      <c r="H300" s="46"/>
      <c r="I300" s="46"/>
      <c r="J300" s="46"/>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c r="AM300" s="49"/>
      <c r="AN300" s="49"/>
      <c r="AO300" s="49"/>
      <c r="AP300" s="49"/>
      <c r="AQ300" s="49"/>
      <c r="AR300" s="49"/>
      <c r="AS300" s="49"/>
      <c r="AT300" s="49"/>
      <c r="AU300" s="49"/>
      <c r="AV300" s="49"/>
      <c r="AW300" s="49"/>
      <c r="AX300" s="49"/>
      <c r="AY300" s="49"/>
      <c r="AZ300" s="49"/>
      <c r="BA300" s="49"/>
      <c r="BB300" s="49"/>
      <c r="BC300" s="49"/>
      <c r="BD300" s="49"/>
      <c r="BE300" s="49"/>
      <c r="BF300" s="49"/>
      <c r="BG300" s="49"/>
      <c r="BH300" s="49"/>
      <c r="BI300" s="49"/>
      <c r="BJ300" s="49"/>
      <c r="BK300" s="49"/>
      <c r="BL300" s="49"/>
      <c r="BM300" s="49"/>
      <c r="BN300" s="49"/>
      <c r="BO300" s="62"/>
      <c r="BP300" s="62"/>
    </row>
    <row r="301" spans="6:68" s="45" customFormat="1" x14ac:dyDescent="0.5">
      <c r="F301" s="46"/>
      <c r="G301" s="46"/>
      <c r="H301" s="46"/>
      <c r="I301" s="46"/>
      <c r="J301" s="46"/>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c r="AJ301" s="49"/>
      <c r="AK301" s="49"/>
      <c r="AL301" s="49"/>
      <c r="AM301" s="49"/>
      <c r="AN301" s="49"/>
      <c r="AO301" s="49"/>
      <c r="AP301" s="49"/>
      <c r="AQ301" s="49"/>
      <c r="AR301" s="49"/>
      <c r="AS301" s="49"/>
      <c r="AT301" s="49"/>
      <c r="AU301" s="49"/>
      <c r="AV301" s="49"/>
      <c r="AW301" s="49"/>
      <c r="AX301" s="49"/>
      <c r="AY301" s="49"/>
      <c r="AZ301" s="49"/>
      <c r="BA301" s="49"/>
      <c r="BB301" s="49"/>
      <c r="BC301" s="49"/>
      <c r="BD301" s="49"/>
      <c r="BE301" s="49"/>
      <c r="BF301" s="49"/>
      <c r="BG301" s="49"/>
      <c r="BH301" s="49"/>
      <c r="BI301" s="49"/>
      <c r="BJ301" s="49"/>
      <c r="BK301" s="49"/>
      <c r="BL301" s="49"/>
      <c r="BM301" s="49"/>
      <c r="BN301" s="49"/>
      <c r="BO301" s="62"/>
      <c r="BP301" s="62"/>
    </row>
    <row r="302" spans="6:68" s="45" customFormat="1" x14ac:dyDescent="0.5">
      <c r="F302" s="46"/>
      <c r="G302" s="46"/>
      <c r="H302" s="46"/>
      <c r="I302" s="46"/>
      <c r="J302" s="46"/>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c r="AM302" s="49"/>
      <c r="AN302" s="49"/>
      <c r="AO302" s="49"/>
      <c r="AP302" s="49"/>
      <c r="AQ302" s="49"/>
      <c r="AR302" s="49"/>
      <c r="AS302" s="49"/>
      <c r="AT302" s="49"/>
      <c r="AU302" s="49"/>
      <c r="AV302" s="49"/>
      <c r="AW302" s="49"/>
      <c r="AX302" s="49"/>
      <c r="AY302" s="49"/>
      <c r="AZ302" s="49"/>
      <c r="BA302" s="49"/>
      <c r="BB302" s="49"/>
      <c r="BC302" s="49"/>
      <c r="BD302" s="49"/>
      <c r="BE302" s="49"/>
      <c r="BF302" s="49"/>
      <c r="BG302" s="49"/>
      <c r="BH302" s="49"/>
      <c r="BI302" s="49"/>
      <c r="BJ302" s="49"/>
      <c r="BK302" s="49"/>
      <c r="BL302" s="49"/>
      <c r="BM302" s="49"/>
      <c r="BN302" s="49"/>
      <c r="BO302" s="62"/>
      <c r="BP302" s="62"/>
    </row>
    <row r="303" spans="6:68" s="45" customFormat="1" x14ac:dyDescent="0.5">
      <c r="F303" s="46"/>
      <c r="G303" s="46"/>
      <c r="H303" s="46"/>
      <c r="I303" s="46"/>
      <c r="J303" s="46"/>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c r="AM303" s="49"/>
      <c r="AN303" s="49"/>
      <c r="AO303" s="49"/>
      <c r="AP303" s="49"/>
      <c r="AQ303" s="49"/>
      <c r="AR303" s="49"/>
      <c r="AS303" s="49"/>
      <c r="AT303" s="49"/>
      <c r="AU303" s="49"/>
      <c r="AV303" s="49"/>
      <c r="AW303" s="49"/>
      <c r="AX303" s="49"/>
      <c r="AY303" s="49"/>
      <c r="AZ303" s="49"/>
      <c r="BA303" s="49"/>
      <c r="BB303" s="49"/>
      <c r="BC303" s="49"/>
      <c r="BD303" s="49"/>
      <c r="BE303" s="49"/>
      <c r="BF303" s="49"/>
      <c r="BG303" s="49"/>
      <c r="BH303" s="49"/>
      <c r="BI303" s="49"/>
      <c r="BJ303" s="49"/>
      <c r="BK303" s="49"/>
      <c r="BL303" s="49"/>
      <c r="BM303" s="49"/>
      <c r="BN303" s="49"/>
      <c r="BO303" s="62"/>
      <c r="BP303" s="62"/>
    </row>
    <row r="304" spans="6:68" s="45" customFormat="1" x14ac:dyDescent="0.5">
      <c r="F304" s="46"/>
      <c r="G304" s="46"/>
      <c r="H304" s="46"/>
      <c r="I304" s="46"/>
      <c r="J304" s="46"/>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c r="AM304" s="49"/>
      <c r="AN304" s="49"/>
      <c r="AO304" s="49"/>
      <c r="AP304" s="49"/>
      <c r="AQ304" s="49"/>
      <c r="AR304" s="49"/>
      <c r="AS304" s="49"/>
      <c r="AT304" s="49"/>
      <c r="AU304" s="49"/>
      <c r="AV304" s="49"/>
      <c r="AW304" s="49"/>
      <c r="AX304" s="49"/>
      <c r="AY304" s="49"/>
      <c r="AZ304" s="49"/>
      <c r="BA304" s="49"/>
      <c r="BB304" s="49"/>
      <c r="BC304" s="49"/>
      <c r="BD304" s="49"/>
      <c r="BE304" s="49"/>
      <c r="BF304" s="49"/>
      <c r="BG304" s="49"/>
      <c r="BH304" s="49"/>
      <c r="BI304" s="49"/>
      <c r="BJ304" s="49"/>
      <c r="BK304" s="49"/>
      <c r="BL304" s="49"/>
      <c r="BM304" s="49"/>
      <c r="BN304" s="49"/>
      <c r="BO304" s="62"/>
      <c r="BP304" s="62"/>
    </row>
    <row r="305" spans="6:68" s="45" customFormat="1" x14ac:dyDescent="0.5">
      <c r="F305" s="46"/>
      <c r="G305" s="46"/>
      <c r="H305" s="46"/>
      <c r="I305" s="46"/>
      <c r="J305" s="46"/>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c r="AM305" s="49"/>
      <c r="AN305" s="49"/>
      <c r="AO305" s="49"/>
      <c r="AP305" s="49"/>
      <c r="AQ305" s="49"/>
      <c r="AR305" s="49"/>
      <c r="AS305" s="49"/>
      <c r="AT305" s="49"/>
      <c r="AU305" s="49"/>
      <c r="AV305" s="49"/>
      <c r="AW305" s="49"/>
      <c r="AX305" s="49"/>
      <c r="AY305" s="49"/>
      <c r="AZ305" s="49"/>
      <c r="BA305" s="49"/>
      <c r="BB305" s="49"/>
      <c r="BC305" s="49"/>
      <c r="BD305" s="49"/>
      <c r="BE305" s="49"/>
      <c r="BF305" s="49"/>
      <c r="BG305" s="49"/>
      <c r="BH305" s="49"/>
      <c r="BI305" s="49"/>
      <c r="BJ305" s="49"/>
      <c r="BK305" s="49"/>
      <c r="BL305" s="49"/>
      <c r="BM305" s="49"/>
      <c r="BN305" s="49"/>
      <c r="BO305" s="62"/>
      <c r="BP305" s="62"/>
    </row>
    <row r="306" spans="6:68" s="45" customFormat="1" x14ac:dyDescent="0.5">
      <c r="F306" s="46"/>
      <c r="G306" s="46"/>
      <c r="H306" s="46"/>
      <c r="I306" s="46"/>
      <c r="J306" s="46"/>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49"/>
      <c r="AO306" s="49"/>
      <c r="AP306" s="49"/>
      <c r="AQ306" s="49"/>
      <c r="AR306" s="49"/>
      <c r="AS306" s="49"/>
      <c r="AT306" s="49"/>
      <c r="AU306" s="49"/>
      <c r="AV306" s="49"/>
      <c r="AW306" s="49"/>
      <c r="AX306" s="49"/>
      <c r="AY306" s="49"/>
      <c r="AZ306" s="49"/>
      <c r="BA306" s="49"/>
      <c r="BB306" s="49"/>
      <c r="BC306" s="49"/>
      <c r="BD306" s="49"/>
      <c r="BE306" s="49"/>
      <c r="BF306" s="49"/>
      <c r="BG306" s="49"/>
      <c r="BH306" s="49"/>
      <c r="BI306" s="49"/>
      <c r="BJ306" s="49"/>
      <c r="BK306" s="49"/>
      <c r="BL306" s="49"/>
      <c r="BM306" s="49"/>
      <c r="BN306" s="49"/>
      <c r="BO306" s="62"/>
      <c r="BP306" s="62"/>
    </row>
    <row r="307" spans="6:68" s="45" customFormat="1" x14ac:dyDescent="0.5">
      <c r="F307" s="46"/>
      <c r="G307" s="46"/>
      <c r="H307" s="46"/>
      <c r="I307" s="46"/>
      <c r="J307" s="46"/>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9"/>
      <c r="AN307" s="49"/>
      <c r="AO307" s="49"/>
      <c r="AP307" s="49"/>
      <c r="AQ307" s="49"/>
      <c r="AR307" s="49"/>
      <c r="AS307" s="49"/>
      <c r="AT307" s="49"/>
      <c r="AU307" s="49"/>
      <c r="AV307" s="49"/>
      <c r="AW307" s="49"/>
      <c r="AX307" s="49"/>
      <c r="AY307" s="49"/>
      <c r="AZ307" s="49"/>
      <c r="BA307" s="49"/>
      <c r="BB307" s="49"/>
      <c r="BC307" s="49"/>
      <c r="BD307" s="49"/>
      <c r="BE307" s="49"/>
      <c r="BF307" s="49"/>
      <c r="BG307" s="49"/>
      <c r="BH307" s="49"/>
      <c r="BI307" s="49"/>
      <c r="BJ307" s="49"/>
      <c r="BK307" s="49"/>
      <c r="BL307" s="49"/>
      <c r="BM307" s="49"/>
      <c r="BN307" s="49"/>
      <c r="BO307" s="62"/>
      <c r="BP307" s="62"/>
    </row>
    <row r="308" spans="6:68" s="45" customFormat="1" x14ac:dyDescent="0.5">
      <c r="F308" s="46"/>
      <c r="G308" s="46"/>
      <c r="H308" s="46"/>
      <c r="I308" s="46"/>
      <c r="J308" s="46"/>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49"/>
      <c r="AY308" s="49"/>
      <c r="AZ308" s="49"/>
      <c r="BA308" s="49"/>
      <c r="BB308" s="49"/>
      <c r="BC308" s="49"/>
      <c r="BD308" s="49"/>
      <c r="BE308" s="49"/>
      <c r="BF308" s="49"/>
      <c r="BG308" s="49"/>
      <c r="BH308" s="49"/>
      <c r="BI308" s="49"/>
      <c r="BJ308" s="49"/>
      <c r="BK308" s="49"/>
      <c r="BL308" s="49"/>
      <c r="BM308" s="49"/>
      <c r="BN308" s="49"/>
      <c r="BO308" s="62"/>
      <c r="BP308" s="62"/>
    </row>
    <row r="309" spans="6:68" s="45" customFormat="1" x14ac:dyDescent="0.5">
      <c r="F309" s="46"/>
      <c r="G309" s="46"/>
      <c r="H309" s="46"/>
      <c r="I309" s="46"/>
      <c r="J309" s="46"/>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c r="AM309" s="49"/>
      <c r="AN309" s="49"/>
      <c r="AO309" s="49"/>
      <c r="AP309" s="49"/>
      <c r="AQ309" s="49"/>
      <c r="AR309" s="49"/>
      <c r="AS309" s="49"/>
      <c r="AT309" s="49"/>
      <c r="AU309" s="49"/>
      <c r="AV309" s="49"/>
      <c r="AW309" s="49"/>
      <c r="AX309" s="49"/>
      <c r="AY309" s="49"/>
      <c r="AZ309" s="49"/>
      <c r="BA309" s="49"/>
      <c r="BB309" s="49"/>
      <c r="BC309" s="49"/>
      <c r="BD309" s="49"/>
      <c r="BE309" s="49"/>
      <c r="BF309" s="49"/>
      <c r="BG309" s="49"/>
      <c r="BH309" s="49"/>
      <c r="BI309" s="49"/>
      <c r="BJ309" s="49"/>
      <c r="BK309" s="49"/>
      <c r="BL309" s="49"/>
      <c r="BM309" s="49"/>
      <c r="BN309" s="49"/>
      <c r="BO309" s="62"/>
      <c r="BP309" s="62"/>
    </row>
    <row r="310" spans="6:68" s="45" customFormat="1" x14ac:dyDescent="0.5">
      <c r="F310" s="46"/>
      <c r="G310" s="46"/>
      <c r="H310" s="46"/>
      <c r="I310" s="46"/>
      <c r="J310" s="46"/>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c r="AM310" s="49"/>
      <c r="AN310" s="49"/>
      <c r="AO310" s="49"/>
      <c r="AP310" s="49"/>
      <c r="AQ310" s="49"/>
      <c r="AR310" s="49"/>
      <c r="AS310" s="49"/>
      <c r="AT310" s="49"/>
      <c r="AU310" s="49"/>
      <c r="AV310" s="49"/>
      <c r="AW310" s="49"/>
      <c r="AX310" s="49"/>
      <c r="AY310" s="49"/>
      <c r="AZ310" s="49"/>
      <c r="BA310" s="49"/>
      <c r="BB310" s="49"/>
      <c r="BC310" s="49"/>
      <c r="BD310" s="49"/>
      <c r="BE310" s="49"/>
      <c r="BF310" s="49"/>
      <c r="BG310" s="49"/>
      <c r="BH310" s="49"/>
      <c r="BI310" s="49"/>
      <c r="BJ310" s="49"/>
      <c r="BK310" s="49"/>
      <c r="BL310" s="49"/>
      <c r="BM310" s="49"/>
      <c r="BN310" s="49"/>
      <c r="BO310" s="62"/>
      <c r="BP310" s="62"/>
    </row>
    <row r="311" spans="6:68" s="45" customFormat="1" x14ac:dyDescent="0.5">
      <c r="F311" s="46"/>
      <c r="G311" s="46"/>
      <c r="H311" s="46"/>
      <c r="I311" s="46"/>
      <c r="J311" s="46"/>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49"/>
      <c r="AL311" s="49"/>
      <c r="AM311" s="49"/>
      <c r="AN311" s="49"/>
      <c r="AO311" s="49"/>
      <c r="AP311" s="49"/>
      <c r="AQ311" s="49"/>
      <c r="AR311" s="49"/>
      <c r="AS311" s="49"/>
      <c r="AT311" s="49"/>
      <c r="AU311" s="49"/>
      <c r="AV311" s="49"/>
      <c r="AW311" s="49"/>
      <c r="AX311" s="49"/>
      <c r="AY311" s="49"/>
      <c r="AZ311" s="49"/>
      <c r="BA311" s="49"/>
      <c r="BB311" s="49"/>
      <c r="BC311" s="49"/>
      <c r="BD311" s="49"/>
      <c r="BE311" s="49"/>
      <c r="BF311" s="49"/>
      <c r="BG311" s="49"/>
      <c r="BH311" s="49"/>
      <c r="BI311" s="49"/>
      <c r="BJ311" s="49"/>
      <c r="BK311" s="49"/>
      <c r="BL311" s="49"/>
      <c r="BM311" s="49"/>
      <c r="BN311" s="49"/>
      <c r="BO311" s="62"/>
      <c r="BP311" s="62"/>
    </row>
    <row r="312" spans="6:68" s="45" customFormat="1" x14ac:dyDescent="0.5">
      <c r="F312" s="46"/>
      <c r="G312" s="46"/>
      <c r="H312" s="46"/>
      <c r="I312" s="46"/>
      <c r="J312" s="46"/>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49"/>
      <c r="AJ312" s="49"/>
      <c r="AK312" s="49"/>
      <c r="AL312" s="49"/>
      <c r="AM312" s="49"/>
      <c r="AN312" s="49"/>
      <c r="AO312" s="49"/>
      <c r="AP312" s="49"/>
      <c r="AQ312" s="49"/>
      <c r="AR312" s="49"/>
      <c r="AS312" s="49"/>
      <c r="AT312" s="49"/>
      <c r="AU312" s="49"/>
      <c r="AV312" s="49"/>
      <c r="AW312" s="49"/>
      <c r="AX312" s="49"/>
      <c r="AY312" s="49"/>
      <c r="AZ312" s="49"/>
      <c r="BA312" s="49"/>
      <c r="BB312" s="49"/>
      <c r="BC312" s="49"/>
      <c r="BD312" s="49"/>
      <c r="BE312" s="49"/>
      <c r="BF312" s="49"/>
      <c r="BG312" s="49"/>
      <c r="BH312" s="49"/>
      <c r="BI312" s="49"/>
      <c r="BJ312" s="49"/>
      <c r="BK312" s="49"/>
      <c r="BL312" s="49"/>
      <c r="BM312" s="49"/>
      <c r="BN312" s="49"/>
      <c r="BO312" s="62"/>
      <c r="BP312" s="62"/>
    </row>
    <row r="313" spans="6:68" s="45" customFormat="1" x14ac:dyDescent="0.5">
      <c r="F313" s="46"/>
      <c r="G313" s="46"/>
      <c r="H313" s="46"/>
      <c r="I313" s="46"/>
      <c r="J313" s="46"/>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c r="AJ313" s="49"/>
      <c r="AK313" s="49"/>
      <c r="AL313" s="49"/>
      <c r="AM313" s="49"/>
      <c r="AN313" s="49"/>
      <c r="AO313" s="49"/>
      <c r="AP313" s="49"/>
      <c r="AQ313" s="49"/>
      <c r="AR313" s="49"/>
      <c r="AS313" s="49"/>
      <c r="AT313" s="49"/>
      <c r="AU313" s="49"/>
      <c r="AV313" s="49"/>
      <c r="AW313" s="49"/>
      <c r="AX313" s="49"/>
      <c r="AY313" s="49"/>
      <c r="AZ313" s="49"/>
      <c r="BA313" s="49"/>
      <c r="BB313" s="49"/>
      <c r="BC313" s="49"/>
      <c r="BD313" s="49"/>
      <c r="BE313" s="49"/>
      <c r="BF313" s="49"/>
      <c r="BG313" s="49"/>
      <c r="BH313" s="49"/>
      <c r="BI313" s="49"/>
      <c r="BJ313" s="49"/>
      <c r="BK313" s="49"/>
      <c r="BL313" s="49"/>
      <c r="BM313" s="49"/>
      <c r="BN313" s="49"/>
      <c r="BO313" s="62"/>
      <c r="BP313" s="62"/>
    </row>
    <row r="314" spans="6:68" s="45" customFormat="1" x14ac:dyDescent="0.5">
      <c r="F314" s="46"/>
      <c r="G314" s="46"/>
      <c r="H314" s="46"/>
      <c r="I314" s="46"/>
      <c r="J314" s="46"/>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49"/>
      <c r="AJ314" s="49"/>
      <c r="AK314" s="49"/>
      <c r="AL314" s="49"/>
      <c r="AM314" s="49"/>
      <c r="AN314" s="49"/>
      <c r="AO314" s="49"/>
      <c r="AP314" s="49"/>
      <c r="AQ314" s="49"/>
      <c r="AR314" s="49"/>
      <c r="AS314" s="49"/>
      <c r="AT314" s="49"/>
      <c r="AU314" s="49"/>
      <c r="AV314" s="49"/>
      <c r="AW314" s="49"/>
      <c r="AX314" s="49"/>
      <c r="AY314" s="49"/>
      <c r="AZ314" s="49"/>
      <c r="BA314" s="49"/>
      <c r="BB314" s="49"/>
      <c r="BC314" s="49"/>
      <c r="BD314" s="49"/>
      <c r="BE314" s="49"/>
      <c r="BF314" s="49"/>
      <c r="BG314" s="49"/>
      <c r="BH314" s="49"/>
      <c r="BI314" s="49"/>
      <c r="BJ314" s="49"/>
      <c r="BK314" s="49"/>
      <c r="BL314" s="49"/>
      <c r="BM314" s="49"/>
      <c r="BN314" s="49"/>
      <c r="BO314" s="62"/>
      <c r="BP314" s="62"/>
    </row>
    <row r="315" spans="6:68" s="45" customFormat="1" x14ac:dyDescent="0.5">
      <c r="F315" s="46"/>
      <c r="G315" s="46"/>
      <c r="H315" s="46"/>
      <c r="I315" s="46"/>
      <c r="J315" s="46"/>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c r="AJ315" s="49"/>
      <c r="AK315" s="49"/>
      <c r="AL315" s="49"/>
      <c r="AM315" s="49"/>
      <c r="AN315" s="49"/>
      <c r="AO315" s="49"/>
      <c r="AP315" s="49"/>
      <c r="AQ315" s="49"/>
      <c r="AR315" s="49"/>
      <c r="AS315" s="49"/>
      <c r="AT315" s="49"/>
      <c r="AU315" s="49"/>
      <c r="AV315" s="49"/>
      <c r="AW315" s="49"/>
      <c r="AX315" s="49"/>
      <c r="AY315" s="49"/>
      <c r="AZ315" s="49"/>
      <c r="BA315" s="49"/>
      <c r="BB315" s="49"/>
      <c r="BC315" s="49"/>
      <c r="BD315" s="49"/>
      <c r="BE315" s="49"/>
      <c r="BF315" s="49"/>
      <c r="BG315" s="49"/>
      <c r="BH315" s="49"/>
      <c r="BI315" s="49"/>
      <c r="BJ315" s="49"/>
      <c r="BK315" s="49"/>
      <c r="BL315" s="49"/>
      <c r="BM315" s="49"/>
      <c r="BN315" s="49"/>
      <c r="BO315" s="62"/>
      <c r="BP315" s="62"/>
    </row>
    <row r="316" spans="6:68" s="45" customFormat="1" x14ac:dyDescent="0.5">
      <c r="F316" s="46"/>
      <c r="G316" s="46"/>
      <c r="H316" s="46"/>
      <c r="I316" s="46"/>
      <c r="J316" s="46"/>
      <c r="L316" s="49"/>
      <c r="M316" s="49"/>
      <c r="N316" s="49"/>
      <c r="O316" s="49"/>
      <c r="P316" s="49"/>
      <c r="Q316" s="49"/>
      <c r="R316" s="49"/>
      <c r="S316" s="49"/>
      <c r="T316" s="49"/>
      <c r="U316" s="49"/>
      <c r="V316" s="49"/>
      <c r="W316" s="49"/>
      <c r="X316" s="49"/>
      <c r="Y316" s="49"/>
      <c r="Z316" s="49"/>
      <c r="AA316" s="49"/>
      <c r="AB316" s="49"/>
      <c r="AC316" s="49"/>
      <c r="AD316" s="49"/>
      <c r="AE316" s="49"/>
      <c r="AF316" s="49"/>
      <c r="AG316" s="49"/>
      <c r="AH316" s="49"/>
      <c r="AI316" s="49"/>
      <c r="AJ316" s="49"/>
      <c r="AK316" s="49"/>
      <c r="AL316" s="49"/>
      <c r="AM316" s="49"/>
      <c r="AN316" s="49"/>
      <c r="AO316" s="49"/>
      <c r="AP316" s="49"/>
      <c r="AQ316" s="49"/>
      <c r="AR316" s="49"/>
      <c r="AS316" s="49"/>
      <c r="AT316" s="49"/>
      <c r="AU316" s="49"/>
      <c r="AV316" s="49"/>
      <c r="AW316" s="49"/>
      <c r="AX316" s="49"/>
      <c r="AY316" s="49"/>
      <c r="AZ316" s="49"/>
      <c r="BA316" s="49"/>
      <c r="BB316" s="49"/>
      <c r="BC316" s="49"/>
      <c r="BD316" s="49"/>
      <c r="BE316" s="49"/>
      <c r="BF316" s="49"/>
      <c r="BG316" s="49"/>
      <c r="BH316" s="49"/>
      <c r="BI316" s="49"/>
      <c r="BJ316" s="49"/>
      <c r="BK316" s="49"/>
      <c r="BL316" s="49"/>
      <c r="BM316" s="49"/>
      <c r="BN316" s="49"/>
      <c r="BO316" s="62"/>
      <c r="BP316" s="62"/>
    </row>
    <row r="317" spans="6:68" s="45" customFormat="1" x14ac:dyDescent="0.5">
      <c r="F317" s="46"/>
      <c r="G317" s="46"/>
      <c r="H317" s="46"/>
      <c r="I317" s="46"/>
      <c r="J317" s="46"/>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c r="AJ317" s="49"/>
      <c r="AK317" s="49"/>
      <c r="AL317" s="49"/>
      <c r="AM317" s="49"/>
      <c r="AN317" s="49"/>
      <c r="AO317" s="49"/>
      <c r="AP317" s="49"/>
      <c r="AQ317" s="49"/>
      <c r="AR317" s="49"/>
      <c r="AS317" s="49"/>
      <c r="AT317" s="49"/>
      <c r="AU317" s="49"/>
      <c r="AV317" s="49"/>
      <c r="AW317" s="49"/>
      <c r="AX317" s="49"/>
      <c r="AY317" s="49"/>
      <c r="AZ317" s="49"/>
      <c r="BA317" s="49"/>
      <c r="BB317" s="49"/>
      <c r="BC317" s="49"/>
      <c r="BD317" s="49"/>
      <c r="BE317" s="49"/>
      <c r="BF317" s="49"/>
      <c r="BG317" s="49"/>
      <c r="BH317" s="49"/>
      <c r="BI317" s="49"/>
      <c r="BJ317" s="49"/>
      <c r="BK317" s="49"/>
      <c r="BL317" s="49"/>
      <c r="BM317" s="49"/>
      <c r="BN317" s="49"/>
      <c r="BO317" s="62"/>
      <c r="BP317" s="62"/>
    </row>
    <row r="318" spans="6:68" s="45" customFormat="1" x14ac:dyDescent="0.5">
      <c r="F318" s="46"/>
      <c r="G318" s="46"/>
      <c r="H318" s="46"/>
      <c r="I318" s="46"/>
      <c r="J318" s="46"/>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c r="AM318" s="49"/>
      <c r="AN318" s="49"/>
      <c r="AO318" s="49"/>
      <c r="AP318" s="49"/>
      <c r="AQ318" s="49"/>
      <c r="AR318" s="49"/>
      <c r="AS318" s="49"/>
      <c r="AT318" s="49"/>
      <c r="AU318" s="49"/>
      <c r="AV318" s="49"/>
      <c r="AW318" s="49"/>
      <c r="AX318" s="49"/>
      <c r="AY318" s="49"/>
      <c r="AZ318" s="49"/>
      <c r="BA318" s="49"/>
      <c r="BB318" s="49"/>
      <c r="BC318" s="49"/>
      <c r="BD318" s="49"/>
      <c r="BE318" s="49"/>
      <c r="BF318" s="49"/>
      <c r="BG318" s="49"/>
      <c r="BH318" s="49"/>
      <c r="BI318" s="49"/>
      <c r="BJ318" s="49"/>
      <c r="BK318" s="49"/>
      <c r="BL318" s="49"/>
      <c r="BM318" s="49"/>
      <c r="BN318" s="49"/>
      <c r="BO318" s="62"/>
      <c r="BP318" s="62"/>
    </row>
    <row r="319" spans="6:68" s="45" customFormat="1" x14ac:dyDescent="0.5">
      <c r="F319" s="46"/>
      <c r="G319" s="46"/>
      <c r="H319" s="46"/>
      <c r="I319" s="46"/>
      <c r="J319" s="46"/>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c r="AM319" s="49"/>
      <c r="AN319" s="49"/>
      <c r="AO319" s="49"/>
      <c r="AP319" s="49"/>
      <c r="AQ319" s="49"/>
      <c r="AR319" s="49"/>
      <c r="AS319" s="49"/>
      <c r="AT319" s="49"/>
      <c r="AU319" s="49"/>
      <c r="AV319" s="49"/>
      <c r="AW319" s="49"/>
      <c r="AX319" s="49"/>
      <c r="AY319" s="49"/>
      <c r="AZ319" s="49"/>
      <c r="BA319" s="49"/>
      <c r="BB319" s="49"/>
      <c r="BC319" s="49"/>
      <c r="BD319" s="49"/>
      <c r="BE319" s="49"/>
      <c r="BF319" s="49"/>
      <c r="BG319" s="49"/>
      <c r="BH319" s="49"/>
      <c r="BI319" s="49"/>
      <c r="BJ319" s="49"/>
      <c r="BK319" s="49"/>
      <c r="BL319" s="49"/>
      <c r="BM319" s="49"/>
      <c r="BN319" s="49"/>
      <c r="BO319" s="62"/>
      <c r="BP319" s="62"/>
    </row>
    <row r="320" spans="6:68" s="45" customFormat="1" x14ac:dyDescent="0.5">
      <c r="F320" s="46"/>
      <c r="G320" s="46"/>
      <c r="H320" s="46"/>
      <c r="I320" s="46"/>
      <c r="J320" s="46"/>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c r="AJ320" s="49"/>
      <c r="AK320" s="49"/>
      <c r="AL320" s="49"/>
      <c r="AM320" s="49"/>
      <c r="AN320" s="49"/>
      <c r="AO320" s="49"/>
      <c r="AP320" s="49"/>
      <c r="AQ320" s="49"/>
      <c r="AR320" s="49"/>
      <c r="AS320" s="49"/>
      <c r="AT320" s="49"/>
      <c r="AU320" s="49"/>
      <c r="AV320" s="49"/>
      <c r="AW320" s="49"/>
      <c r="AX320" s="49"/>
      <c r="AY320" s="49"/>
      <c r="AZ320" s="49"/>
      <c r="BA320" s="49"/>
      <c r="BB320" s="49"/>
      <c r="BC320" s="49"/>
      <c r="BD320" s="49"/>
      <c r="BE320" s="49"/>
      <c r="BF320" s="49"/>
      <c r="BG320" s="49"/>
      <c r="BH320" s="49"/>
      <c r="BI320" s="49"/>
      <c r="BJ320" s="49"/>
      <c r="BK320" s="49"/>
      <c r="BL320" s="49"/>
      <c r="BM320" s="49"/>
      <c r="BN320" s="49"/>
      <c r="BO320" s="62"/>
      <c r="BP320" s="62"/>
    </row>
    <row r="321" spans="6:68" s="45" customFormat="1" x14ac:dyDescent="0.5">
      <c r="F321" s="46"/>
      <c r="G321" s="46"/>
      <c r="H321" s="46"/>
      <c r="I321" s="46"/>
      <c r="J321" s="46"/>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c r="AJ321" s="49"/>
      <c r="AK321" s="49"/>
      <c r="AL321" s="49"/>
      <c r="AM321" s="49"/>
      <c r="AN321" s="49"/>
      <c r="AO321" s="49"/>
      <c r="AP321" s="49"/>
      <c r="AQ321" s="49"/>
      <c r="AR321" s="49"/>
      <c r="AS321" s="49"/>
      <c r="AT321" s="49"/>
      <c r="AU321" s="49"/>
      <c r="AV321" s="49"/>
      <c r="AW321" s="49"/>
      <c r="AX321" s="49"/>
      <c r="AY321" s="49"/>
      <c r="AZ321" s="49"/>
      <c r="BA321" s="49"/>
      <c r="BB321" s="49"/>
      <c r="BC321" s="49"/>
      <c r="BD321" s="49"/>
      <c r="BE321" s="49"/>
      <c r="BF321" s="49"/>
      <c r="BG321" s="49"/>
      <c r="BH321" s="49"/>
      <c r="BI321" s="49"/>
      <c r="BJ321" s="49"/>
      <c r="BK321" s="49"/>
      <c r="BL321" s="49"/>
      <c r="BM321" s="49"/>
      <c r="BN321" s="49"/>
      <c r="BO321" s="62"/>
      <c r="BP321" s="62"/>
    </row>
    <row r="322" spans="6:68" s="45" customFormat="1" x14ac:dyDescent="0.5">
      <c r="F322" s="46"/>
      <c r="G322" s="46"/>
      <c r="H322" s="46"/>
      <c r="I322" s="46"/>
      <c r="J322" s="46"/>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c r="AM322" s="49"/>
      <c r="AN322" s="49"/>
      <c r="AO322" s="49"/>
      <c r="AP322" s="49"/>
      <c r="AQ322" s="49"/>
      <c r="AR322" s="49"/>
      <c r="AS322" s="49"/>
      <c r="AT322" s="49"/>
      <c r="AU322" s="49"/>
      <c r="AV322" s="49"/>
      <c r="AW322" s="49"/>
      <c r="AX322" s="49"/>
      <c r="AY322" s="49"/>
      <c r="AZ322" s="49"/>
      <c r="BA322" s="49"/>
      <c r="BB322" s="49"/>
      <c r="BC322" s="49"/>
      <c r="BD322" s="49"/>
      <c r="BE322" s="49"/>
      <c r="BF322" s="49"/>
      <c r="BG322" s="49"/>
      <c r="BH322" s="49"/>
      <c r="BI322" s="49"/>
      <c r="BJ322" s="49"/>
      <c r="BK322" s="49"/>
      <c r="BL322" s="49"/>
      <c r="BM322" s="49"/>
      <c r="BN322" s="49"/>
      <c r="BO322" s="62"/>
      <c r="BP322" s="62"/>
    </row>
    <row r="323" spans="6:68" s="45" customFormat="1" x14ac:dyDescent="0.5">
      <c r="F323" s="46"/>
      <c r="G323" s="46"/>
      <c r="H323" s="46"/>
      <c r="I323" s="46"/>
      <c r="J323" s="46"/>
      <c r="L323" s="49"/>
      <c r="M323" s="49"/>
      <c r="N323" s="49"/>
      <c r="O323" s="49"/>
      <c r="P323" s="49"/>
      <c r="Q323" s="49"/>
      <c r="R323" s="49"/>
      <c r="S323" s="49"/>
      <c r="T323" s="49"/>
      <c r="U323" s="49"/>
      <c r="V323" s="49"/>
      <c r="W323" s="49"/>
      <c r="X323" s="49"/>
      <c r="Y323" s="49"/>
      <c r="Z323" s="49"/>
      <c r="AA323" s="49"/>
      <c r="AB323" s="49"/>
      <c r="AC323" s="49"/>
      <c r="AD323" s="49"/>
      <c r="AE323" s="49"/>
      <c r="AF323" s="49"/>
      <c r="AG323" s="49"/>
      <c r="AH323" s="49"/>
      <c r="AI323" s="49"/>
      <c r="AJ323" s="49"/>
      <c r="AK323" s="49"/>
      <c r="AL323" s="49"/>
      <c r="AM323" s="49"/>
      <c r="AN323" s="49"/>
      <c r="AO323" s="49"/>
      <c r="AP323" s="49"/>
      <c r="AQ323" s="49"/>
      <c r="AR323" s="49"/>
      <c r="AS323" s="49"/>
      <c r="AT323" s="49"/>
      <c r="AU323" s="49"/>
      <c r="AV323" s="49"/>
      <c r="AW323" s="49"/>
      <c r="AX323" s="49"/>
      <c r="AY323" s="49"/>
      <c r="AZ323" s="49"/>
      <c r="BA323" s="49"/>
      <c r="BB323" s="49"/>
      <c r="BC323" s="49"/>
      <c r="BD323" s="49"/>
      <c r="BE323" s="49"/>
      <c r="BF323" s="49"/>
      <c r="BG323" s="49"/>
      <c r="BH323" s="49"/>
      <c r="BI323" s="49"/>
      <c r="BJ323" s="49"/>
      <c r="BK323" s="49"/>
      <c r="BL323" s="49"/>
      <c r="BM323" s="49"/>
      <c r="BN323" s="49"/>
      <c r="BO323" s="62"/>
      <c r="BP323" s="62"/>
    </row>
    <row r="324" spans="6:68" s="45" customFormat="1" x14ac:dyDescent="0.5">
      <c r="F324" s="46"/>
      <c r="G324" s="46"/>
      <c r="H324" s="46"/>
      <c r="I324" s="46"/>
      <c r="J324" s="46"/>
      <c r="L324" s="49"/>
      <c r="M324" s="49"/>
      <c r="N324" s="49"/>
      <c r="O324" s="49"/>
      <c r="P324" s="49"/>
      <c r="Q324" s="49"/>
      <c r="R324" s="49"/>
      <c r="S324" s="49"/>
      <c r="T324" s="49"/>
      <c r="U324" s="49"/>
      <c r="V324" s="49"/>
      <c r="W324" s="49"/>
      <c r="X324" s="49"/>
      <c r="Y324" s="49"/>
      <c r="Z324" s="49"/>
      <c r="AA324" s="49"/>
      <c r="AB324" s="49"/>
      <c r="AC324" s="49"/>
      <c r="AD324" s="49"/>
      <c r="AE324" s="49"/>
      <c r="AF324" s="49"/>
      <c r="AG324" s="49"/>
      <c r="AH324" s="49"/>
      <c r="AI324" s="49"/>
      <c r="AJ324" s="49"/>
      <c r="AK324" s="49"/>
      <c r="AL324" s="49"/>
      <c r="AM324" s="49"/>
      <c r="AN324" s="49"/>
      <c r="AO324" s="49"/>
      <c r="AP324" s="49"/>
      <c r="AQ324" s="49"/>
      <c r="AR324" s="49"/>
      <c r="AS324" s="49"/>
      <c r="AT324" s="49"/>
      <c r="AU324" s="49"/>
      <c r="AV324" s="49"/>
      <c r="AW324" s="49"/>
      <c r="AX324" s="49"/>
      <c r="AY324" s="49"/>
      <c r="AZ324" s="49"/>
      <c r="BA324" s="49"/>
      <c r="BB324" s="49"/>
      <c r="BC324" s="49"/>
      <c r="BD324" s="49"/>
      <c r="BE324" s="49"/>
      <c r="BF324" s="49"/>
      <c r="BG324" s="49"/>
      <c r="BH324" s="49"/>
      <c r="BI324" s="49"/>
      <c r="BJ324" s="49"/>
      <c r="BK324" s="49"/>
      <c r="BL324" s="49"/>
      <c r="BM324" s="49"/>
      <c r="BN324" s="49"/>
      <c r="BO324" s="62"/>
      <c r="BP324" s="62"/>
    </row>
    <row r="325" spans="6:68" s="45" customFormat="1" x14ac:dyDescent="0.5">
      <c r="F325" s="46"/>
      <c r="G325" s="46"/>
      <c r="H325" s="46"/>
      <c r="I325" s="46"/>
      <c r="J325" s="46"/>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c r="AM325" s="49"/>
      <c r="AN325" s="49"/>
      <c r="AO325" s="49"/>
      <c r="AP325" s="49"/>
      <c r="AQ325" s="49"/>
      <c r="AR325" s="49"/>
      <c r="AS325" s="49"/>
      <c r="AT325" s="49"/>
      <c r="AU325" s="49"/>
      <c r="AV325" s="49"/>
      <c r="AW325" s="49"/>
      <c r="AX325" s="49"/>
      <c r="AY325" s="49"/>
      <c r="AZ325" s="49"/>
      <c r="BA325" s="49"/>
      <c r="BB325" s="49"/>
      <c r="BC325" s="49"/>
      <c r="BD325" s="49"/>
      <c r="BE325" s="49"/>
      <c r="BF325" s="49"/>
      <c r="BG325" s="49"/>
      <c r="BH325" s="49"/>
      <c r="BI325" s="49"/>
      <c r="BJ325" s="49"/>
      <c r="BK325" s="49"/>
      <c r="BL325" s="49"/>
      <c r="BM325" s="49"/>
      <c r="BN325" s="49"/>
      <c r="BO325" s="62"/>
      <c r="BP325" s="62"/>
    </row>
    <row r="326" spans="6:68" s="45" customFormat="1" x14ac:dyDescent="0.5">
      <c r="F326" s="46"/>
      <c r="G326" s="46"/>
      <c r="H326" s="46"/>
      <c r="I326" s="46"/>
      <c r="J326" s="46"/>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c r="AM326" s="49"/>
      <c r="AN326" s="49"/>
      <c r="AO326" s="49"/>
      <c r="AP326" s="49"/>
      <c r="AQ326" s="49"/>
      <c r="AR326" s="49"/>
      <c r="AS326" s="49"/>
      <c r="AT326" s="49"/>
      <c r="AU326" s="49"/>
      <c r="AV326" s="49"/>
      <c r="AW326" s="49"/>
      <c r="AX326" s="49"/>
      <c r="AY326" s="49"/>
      <c r="AZ326" s="49"/>
      <c r="BA326" s="49"/>
      <c r="BB326" s="49"/>
      <c r="BC326" s="49"/>
      <c r="BD326" s="49"/>
      <c r="BE326" s="49"/>
      <c r="BF326" s="49"/>
      <c r="BG326" s="49"/>
      <c r="BH326" s="49"/>
      <c r="BI326" s="49"/>
      <c r="BJ326" s="49"/>
      <c r="BK326" s="49"/>
      <c r="BL326" s="49"/>
      <c r="BM326" s="49"/>
      <c r="BN326" s="49"/>
      <c r="BO326" s="62"/>
      <c r="BP326" s="62"/>
    </row>
    <row r="327" spans="6:68" s="45" customFormat="1" x14ac:dyDescent="0.5">
      <c r="F327" s="46"/>
      <c r="G327" s="46"/>
      <c r="H327" s="46"/>
      <c r="I327" s="46"/>
      <c r="J327" s="46"/>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c r="AM327" s="49"/>
      <c r="AN327" s="49"/>
      <c r="AO327" s="49"/>
      <c r="AP327" s="49"/>
      <c r="AQ327" s="49"/>
      <c r="AR327" s="49"/>
      <c r="AS327" s="49"/>
      <c r="AT327" s="49"/>
      <c r="AU327" s="49"/>
      <c r="AV327" s="49"/>
      <c r="AW327" s="49"/>
      <c r="AX327" s="49"/>
      <c r="AY327" s="49"/>
      <c r="AZ327" s="49"/>
      <c r="BA327" s="49"/>
      <c r="BB327" s="49"/>
      <c r="BC327" s="49"/>
      <c r="BD327" s="49"/>
      <c r="BE327" s="49"/>
      <c r="BF327" s="49"/>
      <c r="BG327" s="49"/>
      <c r="BH327" s="49"/>
      <c r="BI327" s="49"/>
      <c r="BJ327" s="49"/>
      <c r="BK327" s="49"/>
      <c r="BL327" s="49"/>
      <c r="BM327" s="49"/>
      <c r="BN327" s="49"/>
      <c r="BO327" s="62"/>
      <c r="BP327" s="62"/>
    </row>
    <row r="328" spans="6:68" s="45" customFormat="1" x14ac:dyDescent="0.5">
      <c r="F328" s="46"/>
      <c r="G328" s="46"/>
      <c r="H328" s="46"/>
      <c r="I328" s="46"/>
      <c r="J328" s="46"/>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49"/>
      <c r="AJ328" s="49"/>
      <c r="AK328" s="49"/>
      <c r="AL328" s="49"/>
      <c r="AM328" s="49"/>
      <c r="AN328" s="49"/>
      <c r="AO328" s="49"/>
      <c r="AP328" s="49"/>
      <c r="AQ328" s="49"/>
      <c r="AR328" s="49"/>
      <c r="AS328" s="49"/>
      <c r="AT328" s="49"/>
      <c r="AU328" s="49"/>
      <c r="AV328" s="49"/>
      <c r="AW328" s="49"/>
      <c r="AX328" s="49"/>
      <c r="AY328" s="49"/>
      <c r="AZ328" s="49"/>
      <c r="BA328" s="49"/>
      <c r="BB328" s="49"/>
      <c r="BC328" s="49"/>
      <c r="BD328" s="49"/>
      <c r="BE328" s="49"/>
      <c r="BF328" s="49"/>
      <c r="BG328" s="49"/>
      <c r="BH328" s="49"/>
      <c r="BI328" s="49"/>
      <c r="BJ328" s="49"/>
      <c r="BK328" s="49"/>
      <c r="BL328" s="49"/>
      <c r="BM328" s="49"/>
      <c r="BN328" s="49"/>
      <c r="BO328" s="62"/>
      <c r="BP328" s="62"/>
    </row>
    <row r="329" spans="6:68" s="45" customFormat="1" x14ac:dyDescent="0.5">
      <c r="F329" s="46"/>
      <c r="G329" s="46"/>
      <c r="H329" s="46"/>
      <c r="I329" s="46"/>
      <c r="J329" s="46"/>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c r="AM329" s="49"/>
      <c r="AN329" s="49"/>
      <c r="AO329" s="49"/>
      <c r="AP329" s="49"/>
      <c r="AQ329" s="49"/>
      <c r="AR329" s="49"/>
      <c r="AS329" s="49"/>
      <c r="AT329" s="49"/>
      <c r="AU329" s="49"/>
      <c r="AV329" s="49"/>
      <c r="AW329" s="49"/>
      <c r="AX329" s="49"/>
      <c r="AY329" s="49"/>
      <c r="AZ329" s="49"/>
      <c r="BA329" s="49"/>
      <c r="BB329" s="49"/>
      <c r="BC329" s="49"/>
      <c r="BD329" s="49"/>
      <c r="BE329" s="49"/>
      <c r="BF329" s="49"/>
      <c r="BG329" s="49"/>
      <c r="BH329" s="49"/>
      <c r="BI329" s="49"/>
      <c r="BJ329" s="49"/>
      <c r="BK329" s="49"/>
      <c r="BL329" s="49"/>
      <c r="BM329" s="49"/>
      <c r="BN329" s="49"/>
      <c r="BO329" s="62"/>
      <c r="BP329" s="62"/>
    </row>
    <row r="330" spans="6:68" s="45" customFormat="1" x14ac:dyDescent="0.5">
      <c r="F330" s="46"/>
      <c r="G330" s="46"/>
      <c r="H330" s="46"/>
      <c r="I330" s="46"/>
      <c r="J330" s="46"/>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49"/>
      <c r="BL330" s="49"/>
      <c r="BM330" s="49"/>
      <c r="BN330" s="49"/>
      <c r="BO330" s="62"/>
      <c r="BP330" s="62"/>
    </row>
    <row r="331" spans="6:68" s="45" customFormat="1" x14ac:dyDescent="0.5">
      <c r="F331" s="46"/>
      <c r="G331" s="46"/>
      <c r="H331" s="46"/>
      <c r="I331" s="46"/>
      <c r="J331" s="46"/>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9"/>
      <c r="AY331" s="49"/>
      <c r="AZ331" s="49"/>
      <c r="BA331" s="49"/>
      <c r="BB331" s="49"/>
      <c r="BC331" s="49"/>
      <c r="BD331" s="49"/>
      <c r="BE331" s="49"/>
      <c r="BF331" s="49"/>
      <c r="BG331" s="49"/>
      <c r="BH331" s="49"/>
      <c r="BI331" s="49"/>
      <c r="BJ331" s="49"/>
      <c r="BK331" s="49"/>
      <c r="BL331" s="49"/>
      <c r="BM331" s="49"/>
      <c r="BN331" s="49"/>
      <c r="BO331" s="62"/>
      <c r="BP331" s="62"/>
    </row>
    <row r="332" spans="6:68" s="45" customFormat="1" x14ac:dyDescent="0.5">
      <c r="F332" s="46"/>
      <c r="G332" s="46"/>
      <c r="H332" s="46"/>
      <c r="I332" s="46"/>
      <c r="J332" s="46"/>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9"/>
      <c r="AY332" s="49"/>
      <c r="AZ332" s="49"/>
      <c r="BA332" s="49"/>
      <c r="BB332" s="49"/>
      <c r="BC332" s="49"/>
      <c r="BD332" s="49"/>
      <c r="BE332" s="49"/>
      <c r="BF332" s="49"/>
      <c r="BG332" s="49"/>
      <c r="BH332" s="49"/>
      <c r="BI332" s="49"/>
      <c r="BJ332" s="49"/>
      <c r="BK332" s="49"/>
      <c r="BL332" s="49"/>
      <c r="BM332" s="49"/>
      <c r="BN332" s="49"/>
      <c r="BO332" s="62"/>
      <c r="BP332" s="62"/>
    </row>
    <row r="333" spans="6:68" s="45" customFormat="1" x14ac:dyDescent="0.5">
      <c r="F333" s="46"/>
      <c r="G333" s="46"/>
      <c r="H333" s="46"/>
      <c r="I333" s="46"/>
      <c r="J333" s="46"/>
      <c r="L333" s="49"/>
      <c r="M333" s="49"/>
      <c r="N333" s="49"/>
      <c r="O333" s="49"/>
      <c r="P333" s="49"/>
      <c r="Q333" s="49"/>
      <c r="R333" s="49"/>
      <c r="S333" s="49"/>
      <c r="T333" s="49"/>
      <c r="U333" s="49"/>
      <c r="V333" s="49"/>
      <c r="W333" s="49"/>
      <c r="X333" s="49"/>
      <c r="Y333" s="49"/>
      <c r="Z333" s="49"/>
      <c r="AA333" s="49"/>
      <c r="AB333" s="49"/>
      <c r="AC333" s="49"/>
      <c r="AD333" s="49"/>
      <c r="AE333" s="49"/>
      <c r="AF333" s="49"/>
      <c r="AG333" s="49"/>
      <c r="AH333" s="49"/>
      <c r="AI333" s="49"/>
      <c r="AJ333" s="49"/>
      <c r="AK333" s="49"/>
      <c r="AL333" s="49"/>
      <c r="AM333" s="49"/>
      <c r="AN333" s="49"/>
      <c r="AO333" s="49"/>
      <c r="AP333" s="49"/>
      <c r="AQ333" s="49"/>
      <c r="AR333" s="49"/>
      <c r="AS333" s="49"/>
      <c r="AT333" s="49"/>
      <c r="AU333" s="49"/>
      <c r="AV333" s="49"/>
      <c r="AW333" s="49"/>
      <c r="AX333" s="49"/>
      <c r="AY333" s="49"/>
      <c r="AZ333" s="49"/>
      <c r="BA333" s="49"/>
      <c r="BB333" s="49"/>
      <c r="BC333" s="49"/>
      <c r="BD333" s="49"/>
      <c r="BE333" s="49"/>
      <c r="BF333" s="49"/>
      <c r="BG333" s="49"/>
      <c r="BH333" s="49"/>
      <c r="BI333" s="49"/>
      <c r="BJ333" s="49"/>
      <c r="BK333" s="49"/>
      <c r="BL333" s="49"/>
      <c r="BM333" s="49"/>
      <c r="BN333" s="49"/>
      <c r="BO333" s="62"/>
      <c r="BP333" s="62"/>
    </row>
    <row r="334" spans="6:68" s="45" customFormat="1" x14ac:dyDescent="0.5">
      <c r="F334" s="46"/>
      <c r="G334" s="46"/>
      <c r="H334" s="46"/>
      <c r="I334" s="46"/>
      <c r="J334" s="46"/>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c r="AM334" s="49"/>
      <c r="AN334" s="49"/>
      <c r="AO334" s="49"/>
      <c r="AP334" s="49"/>
      <c r="AQ334" s="49"/>
      <c r="AR334" s="49"/>
      <c r="AS334" s="49"/>
      <c r="AT334" s="49"/>
      <c r="AU334" s="49"/>
      <c r="AV334" s="49"/>
      <c r="AW334" s="49"/>
      <c r="AX334" s="49"/>
      <c r="AY334" s="49"/>
      <c r="AZ334" s="49"/>
      <c r="BA334" s="49"/>
      <c r="BB334" s="49"/>
      <c r="BC334" s="49"/>
      <c r="BD334" s="49"/>
      <c r="BE334" s="49"/>
      <c r="BF334" s="49"/>
      <c r="BG334" s="49"/>
      <c r="BH334" s="49"/>
      <c r="BI334" s="49"/>
      <c r="BJ334" s="49"/>
      <c r="BK334" s="49"/>
      <c r="BL334" s="49"/>
      <c r="BM334" s="49"/>
      <c r="BN334" s="49"/>
      <c r="BO334" s="62"/>
      <c r="BP334" s="62"/>
    </row>
    <row r="335" spans="6:68" s="45" customFormat="1" x14ac:dyDescent="0.5">
      <c r="F335" s="46"/>
      <c r="G335" s="46"/>
      <c r="H335" s="46"/>
      <c r="I335" s="46"/>
      <c r="J335" s="46"/>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c r="AM335" s="49"/>
      <c r="AN335" s="49"/>
      <c r="AO335" s="49"/>
      <c r="AP335" s="49"/>
      <c r="AQ335" s="49"/>
      <c r="AR335" s="49"/>
      <c r="AS335" s="49"/>
      <c r="AT335" s="49"/>
      <c r="AU335" s="49"/>
      <c r="AV335" s="49"/>
      <c r="AW335" s="49"/>
      <c r="AX335" s="49"/>
      <c r="AY335" s="49"/>
      <c r="AZ335" s="49"/>
      <c r="BA335" s="49"/>
      <c r="BB335" s="49"/>
      <c r="BC335" s="49"/>
      <c r="BD335" s="49"/>
      <c r="BE335" s="49"/>
      <c r="BF335" s="49"/>
      <c r="BG335" s="49"/>
      <c r="BH335" s="49"/>
      <c r="BI335" s="49"/>
      <c r="BJ335" s="49"/>
      <c r="BK335" s="49"/>
      <c r="BL335" s="49"/>
      <c r="BM335" s="49"/>
      <c r="BN335" s="49"/>
      <c r="BO335" s="62"/>
      <c r="BP335" s="62"/>
    </row>
    <row r="336" spans="6:68" s="45" customFormat="1" x14ac:dyDescent="0.5">
      <c r="F336" s="46"/>
      <c r="G336" s="46"/>
      <c r="H336" s="46"/>
      <c r="I336" s="46"/>
      <c r="J336" s="46"/>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c r="AJ336" s="49"/>
      <c r="AK336" s="49"/>
      <c r="AL336" s="49"/>
      <c r="AM336" s="49"/>
      <c r="AN336" s="49"/>
      <c r="AO336" s="49"/>
      <c r="AP336" s="49"/>
      <c r="AQ336" s="49"/>
      <c r="AR336" s="49"/>
      <c r="AS336" s="49"/>
      <c r="AT336" s="49"/>
      <c r="AU336" s="49"/>
      <c r="AV336" s="49"/>
      <c r="AW336" s="49"/>
      <c r="AX336" s="49"/>
      <c r="AY336" s="49"/>
      <c r="AZ336" s="49"/>
      <c r="BA336" s="49"/>
      <c r="BB336" s="49"/>
      <c r="BC336" s="49"/>
      <c r="BD336" s="49"/>
      <c r="BE336" s="49"/>
      <c r="BF336" s="49"/>
      <c r="BG336" s="49"/>
      <c r="BH336" s="49"/>
      <c r="BI336" s="49"/>
      <c r="BJ336" s="49"/>
      <c r="BK336" s="49"/>
      <c r="BL336" s="49"/>
      <c r="BM336" s="49"/>
      <c r="BN336" s="49"/>
      <c r="BO336" s="62"/>
      <c r="BP336" s="62"/>
    </row>
    <row r="337" spans="6:68" s="45" customFormat="1" x14ac:dyDescent="0.5">
      <c r="F337" s="46"/>
      <c r="G337" s="46"/>
      <c r="H337" s="46"/>
      <c r="I337" s="46"/>
      <c r="J337" s="46"/>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c r="AJ337" s="49"/>
      <c r="AK337" s="49"/>
      <c r="AL337" s="49"/>
      <c r="AM337" s="49"/>
      <c r="AN337" s="49"/>
      <c r="AO337" s="49"/>
      <c r="AP337" s="49"/>
      <c r="AQ337" s="49"/>
      <c r="AR337" s="49"/>
      <c r="AS337" s="49"/>
      <c r="AT337" s="49"/>
      <c r="AU337" s="49"/>
      <c r="AV337" s="49"/>
      <c r="AW337" s="49"/>
      <c r="AX337" s="49"/>
      <c r="AY337" s="49"/>
      <c r="AZ337" s="49"/>
      <c r="BA337" s="49"/>
      <c r="BB337" s="49"/>
      <c r="BC337" s="49"/>
      <c r="BD337" s="49"/>
      <c r="BE337" s="49"/>
      <c r="BF337" s="49"/>
      <c r="BG337" s="49"/>
      <c r="BH337" s="49"/>
      <c r="BI337" s="49"/>
      <c r="BJ337" s="49"/>
      <c r="BK337" s="49"/>
      <c r="BL337" s="49"/>
      <c r="BM337" s="49"/>
      <c r="BN337" s="49"/>
      <c r="BO337" s="62"/>
      <c r="BP337" s="62"/>
    </row>
    <row r="338" spans="6:68" s="45" customFormat="1" x14ac:dyDescent="0.5">
      <c r="F338" s="46"/>
      <c r="G338" s="46"/>
      <c r="H338" s="46"/>
      <c r="I338" s="46"/>
      <c r="J338" s="46"/>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c r="AJ338" s="49"/>
      <c r="AK338" s="49"/>
      <c r="AL338" s="49"/>
      <c r="AM338" s="49"/>
      <c r="AN338" s="49"/>
      <c r="AO338" s="49"/>
      <c r="AP338" s="49"/>
      <c r="AQ338" s="49"/>
      <c r="AR338" s="49"/>
      <c r="AS338" s="49"/>
      <c r="AT338" s="49"/>
      <c r="AU338" s="49"/>
      <c r="AV338" s="49"/>
      <c r="AW338" s="49"/>
      <c r="AX338" s="49"/>
      <c r="AY338" s="49"/>
      <c r="AZ338" s="49"/>
      <c r="BA338" s="49"/>
      <c r="BB338" s="49"/>
      <c r="BC338" s="49"/>
      <c r="BD338" s="49"/>
      <c r="BE338" s="49"/>
      <c r="BF338" s="49"/>
      <c r="BG338" s="49"/>
      <c r="BH338" s="49"/>
      <c r="BI338" s="49"/>
      <c r="BJ338" s="49"/>
      <c r="BK338" s="49"/>
      <c r="BL338" s="49"/>
      <c r="BM338" s="49"/>
      <c r="BN338" s="49"/>
      <c r="BO338" s="62"/>
      <c r="BP338" s="62"/>
    </row>
    <row r="339" spans="6:68" s="45" customFormat="1" x14ac:dyDescent="0.5">
      <c r="F339" s="46"/>
      <c r="G339" s="46"/>
      <c r="H339" s="46"/>
      <c r="I339" s="46"/>
      <c r="J339" s="46"/>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c r="AM339" s="49"/>
      <c r="AN339" s="49"/>
      <c r="AO339" s="49"/>
      <c r="AP339" s="49"/>
      <c r="AQ339" s="49"/>
      <c r="AR339" s="49"/>
      <c r="AS339" s="49"/>
      <c r="AT339" s="49"/>
      <c r="AU339" s="49"/>
      <c r="AV339" s="49"/>
      <c r="AW339" s="49"/>
      <c r="AX339" s="49"/>
      <c r="AY339" s="49"/>
      <c r="AZ339" s="49"/>
      <c r="BA339" s="49"/>
      <c r="BB339" s="49"/>
      <c r="BC339" s="49"/>
      <c r="BD339" s="49"/>
      <c r="BE339" s="49"/>
      <c r="BF339" s="49"/>
      <c r="BG339" s="49"/>
      <c r="BH339" s="49"/>
      <c r="BI339" s="49"/>
      <c r="BJ339" s="49"/>
      <c r="BK339" s="49"/>
      <c r="BL339" s="49"/>
      <c r="BM339" s="49"/>
      <c r="BN339" s="49"/>
      <c r="BO339" s="62"/>
      <c r="BP339" s="62"/>
    </row>
    <row r="340" spans="6:68" s="45" customFormat="1" x14ac:dyDescent="0.5">
      <c r="F340" s="46"/>
      <c r="G340" s="46"/>
      <c r="H340" s="46"/>
      <c r="I340" s="46"/>
      <c r="J340" s="46"/>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c r="AM340" s="49"/>
      <c r="AN340" s="49"/>
      <c r="AO340" s="49"/>
      <c r="AP340" s="49"/>
      <c r="AQ340" s="49"/>
      <c r="AR340" s="49"/>
      <c r="AS340" s="49"/>
      <c r="AT340" s="49"/>
      <c r="AU340" s="49"/>
      <c r="AV340" s="49"/>
      <c r="AW340" s="49"/>
      <c r="AX340" s="49"/>
      <c r="AY340" s="49"/>
      <c r="AZ340" s="49"/>
      <c r="BA340" s="49"/>
      <c r="BB340" s="49"/>
      <c r="BC340" s="49"/>
      <c r="BD340" s="49"/>
      <c r="BE340" s="49"/>
      <c r="BF340" s="49"/>
      <c r="BG340" s="49"/>
      <c r="BH340" s="49"/>
      <c r="BI340" s="49"/>
      <c r="BJ340" s="49"/>
      <c r="BK340" s="49"/>
      <c r="BL340" s="49"/>
      <c r="BM340" s="49"/>
      <c r="BN340" s="49"/>
      <c r="BO340" s="62"/>
      <c r="BP340" s="62"/>
    </row>
    <row r="341" spans="6:68" s="45" customFormat="1" x14ac:dyDescent="0.5">
      <c r="F341" s="46"/>
      <c r="G341" s="46"/>
      <c r="H341" s="46"/>
      <c r="I341" s="46"/>
      <c r="J341" s="46"/>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49"/>
      <c r="AJ341" s="49"/>
      <c r="AK341" s="49"/>
      <c r="AL341" s="49"/>
      <c r="AM341" s="49"/>
      <c r="AN341" s="49"/>
      <c r="AO341" s="49"/>
      <c r="AP341" s="49"/>
      <c r="AQ341" s="49"/>
      <c r="AR341" s="49"/>
      <c r="AS341" s="49"/>
      <c r="AT341" s="49"/>
      <c r="AU341" s="49"/>
      <c r="AV341" s="49"/>
      <c r="AW341" s="49"/>
      <c r="AX341" s="49"/>
      <c r="AY341" s="49"/>
      <c r="AZ341" s="49"/>
      <c r="BA341" s="49"/>
      <c r="BB341" s="49"/>
      <c r="BC341" s="49"/>
      <c r="BD341" s="49"/>
      <c r="BE341" s="49"/>
      <c r="BF341" s="49"/>
      <c r="BG341" s="49"/>
      <c r="BH341" s="49"/>
      <c r="BI341" s="49"/>
      <c r="BJ341" s="49"/>
      <c r="BK341" s="49"/>
      <c r="BL341" s="49"/>
      <c r="BM341" s="49"/>
      <c r="BN341" s="49"/>
      <c r="BO341" s="62"/>
      <c r="BP341" s="62"/>
    </row>
    <row r="342" spans="6:68" s="45" customFormat="1" x14ac:dyDescent="0.5">
      <c r="F342" s="46"/>
      <c r="G342" s="46"/>
      <c r="H342" s="46"/>
      <c r="I342" s="46"/>
      <c r="J342" s="46"/>
      <c r="L342" s="49"/>
      <c r="M342" s="49"/>
      <c r="N342" s="49"/>
      <c r="O342" s="49"/>
      <c r="P342" s="49"/>
      <c r="Q342" s="49"/>
      <c r="R342" s="49"/>
      <c r="S342" s="49"/>
      <c r="T342" s="49"/>
      <c r="U342" s="49"/>
      <c r="V342" s="49"/>
      <c r="W342" s="49"/>
      <c r="X342" s="49"/>
      <c r="Y342" s="49"/>
      <c r="Z342" s="49"/>
      <c r="AA342" s="49"/>
      <c r="AB342" s="49"/>
      <c r="AC342" s="49"/>
      <c r="AD342" s="49"/>
      <c r="AE342" s="49"/>
      <c r="AF342" s="49"/>
      <c r="AG342" s="49"/>
      <c r="AH342" s="49"/>
      <c r="AI342" s="49"/>
      <c r="AJ342" s="49"/>
      <c r="AK342" s="49"/>
      <c r="AL342" s="49"/>
      <c r="AM342" s="49"/>
      <c r="AN342" s="49"/>
      <c r="AO342" s="49"/>
      <c r="AP342" s="49"/>
      <c r="AQ342" s="49"/>
      <c r="AR342" s="49"/>
      <c r="AS342" s="49"/>
      <c r="AT342" s="49"/>
      <c r="AU342" s="49"/>
      <c r="AV342" s="49"/>
      <c r="AW342" s="49"/>
      <c r="AX342" s="49"/>
      <c r="AY342" s="49"/>
      <c r="AZ342" s="49"/>
      <c r="BA342" s="49"/>
      <c r="BB342" s="49"/>
      <c r="BC342" s="49"/>
      <c r="BD342" s="49"/>
      <c r="BE342" s="49"/>
      <c r="BF342" s="49"/>
      <c r="BG342" s="49"/>
      <c r="BH342" s="49"/>
      <c r="BI342" s="49"/>
      <c r="BJ342" s="49"/>
      <c r="BK342" s="49"/>
      <c r="BL342" s="49"/>
      <c r="BM342" s="49"/>
      <c r="BN342" s="49"/>
      <c r="BO342" s="62"/>
      <c r="BP342" s="62"/>
    </row>
    <row r="343" spans="6:68" s="45" customFormat="1" x14ac:dyDescent="0.5">
      <c r="F343" s="46"/>
      <c r="G343" s="46"/>
      <c r="H343" s="46"/>
      <c r="I343" s="46"/>
      <c r="J343" s="46"/>
      <c r="L343" s="49"/>
      <c r="M343" s="49"/>
      <c r="N343" s="49"/>
      <c r="O343" s="49"/>
      <c r="P343" s="49"/>
      <c r="Q343" s="49"/>
      <c r="R343" s="49"/>
      <c r="S343" s="49"/>
      <c r="T343" s="49"/>
      <c r="U343" s="49"/>
      <c r="V343" s="49"/>
      <c r="W343" s="49"/>
      <c r="X343" s="49"/>
      <c r="Y343" s="49"/>
      <c r="Z343" s="49"/>
      <c r="AA343" s="49"/>
      <c r="AB343" s="49"/>
      <c r="AC343" s="49"/>
      <c r="AD343" s="49"/>
      <c r="AE343" s="49"/>
      <c r="AF343" s="49"/>
      <c r="AG343" s="49"/>
      <c r="AH343" s="49"/>
      <c r="AI343" s="49"/>
      <c r="AJ343" s="49"/>
      <c r="AK343" s="49"/>
      <c r="AL343" s="49"/>
      <c r="AM343" s="49"/>
      <c r="AN343" s="49"/>
      <c r="AO343" s="49"/>
      <c r="AP343" s="49"/>
      <c r="AQ343" s="49"/>
      <c r="AR343" s="49"/>
      <c r="AS343" s="49"/>
      <c r="AT343" s="49"/>
      <c r="AU343" s="49"/>
      <c r="AV343" s="49"/>
      <c r="AW343" s="49"/>
      <c r="AX343" s="49"/>
      <c r="AY343" s="49"/>
      <c r="AZ343" s="49"/>
      <c r="BA343" s="49"/>
      <c r="BB343" s="49"/>
      <c r="BC343" s="49"/>
      <c r="BD343" s="49"/>
      <c r="BE343" s="49"/>
      <c r="BF343" s="49"/>
      <c r="BG343" s="49"/>
      <c r="BH343" s="49"/>
      <c r="BI343" s="49"/>
      <c r="BJ343" s="49"/>
      <c r="BK343" s="49"/>
      <c r="BL343" s="49"/>
      <c r="BM343" s="49"/>
      <c r="BN343" s="49"/>
      <c r="BO343" s="62"/>
      <c r="BP343" s="62"/>
    </row>
    <row r="344" spans="6:68" s="45" customFormat="1" x14ac:dyDescent="0.5">
      <c r="F344" s="46"/>
      <c r="G344" s="46"/>
      <c r="H344" s="46"/>
      <c r="I344" s="46"/>
      <c r="J344" s="46"/>
      <c r="L344" s="49"/>
      <c r="M344" s="49"/>
      <c r="N344" s="49"/>
      <c r="O344" s="49"/>
      <c r="P344" s="49"/>
      <c r="Q344" s="49"/>
      <c r="R344" s="49"/>
      <c r="S344" s="49"/>
      <c r="T344" s="49"/>
      <c r="U344" s="49"/>
      <c r="V344" s="49"/>
      <c r="W344" s="49"/>
      <c r="X344" s="49"/>
      <c r="Y344" s="49"/>
      <c r="Z344" s="49"/>
      <c r="AA344" s="49"/>
      <c r="AB344" s="49"/>
      <c r="AC344" s="49"/>
      <c r="AD344" s="49"/>
      <c r="AE344" s="49"/>
      <c r="AF344" s="49"/>
      <c r="AG344" s="49"/>
      <c r="AH344" s="49"/>
      <c r="AI344" s="49"/>
      <c r="AJ344" s="49"/>
      <c r="AK344" s="49"/>
      <c r="AL344" s="49"/>
      <c r="AM344" s="49"/>
      <c r="AN344" s="49"/>
      <c r="AO344" s="49"/>
      <c r="AP344" s="49"/>
      <c r="AQ344" s="49"/>
      <c r="AR344" s="49"/>
      <c r="AS344" s="49"/>
      <c r="AT344" s="49"/>
      <c r="AU344" s="49"/>
      <c r="AV344" s="49"/>
      <c r="AW344" s="49"/>
      <c r="AX344" s="49"/>
      <c r="AY344" s="49"/>
      <c r="AZ344" s="49"/>
      <c r="BA344" s="49"/>
      <c r="BB344" s="49"/>
      <c r="BC344" s="49"/>
      <c r="BD344" s="49"/>
      <c r="BE344" s="49"/>
      <c r="BF344" s="49"/>
      <c r="BG344" s="49"/>
      <c r="BH344" s="49"/>
      <c r="BI344" s="49"/>
      <c r="BJ344" s="49"/>
      <c r="BK344" s="49"/>
      <c r="BL344" s="49"/>
      <c r="BM344" s="49"/>
      <c r="BN344" s="49"/>
      <c r="BO344" s="62"/>
      <c r="BP344" s="62"/>
    </row>
    <row r="345" spans="6:68" s="45" customFormat="1" x14ac:dyDescent="0.5">
      <c r="F345" s="46"/>
      <c r="G345" s="46"/>
      <c r="H345" s="46"/>
      <c r="I345" s="46"/>
      <c r="J345" s="46"/>
      <c r="L345" s="49"/>
      <c r="M345" s="49"/>
      <c r="N345" s="49"/>
      <c r="O345" s="49"/>
      <c r="P345" s="49"/>
      <c r="Q345" s="49"/>
      <c r="R345" s="49"/>
      <c r="S345" s="49"/>
      <c r="T345" s="49"/>
      <c r="U345" s="49"/>
      <c r="V345" s="49"/>
      <c r="W345" s="49"/>
      <c r="X345" s="49"/>
      <c r="Y345" s="49"/>
      <c r="Z345" s="49"/>
      <c r="AA345" s="49"/>
      <c r="AB345" s="49"/>
      <c r="AC345" s="49"/>
      <c r="AD345" s="49"/>
      <c r="AE345" s="49"/>
      <c r="AF345" s="49"/>
      <c r="AG345" s="49"/>
      <c r="AH345" s="49"/>
      <c r="AI345" s="49"/>
      <c r="AJ345" s="49"/>
      <c r="AK345" s="49"/>
      <c r="AL345" s="49"/>
      <c r="AM345" s="49"/>
      <c r="AN345" s="49"/>
      <c r="AO345" s="49"/>
      <c r="AP345" s="49"/>
      <c r="AQ345" s="49"/>
      <c r="AR345" s="49"/>
      <c r="AS345" s="49"/>
      <c r="AT345" s="49"/>
      <c r="AU345" s="49"/>
      <c r="AV345" s="49"/>
      <c r="AW345" s="49"/>
      <c r="AX345" s="49"/>
      <c r="AY345" s="49"/>
      <c r="AZ345" s="49"/>
      <c r="BA345" s="49"/>
      <c r="BB345" s="49"/>
      <c r="BC345" s="49"/>
      <c r="BD345" s="49"/>
      <c r="BE345" s="49"/>
      <c r="BF345" s="49"/>
      <c r="BG345" s="49"/>
      <c r="BH345" s="49"/>
      <c r="BI345" s="49"/>
      <c r="BJ345" s="49"/>
      <c r="BK345" s="49"/>
      <c r="BL345" s="49"/>
      <c r="BM345" s="49"/>
      <c r="BN345" s="49"/>
      <c r="BO345" s="62"/>
      <c r="BP345" s="62"/>
    </row>
    <row r="346" spans="6:68" s="45" customFormat="1" x14ac:dyDescent="0.5">
      <c r="F346" s="46"/>
      <c r="G346" s="46"/>
      <c r="H346" s="46"/>
      <c r="I346" s="46"/>
      <c r="J346" s="46"/>
      <c r="L346" s="49"/>
      <c r="M346" s="49"/>
      <c r="N346" s="49"/>
      <c r="O346" s="49"/>
      <c r="P346" s="49"/>
      <c r="Q346" s="49"/>
      <c r="R346" s="49"/>
      <c r="S346" s="49"/>
      <c r="T346" s="49"/>
      <c r="U346" s="49"/>
      <c r="V346" s="49"/>
      <c r="W346" s="49"/>
      <c r="X346" s="49"/>
      <c r="Y346" s="49"/>
      <c r="Z346" s="49"/>
      <c r="AA346" s="49"/>
      <c r="AB346" s="49"/>
      <c r="AC346" s="49"/>
      <c r="AD346" s="49"/>
      <c r="AE346" s="49"/>
      <c r="AF346" s="49"/>
      <c r="AG346" s="49"/>
      <c r="AH346" s="49"/>
      <c r="AI346" s="49"/>
      <c r="AJ346" s="49"/>
      <c r="AK346" s="49"/>
      <c r="AL346" s="49"/>
      <c r="AM346" s="49"/>
      <c r="AN346" s="49"/>
      <c r="AO346" s="49"/>
      <c r="AP346" s="49"/>
      <c r="AQ346" s="49"/>
      <c r="AR346" s="49"/>
      <c r="AS346" s="49"/>
      <c r="AT346" s="49"/>
      <c r="AU346" s="49"/>
      <c r="AV346" s="49"/>
      <c r="AW346" s="49"/>
      <c r="AX346" s="49"/>
      <c r="AY346" s="49"/>
      <c r="AZ346" s="49"/>
      <c r="BA346" s="49"/>
      <c r="BB346" s="49"/>
      <c r="BC346" s="49"/>
      <c r="BD346" s="49"/>
      <c r="BE346" s="49"/>
      <c r="BF346" s="49"/>
      <c r="BG346" s="49"/>
      <c r="BH346" s="49"/>
      <c r="BI346" s="49"/>
      <c r="BJ346" s="49"/>
      <c r="BK346" s="49"/>
      <c r="BL346" s="49"/>
      <c r="BM346" s="49"/>
      <c r="BN346" s="49"/>
      <c r="BO346" s="62"/>
      <c r="BP346" s="62"/>
    </row>
    <row r="347" spans="6:68" s="45" customFormat="1" x14ac:dyDescent="0.5">
      <c r="F347" s="46"/>
      <c r="G347" s="46"/>
      <c r="H347" s="46"/>
      <c r="I347" s="46"/>
      <c r="J347" s="46"/>
      <c r="L347" s="49"/>
      <c r="M347" s="49"/>
      <c r="N347" s="49"/>
      <c r="O347" s="49"/>
      <c r="P347" s="49"/>
      <c r="Q347" s="49"/>
      <c r="R347" s="49"/>
      <c r="S347" s="49"/>
      <c r="T347" s="49"/>
      <c r="U347" s="49"/>
      <c r="V347" s="49"/>
      <c r="W347" s="49"/>
      <c r="X347" s="49"/>
      <c r="Y347" s="49"/>
      <c r="Z347" s="49"/>
      <c r="AA347" s="49"/>
      <c r="AB347" s="49"/>
      <c r="AC347" s="49"/>
      <c r="AD347" s="49"/>
      <c r="AE347" s="49"/>
      <c r="AF347" s="49"/>
      <c r="AG347" s="49"/>
      <c r="AH347" s="49"/>
      <c r="AI347" s="49"/>
      <c r="AJ347" s="49"/>
      <c r="AK347" s="49"/>
      <c r="AL347" s="49"/>
      <c r="AM347" s="49"/>
      <c r="AN347" s="49"/>
      <c r="AO347" s="49"/>
      <c r="AP347" s="49"/>
      <c r="AQ347" s="49"/>
      <c r="AR347" s="49"/>
      <c r="AS347" s="49"/>
      <c r="AT347" s="49"/>
      <c r="AU347" s="49"/>
      <c r="AV347" s="49"/>
      <c r="AW347" s="49"/>
      <c r="AX347" s="49"/>
      <c r="AY347" s="49"/>
      <c r="AZ347" s="49"/>
      <c r="BA347" s="49"/>
      <c r="BB347" s="49"/>
      <c r="BC347" s="49"/>
      <c r="BD347" s="49"/>
      <c r="BE347" s="49"/>
      <c r="BF347" s="49"/>
      <c r="BG347" s="49"/>
      <c r="BH347" s="49"/>
      <c r="BI347" s="49"/>
      <c r="BJ347" s="49"/>
      <c r="BK347" s="49"/>
      <c r="BL347" s="49"/>
      <c r="BM347" s="49"/>
      <c r="BN347" s="49"/>
      <c r="BO347" s="62"/>
      <c r="BP347" s="62"/>
    </row>
    <row r="348" spans="6:68" s="45" customFormat="1" x14ac:dyDescent="0.5">
      <c r="F348" s="46"/>
      <c r="G348" s="46"/>
      <c r="H348" s="46"/>
      <c r="I348" s="46"/>
      <c r="J348" s="46"/>
      <c r="L348" s="49"/>
      <c r="M348" s="49"/>
      <c r="N348" s="49"/>
      <c r="O348" s="49"/>
      <c r="P348" s="49"/>
      <c r="Q348" s="49"/>
      <c r="R348" s="49"/>
      <c r="S348" s="49"/>
      <c r="T348" s="49"/>
      <c r="U348" s="49"/>
      <c r="V348" s="49"/>
      <c r="W348" s="49"/>
      <c r="X348" s="49"/>
      <c r="Y348" s="49"/>
      <c r="Z348" s="49"/>
      <c r="AA348" s="49"/>
      <c r="AB348" s="49"/>
      <c r="AC348" s="49"/>
      <c r="AD348" s="49"/>
      <c r="AE348" s="49"/>
      <c r="AF348" s="49"/>
      <c r="AG348" s="49"/>
      <c r="AH348" s="49"/>
      <c r="AI348" s="49"/>
      <c r="AJ348" s="49"/>
      <c r="AK348" s="49"/>
      <c r="AL348" s="49"/>
      <c r="AM348" s="49"/>
      <c r="AN348" s="49"/>
      <c r="AO348" s="49"/>
      <c r="AP348" s="49"/>
      <c r="AQ348" s="49"/>
      <c r="AR348" s="49"/>
      <c r="AS348" s="49"/>
      <c r="AT348" s="49"/>
      <c r="AU348" s="49"/>
      <c r="AV348" s="49"/>
      <c r="AW348" s="49"/>
      <c r="AX348" s="49"/>
      <c r="AY348" s="49"/>
      <c r="AZ348" s="49"/>
      <c r="BA348" s="49"/>
      <c r="BB348" s="49"/>
      <c r="BC348" s="49"/>
      <c r="BD348" s="49"/>
      <c r="BE348" s="49"/>
      <c r="BF348" s="49"/>
      <c r="BG348" s="49"/>
      <c r="BH348" s="49"/>
      <c r="BI348" s="49"/>
      <c r="BJ348" s="49"/>
      <c r="BK348" s="49"/>
      <c r="BL348" s="49"/>
      <c r="BM348" s="49"/>
      <c r="BN348" s="49"/>
      <c r="BO348" s="62"/>
      <c r="BP348" s="62"/>
    </row>
    <row r="349" spans="6:68" s="45" customFormat="1" x14ac:dyDescent="0.5">
      <c r="F349" s="46"/>
      <c r="G349" s="46"/>
      <c r="H349" s="46"/>
      <c r="I349" s="46"/>
      <c r="J349" s="46"/>
      <c r="L349" s="49"/>
      <c r="M349" s="49"/>
      <c r="N349" s="49"/>
      <c r="O349" s="49"/>
      <c r="P349" s="49"/>
      <c r="Q349" s="49"/>
      <c r="R349" s="49"/>
      <c r="S349" s="49"/>
      <c r="T349" s="49"/>
      <c r="U349" s="49"/>
      <c r="V349" s="49"/>
      <c r="W349" s="49"/>
      <c r="X349" s="49"/>
      <c r="Y349" s="49"/>
      <c r="Z349" s="49"/>
      <c r="AA349" s="49"/>
      <c r="AB349" s="49"/>
      <c r="AC349" s="49"/>
      <c r="AD349" s="49"/>
      <c r="AE349" s="49"/>
      <c r="AF349" s="49"/>
      <c r="AG349" s="49"/>
      <c r="AH349" s="49"/>
      <c r="AI349" s="49"/>
      <c r="AJ349" s="49"/>
      <c r="AK349" s="49"/>
      <c r="AL349" s="49"/>
      <c r="AM349" s="49"/>
      <c r="AN349" s="49"/>
      <c r="AO349" s="49"/>
      <c r="AP349" s="49"/>
      <c r="AQ349" s="49"/>
      <c r="AR349" s="49"/>
      <c r="AS349" s="49"/>
      <c r="AT349" s="49"/>
      <c r="AU349" s="49"/>
      <c r="AV349" s="49"/>
      <c r="AW349" s="49"/>
      <c r="AX349" s="49"/>
      <c r="AY349" s="49"/>
      <c r="AZ349" s="49"/>
      <c r="BA349" s="49"/>
      <c r="BB349" s="49"/>
      <c r="BC349" s="49"/>
      <c r="BD349" s="49"/>
      <c r="BE349" s="49"/>
      <c r="BF349" s="49"/>
      <c r="BG349" s="49"/>
      <c r="BH349" s="49"/>
      <c r="BI349" s="49"/>
      <c r="BJ349" s="49"/>
      <c r="BK349" s="49"/>
      <c r="BL349" s="49"/>
      <c r="BM349" s="49"/>
      <c r="BN349" s="49"/>
      <c r="BO349" s="62"/>
      <c r="BP349" s="62"/>
    </row>
    <row r="350" spans="6:68" s="45" customFormat="1" x14ac:dyDescent="0.5">
      <c r="F350" s="46"/>
      <c r="G350" s="46"/>
      <c r="H350" s="46"/>
      <c r="I350" s="46"/>
      <c r="J350" s="46"/>
      <c r="L350" s="49"/>
      <c r="M350" s="49"/>
      <c r="N350" s="49"/>
      <c r="O350" s="49"/>
      <c r="P350" s="49"/>
      <c r="Q350" s="49"/>
      <c r="R350" s="49"/>
      <c r="S350" s="49"/>
      <c r="T350" s="49"/>
      <c r="U350" s="49"/>
      <c r="V350" s="49"/>
      <c r="W350" s="49"/>
      <c r="X350" s="49"/>
      <c r="Y350" s="49"/>
      <c r="Z350" s="49"/>
      <c r="AA350" s="49"/>
      <c r="AB350" s="49"/>
      <c r="AC350" s="49"/>
      <c r="AD350" s="49"/>
      <c r="AE350" s="49"/>
      <c r="AF350" s="49"/>
      <c r="AG350" s="49"/>
      <c r="AH350" s="49"/>
      <c r="AI350" s="49"/>
      <c r="AJ350" s="49"/>
      <c r="AK350" s="49"/>
      <c r="AL350" s="49"/>
      <c r="AM350" s="49"/>
      <c r="AN350" s="49"/>
      <c r="AO350" s="49"/>
      <c r="AP350" s="49"/>
      <c r="AQ350" s="49"/>
      <c r="AR350" s="49"/>
      <c r="AS350" s="49"/>
      <c r="AT350" s="49"/>
      <c r="AU350" s="49"/>
      <c r="AV350" s="49"/>
      <c r="AW350" s="49"/>
      <c r="AX350" s="49"/>
      <c r="AY350" s="49"/>
      <c r="AZ350" s="49"/>
      <c r="BA350" s="49"/>
      <c r="BB350" s="49"/>
      <c r="BC350" s="49"/>
      <c r="BD350" s="49"/>
      <c r="BE350" s="49"/>
      <c r="BF350" s="49"/>
      <c r="BG350" s="49"/>
      <c r="BH350" s="49"/>
      <c r="BI350" s="49"/>
      <c r="BJ350" s="49"/>
      <c r="BK350" s="49"/>
      <c r="BL350" s="49"/>
      <c r="BM350" s="49"/>
      <c r="BN350" s="49"/>
      <c r="BO350" s="62"/>
      <c r="BP350" s="62"/>
    </row>
    <row r="351" spans="6:68" s="45" customFormat="1" x14ac:dyDescent="0.5">
      <c r="F351" s="46"/>
      <c r="G351" s="46"/>
      <c r="H351" s="46"/>
      <c r="I351" s="46"/>
      <c r="J351" s="46"/>
      <c r="L351" s="49"/>
      <c r="M351" s="49"/>
      <c r="N351" s="49"/>
      <c r="O351" s="49"/>
      <c r="P351" s="49"/>
      <c r="Q351" s="49"/>
      <c r="R351" s="49"/>
      <c r="S351" s="49"/>
      <c r="T351" s="49"/>
      <c r="U351" s="49"/>
      <c r="V351" s="49"/>
      <c r="W351" s="49"/>
      <c r="X351" s="49"/>
      <c r="Y351" s="49"/>
      <c r="Z351" s="49"/>
      <c r="AA351" s="49"/>
      <c r="AB351" s="49"/>
      <c r="AC351" s="49"/>
      <c r="AD351" s="49"/>
      <c r="AE351" s="49"/>
      <c r="AF351" s="49"/>
      <c r="AG351" s="49"/>
      <c r="AH351" s="49"/>
      <c r="AI351" s="49"/>
      <c r="AJ351" s="49"/>
      <c r="AK351" s="49"/>
      <c r="AL351" s="49"/>
      <c r="AM351" s="49"/>
      <c r="AN351" s="49"/>
      <c r="AO351" s="49"/>
      <c r="AP351" s="49"/>
      <c r="AQ351" s="49"/>
      <c r="AR351" s="49"/>
      <c r="AS351" s="49"/>
      <c r="AT351" s="49"/>
      <c r="AU351" s="49"/>
      <c r="AV351" s="49"/>
      <c r="AW351" s="49"/>
      <c r="AX351" s="49"/>
      <c r="AY351" s="49"/>
      <c r="AZ351" s="49"/>
      <c r="BA351" s="49"/>
      <c r="BB351" s="49"/>
      <c r="BC351" s="49"/>
      <c r="BD351" s="49"/>
      <c r="BE351" s="49"/>
      <c r="BF351" s="49"/>
      <c r="BG351" s="49"/>
      <c r="BH351" s="49"/>
      <c r="BI351" s="49"/>
      <c r="BJ351" s="49"/>
      <c r="BK351" s="49"/>
      <c r="BL351" s="49"/>
      <c r="BM351" s="49"/>
      <c r="BN351" s="49"/>
      <c r="BO351" s="62"/>
      <c r="BP351" s="62"/>
    </row>
    <row r="352" spans="6:68" s="45" customFormat="1" x14ac:dyDescent="0.5">
      <c r="F352" s="46"/>
      <c r="G352" s="46"/>
      <c r="H352" s="46"/>
      <c r="I352" s="46"/>
      <c r="J352" s="46"/>
      <c r="L352" s="49"/>
      <c r="M352" s="49"/>
      <c r="N352" s="49"/>
      <c r="O352" s="49"/>
      <c r="P352" s="49"/>
      <c r="Q352" s="49"/>
      <c r="R352" s="49"/>
      <c r="S352" s="49"/>
      <c r="T352" s="49"/>
      <c r="U352" s="49"/>
      <c r="V352" s="49"/>
      <c r="W352" s="49"/>
      <c r="X352" s="49"/>
      <c r="Y352" s="49"/>
      <c r="Z352" s="49"/>
      <c r="AA352" s="49"/>
      <c r="AB352" s="49"/>
      <c r="AC352" s="49"/>
      <c r="AD352" s="49"/>
      <c r="AE352" s="49"/>
      <c r="AF352" s="49"/>
      <c r="AG352" s="49"/>
      <c r="AH352" s="49"/>
      <c r="AI352" s="49"/>
      <c r="AJ352" s="49"/>
      <c r="AK352" s="49"/>
      <c r="AL352" s="49"/>
      <c r="AM352" s="49"/>
      <c r="AN352" s="49"/>
      <c r="AO352" s="49"/>
      <c r="AP352" s="49"/>
      <c r="AQ352" s="49"/>
      <c r="AR352" s="49"/>
      <c r="AS352" s="49"/>
      <c r="AT352" s="49"/>
      <c r="AU352" s="49"/>
      <c r="AV352" s="49"/>
      <c r="AW352" s="49"/>
      <c r="AX352" s="49"/>
      <c r="AY352" s="49"/>
      <c r="AZ352" s="49"/>
      <c r="BA352" s="49"/>
      <c r="BB352" s="49"/>
      <c r="BC352" s="49"/>
      <c r="BD352" s="49"/>
      <c r="BE352" s="49"/>
      <c r="BF352" s="49"/>
      <c r="BG352" s="49"/>
      <c r="BH352" s="49"/>
      <c r="BI352" s="49"/>
      <c r="BJ352" s="49"/>
      <c r="BK352" s="49"/>
      <c r="BL352" s="49"/>
      <c r="BM352" s="49"/>
      <c r="BN352" s="49"/>
      <c r="BO352" s="62"/>
      <c r="BP352" s="62"/>
    </row>
    <row r="353" spans="6:68" s="45" customFormat="1" x14ac:dyDescent="0.5">
      <c r="F353" s="46"/>
      <c r="G353" s="46"/>
      <c r="H353" s="46"/>
      <c r="I353" s="46"/>
      <c r="J353" s="46"/>
      <c r="L353" s="49"/>
      <c r="M353" s="49"/>
      <c r="N353" s="49"/>
      <c r="O353" s="49"/>
      <c r="P353" s="49"/>
      <c r="Q353" s="49"/>
      <c r="R353" s="49"/>
      <c r="S353" s="49"/>
      <c r="T353" s="49"/>
      <c r="U353" s="49"/>
      <c r="V353" s="49"/>
      <c r="W353" s="49"/>
      <c r="X353" s="49"/>
      <c r="Y353" s="49"/>
      <c r="Z353" s="49"/>
      <c r="AA353" s="49"/>
      <c r="AB353" s="49"/>
      <c r="AC353" s="49"/>
      <c r="AD353" s="49"/>
      <c r="AE353" s="49"/>
      <c r="AF353" s="49"/>
      <c r="AG353" s="49"/>
      <c r="AH353" s="49"/>
      <c r="AI353" s="49"/>
      <c r="AJ353" s="49"/>
      <c r="AK353" s="49"/>
      <c r="AL353" s="49"/>
      <c r="AM353" s="49"/>
      <c r="AN353" s="49"/>
      <c r="AO353" s="49"/>
      <c r="AP353" s="49"/>
      <c r="AQ353" s="49"/>
      <c r="AR353" s="49"/>
      <c r="AS353" s="49"/>
      <c r="AT353" s="49"/>
      <c r="AU353" s="49"/>
      <c r="AV353" s="49"/>
      <c r="AW353" s="49"/>
      <c r="AX353" s="49"/>
      <c r="AY353" s="49"/>
      <c r="AZ353" s="49"/>
      <c r="BA353" s="49"/>
      <c r="BB353" s="49"/>
      <c r="BC353" s="49"/>
      <c r="BD353" s="49"/>
      <c r="BE353" s="49"/>
      <c r="BF353" s="49"/>
      <c r="BG353" s="49"/>
      <c r="BH353" s="49"/>
      <c r="BI353" s="49"/>
      <c r="BJ353" s="49"/>
      <c r="BK353" s="49"/>
      <c r="BL353" s="49"/>
      <c r="BM353" s="49"/>
      <c r="BN353" s="49"/>
      <c r="BO353" s="62"/>
      <c r="BP353" s="62"/>
    </row>
    <row r="354" spans="6:68" s="45" customFormat="1" x14ac:dyDescent="0.5">
      <c r="F354" s="46"/>
      <c r="G354" s="46"/>
      <c r="H354" s="46"/>
      <c r="I354" s="46"/>
      <c r="J354" s="46"/>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49"/>
      <c r="AJ354" s="49"/>
      <c r="AK354" s="49"/>
      <c r="AL354" s="49"/>
      <c r="AM354" s="49"/>
      <c r="AN354" s="49"/>
      <c r="AO354" s="49"/>
      <c r="AP354" s="49"/>
      <c r="AQ354" s="49"/>
      <c r="AR354" s="49"/>
      <c r="AS354" s="49"/>
      <c r="AT354" s="49"/>
      <c r="AU354" s="49"/>
      <c r="AV354" s="49"/>
      <c r="AW354" s="49"/>
      <c r="AX354" s="49"/>
      <c r="AY354" s="49"/>
      <c r="AZ354" s="49"/>
      <c r="BA354" s="49"/>
      <c r="BB354" s="49"/>
      <c r="BC354" s="49"/>
      <c r="BD354" s="49"/>
      <c r="BE354" s="49"/>
      <c r="BF354" s="49"/>
      <c r="BG354" s="49"/>
      <c r="BH354" s="49"/>
      <c r="BI354" s="49"/>
      <c r="BJ354" s="49"/>
      <c r="BK354" s="49"/>
      <c r="BL354" s="49"/>
      <c r="BM354" s="49"/>
      <c r="BN354" s="49"/>
      <c r="BO354" s="62"/>
      <c r="BP354" s="62"/>
    </row>
    <row r="355" spans="6:68" s="45" customFormat="1" x14ac:dyDescent="0.5">
      <c r="F355" s="46"/>
      <c r="G355" s="46"/>
      <c r="H355" s="46"/>
      <c r="I355" s="46"/>
      <c r="J355" s="46"/>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9"/>
      <c r="AO355" s="49"/>
      <c r="AP355" s="49"/>
      <c r="AQ355" s="49"/>
      <c r="AR355" s="49"/>
      <c r="AS355" s="49"/>
      <c r="AT355" s="49"/>
      <c r="AU355" s="49"/>
      <c r="AV355" s="49"/>
      <c r="AW355" s="49"/>
      <c r="AX355" s="49"/>
      <c r="AY355" s="49"/>
      <c r="AZ355" s="49"/>
      <c r="BA355" s="49"/>
      <c r="BB355" s="49"/>
      <c r="BC355" s="49"/>
      <c r="BD355" s="49"/>
      <c r="BE355" s="49"/>
      <c r="BF355" s="49"/>
      <c r="BG355" s="49"/>
      <c r="BH355" s="49"/>
      <c r="BI355" s="49"/>
      <c r="BJ355" s="49"/>
      <c r="BK355" s="49"/>
      <c r="BL355" s="49"/>
      <c r="BM355" s="49"/>
      <c r="BN355" s="49"/>
      <c r="BO355" s="62"/>
      <c r="BP355" s="62"/>
    </row>
    <row r="356" spans="6:68" s="45" customFormat="1" x14ac:dyDescent="0.5">
      <c r="F356" s="46"/>
      <c r="G356" s="46"/>
      <c r="H356" s="46"/>
      <c r="I356" s="46"/>
      <c r="J356" s="46"/>
      <c r="L356" s="49"/>
      <c r="M356" s="49"/>
      <c r="N356" s="49"/>
      <c r="O356" s="49"/>
      <c r="P356" s="49"/>
      <c r="Q356" s="49"/>
      <c r="R356" s="49"/>
      <c r="S356" s="49"/>
      <c r="T356" s="49"/>
      <c r="U356" s="49"/>
      <c r="V356" s="49"/>
      <c r="W356" s="49"/>
      <c r="X356" s="49"/>
      <c r="Y356" s="49"/>
      <c r="Z356" s="49"/>
      <c r="AA356" s="49"/>
      <c r="AB356" s="49"/>
      <c r="AC356" s="49"/>
      <c r="AD356" s="49"/>
      <c r="AE356" s="49"/>
      <c r="AF356" s="49"/>
      <c r="AG356" s="49"/>
      <c r="AH356" s="49"/>
      <c r="AI356" s="49"/>
      <c r="AJ356" s="49"/>
      <c r="AK356" s="49"/>
      <c r="AL356" s="49"/>
      <c r="AM356" s="49"/>
      <c r="AN356" s="49"/>
      <c r="AO356" s="49"/>
      <c r="AP356" s="49"/>
      <c r="AQ356" s="49"/>
      <c r="AR356" s="49"/>
      <c r="AS356" s="49"/>
      <c r="AT356" s="49"/>
      <c r="AU356" s="49"/>
      <c r="AV356" s="49"/>
      <c r="AW356" s="49"/>
      <c r="AX356" s="49"/>
      <c r="AY356" s="49"/>
      <c r="AZ356" s="49"/>
      <c r="BA356" s="49"/>
      <c r="BB356" s="49"/>
      <c r="BC356" s="49"/>
      <c r="BD356" s="49"/>
      <c r="BE356" s="49"/>
      <c r="BF356" s="49"/>
      <c r="BG356" s="49"/>
      <c r="BH356" s="49"/>
      <c r="BI356" s="49"/>
      <c r="BJ356" s="49"/>
      <c r="BK356" s="49"/>
      <c r="BL356" s="49"/>
      <c r="BM356" s="49"/>
      <c r="BN356" s="49"/>
      <c r="BO356" s="62"/>
      <c r="BP356" s="62"/>
    </row>
    <row r="357" spans="6:68" s="45" customFormat="1" x14ac:dyDescent="0.5">
      <c r="F357" s="46"/>
      <c r="G357" s="46"/>
      <c r="H357" s="46"/>
      <c r="I357" s="46"/>
      <c r="J357" s="46"/>
      <c r="L357" s="49"/>
      <c r="M357" s="49"/>
      <c r="N357" s="49"/>
      <c r="O357" s="49"/>
      <c r="P357" s="49"/>
      <c r="Q357" s="49"/>
      <c r="R357" s="49"/>
      <c r="S357" s="49"/>
      <c r="T357" s="49"/>
      <c r="U357" s="49"/>
      <c r="V357" s="49"/>
      <c r="W357" s="49"/>
      <c r="X357" s="49"/>
      <c r="Y357" s="49"/>
      <c r="Z357" s="49"/>
      <c r="AA357" s="49"/>
      <c r="AB357" s="49"/>
      <c r="AC357" s="49"/>
      <c r="AD357" s="49"/>
      <c r="AE357" s="49"/>
      <c r="AF357" s="49"/>
      <c r="AG357" s="49"/>
      <c r="AH357" s="49"/>
      <c r="AI357" s="49"/>
      <c r="AJ357" s="49"/>
      <c r="AK357" s="49"/>
      <c r="AL357" s="49"/>
      <c r="AM357" s="49"/>
      <c r="AN357" s="49"/>
      <c r="AO357" s="49"/>
      <c r="AP357" s="49"/>
      <c r="AQ357" s="49"/>
      <c r="AR357" s="49"/>
      <c r="AS357" s="49"/>
      <c r="AT357" s="49"/>
      <c r="AU357" s="49"/>
      <c r="AV357" s="49"/>
      <c r="AW357" s="49"/>
      <c r="AX357" s="49"/>
      <c r="AY357" s="49"/>
      <c r="AZ357" s="49"/>
      <c r="BA357" s="49"/>
      <c r="BB357" s="49"/>
      <c r="BC357" s="49"/>
      <c r="BD357" s="49"/>
      <c r="BE357" s="49"/>
      <c r="BF357" s="49"/>
      <c r="BG357" s="49"/>
      <c r="BH357" s="49"/>
      <c r="BI357" s="49"/>
      <c r="BJ357" s="49"/>
      <c r="BK357" s="49"/>
      <c r="BL357" s="49"/>
      <c r="BM357" s="49"/>
      <c r="BN357" s="49"/>
      <c r="BO357" s="62"/>
      <c r="BP357" s="62"/>
    </row>
    <row r="358" spans="6:68" s="45" customFormat="1" x14ac:dyDescent="0.5">
      <c r="F358" s="46"/>
      <c r="G358" s="46"/>
      <c r="H358" s="46"/>
      <c r="I358" s="46"/>
      <c r="J358" s="46"/>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c r="AL358" s="49"/>
      <c r="AM358" s="49"/>
      <c r="AN358" s="49"/>
      <c r="AO358" s="49"/>
      <c r="AP358" s="49"/>
      <c r="AQ358" s="49"/>
      <c r="AR358" s="49"/>
      <c r="AS358" s="49"/>
      <c r="AT358" s="49"/>
      <c r="AU358" s="49"/>
      <c r="AV358" s="49"/>
      <c r="AW358" s="49"/>
      <c r="AX358" s="49"/>
      <c r="AY358" s="49"/>
      <c r="AZ358" s="49"/>
      <c r="BA358" s="49"/>
      <c r="BB358" s="49"/>
      <c r="BC358" s="49"/>
      <c r="BD358" s="49"/>
      <c r="BE358" s="49"/>
      <c r="BF358" s="49"/>
      <c r="BG358" s="49"/>
      <c r="BH358" s="49"/>
      <c r="BI358" s="49"/>
      <c r="BJ358" s="49"/>
      <c r="BK358" s="49"/>
      <c r="BL358" s="49"/>
      <c r="BM358" s="49"/>
      <c r="BN358" s="49"/>
      <c r="BO358" s="62"/>
      <c r="BP358" s="62"/>
    </row>
    <row r="359" spans="6:68" s="45" customFormat="1" x14ac:dyDescent="0.5">
      <c r="F359" s="46"/>
      <c r="G359" s="46"/>
      <c r="H359" s="46"/>
      <c r="I359" s="46"/>
      <c r="J359" s="46"/>
      <c r="L359" s="49"/>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49"/>
      <c r="AJ359" s="49"/>
      <c r="AK359" s="49"/>
      <c r="AL359" s="49"/>
      <c r="AM359" s="49"/>
      <c r="AN359" s="49"/>
      <c r="AO359" s="49"/>
      <c r="AP359" s="49"/>
      <c r="AQ359" s="49"/>
      <c r="AR359" s="49"/>
      <c r="AS359" s="49"/>
      <c r="AT359" s="49"/>
      <c r="AU359" s="49"/>
      <c r="AV359" s="49"/>
      <c r="AW359" s="49"/>
      <c r="AX359" s="49"/>
      <c r="AY359" s="49"/>
      <c r="AZ359" s="49"/>
      <c r="BA359" s="49"/>
      <c r="BB359" s="49"/>
      <c r="BC359" s="49"/>
      <c r="BD359" s="49"/>
      <c r="BE359" s="49"/>
      <c r="BF359" s="49"/>
      <c r="BG359" s="49"/>
      <c r="BH359" s="49"/>
      <c r="BI359" s="49"/>
      <c r="BJ359" s="49"/>
      <c r="BK359" s="49"/>
      <c r="BL359" s="49"/>
      <c r="BM359" s="49"/>
      <c r="BN359" s="49"/>
      <c r="BO359" s="62"/>
      <c r="BP359" s="62"/>
    </row>
    <row r="360" spans="6:68" s="45" customFormat="1" x14ac:dyDescent="0.5">
      <c r="F360" s="46"/>
      <c r="G360" s="46"/>
      <c r="H360" s="46"/>
      <c r="I360" s="46"/>
      <c r="J360" s="46"/>
      <c r="L360" s="49"/>
      <c r="M360" s="49"/>
      <c r="N360" s="49"/>
      <c r="O360" s="49"/>
      <c r="P360" s="49"/>
      <c r="Q360" s="49"/>
      <c r="R360" s="49"/>
      <c r="S360" s="49"/>
      <c r="T360" s="49"/>
      <c r="U360" s="49"/>
      <c r="V360" s="49"/>
      <c r="W360" s="49"/>
      <c r="X360" s="49"/>
      <c r="Y360" s="49"/>
      <c r="Z360" s="49"/>
      <c r="AA360" s="49"/>
      <c r="AB360" s="49"/>
      <c r="AC360" s="49"/>
      <c r="AD360" s="49"/>
      <c r="AE360" s="49"/>
      <c r="AF360" s="49"/>
      <c r="AG360" s="49"/>
      <c r="AH360" s="49"/>
      <c r="AI360" s="49"/>
      <c r="AJ360" s="49"/>
      <c r="AK360" s="49"/>
      <c r="AL360" s="49"/>
      <c r="AM360" s="49"/>
      <c r="AN360" s="49"/>
      <c r="AO360" s="49"/>
      <c r="AP360" s="49"/>
      <c r="AQ360" s="49"/>
      <c r="AR360" s="49"/>
      <c r="AS360" s="49"/>
      <c r="AT360" s="49"/>
      <c r="AU360" s="49"/>
      <c r="AV360" s="49"/>
      <c r="AW360" s="49"/>
      <c r="AX360" s="49"/>
      <c r="AY360" s="49"/>
      <c r="AZ360" s="49"/>
      <c r="BA360" s="49"/>
      <c r="BB360" s="49"/>
      <c r="BC360" s="49"/>
      <c r="BD360" s="49"/>
      <c r="BE360" s="49"/>
      <c r="BF360" s="49"/>
      <c r="BG360" s="49"/>
      <c r="BH360" s="49"/>
      <c r="BI360" s="49"/>
      <c r="BJ360" s="49"/>
      <c r="BK360" s="49"/>
      <c r="BL360" s="49"/>
      <c r="BM360" s="49"/>
      <c r="BN360" s="49"/>
      <c r="BO360" s="62"/>
      <c r="BP360" s="62"/>
    </row>
    <row r="361" spans="6:68" s="45" customFormat="1" x14ac:dyDescent="0.5">
      <c r="F361" s="46"/>
      <c r="G361" s="46"/>
      <c r="H361" s="46"/>
      <c r="I361" s="46"/>
      <c r="J361" s="46"/>
      <c r="L361" s="49"/>
      <c r="M361" s="49"/>
      <c r="N361" s="49"/>
      <c r="O361" s="49"/>
      <c r="P361" s="49"/>
      <c r="Q361" s="49"/>
      <c r="R361" s="49"/>
      <c r="S361" s="49"/>
      <c r="T361" s="49"/>
      <c r="U361" s="49"/>
      <c r="V361" s="49"/>
      <c r="W361" s="49"/>
      <c r="X361" s="49"/>
      <c r="Y361" s="49"/>
      <c r="Z361" s="49"/>
      <c r="AA361" s="49"/>
      <c r="AB361" s="49"/>
      <c r="AC361" s="49"/>
      <c r="AD361" s="49"/>
      <c r="AE361" s="49"/>
      <c r="AF361" s="49"/>
      <c r="AG361" s="49"/>
      <c r="AH361" s="49"/>
      <c r="AI361" s="49"/>
      <c r="AJ361" s="49"/>
      <c r="AK361" s="49"/>
      <c r="AL361" s="49"/>
      <c r="AM361" s="49"/>
      <c r="AN361" s="49"/>
      <c r="AO361" s="49"/>
      <c r="AP361" s="49"/>
      <c r="AQ361" s="49"/>
      <c r="AR361" s="49"/>
      <c r="AS361" s="49"/>
      <c r="AT361" s="49"/>
      <c r="AU361" s="49"/>
      <c r="AV361" s="49"/>
      <c r="AW361" s="49"/>
      <c r="AX361" s="49"/>
      <c r="AY361" s="49"/>
      <c r="AZ361" s="49"/>
      <c r="BA361" s="49"/>
      <c r="BB361" s="49"/>
      <c r="BC361" s="49"/>
      <c r="BD361" s="49"/>
      <c r="BE361" s="49"/>
      <c r="BF361" s="49"/>
      <c r="BG361" s="49"/>
      <c r="BH361" s="49"/>
      <c r="BI361" s="49"/>
      <c r="BJ361" s="49"/>
      <c r="BK361" s="49"/>
      <c r="BL361" s="49"/>
      <c r="BM361" s="49"/>
      <c r="BN361" s="49"/>
      <c r="BO361" s="62"/>
      <c r="BP361" s="62"/>
    </row>
    <row r="362" spans="6:68" s="45" customFormat="1" x14ac:dyDescent="0.5">
      <c r="F362" s="46"/>
      <c r="G362" s="46"/>
      <c r="H362" s="46"/>
      <c r="I362" s="46"/>
      <c r="J362" s="46"/>
      <c r="L362" s="49"/>
      <c r="M362" s="49"/>
      <c r="N362" s="49"/>
      <c r="O362" s="49"/>
      <c r="P362" s="49"/>
      <c r="Q362" s="49"/>
      <c r="R362" s="49"/>
      <c r="S362" s="49"/>
      <c r="T362" s="49"/>
      <c r="U362" s="49"/>
      <c r="V362" s="49"/>
      <c r="W362" s="49"/>
      <c r="X362" s="49"/>
      <c r="Y362" s="49"/>
      <c r="Z362" s="49"/>
      <c r="AA362" s="49"/>
      <c r="AB362" s="49"/>
      <c r="AC362" s="49"/>
      <c r="AD362" s="49"/>
      <c r="AE362" s="49"/>
      <c r="AF362" s="49"/>
      <c r="AG362" s="49"/>
      <c r="AH362" s="49"/>
      <c r="AI362" s="49"/>
      <c r="AJ362" s="49"/>
      <c r="AK362" s="49"/>
      <c r="AL362" s="49"/>
      <c r="AM362" s="49"/>
      <c r="AN362" s="49"/>
      <c r="AO362" s="49"/>
      <c r="AP362" s="49"/>
      <c r="AQ362" s="49"/>
      <c r="AR362" s="49"/>
      <c r="AS362" s="49"/>
      <c r="AT362" s="49"/>
      <c r="AU362" s="49"/>
      <c r="AV362" s="49"/>
      <c r="AW362" s="49"/>
      <c r="AX362" s="49"/>
      <c r="AY362" s="49"/>
      <c r="AZ362" s="49"/>
      <c r="BA362" s="49"/>
      <c r="BB362" s="49"/>
      <c r="BC362" s="49"/>
      <c r="BD362" s="49"/>
      <c r="BE362" s="49"/>
      <c r="BF362" s="49"/>
      <c r="BG362" s="49"/>
      <c r="BH362" s="49"/>
      <c r="BI362" s="49"/>
      <c r="BJ362" s="49"/>
      <c r="BK362" s="49"/>
      <c r="BL362" s="49"/>
      <c r="BM362" s="49"/>
      <c r="BN362" s="49"/>
      <c r="BO362" s="62"/>
      <c r="BP362" s="62"/>
    </row>
    <row r="363" spans="6:68" s="45" customFormat="1" x14ac:dyDescent="0.5">
      <c r="F363" s="46"/>
      <c r="G363" s="46"/>
      <c r="H363" s="46"/>
      <c r="I363" s="46"/>
      <c r="J363" s="46"/>
      <c r="L363" s="49"/>
      <c r="M363" s="49"/>
      <c r="N363" s="49"/>
      <c r="O363" s="49"/>
      <c r="P363" s="49"/>
      <c r="Q363" s="49"/>
      <c r="R363" s="49"/>
      <c r="S363" s="49"/>
      <c r="T363" s="49"/>
      <c r="U363" s="49"/>
      <c r="V363" s="49"/>
      <c r="W363" s="49"/>
      <c r="X363" s="49"/>
      <c r="Y363" s="49"/>
      <c r="Z363" s="49"/>
      <c r="AA363" s="49"/>
      <c r="AB363" s="49"/>
      <c r="AC363" s="49"/>
      <c r="AD363" s="49"/>
      <c r="AE363" s="49"/>
      <c r="AF363" s="49"/>
      <c r="AG363" s="49"/>
      <c r="AH363" s="49"/>
      <c r="AI363" s="49"/>
      <c r="AJ363" s="49"/>
      <c r="AK363" s="49"/>
      <c r="AL363" s="49"/>
      <c r="AM363" s="49"/>
      <c r="AN363" s="49"/>
      <c r="AO363" s="49"/>
      <c r="AP363" s="49"/>
      <c r="AQ363" s="49"/>
      <c r="AR363" s="49"/>
      <c r="AS363" s="49"/>
      <c r="AT363" s="49"/>
      <c r="AU363" s="49"/>
      <c r="AV363" s="49"/>
      <c r="AW363" s="49"/>
      <c r="AX363" s="49"/>
      <c r="AY363" s="49"/>
      <c r="AZ363" s="49"/>
      <c r="BA363" s="49"/>
      <c r="BB363" s="49"/>
      <c r="BC363" s="49"/>
      <c r="BD363" s="49"/>
      <c r="BE363" s="49"/>
      <c r="BF363" s="49"/>
      <c r="BG363" s="49"/>
      <c r="BH363" s="49"/>
      <c r="BI363" s="49"/>
      <c r="BJ363" s="49"/>
      <c r="BK363" s="49"/>
      <c r="BL363" s="49"/>
      <c r="BM363" s="49"/>
      <c r="BN363" s="49"/>
      <c r="BO363" s="62"/>
      <c r="BP363" s="62"/>
    </row>
    <row r="364" spans="6:68" s="45" customFormat="1" x14ac:dyDescent="0.5">
      <c r="F364" s="46"/>
      <c r="G364" s="46"/>
      <c r="H364" s="46"/>
      <c r="I364" s="46"/>
      <c r="J364" s="46"/>
      <c r="L364" s="49"/>
      <c r="M364" s="49"/>
      <c r="N364" s="49"/>
      <c r="O364" s="49"/>
      <c r="P364" s="49"/>
      <c r="Q364" s="49"/>
      <c r="R364" s="49"/>
      <c r="S364" s="49"/>
      <c r="T364" s="49"/>
      <c r="U364" s="49"/>
      <c r="V364" s="49"/>
      <c r="W364" s="49"/>
      <c r="X364" s="49"/>
      <c r="Y364" s="49"/>
      <c r="Z364" s="49"/>
      <c r="AA364" s="49"/>
      <c r="AB364" s="49"/>
      <c r="AC364" s="49"/>
      <c r="AD364" s="49"/>
      <c r="AE364" s="49"/>
      <c r="AF364" s="49"/>
      <c r="AG364" s="49"/>
      <c r="AH364" s="49"/>
      <c r="AI364" s="49"/>
      <c r="AJ364" s="49"/>
      <c r="AK364" s="49"/>
      <c r="AL364" s="49"/>
      <c r="AM364" s="49"/>
      <c r="AN364" s="49"/>
      <c r="AO364" s="49"/>
      <c r="AP364" s="49"/>
      <c r="AQ364" s="49"/>
      <c r="AR364" s="49"/>
      <c r="AS364" s="49"/>
      <c r="AT364" s="49"/>
      <c r="AU364" s="49"/>
      <c r="AV364" s="49"/>
      <c r="AW364" s="49"/>
      <c r="AX364" s="49"/>
      <c r="AY364" s="49"/>
      <c r="AZ364" s="49"/>
      <c r="BA364" s="49"/>
      <c r="BB364" s="49"/>
      <c r="BC364" s="49"/>
      <c r="BD364" s="49"/>
      <c r="BE364" s="49"/>
      <c r="BF364" s="49"/>
      <c r="BG364" s="49"/>
      <c r="BH364" s="49"/>
      <c r="BI364" s="49"/>
      <c r="BJ364" s="49"/>
      <c r="BK364" s="49"/>
      <c r="BL364" s="49"/>
      <c r="BM364" s="49"/>
      <c r="BN364" s="49"/>
      <c r="BO364" s="62"/>
      <c r="BP364" s="62"/>
    </row>
    <row r="365" spans="6:68" s="45" customFormat="1" x14ac:dyDescent="0.5">
      <c r="F365" s="46"/>
      <c r="G365" s="46"/>
      <c r="H365" s="46"/>
      <c r="I365" s="46"/>
      <c r="J365" s="46"/>
      <c r="L365" s="49"/>
      <c r="M365" s="49"/>
      <c r="N365" s="49"/>
      <c r="O365" s="49"/>
      <c r="P365" s="49"/>
      <c r="Q365" s="49"/>
      <c r="R365" s="49"/>
      <c r="S365" s="49"/>
      <c r="T365" s="49"/>
      <c r="U365" s="49"/>
      <c r="V365" s="49"/>
      <c r="W365" s="49"/>
      <c r="X365" s="49"/>
      <c r="Y365" s="49"/>
      <c r="Z365" s="49"/>
      <c r="AA365" s="49"/>
      <c r="AB365" s="49"/>
      <c r="AC365" s="49"/>
      <c r="AD365" s="49"/>
      <c r="AE365" s="49"/>
      <c r="AF365" s="49"/>
      <c r="AG365" s="49"/>
      <c r="AH365" s="49"/>
      <c r="AI365" s="49"/>
      <c r="AJ365" s="49"/>
      <c r="AK365" s="49"/>
      <c r="AL365" s="49"/>
      <c r="AM365" s="49"/>
      <c r="AN365" s="49"/>
      <c r="AO365" s="49"/>
      <c r="AP365" s="49"/>
      <c r="AQ365" s="49"/>
      <c r="AR365" s="49"/>
      <c r="AS365" s="49"/>
      <c r="AT365" s="49"/>
      <c r="AU365" s="49"/>
      <c r="AV365" s="49"/>
      <c r="AW365" s="49"/>
      <c r="AX365" s="49"/>
      <c r="AY365" s="49"/>
      <c r="AZ365" s="49"/>
      <c r="BA365" s="49"/>
      <c r="BB365" s="49"/>
      <c r="BC365" s="49"/>
      <c r="BD365" s="49"/>
      <c r="BE365" s="49"/>
      <c r="BF365" s="49"/>
      <c r="BG365" s="49"/>
      <c r="BH365" s="49"/>
      <c r="BI365" s="49"/>
      <c r="BJ365" s="49"/>
      <c r="BK365" s="49"/>
      <c r="BL365" s="49"/>
      <c r="BM365" s="49"/>
      <c r="BN365" s="49"/>
      <c r="BO365" s="62"/>
      <c r="BP365" s="62"/>
    </row>
    <row r="366" spans="6:68" s="45" customFormat="1" x14ac:dyDescent="0.5">
      <c r="F366" s="46"/>
      <c r="G366" s="46"/>
      <c r="H366" s="46"/>
      <c r="I366" s="46"/>
      <c r="J366" s="46"/>
      <c r="L366" s="49"/>
      <c r="M366" s="49"/>
      <c r="N366" s="49"/>
      <c r="O366" s="49"/>
      <c r="P366" s="49"/>
      <c r="Q366" s="49"/>
      <c r="R366" s="49"/>
      <c r="S366" s="49"/>
      <c r="T366" s="49"/>
      <c r="U366" s="49"/>
      <c r="V366" s="49"/>
      <c r="W366" s="49"/>
      <c r="X366" s="49"/>
      <c r="Y366" s="49"/>
      <c r="Z366" s="49"/>
      <c r="AA366" s="49"/>
      <c r="AB366" s="49"/>
      <c r="AC366" s="49"/>
      <c r="AD366" s="49"/>
      <c r="AE366" s="49"/>
      <c r="AF366" s="49"/>
      <c r="AG366" s="49"/>
      <c r="AH366" s="49"/>
      <c r="AI366" s="49"/>
      <c r="AJ366" s="49"/>
      <c r="AK366" s="49"/>
      <c r="AL366" s="49"/>
      <c r="AM366" s="49"/>
      <c r="AN366" s="49"/>
      <c r="AO366" s="49"/>
      <c r="AP366" s="49"/>
      <c r="AQ366" s="49"/>
      <c r="AR366" s="49"/>
      <c r="AS366" s="49"/>
      <c r="AT366" s="49"/>
      <c r="AU366" s="49"/>
      <c r="AV366" s="49"/>
      <c r="AW366" s="49"/>
      <c r="AX366" s="49"/>
      <c r="AY366" s="49"/>
      <c r="AZ366" s="49"/>
      <c r="BA366" s="49"/>
      <c r="BB366" s="49"/>
      <c r="BC366" s="49"/>
      <c r="BD366" s="49"/>
      <c r="BE366" s="49"/>
      <c r="BF366" s="49"/>
      <c r="BG366" s="49"/>
      <c r="BH366" s="49"/>
      <c r="BI366" s="49"/>
      <c r="BJ366" s="49"/>
      <c r="BK366" s="49"/>
      <c r="BL366" s="49"/>
      <c r="BM366" s="49"/>
      <c r="BN366" s="49"/>
      <c r="BO366" s="62"/>
      <c r="BP366" s="62"/>
    </row>
    <row r="367" spans="6:68" s="45" customFormat="1" x14ac:dyDescent="0.5">
      <c r="F367" s="46"/>
      <c r="G367" s="46"/>
      <c r="H367" s="46"/>
      <c r="I367" s="46"/>
      <c r="J367" s="46"/>
      <c r="L367" s="49"/>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c r="AM367" s="49"/>
      <c r="AN367" s="49"/>
      <c r="AO367" s="49"/>
      <c r="AP367" s="49"/>
      <c r="AQ367" s="49"/>
      <c r="AR367" s="49"/>
      <c r="AS367" s="49"/>
      <c r="AT367" s="49"/>
      <c r="AU367" s="49"/>
      <c r="AV367" s="49"/>
      <c r="AW367" s="49"/>
      <c r="AX367" s="49"/>
      <c r="AY367" s="49"/>
      <c r="AZ367" s="49"/>
      <c r="BA367" s="49"/>
      <c r="BB367" s="49"/>
      <c r="BC367" s="49"/>
      <c r="BD367" s="49"/>
      <c r="BE367" s="49"/>
      <c r="BF367" s="49"/>
      <c r="BG367" s="49"/>
      <c r="BH367" s="49"/>
      <c r="BI367" s="49"/>
      <c r="BJ367" s="49"/>
      <c r="BK367" s="49"/>
      <c r="BL367" s="49"/>
      <c r="BM367" s="49"/>
      <c r="BN367" s="49"/>
      <c r="BO367" s="62"/>
      <c r="BP367" s="62"/>
    </row>
    <row r="368" spans="6:68" s="45" customFormat="1" x14ac:dyDescent="0.5">
      <c r="F368" s="46"/>
      <c r="G368" s="46"/>
      <c r="H368" s="46"/>
      <c r="I368" s="46"/>
      <c r="J368" s="46"/>
      <c r="L368" s="49"/>
      <c r="M368" s="49"/>
      <c r="N368" s="49"/>
      <c r="O368" s="49"/>
      <c r="P368" s="49"/>
      <c r="Q368" s="49"/>
      <c r="R368" s="49"/>
      <c r="S368" s="49"/>
      <c r="T368" s="49"/>
      <c r="U368" s="49"/>
      <c r="V368" s="49"/>
      <c r="W368" s="49"/>
      <c r="X368" s="49"/>
      <c r="Y368" s="49"/>
      <c r="Z368" s="49"/>
      <c r="AA368" s="49"/>
      <c r="AB368" s="49"/>
      <c r="AC368" s="49"/>
      <c r="AD368" s="49"/>
      <c r="AE368" s="49"/>
      <c r="AF368" s="49"/>
      <c r="AG368" s="49"/>
      <c r="AH368" s="49"/>
      <c r="AI368" s="49"/>
      <c r="AJ368" s="49"/>
      <c r="AK368" s="49"/>
      <c r="AL368" s="49"/>
      <c r="AM368" s="49"/>
      <c r="AN368" s="49"/>
      <c r="AO368" s="49"/>
      <c r="AP368" s="49"/>
      <c r="AQ368" s="49"/>
      <c r="AR368" s="49"/>
      <c r="AS368" s="49"/>
      <c r="AT368" s="49"/>
      <c r="AU368" s="49"/>
      <c r="AV368" s="49"/>
      <c r="AW368" s="49"/>
      <c r="AX368" s="49"/>
      <c r="AY368" s="49"/>
      <c r="AZ368" s="49"/>
      <c r="BA368" s="49"/>
      <c r="BB368" s="49"/>
      <c r="BC368" s="49"/>
      <c r="BD368" s="49"/>
      <c r="BE368" s="49"/>
      <c r="BF368" s="49"/>
      <c r="BG368" s="49"/>
      <c r="BH368" s="49"/>
      <c r="BI368" s="49"/>
      <c r="BJ368" s="49"/>
      <c r="BK368" s="49"/>
      <c r="BL368" s="49"/>
      <c r="BM368" s="49"/>
      <c r="BN368" s="49"/>
      <c r="BO368" s="62"/>
      <c r="BP368" s="62"/>
    </row>
    <row r="369" spans="6:68" s="45" customFormat="1" x14ac:dyDescent="0.5">
      <c r="F369" s="46"/>
      <c r="G369" s="46"/>
      <c r="H369" s="46"/>
      <c r="I369" s="46"/>
      <c r="J369" s="46"/>
      <c r="L369" s="49"/>
      <c r="M369" s="49"/>
      <c r="N369" s="49"/>
      <c r="O369" s="49"/>
      <c r="P369" s="49"/>
      <c r="Q369" s="49"/>
      <c r="R369" s="49"/>
      <c r="S369" s="49"/>
      <c r="T369" s="49"/>
      <c r="U369" s="49"/>
      <c r="V369" s="49"/>
      <c r="W369" s="49"/>
      <c r="X369" s="49"/>
      <c r="Y369" s="49"/>
      <c r="Z369" s="49"/>
      <c r="AA369" s="49"/>
      <c r="AB369" s="49"/>
      <c r="AC369" s="49"/>
      <c r="AD369" s="49"/>
      <c r="AE369" s="49"/>
      <c r="AF369" s="49"/>
      <c r="AG369" s="49"/>
      <c r="AH369" s="49"/>
      <c r="AI369" s="49"/>
      <c r="AJ369" s="49"/>
      <c r="AK369" s="49"/>
      <c r="AL369" s="49"/>
      <c r="AM369" s="49"/>
      <c r="AN369" s="49"/>
      <c r="AO369" s="49"/>
      <c r="AP369" s="49"/>
      <c r="AQ369" s="49"/>
      <c r="AR369" s="49"/>
      <c r="AS369" s="49"/>
      <c r="AT369" s="49"/>
      <c r="AU369" s="49"/>
      <c r="AV369" s="49"/>
      <c r="AW369" s="49"/>
      <c r="AX369" s="49"/>
      <c r="AY369" s="49"/>
      <c r="AZ369" s="49"/>
      <c r="BA369" s="49"/>
      <c r="BB369" s="49"/>
      <c r="BC369" s="49"/>
      <c r="BD369" s="49"/>
      <c r="BE369" s="49"/>
      <c r="BF369" s="49"/>
      <c r="BG369" s="49"/>
      <c r="BH369" s="49"/>
      <c r="BI369" s="49"/>
      <c r="BJ369" s="49"/>
      <c r="BK369" s="49"/>
      <c r="BL369" s="49"/>
      <c r="BM369" s="49"/>
      <c r="BN369" s="49"/>
      <c r="BO369" s="62"/>
      <c r="BP369" s="62"/>
    </row>
    <row r="370" spans="6:68" s="45" customFormat="1" x14ac:dyDescent="0.5">
      <c r="F370" s="46"/>
      <c r="G370" s="46"/>
      <c r="H370" s="46"/>
      <c r="I370" s="46"/>
      <c r="J370" s="46"/>
      <c r="L370" s="49"/>
      <c r="M370" s="49"/>
      <c r="N370" s="49"/>
      <c r="O370" s="49"/>
      <c r="P370" s="49"/>
      <c r="Q370" s="49"/>
      <c r="R370" s="49"/>
      <c r="S370" s="49"/>
      <c r="T370" s="49"/>
      <c r="U370" s="49"/>
      <c r="V370" s="49"/>
      <c r="W370" s="49"/>
      <c r="X370" s="49"/>
      <c r="Y370" s="49"/>
      <c r="Z370" s="49"/>
      <c r="AA370" s="49"/>
      <c r="AB370" s="49"/>
      <c r="AC370" s="49"/>
      <c r="AD370" s="49"/>
      <c r="AE370" s="49"/>
      <c r="AF370" s="49"/>
      <c r="AG370" s="49"/>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9"/>
      <c r="BH370" s="49"/>
      <c r="BI370" s="49"/>
      <c r="BJ370" s="49"/>
      <c r="BK370" s="49"/>
      <c r="BL370" s="49"/>
      <c r="BM370" s="49"/>
      <c r="BN370" s="49"/>
      <c r="BO370" s="62"/>
      <c r="BP370" s="62"/>
    </row>
    <row r="371" spans="6:68" s="45" customFormat="1" x14ac:dyDescent="0.5">
      <c r="F371" s="46"/>
      <c r="G371" s="46"/>
      <c r="H371" s="46"/>
      <c r="I371" s="46"/>
      <c r="J371" s="46"/>
      <c r="L371" s="49"/>
      <c r="M371" s="49"/>
      <c r="N371" s="49"/>
      <c r="O371" s="49"/>
      <c r="P371" s="49"/>
      <c r="Q371" s="49"/>
      <c r="R371" s="49"/>
      <c r="S371" s="49"/>
      <c r="T371" s="49"/>
      <c r="U371" s="49"/>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49"/>
      <c r="AY371" s="49"/>
      <c r="AZ371" s="49"/>
      <c r="BA371" s="49"/>
      <c r="BB371" s="49"/>
      <c r="BC371" s="49"/>
      <c r="BD371" s="49"/>
      <c r="BE371" s="49"/>
      <c r="BF371" s="49"/>
      <c r="BG371" s="49"/>
      <c r="BH371" s="49"/>
      <c r="BI371" s="49"/>
      <c r="BJ371" s="49"/>
      <c r="BK371" s="49"/>
      <c r="BL371" s="49"/>
      <c r="BM371" s="49"/>
      <c r="BN371" s="49"/>
      <c r="BO371" s="62"/>
      <c r="BP371" s="62"/>
    </row>
    <row r="372" spans="6:68" s="45" customFormat="1" x14ac:dyDescent="0.5">
      <c r="F372" s="46"/>
      <c r="G372" s="46"/>
      <c r="H372" s="46"/>
      <c r="I372" s="46"/>
      <c r="J372" s="46"/>
      <c r="L372" s="49"/>
      <c r="M372" s="49"/>
      <c r="N372" s="49"/>
      <c r="O372" s="49"/>
      <c r="P372" s="49"/>
      <c r="Q372" s="49"/>
      <c r="R372" s="49"/>
      <c r="S372" s="49"/>
      <c r="T372" s="49"/>
      <c r="U372" s="49"/>
      <c r="V372" s="49"/>
      <c r="W372" s="49"/>
      <c r="X372" s="49"/>
      <c r="Y372" s="49"/>
      <c r="Z372" s="49"/>
      <c r="AA372" s="49"/>
      <c r="AB372" s="49"/>
      <c r="AC372" s="49"/>
      <c r="AD372" s="49"/>
      <c r="AE372" s="49"/>
      <c r="AF372" s="49"/>
      <c r="AG372" s="49"/>
      <c r="AH372" s="49"/>
      <c r="AI372" s="49"/>
      <c r="AJ372" s="49"/>
      <c r="AK372" s="49"/>
      <c r="AL372" s="49"/>
      <c r="AM372" s="49"/>
      <c r="AN372" s="49"/>
      <c r="AO372" s="49"/>
      <c r="AP372" s="49"/>
      <c r="AQ372" s="49"/>
      <c r="AR372" s="49"/>
      <c r="AS372" s="49"/>
      <c r="AT372" s="49"/>
      <c r="AU372" s="49"/>
      <c r="AV372" s="49"/>
      <c r="AW372" s="49"/>
      <c r="AX372" s="49"/>
      <c r="AY372" s="49"/>
      <c r="AZ372" s="49"/>
      <c r="BA372" s="49"/>
      <c r="BB372" s="49"/>
      <c r="BC372" s="49"/>
      <c r="BD372" s="49"/>
      <c r="BE372" s="49"/>
      <c r="BF372" s="49"/>
      <c r="BG372" s="49"/>
      <c r="BH372" s="49"/>
      <c r="BI372" s="49"/>
      <c r="BJ372" s="49"/>
      <c r="BK372" s="49"/>
      <c r="BL372" s="49"/>
      <c r="BM372" s="49"/>
      <c r="BN372" s="49"/>
      <c r="BO372" s="62"/>
      <c r="BP372" s="62"/>
    </row>
    <row r="373" spans="6:68" s="45" customFormat="1" x14ac:dyDescent="0.5">
      <c r="F373" s="46"/>
      <c r="G373" s="46"/>
      <c r="H373" s="46"/>
      <c r="I373" s="46"/>
      <c r="J373" s="46"/>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49"/>
      <c r="AJ373" s="49"/>
      <c r="AK373" s="49"/>
      <c r="AL373" s="49"/>
      <c r="AM373" s="49"/>
      <c r="AN373" s="49"/>
      <c r="AO373" s="49"/>
      <c r="AP373" s="49"/>
      <c r="AQ373" s="49"/>
      <c r="AR373" s="49"/>
      <c r="AS373" s="49"/>
      <c r="AT373" s="49"/>
      <c r="AU373" s="49"/>
      <c r="AV373" s="49"/>
      <c r="AW373" s="49"/>
      <c r="AX373" s="49"/>
      <c r="AY373" s="49"/>
      <c r="AZ373" s="49"/>
      <c r="BA373" s="49"/>
      <c r="BB373" s="49"/>
      <c r="BC373" s="49"/>
      <c r="BD373" s="49"/>
      <c r="BE373" s="49"/>
      <c r="BF373" s="49"/>
      <c r="BG373" s="49"/>
      <c r="BH373" s="49"/>
      <c r="BI373" s="49"/>
      <c r="BJ373" s="49"/>
      <c r="BK373" s="49"/>
      <c r="BL373" s="49"/>
      <c r="BM373" s="49"/>
      <c r="BN373" s="49"/>
      <c r="BO373" s="62"/>
      <c r="BP373" s="62"/>
    </row>
    <row r="374" spans="6:68" s="45" customFormat="1" x14ac:dyDescent="0.5">
      <c r="F374" s="46"/>
      <c r="G374" s="46"/>
      <c r="H374" s="46"/>
      <c r="I374" s="46"/>
      <c r="J374" s="46"/>
      <c r="L374" s="49"/>
      <c r="M374" s="49"/>
      <c r="N374" s="49"/>
      <c r="O374" s="49"/>
      <c r="P374" s="49"/>
      <c r="Q374" s="49"/>
      <c r="R374" s="49"/>
      <c r="S374" s="49"/>
      <c r="T374" s="49"/>
      <c r="U374" s="49"/>
      <c r="V374" s="49"/>
      <c r="W374" s="49"/>
      <c r="X374" s="49"/>
      <c r="Y374" s="49"/>
      <c r="Z374" s="49"/>
      <c r="AA374" s="49"/>
      <c r="AB374" s="49"/>
      <c r="AC374" s="49"/>
      <c r="AD374" s="49"/>
      <c r="AE374" s="49"/>
      <c r="AF374" s="49"/>
      <c r="AG374" s="49"/>
      <c r="AH374" s="49"/>
      <c r="AI374" s="49"/>
      <c r="AJ374" s="49"/>
      <c r="AK374" s="49"/>
      <c r="AL374" s="49"/>
      <c r="AM374" s="49"/>
      <c r="AN374" s="49"/>
      <c r="AO374" s="49"/>
      <c r="AP374" s="49"/>
      <c r="AQ374" s="49"/>
      <c r="AR374" s="49"/>
      <c r="AS374" s="49"/>
      <c r="AT374" s="49"/>
      <c r="AU374" s="49"/>
      <c r="AV374" s="49"/>
      <c r="AW374" s="49"/>
      <c r="AX374" s="49"/>
      <c r="AY374" s="49"/>
      <c r="AZ374" s="49"/>
      <c r="BA374" s="49"/>
      <c r="BB374" s="49"/>
      <c r="BC374" s="49"/>
      <c r="BD374" s="49"/>
      <c r="BE374" s="49"/>
      <c r="BF374" s="49"/>
      <c r="BG374" s="49"/>
      <c r="BH374" s="49"/>
      <c r="BI374" s="49"/>
      <c r="BJ374" s="49"/>
      <c r="BK374" s="49"/>
      <c r="BL374" s="49"/>
      <c r="BM374" s="49"/>
      <c r="BN374" s="49"/>
      <c r="BO374" s="62"/>
      <c r="BP374" s="62"/>
    </row>
    <row r="375" spans="6:68" s="45" customFormat="1" x14ac:dyDescent="0.5">
      <c r="F375" s="46"/>
      <c r="G375" s="46"/>
      <c r="H375" s="46"/>
      <c r="I375" s="46"/>
      <c r="J375" s="46"/>
      <c r="L375" s="49"/>
      <c r="M375" s="49"/>
      <c r="N375" s="49"/>
      <c r="O375" s="49"/>
      <c r="P375" s="49"/>
      <c r="Q375" s="49"/>
      <c r="R375" s="49"/>
      <c r="S375" s="49"/>
      <c r="T375" s="49"/>
      <c r="U375" s="49"/>
      <c r="V375" s="49"/>
      <c r="W375" s="49"/>
      <c r="X375" s="49"/>
      <c r="Y375" s="49"/>
      <c r="Z375" s="49"/>
      <c r="AA375" s="49"/>
      <c r="AB375" s="49"/>
      <c r="AC375" s="49"/>
      <c r="AD375" s="49"/>
      <c r="AE375" s="49"/>
      <c r="AF375" s="49"/>
      <c r="AG375" s="49"/>
      <c r="AH375" s="49"/>
      <c r="AI375" s="49"/>
      <c r="AJ375" s="49"/>
      <c r="AK375" s="49"/>
      <c r="AL375" s="49"/>
      <c r="AM375" s="49"/>
      <c r="AN375" s="49"/>
      <c r="AO375" s="49"/>
      <c r="AP375" s="49"/>
      <c r="AQ375" s="49"/>
      <c r="AR375" s="49"/>
      <c r="AS375" s="49"/>
      <c r="AT375" s="49"/>
      <c r="AU375" s="49"/>
      <c r="AV375" s="49"/>
      <c r="AW375" s="49"/>
      <c r="AX375" s="49"/>
      <c r="AY375" s="49"/>
      <c r="AZ375" s="49"/>
      <c r="BA375" s="49"/>
      <c r="BB375" s="49"/>
      <c r="BC375" s="49"/>
      <c r="BD375" s="49"/>
      <c r="BE375" s="49"/>
      <c r="BF375" s="49"/>
      <c r="BG375" s="49"/>
      <c r="BH375" s="49"/>
      <c r="BI375" s="49"/>
      <c r="BJ375" s="49"/>
      <c r="BK375" s="49"/>
      <c r="BL375" s="49"/>
      <c r="BM375" s="49"/>
      <c r="BN375" s="49"/>
      <c r="BO375" s="62"/>
      <c r="BP375" s="62"/>
    </row>
    <row r="376" spans="6:68" s="45" customFormat="1" x14ac:dyDescent="0.5">
      <c r="F376" s="46"/>
      <c r="G376" s="46"/>
      <c r="H376" s="46"/>
      <c r="I376" s="46"/>
      <c r="J376" s="46"/>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49"/>
      <c r="AJ376" s="49"/>
      <c r="AK376" s="49"/>
      <c r="AL376" s="49"/>
      <c r="AM376" s="49"/>
      <c r="AN376" s="49"/>
      <c r="AO376" s="49"/>
      <c r="AP376" s="49"/>
      <c r="AQ376" s="49"/>
      <c r="AR376" s="49"/>
      <c r="AS376" s="49"/>
      <c r="AT376" s="49"/>
      <c r="AU376" s="49"/>
      <c r="AV376" s="49"/>
      <c r="AW376" s="49"/>
      <c r="AX376" s="49"/>
      <c r="AY376" s="49"/>
      <c r="AZ376" s="49"/>
      <c r="BA376" s="49"/>
      <c r="BB376" s="49"/>
      <c r="BC376" s="49"/>
      <c r="BD376" s="49"/>
      <c r="BE376" s="49"/>
      <c r="BF376" s="49"/>
      <c r="BG376" s="49"/>
      <c r="BH376" s="49"/>
      <c r="BI376" s="49"/>
      <c r="BJ376" s="49"/>
      <c r="BK376" s="49"/>
      <c r="BL376" s="49"/>
      <c r="BM376" s="49"/>
      <c r="BN376" s="49"/>
      <c r="BO376" s="62"/>
      <c r="BP376" s="62"/>
    </row>
    <row r="377" spans="6:68" s="45" customFormat="1" x14ac:dyDescent="0.5">
      <c r="F377" s="46"/>
      <c r="G377" s="46"/>
      <c r="H377" s="46"/>
      <c r="I377" s="46"/>
      <c r="J377" s="46"/>
      <c r="L377" s="49"/>
      <c r="M377" s="49"/>
      <c r="N377" s="49"/>
      <c r="O377" s="49"/>
      <c r="P377" s="49"/>
      <c r="Q377" s="49"/>
      <c r="R377" s="49"/>
      <c r="S377" s="49"/>
      <c r="T377" s="49"/>
      <c r="U377" s="49"/>
      <c r="V377" s="49"/>
      <c r="W377" s="49"/>
      <c r="X377" s="49"/>
      <c r="Y377" s="49"/>
      <c r="Z377" s="49"/>
      <c r="AA377" s="49"/>
      <c r="AB377" s="49"/>
      <c r="AC377" s="49"/>
      <c r="AD377" s="49"/>
      <c r="AE377" s="49"/>
      <c r="AF377" s="49"/>
      <c r="AG377" s="49"/>
      <c r="AH377" s="49"/>
      <c r="AI377" s="49"/>
      <c r="AJ377" s="49"/>
      <c r="AK377" s="49"/>
      <c r="AL377" s="49"/>
      <c r="AM377" s="49"/>
      <c r="AN377" s="49"/>
      <c r="AO377" s="49"/>
      <c r="AP377" s="49"/>
      <c r="AQ377" s="49"/>
      <c r="AR377" s="49"/>
      <c r="AS377" s="49"/>
      <c r="AT377" s="49"/>
      <c r="AU377" s="49"/>
      <c r="AV377" s="49"/>
      <c r="AW377" s="49"/>
      <c r="AX377" s="49"/>
      <c r="AY377" s="49"/>
      <c r="AZ377" s="49"/>
      <c r="BA377" s="49"/>
      <c r="BB377" s="49"/>
      <c r="BC377" s="49"/>
      <c r="BD377" s="49"/>
      <c r="BE377" s="49"/>
      <c r="BF377" s="49"/>
      <c r="BG377" s="49"/>
      <c r="BH377" s="49"/>
      <c r="BI377" s="49"/>
      <c r="BJ377" s="49"/>
      <c r="BK377" s="49"/>
      <c r="BL377" s="49"/>
      <c r="BM377" s="49"/>
      <c r="BN377" s="49"/>
      <c r="BO377" s="62"/>
      <c r="BP377" s="62"/>
    </row>
    <row r="378" spans="6:68" s="45" customFormat="1" x14ac:dyDescent="0.5">
      <c r="F378" s="46"/>
      <c r="G378" s="46"/>
      <c r="H378" s="46"/>
      <c r="I378" s="46"/>
      <c r="J378" s="46"/>
      <c r="L378" s="49"/>
      <c r="M378" s="49"/>
      <c r="N378" s="49"/>
      <c r="O378" s="49"/>
      <c r="P378" s="49"/>
      <c r="Q378" s="49"/>
      <c r="R378" s="49"/>
      <c r="S378" s="49"/>
      <c r="T378" s="49"/>
      <c r="U378" s="49"/>
      <c r="V378" s="49"/>
      <c r="W378" s="49"/>
      <c r="X378" s="49"/>
      <c r="Y378" s="49"/>
      <c r="Z378" s="49"/>
      <c r="AA378" s="49"/>
      <c r="AB378" s="49"/>
      <c r="AC378" s="49"/>
      <c r="AD378" s="49"/>
      <c r="AE378" s="49"/>
      <c r="AF378" s="49"/>
      <c r="AG378" s="49"/>
      <c r="AH378" s="49"/>
      <c r="AI378" s="49"/>
      <c r="AJ378" s="49"/>
      <c r="AK378" s="49"/>
      <c r="AL378" s="49"/>
      <c r="AM378" s="49"/>
      <c r="AN378" s="49"/>
      <c r="AO378" s="49"/>
      <c r="AP378" s="49"/>
      <c r="AQ378" s="49"/>
      <c r="AR378" s="49"/>
      <c r="AS378" s="49"/>
      <c r="AT378" s="49"/>
      <c r="AU378" s="49"/>
      <c r="AV378" s="49"/>
      <c r="AW378" s="49"/>
      <c r="AX378" s="49"/>
      <c r="AY378" s="49"/>
      <c r="AZ378" s="49"/>
      <c r="BA378" s="49"/>
      <c r="BB378" s="49"/>
      <c r="BC378" s="49"/>
      <c r="BD378" s="49"/>
      <c r="BE378" s="49"/>
      <c r="BF378" s="49"/>
      <c r="BG378" s="49"/>
      <c r="BH378" s="49"/>
      <c r="BI378" s="49"/>
      <c r="BJ378" s="49"/>
      <c r="BK378" s="49"/>
      <c r="BL378" s="49"/>
      <c r="BM378" s="49"/>
      <c r="BN378" s="49"/>
      <c r="BO378" s="62"/>
      <c r="BP378" s="62"/>
    </row>
    <row r="379" spans="6:68" s="45" customFormat="1" x14ac:dyDescent="0.5">
      <c r="F379" s="46"/>
      <c r="G379" s="46"/>
      <c r="H379" s="46"/>
      <c r="I379" s="46"/>
      <c r="J379" s="46"/>
      <c r="L379" s="49"/>
      <c r="M379" s="49"/>
      <c r="N379" s="49"/>
      <c r="O379" s="49"/>
      <c r="P379" s="49"/>
      <c r="Q379" s="49"/>
      <c r="R379" s="49"/>
      <c r="S379" s="49"/>
      <c r="T379" s="49"/>
      <c r="U379" s="49"/>
      <c r="V379" s="49"/>
      <c r="W379" s="49"/>
      <c r="X379" s="49"/>
      <c r="Y379" s="49"/>
      <c r="Z379" s="49"/>
      <c r="AA379" s="49"/>
      <c r="AB379" s="49"/>
      <c r="AC379" s="49"/>
      <c r="AD379" s="49"/>
      <c r="AE379" s="49"/>
      <c r="AF379" s="49"/>
      <c r="AG379" s="49"/>
      <c r="AH379" s="49"/>
      <c r="AI379" s="49"/>
      <c r="AJ379" s="49"/>
      <c r="AK379" s="49"/>
      <c r="AL379" s="49"/>
      <c r="AM379" s="49"/>
      <c r="AN379" s="49"/>
      <c r="AO379" s="49"/>
      <c r="AP379" s="49"/>
      <c r="AQ379" s="49"/>
      <c r="AR379" s="49"/>
      <c r="AS379" s="49"/>
      <c r="AT379" s="49"/>
      <c r="AU379" s="49"/>
      <c r="AV379" s="49"/>
      <c r="AW379" s="49"/>
      <c r="AX379" s="49"/>
      <c r="AY379" s="49"/>
      <c r="AZ379" s="49"/>
      <c r="BA379" s="49"/>
      <c r="BB379" s="49"/>
      <c r="BC379" s="49"/>
      <c r="BD379" s="49"/>
      <c r="BE379" s="49"/>
      <c r="BF379" s="49"/>
      <c r="BG379" s="49"/>
      <c r="BH379" s="49"/>
      <c r="BI379" s="49"/>
      <c r="BJ379" s="49"/>
      <c r="BK379" s="49"/>
      <c r="BL379" s="49"/>
      <c r="BM379" s="49"/>
      <c r="BN379" s="49"/>
      <c r="BO379" s="62"/>
      <c r="BP379" s="62"/>
    </row>
    <row r="380" spans="6:68" s="45" customFormat="1" x14ac:dyDescent="0.5">
      <c r="F380" s="46"/>
      <c r="G380" s="46"/>
      <c r="H380" s="46"/>
      <c r="I380" s="46"/>
      <c r="J380" s="46"/>
      <c r="L380" s="49"/>
      <c r="M380" s="49"/>
      <c r="N380" s="49"/>
      <c r="O380" s="49"/>
      <c r="P380" s="49"/>
      <c r="Q380" s="49"/>
      <c r="R380" s="49"/>
      <c r="S380" s="49"/>
      <c r="T380" s="49"/>
      <c r="U380" s="49"/>
      <c r="V380" s="49"/>
      <c r="W380" s="49"/>
      <c r="X380" s="49"/>
      <c r="Y380" s="49"/>
      <c r="Z380" s="49"/>
      <c r="AA380" s="49"/>
      <c r="AB380" s="49"/>
      <c r="AC380" s="49"/>
      <c r="AD380" s="49"/>
      <c r="AE380" s="49"/>
      <c r="AF380" s="49"/>
      <c r="AG380" s="49"/>
      <c r="AH380" s="49"/>
      <c r="AI380" s="49"/>
      <c r="AJ380" s="49"/>
      <c r="AK380" s="49"/>
      <c r="AL380" s="49"/>
      <c r="AM380" s="49"/>
      <c r="AN380" s="49"/>
      <c r="AO380" s="49"/>
      <c r="AP380" s="49"/>
      <c r="AQ380" s="49"/>
      <c r="AR380" s="49"/>
      <c r="AS380" s="49"/>
      <c r="AT380" s="49"/>
      <c r="AU380" s="49"/>
      <c r="AV380" s="49"/>
      <c r="AW380" s="49"/>
      <c r="AX380" s="49"/>
      <c r="AY380" s="49"/>
      <c r="AZ380" s="49"/>
      <c r="BA380" s="49"/>
      <c r="BB380" s="49"/>
      <c r="BC380" s="49"/>
      <c r="BD380" s="49"/>
      <c r="BE380" s="49"/>
      <c r="BF380" s="49"/>
      <c r="BG380" s="49"/>
      <c r="BH380" s="49"/>
      <c r="BI380" s="49"/>
      <c r="BJ380" s="49"/>
      <c r="BK380" s="49"/>
      <c r="BL380" s="49"/>
      <c r="BM380" s="49"/>
      <c r="BN380" s="49"/>
      <c r="BO380" s="62"/>
      <c r="BP380" s="62"/>
    </row>
    <row r="381" spans="6:68" s="45" customFormat="1" x14ac:dyDescent="0.5">
      <c r="F381" s="46"/>
      <c r="G381" s="46"/>
      <c r="H381" s="46"/>
      <c r="I381" s="46"/>
      <c r="J381" s="46"/>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c r="AM381" s="49"/>
      <c r="AN381" s="49"/>
      <c r="AO381" s="49"/>
      <c r="AP381" s="49"/>
      <c r="AQ381" s="49"/>
      <c r="AR381" s="49"/>
      <c r="AS381" s="49"/>
      <c r="AT381" s="49"/>
      <c r="AU381" s="49"/>
      <c r="AV381" s="49"/>
      <c r="AW381" s="49"/>
      <c r="AX381" s="49"/>
      <c r="AY381" s="49"/>
      <c r="AZ381" s="49"/>
      <c r="BA381" s="49"/>
      <c r="BB381" s="49"/>
      <c r="BC381" s="49"/>
      <c r="BD381" s="49"/>
      <c r="BE381" s="49"/>
      <c r="BF381" s="49"/>
      <c r="BG381" s="49"/>
      <c r="BH381" s="49"/>
      <c r="BI381" s="49"/>
      <c r="BJ381" s="49"/>
      <c r="BK381" s="49"/>
      <c r="BL381" s="49"/>
      <c r="BM381" s="49"/>
      <c r="BN381" s="49"/>
      <c r="BO381" s="62"/>
      <c r="BP381" s="62"/>
    </row>
    <row r="382" spans="6:68" s="45" customFormat="1" x14ac:dyDescent="0.5">
      <c r="F382" s="46"/>
      <c r="G382" s="46"/>
      <c r="H382" s="46"/>
      <c r="I382" s="46"/>
      <c r="J382" s="46"/>
      <c r="L382" s="49"/>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c r="AM382" s="49"/>
      <c r="AN382" s="49"/>
      <c r="AO382" s="49"/>
      <c r="AP382" s="49"/>
      <c r="AQ382" s="49"/>
      <c r="AR382" s="49"/>
      <c r="AS382" s="49"/>
      <c r="AT382" s="49"/>
      <c r="AU382" s="49"/>
      <c r="AV382" s="49"/>
      <c r="AW382" s="49"/>
      <c r="AX382" s="49"/>
      <c r="AY382" s="49"/>
      <c r="AZ382" s="49"/>
      <c r="BA382" s="49"/>
      <c r="BB382" s="49"/>
      <c r="BC382" s="49"/>
      <c r="BD382" s="49"/>
      <c r="BE382" s="49"/>
      <c r="BF382" s="49"/>
      <c r="BG382" s="49"/>
      <c r="BH382" s="49"/>
      <c r="BI382" s="49"/>
      <c r="BJ382" s="49"/>
      <c r="BK382" s="49"/>
      <c r="BL382" s="49"/>
      <c r="BM382" s="49"/>
      <c r="BN382" s="49"/>
      <c r="BO382" s="62"/>
      <c r="BP382" s="62"/>
    </row>
    <row r="383" spans="6:68" s="45" customFormat="1" x14ac:dyDescent="0.5">
      <c r="F383" s="46"/>
      <c r="G383" s="46"/>
      <c r="H383" s="46"/>
      <c r="I383" s="46"/>
      <c r="J383" s="46"/>
      <c r="L383" s="49"/>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c r="AM383" s="49"/>
      <c r="AN383" s="49"/>
      <c r="AO383" s="49"/>
      <c r="AP383" s="49"/>
      <c r="AQ383" s="49"/>
      <c r="AR383" s="49"/>
      <c r="AS383" s="49"/>
      <c r="AT383" s="49"/>
      <c r="AU383" s="49"/>
      <c r="AV383" s="49"/>
      <c r="AW383" s="49"/>
      <c r="AX383" s="49"/>
      <c r="AY383" s="49"/>
      <c r="AZ383" s="49"/>
      <c r="BA383" s="49"/>
      <c r="BB383" s="49"/>
      <c r="BC383" s="49"/>
      <c r="BD383" s="49"/>
      <c r="BE383" s="49"/>
      <c r="BF383" s="49"/>
      <c r="BG383" s="49"/>
      <c r="BH383" s="49"/>
      <c r="BI383" s="49"/>
      <c r="BJ383" s="49"/>
      <c r="BK383" s="49"/>
      <c r="BL383" s="49"/>
      <c r="BM383" s="49"/>
      <c r="BN383" s="49"/>
      <c r="BO383" s="62"/>
      <c r="BP383" s="62"/>
    </row>
    <row r="384" spans="6:68" s="45" customFormat="1" x14ac:dyDescent="0.5">
      <c r="F384" s="46"/>
      <c r="G384" s="46"/>
      <c r="H384" s="46"/>
      <c r="I384" s="46"/>
      <c r="J384" s="46"/>
      <c r="L384" s="49"/>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49"/>
      <c r="AJ384" s="49"/>
      <c r="AK384" s="49"/>
      <c r="AL384" s="49"/>
      <c r="AM384" s="49"/>
      <c r="AN384" s="49"/>
      <c r="AO384" s="49"/>
      <c r="AP384" s="49"/>
      <c r="AQ384" s="49"/>
      <c r="AR384" s="49"/>
      <c r="AS384" s="49"/>
      <c r="AT384" s="49"/>
      <c r="AU384" s="49"/>
      <c r="AV384" s="49"/>
      <c r="AW384" s="49"/>
      <c r="AX384" s="49"/>
      <c r="AY384" s="49"/>
      <c r="AZ384" s="49"/>
      <c r="BA384" s="49"/>
      <c r="BB384" s="49"/>
      <c r="BC384" s="49"/>
      <c r="BD384" s="49"/>
      <c r="BE384" s="49"/>
      <c r="BF384" s="49"/>
      <c r="BG384" s="49"/>
      <c r="BH384" s="49"/>
      <c r="BI384" s="49"/>
      <c r="BJ384" s="49"/>
      <c r="BK384" s="49"/>
      <c r="BL384" s="49"/>
      <c r="BM384" s="49"/>
      <c r="BN384" s="49"/>
      <c r="BO384" s="62"/>
      <c r="BP384" s="62"/>
    </row>
    <row r="385" spans="6:68" s="45" customFormat="1" x14ac:dyDescent="0.5">
      <c r="F385" s="46"/>
      <c r="G385" s="46"/>
      <c r="H385" s="46"/>
      <c r="I385" s="46"/>
      <c r="J385" s="46"/>
      <c r="L385" s="49"/>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49"/>
      <c r="AJ385" s="49"/>
      <c r="AK385" s="49"/>
      <c r="AL385" s="49"/>
      <c r="AM385" s="49"/>
      <c r="AN385" s="49"/>
      <c r="AO385" s="49"/>
      <c r="AP385" s="49"/>
      <c r="AQ385" s="49"/>
      <c r="AR385" s="49"/>
      <c r="AS385" s="49"/>
      <c r="AT385" s="49"/>
      <c r="AU385" s="49"/>
      <c r="AV385" s="49"/>
      <c r="AW385" s="49"/>
      <c r="AX385" s="49"/>
      <c r="AY385" s="49"/>
      <c r="AZ385" s="49"/>
      <c r="BA385" s="49"/>
      <c r="BB385" s="49"/>
      <c r="BC385" s="49"/>
      <c r="BD385" s="49"/>
      <c r="BE385" s="49"/>
      <c r="BF385" s="49"/>
      <c r="BG385" s="49"/>
      <c r="BH385" s="49"/>
      <c r="BI385" s="49"/>
      <c r="BJ385" s="49"/>
      <c r="BK385" s="49"/>
      <c r="BL385" s="49"/>
      <c r="BM385" s="49"/>
      <c r="BN385" s="49"/>
      <c r="BO385" s="62"/>
      <c r="BP385" s="62"/>
    </row>
    <row r="386" spans="6:68" s="45" customFormat="1" x14ac:dyDescent="0.5">
      <c r="F386" s="46"/>
      <c r="G386" s="46"/>
      <c r="H386" s="46"/>
      <c r="I386" s="46"/>
      <c r="J386" s="46"/>
      <c r="L386" s="49"/>
      <c r="M386" s="49"/>
      <c r="N386" s="49"/>
      <c r="O386" s="49"/>
      <c r="P386" s="49"/>
      <c r="Q386" s="49"/>
      <c r="R386" s="49"/>
      <c r="S386" s="49"/>
      <c r="T386" s="49"/>
      <c r="U386" s="49"/>
      <c r="V386" s="49"/>
      <c r="W386" s="49"/>
      <c r="X386" s="49"/>
      <c r="Y386" s="49"/>
      <c r="Z386" s="49"/>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49"/>
      <c r="AY386" s="49"/>
      <c r="AZ386" s="49"/>
      <c r="BA386" s="49"/>
      <c r="BB386" s="49"/>
      <c r="BC386" s="49"/>
      <c r="BD386" s="49"/>
      <c r="BE386" s="49"/>
      <c r="BF386" s="49"/>
      <c r="BG386" s="49"/>
      <c r="BH386" s="49"/>
      <c r="BI386" s="49"/>
      <c r="BJ386" s="49"/>
      <c r="BK386" s="49"/>
      <c r="BL386" s="49"/>
      <c r="BM386" s="49"/>
      <c r="BN386" s="49"/>
      <c r="BO386" s="62"/>
      <c r="BP386" s="62"/>
    </row>
    <row r="387" spans="6:68" s="45" customFormat="1" x14ac:dyDescent="0.5">
      <c r="F387" s="46"/>
      <c r="G387" s="46"/>
      <c r="H387" s="46"/>
      <c r="I387" s="46"/>
      <c r="J387" s="46"/>
      <c r="L387" s="49"/>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c r="AM387" s="49"/>
      <c r="AN387" s="49"/>
      <c r="AO387" s="49"/>
      <c r="AP387" s="49"/>
      <c r="AQ387" s="49"/>
      <c r="AR387" s="49"/>
      <c r="AS387" s="49"/>
      <c r="AT387" s="49"/>
      <c r="AU387" s="49"/>
      <c r="AV387" s="49"/>
      <c r="AW387" s="49"/>
      <c r="AX387" s="49"/>
      <c r="AY387" s="49"/>
      <c r="AZ387" s="49"/>
      <c r="BA387" s="49"/>
      <c r="BB387" s="49"/>
      <c r="BC387" s="49"/>
      <c r="BD387" s="49"/>
      <c r="BE387" s="49"/>
      <c r="BF387" s="49"/>
      <c r="BG387" s="49"/>
      <c r="BH387" s="49"/>
      <c r="BI387" s="49"/>
      <c r="BJ387" s="49"/>
      <c r="BK387" s="49"/>
      <c r="BL387" s="49"/>
      <c r="BM387" s="49"/>
      <c r="BN387" s="49"/>
      <c r="BO387" s="62"/>
      <c r="BP387" s="62"/>
    </row>
    <row r="388" spans="6:68" s="45" customFormat="1" x14ac:dyDescent="0.5">
      <c r="F388" s="46"/>
      <c r="G388" s="46"/>
      <c r="H388" s="46"/>
      <c r="I388" s="46"/>
      <c r="J388" s="46"/>
      <c r="L388" s="49"/>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c r="AM388" s="49"/>
      <c r="AN388" s="49"/>
      <c r="AO388" s="49"/>
      <c r="AP388" s="49"/>
      <c r="AQ388" s="49"/>
      <c r="AR388" s="49"/>
      <c r="AS388" s="49"/>
      <c r="AT388" s="49"/>
      <c r="AU388" s="49"/>
      <c r="AV388" s="49"/>
      <c r="AW388" s="49"/>
      <c r="AX388" s="49"/>
      <c r="AY388" s="49"/>
      <c r="AZ388" s="49"/>
      <c r="BA388" s="49"/>
      <c r="BB388" s="49"/>
      <c r="BC388" s="49"/>
      <c r="BD388" s="49"/>
      <c r="BE388" s="49"/>
      <c r="BF388" s="49"/>
      <c r="BG388" s="49"/>
      <c r="BH388" s="49"/>
      <c r="BI388" s="49"/>
      <c r="BJ388" s="49"/>
      <c r="BK388" s="49"/>
      <c r="BL388" s="49"/>
      <c r="BM388" s="49"/>
      <c r="BN388" s="49"/>
      <c r="BO388" s="62"/>
      <c r="BP388" s="62"/>
    </row>
    <row r="389" spans="6:68" s="45" customFormat="1" x14ac:dyDescent="0.5">
      <c r="F389" s="46"/>
      <c r="G389" s="46"/>
      <c r="H389" s="46"/>
      <c r="I389" s="46"/>
      <c r="J389" s="46"/>
      <c r="L389" s="49"/>
      <c r="M389" s="49"/>
      <c r="N389" s="49"/>
      <c r="O389" s="49"/>
      <c r="P389" s="49"/>
      <c r="Q389" s="49"/>
      <c r="R389" s="49"/>
      <c r="S389" s="49"/>
      <c r="T389" s="49"/>
      <c r="U389" s="49"/>
      <c r="V389" s="49"/>
      <c r="W389" s="49"/>
      <c r="X389" s="49"/>
      <c r="Y389" s="49"/>
      <c r="Z389" s="49"/>
      <c r="AA389" s="49"/>
      <c r="AB389" s="49"/>
      <c r="AC389" s="49"/>
      <c r="AD389" s="49"/>
      <c r="AE389" s="49"/>
      <c r="AF389" s="49"/>
      <c r="AG389" s="49"/>
      <c r="AH389" s="49"/>
      <c r="AI389" s="49"/>
      <c r="AJ389" s="49"/>
      <c r="AK389" s="49"/>
      <c r="AL389" s="49"/>
      <c r="AM389" s="49"/>
      <c r="AN389" s="49"/>
      <c r="AO389" s="49"/>
      <c r="AP389" s="49"/>
      <c r="AQ389" s="49"/>
      <c r="AR389" s="49"/>
      <c r="AS389" s="49"/>
      <c r="AT389" s="49"/>
      <c r="AU389" s="49"/>
      <c r="AV389" s="49"/>
      <c r="AW389" s="49"/>
      <c r="AX389" s="49"/>
      <c r="AY389" s="49"/>
      <c r="AZ389" s="49"/>
      <c r="BA389" s="49"/>
      <c r="BB389" s="49"/>
      <c r="BC389" s="49"/>
      <c r="BD389" s="49"/>
      <c r="BE389" s="49"/>
      <c r="BF389" s="49"/>
      <c r="BG389" s="49"/>
      <c r="BH389" s="49"/>
      <c r="BI389" s="49"/>
      <c r="BJ389" s="49"/>
      <c r="BK389" s="49"/>
      <c r="BL389" s="49"/>
      <c r="BM389" s="49"/>
      <c r="BN389" s="49"/>
      <c r="BO389" s="62"/>
      <c r="BP389" s="62"/>
    </row>
    <row r="390" spans="6:68" s="45" customFormat="1" x14ac:dyDescent="0.5">
      <c r="F390" s="46"/>
      <c r="G390" s="46"/>
      <c r="H390" s="46"/>
      <c r="I390" s="46"/>
      <c r="J390" s="46"/>
      <c r="L390" s="49"/>
      <c r="M390" s="49"/>
      <c r="N390" s="49"/>
      <c r="O390" s="49"/>
      <c r="P390" s="49"/>
      <c r="Q390" s="49"/>
      <c r="R390" s="49"/>
      <c r="S390" s="49"/>
      <c r="T390" s="49"/>
      <c r="U390" s="49"/>
      <c r="V390" s="49"/>
      <c r="W390" s="49"/>
      <c r="X390" s="49"/>
      <c r="Y390" s="49"/>
      <c r="Z390" s="49"/>
      <c r="AA390" s="49"/>
      <c r="AB390" s="49"/>
      <c r="AC390" s="49"/>
      <c r="AD390" s="49"/>
      <c r="AE390" s="49"/>
      <c r="AF390" s="49"/>
      <c r="AG390" s="49"/>
      <c r="AH390" s="49"/>
      <c r="AI390" s="49"/>
      <c r="AJ390" s="49"/>
      <c r="AK390" s="49"/>
      <c r="AL390" s="49"/>
      <c r="AM390" s="49"/>
      <c r="AN390" s="49"/>
      <c r="AO390" s="49"/>
      <c r="AP390" s="49"/>
      <c r="AQ390" s="49"/>
      <c r="AR390" s="49"/>
      <c r="AS390" s="49"/>
      <c r="AT390" s="49"/>
      <c r="AU390" s="49"/>
      <c r="AV390" s="49"/>
      <c r="AW390" s="49"/>
      <c r="AX390" s="49"/>
      <c r="AY390" s="49"/>
      <c r="AZ390" s="49"/>
      <c r="BA390" s="49"/>
      <c r="BB390" s="49"/>
      <c r="BC390" s="49"/>
      <c r="BD390" s="49"/>
      <c r="BE390" s="49"/>
      <c r="BF390" s="49"/>
      <c r="BG390" s="49"/>
      <c r="BH390" s="49"/>
      <c r="BI390" s="49"/>
      <c r="BJ390" s="49"/>
      <c r="BK390" s="49"/>
      <c r="BL390" s="49"/>
      <c r="BM390" s="49"/>
      <c r="BN390" s="49"/>
      <c r="BO390" s="62"/>
      <c r="BP390" s="62"/>
    </row>
    <row r="391" spans="6:68" s="45" customFormat="1" x14ac:dyDescent="0.5">
      <c r="F391" s="46"/>
      <c r="G391" s="46"/>
      <c r="H391" s="46"/>
      <c r="I391" s="46"/>
      <c r="J391" s="46"/>
      <c r="L391" s="49"/>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c r="AM391" s="49"/>
      <c r="AN391" s="49"/>
      <c r="AO391" s="49"/>
      <c r="AP391" s="49"/>
      <c r="AQ391" s="49"/>
      <c r="AR391" s="49"/>
      <c r="AS391" s="49"/>
      <c r="AT391" s="49"/>
      <c r="AU391" s="49"/>
      <c r="AV391" s="49"/>
      <c r="AW391" s="49"/>
      <c r="AX391" s="49"/>
      <c r="AY391" s="49"/>
      <c r="AZ391" s="49"/>
      <c r="BA391" s="49"/>
      <c r="BB391" s="49"/>
      <c r="BC391" s="49"/>
      <c r="BD391" s="49"/>
      <c r="BE391" s="49"/>
      <c r="BF391" s="49"/>
      <c r="BG391" s="49"/>
      <c r="BH391" s="49"/>
      <c r="BI391" s="49"/>
      <c r="BJ391" s="49"/>
      <c r="BK391" s="49"/>
      <c r="BL391" s="49"/>
      <c r="BM391" s="49"/>
      <c r="BN391" s="49"/>
      <c r="BO391" s="62"/>
      <c r="BP391" s="62"/>
    </row>
    <row r="392" spans="6:68" s="45" customFormat="1" x14ac:dyDescent="0.5">
      <c r="F392" s="46"/>
      <c r="G392" s="46"/>
      <c r="H392" s="46"/>
      <c r="I392" s="46"/>
      <c r="J392" s="46"/>
      <c r="L392" s="49"/>
      <c r="M392" s="49"/>
      <c r="N392" s="49"/>
      <c r="O392" s="49"/>
      <c r="P392" s="49"/>
      <c r="Q392" s="49"/>
      <c r="R392" s="49"/>
      <c r="S392" s="49"/>
      <c r="T392" s="49"/>
      <c r="U392" s="49"/>
      <c r="V392" s="49"/>
      <c r="W392" s="49"/>
      <c r="X392" s="49"/>
      <c r="Y392" s="49"/>
      <c r="Z392" s="49"/>
      <c r="AA392" s="49"/>
      <c r="AB392" s="49"/>
      <c r="AC392" s="49"/>
      <c r="AD392" s="49"/>
      <c r="AE392" s="49"/>
      <c r="AF392" s="49"/>
      <c r="AG392" s="49"/>
      <c r="AH392" s="49"/>
      <c r="AI392" s="49"/>
      <c r="AJ392" s="49"/>
      <c r="AK392" s="49"/>
      <c r="AL392" s="49"/>
      <c r="AM392" s="49"/>
      <c r="AN392" s="49"/>
      <c r="AO392" s="49"/>
      <c r="AP392" s="49"/>
      <c r="AQ392" s="49"/>
      <c r="AR392" s="49"/>
      <c r="AS392" s="49"/>
      <c r="AT392" s="49"/>
      <c r="AU392" s="49"/>
      <c r="AV392" s="49"/>
      <c r="AW392" s="49"/>
      <c r="AX392" s="49"/>
      <c r="AY392" s="49"/>
      <c r="AZ392" s="49"/>
      <c r="BA392" s="49"/>
      <c r="BB392" s="49"/>
      <c r="BC392" s="49"/>
      <c r="BD392" s="49"/>
      <c r="BE392" s="49"/>
      <c r="BF392" s="49"/>
      <c r="BG392" s="49"/>
      <c r="BH392" s="49"/>
      <c r="BI392" s="49"/>
      <c r="BJ392" s="49"/>
      <c r="BK392" s="49"/>
      <c r="BL392" s="49"/>
      <c r="BM392" s="49"/>
      <c r="BN392" s="49"/>
      <c r="BO392" s="62"/>
      <c r="BP392" s="62"/>
    </row>
    <row r="393" spans="6:68" s="45" customFormat="1" x14ac:dyDescent="0.5">
      <c r="F393" s="46"/>
      <c r="G393" s="46"/>
      <c r="H393" s="46"/>
      <c r="I393" s="46"/>
      <c r="J393" s="46"/>
      <c r="L393" s="49"/>
      <c r="M393" s="49"/>
      <c r="N393" s="49"/>
      <c r="O393" s="49"/>
      <c r="P393" s="49"/>
      <c r="Q393" s="49"/>
      <c r="R393" s="49"/>
      <c r="S393" s="49"/>
      <c r="T393" s="49"/>
      <c r="U393" s="49"/>
      <c r="V393" s="49"/>
      <c r="W393" s="49"/>
      <c r="X393" s="49"/>
      <c r="Y393" s="49"/>
      <c r="Z393" s="49"/>
      <c r="AA393" s="49"/>
      <c r="AB393" s="49"/>
      <c r="AC393" s="49"/>
      <c r="AD393" s="49"/>
      <c r="AE393" s="49"/>
      <c r="AF393" s="49"/>
      <c r="AG393" s="49"/>
      <c r="AH393" s="49"/>
      <c r="AI393" s="49"/>
      <c r="AJ393" s="49"/>
      <c r="AK393" s="49"/>
      <c r="AL393" s="49"/>
      <c r="AM393" s="49"/>
      <c r="AN393" s="49"/>
      <c r="AO393" s="49"/>
      <c r="AP393" s="49"/>
      <c r="AQ393" s="49"/>
      <c r="AR393" s="49"/>
      <c r="AS393" s="49"/>
      <c r="AT393" s="49"/>
      <c r="AU393" s="49"/>
      <c r="AV393" s="49"/>
      <c r="AW393" s="49"/>
      <c r="AX393" s="49"/>
      <c r="AY393" s="49"/>
      <c r="AZ393" s="49"/>
      <c r="BA393" s="49"/>
      <c r="BB393" s="49"/>
      <c r="BC393" s="49"/>
      <c r="BD393" s="49"/>
      <c r="BE393" s="49"/>
      <c r="BF393" s="49"/>
      <c r="BG393" s="49"/>
      <c r="BH393" s="49"/>
      <c r="BI393" s="49"/>
      <c r="BJ393" s="49"/>
      <c r="BK393" s="49"/>
      <c r="BL393" s="49"/>
      <c r="BM393" s="49"/>
      <c r="BN393" s="49"/>
      <c r="BO393" s="62"/>
      <c r="BP393" s="62"/>
    </row>
    <row r="394" spans="6:68" s="45" customFormat="1" x14ac:dyDescent="0.5">
      <c r="F394" s="46"/>
      <c r="G394" s="46"/>
      <c r="H394" s="46"/>
      <c r="I394" s="46"/>
      <c r="J394" s="46"/>
      <c r="L394" s="49"/>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49"/>
      <c r="AJ394" s="49"/>
      <c r="AK394" s="49"/>
      <c r="AL394" s="49"/>
      <c r="AM394" s="49"/>
      <c r="AN394" s="49"/>
      <c r="AO394" s="49"/>
      <c r="AP394" s="49"/>
      <c r="AQ394" s="49"/>
      <c r="AR394" s="49"/>
      <c r="AS394" s="49"/>
      <c r="AT394" s="49"/>
      <c r="AU394" s="49"/>
      <c r="AV394" s="49"/>
      <c r="AW394" s="49"/>
      <c r="AX394" s="49"/>
      <c r="AY394" s="49"/>
      <c r="AZ394" s="49"/>
      <c r="BA394" s="49"/>
      <c r="BB394" s="49"/>
      <c r="BC394" s="49"/>
      <c r="BD394" s="49"/>
      <c r="BE394" s="49"/>
      <c r="BF394" s="49"/>
      <c r="BG394" s="49"/>
      <c r="BH394" s="49"/>
      <c r="BI394" s="49"/>
      <c r="BJ394" s="49"/>
      <c r="BK394" s="49"/>
      <c r="BL394" s="49"/>
      <c r="BM394" s="49"/>
      <c r="BN394" s="49"/>
      <c r="BO394" s="62"/>
      <c r="BP394" s="62"/>
    </row>
    <row r="395" spans="6:68" s="45" customFormat="1" x14ac:dyDescent="0.5">
      <c r="F395" s="46"/>
      <c r="G395" s="46"/>
      <c r="H395" s="46"/>
      <c r="I395" s="46"/>
      <c r="J395" s="46"/>
      <c r="L395" s="49"/>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49"/>
      <c r="AJ395" s="49"/>
      <c r="AK395" s="49"/>
      <c r="AL395" s="49"/>
      <c r="AM395" s="49"/>
      <c r="AN395" s="49"/>
      <c r="AO395" s="49"/>
      <c r="AP395" s="49"/>
      <c r="AQ395" s="49"/>
      <c r="AR395" s="49"/>
      <c r="AS395" s="49"/>
      <c r="AT395" s="49"/>
      <c r="AU395" s="49"/>
      <c r="AV395" s="49"/>
      <c r="AW395" s="49"/>
      <c r="AX395" s="49"/>
      <c r="AY395" s="49"/>
      <c r="AZ395" s="49"/>
      <c r="BA395" s="49"/>
      <c r="BB395" s="49"/>
      <c r="BC395" s="49"/>
      <c r="BD395" s="49"/>
      <c r="BE395" s="49"/>
      <c r="BF395" s="49"/>
      <c r="BG395" s="49"/>
      <c r="BH395" s="49"/>
      <c r="BI395" s="49"/>
      <c r="BJ395" s="49"/>
      <c r="BK395" s="49"/>
      <c r="BL395" s="49"/>
      <c r="BM395" s="49"/>
      <c r="BN395" s="49"/>
      <c r="BO395" s="62"/>
      <c r="BP395" s="62"/>
    </row>
    <row r="396" spans="6:68" s="45" customFormat="1" x14ac:dyDescent="0.5">
      <c r="F396" s="46"/>
      <c r="G396" s="46"/>
      <c r="H396" s="46"/>
      <c r="I396" s="46"/>
      <c r="J396" s="46"/>
      <c r="L396" s="49"/>
      <c r="M396" s="49"/>
      <c r="N396" s="49"/>
      <c r="O396" s="49"/>
      <c r="P396" s="49"/>
      <c r="Q396" s="49"/>
      <c r="R396" s="49"/>
      <c r="S396" s="49"/>
      <c r="T396" s="49"/>
      <c r="U396" s="49"/>
      <c r="V396" s="49"/>
      <c r="W396" s="49"/>
      <c r="X396" s="49"/>
      <c r="Y396" s="49"/>
      <c r="Z396" s="49"/>
      <c r="AA396" s="49"/>
      <c r="AB396" s="49"/>
      <c r="AC396" s="49"/>
      <c r="AD396" s="49"/>
      <c r="AE396" s="49"/>
      <c r="AF396" s="49"/>
      <c r="AG396" s="49"/>
      <c r="AH396" s="49"/>
      <c r="AI396" s="49"/>
      <c r="AJ396" s="49"/>
      <c r="AK396" s="49"/>
      <c r="AL396" s="49"/>
      <c r="AM396" s="49"/>
      <c r="AN396" s="49"/>
      <c r="AO396" s="49"/>
      <c r="AP396" s="49"/>
      <c r="AQ396" s="49"/>
      <c r="AR396" s="49"/>
      <c r="AS396" s="49"/>
      <c r="AT396" s="49"/>
      <c r="AU396" s="49"/>
      <c r="AV396" s="49"/>
      <c r="AW396" s="49"/>
      <c r="AX396" s="49"/>
      <c r="AY396" s="49"/>
      <c r="AZ396" s="49"/>
      <c r="BA396" s="49"/>
      <c r="BB396" s="49"/>
      <c r="BC396" s="49"/>
      <c r="BD396" s="49"/>
      <c r="BE396" s="49"/>
      <c r="BF396" s="49"/>
      <c r="BG396" s="49"/>
      <c r="BH396" s="49"/>
      <c r="BI396" s="49"/>
      <c r="BJ396" s="49"/>
      <c r="BK396" s="49"/>
      <c r="BL396" s="49"/>
      <c r="BM396" s="49"/>
      <c r="BN396" s="49"/>
      <c r="BO396" s="62"/>
      <c r="BP396" s="62"/>
    </row>
    <row r="397" spans="6:68" s="45" customFormat="1" x14ac:dyDescent="0.5">
      <c r="F397" s="46"/>
      <c r="G397" s="46"/>
      <c r="H397" s="46"/>
      <c r="I397" s="46"/>
      <c r="J397" s="46"/>
      <c r="L397" s="49"/>
      <c r="M397" s="49"/>
      <c r="N397" s="49"/>
      <c r="O397" s="49"/>
      <c r="P397" s="49"/>
      <c r="Q397" s="49"/>
      <c r="R397" s="49"/>
      <c r="S397" s="49"/>
      <c r="T397" s="49"/>
      <c r="U397" s="49"/>
      <c r="V397" s="49"/>
      <c r="W397" s="49"/>
      <c r="X397" s="49"/>
      <c r="Y397" s="49"/>
      <c r="Z397" s="49"/>
      <c r="AA397" s="49"/>
      <c r="AB397" s="49"/>
      <c r="AC397" s="49"/>
      <c r="AD397" s="49"/>
      <c r="AE397" s="49"/>
      <c r="AF397" s="49"/>
      <c r="AG397" s="49"/>
      <c r="AH397" s="49"/>
      <c r="AI397" s="49"/>
      <c r="AJ397" s="49"/>
      <c r="AK397" s="49"/>
      <c r="AL397" s="49"/>
      <c r="AM397" s="49"/>
      <c r="AN397" s="49"/>
      <c r="AO397" s="49"/>
      <c r="AP397" s="49"/>
      <c r="AQ397" s="49"/>
      <c r="AR397" s="49"/>
      <c r="AS397" s="49"/>
      <c r="AT397" s="49"/>
      <c r="AU397" s="49"/>
      <c r="AV397" s="49"/>
      <c r="AW397" s="49"/>
      <c r="AX397" s="49"/>
      <c r="AY397" s="49"/>
      <c r="AZ397" s="49"/>
      <c r="BA397" s="49"/>
      <c r="BB397" s="49"/>
      <c r="BC397" s="49"/>
      <c r="BD397" s="49"/>
      <c r="BE397" s="49"/>
      <c r="BF397" s="49"/>
      <c r="BG397" s="49"/>
      <c r="BH397" s="49"/>
      <c r="BI397" s="49"/>
      <c r="BJ397" s="49"/>
      <c r="BK397" s="49"/>
      <c r="BL397" s="49"/>
      <c r="BM397" s="49"/>
      <c r="BN397" s="49"/>
      <c r="BO397" s="62"/>
      <c r="BP397" s="62"/>
    </row>
    <row r="398" spans="6:68" s="45" customFormat="1" x14ac:dyDescent="0.5">
      <c r="F398" s="46"/>
      <c r="G398" s="46"/>
      <c r="H398" s="46"/>
      <c r="I398" s="46"/>
      <c r="J398" s="46"/>
      <c r="L398" s="49"/>
      <c r="M398" s="49"/>
      <c r="N398" s="49"/>
      <c r="O398" s="49"/>
      <c r="P398" s="49"/>
      <c r="Q398" s="49"/>
      <c r="R398" s="49"/>
      <c r="S398" s="49"/>
      <c r="T398" s="49"/>
      <c r="U398" s="49"/>
      <c r="V398" s="49"/>
      <c r="W398" s="49"/>
      <c r="X398" s="49"/>
      <c r="Y398" s="49"/>
      <c r="Z398" s="49"/>
      <c r="AA398" s="49"/>
      <c r="AB398" s="49"/>
      <c r="AC398" s="49"/>
      <c r="AD398" s="49"/>
      <c r="AE398" s="49"/>
      <c r="AF398" s="49"/>
      <c r="AG398" s="49"/>
      <c r="AH398" s="49"/>
      <c r="AI398" s="49"/>
      <c r="AJ398" s="49"/>
      <c r="AK398" s="49"/>
      <c r="AL398" s="49"/>
      <c r="AM398" s="49"/>
      <c r="AN398" s="49"/>
      <c r="AO398" s="49"/>
      <c r="AP398" s="49"/>
      <c r="AQ398" s="49"/>
      <c r="AR398" s="49"/>
      <c r="AS398" s="49"/>
      <c r="AT398" s="49"/>
      <c r="AU398" s="49"/>
      <c r="AV398" s="49"/>
      <c r="AW398" s="49"/>
      <c r="AX398" s="49"/>
      <c r="AY398" s="49"/>
      <c r="AZ398" s="49"/>
      <c r="BA398" s="49"/>
      <c r="BB398" s="49"/>
      <c r="BC398" s="49"/>
      <c r="BD398" s="49"/>
      <c r="BE398" s="49"/>
      <c r="BF398" s="49"/>
      <c r="BG398" s="49"/>
      <c r="BH398" s="49"/>
      <c r="BI398" s="49"/>
      <c r="BJ398" s="49"/>
      <c r="BK398" s="49"/>
      <c r="BL398" s="49"/>
      <c r="BM398" s="49"/>
      <c r="BN398" s="49"/>
      <c r="BO398" s="62"/>
      <c r="BP398" s="62"/>
    </row>
    <row r="399" spans="6:68" s="45" customFormat="1" x14ac:dyDescent="0.5">
      <c r="F399" s="46"/>
      <c r="G399" s="46"/>
      <c r="H399" s="46"/>
      <c r="I399" s="46"/>
      <c r="J399" s="46"/>
      <c r="L399" s="49"/>
      <c r="M399" s="49"/>
      <c r="N399" s="49"/>
      <c r="O399" s="49"/>
      <c r="P399" s="49"/>
      <c r="Q399" s="49"/>
      <c r="R399" s="49"/>
      <c r="S399" s="49"/>
      <c r="T399" s="49"/>
      <c r="U399" s="49"/>
      <c r="V399" s="49"/>
      <c r="W399" s="49"/>
      <c r="X399" s="49"/>
      <c r="Y399" s="49"/>
      <c r="Z399" s="49"/>
      <c r="AA399" s="49"/>
      <c r="AB399" s="49"/>
      <c r="AC399" s="49"/>
      <c r="AD399" s="49"/>
      <c r="AE399" s="49"/>
      <c r="AF399" s="49"/>
      <c r="AG399" s="49"/>
      <c r="AH399" s="49"/>
      <c r="AI399" s="49"/>
      <c r="AJ399" s="49"/>
      <c r="AK399" s="49"/>
      <c r="AL399" s="49"/>
      <c r="AM399" s="49"/>
      <c r="AN399" s="49"/>
      <c r="AO399" s="49"/>
      <c r="AP399" s="49"/>
      <c r="AQ399" s="49"/>
      <c r="AR399" s="49"/>
      <c r="AS399" s="49"/>
      <c r="AT399" s="49"/>
      <c r="AU399" s="49"/>
      <c r="AV399" s="49"/>
      <c r="AW399" s="49"/>
      <c r="AX399" s="49"/>
      <c r="AY399" s="49"/>
      <c r="AZ399" s="49"/>
      <c r="BA399" s="49"/>
      <c r="BB399" s="49"/>
      <c r="BC399" s="49"/>
      <c r="BD399" s="49"/>
      <c r="BE399" s="49"/>
      <c r="BF399" s="49"/>
      <c r="BG399" s="49"/>
      <c r="BH399" s="49"/>
      <c r="BI399" s="49"/>
      <c r="BJ399" s="49"/>
      <c r="BK399" s="49"/>
      <c r="BL399" s="49"/>
      <c r="BM399" s="49"/>
      <c r="BN399" s="49"/>
      <c r="BO399" s="62"/>
      <c r="BP399" s="62"/>
    </row>
    <row r="400" spans="6:68" s="45" customFormat="1" x14ac:dyDescent="0.5">
      <c r="F400" s="46"/>
      <c r="G400" s="46"/>
      <c r="H400" s="46"/>
      <c r="I400" s="46"/>
      <c r="J400" s="46"/>
      <c r="L400" s="49"/>
      <c r="M400" s="49"/>
      <c r="N400" s="49"/>
      <c r="O400" s="49"/>
      <c r="P400" s="49"/>
      <c r="Q400" s="49"/>
      <c r="R400" s="49"/>
      <c r="S400" s="49"/>
      <c r="T400" s="49"/>
      <c r="U400" s="49"/>
      <c r="V400" s="49"/>
      <c r="W400" s="49"/>
      <c r="X400" s="49"/>
      <c r="Y400" s="49"/>
      <c r="Z400" s="49"/>
      <c r="AA400" s="49"/>
      <c r="AB400" s="49"/>
      <c r="AC400" s="49"/>
      <c r="AD400" s="49"/>
      <c r="AE400" s="49"/>
      <c r="AF400" s="49"/>
      <c r="AG400" s="49"/>
      <c r="AH400" s="49"/>
      <c r="AI400" s="49"/>
      <c r="AJ400" s="49"/>
      <c r="AK400" s="49"/>
      <c r="AL400" s="49"/>
      <c r="AM400" s="49"/>
      <c r="AN400" s="49"/>
      <c r="AO400" s="49"/>
      <c r="AP400" s="49"/>
      <c r="AQ400" s="49"/>
      <c r="AR400" s="49"/>
      <c r="AS400" s="49"/>
      <c r="AT400" s="49"/>
      <c r="AU400" s="49"/>
      <c r="AV400" s="49"/>
      <c r="AW400" s="49"/>
      <c r="AX400" s="49"/>
      <c r="AY400" s="49"/>
      <c r="AZ400" s="49"/>
      <c r="BA400" s="49"/>
      <c r="BB400" s="49"/>
      <c r="BC400" s="49"/>
      <c r="BD400" s="49"/>
      <c r="BE400" s="49"/>
      <c r="BF400" s="49"/>
      <c r="BG400" s="49"/>
      <c r="BH400" s="49"/>
      <c r="BI400" s="49"/>
      <c r="BJ400" s="49"/>
      <c r="BK400" s="49"/>
      <c r="BL400" s="49"/>
      <c r="BM400" s="49"/>
      <c r="BN400" s="49"/>
      <c r="BO400" s="62"/>
      <c r="BP400" s="62"/>
    </row>
    <row r="401" spans="6:68" s="45" customFormat="1" x14ac:dyDescent="0.5">
      <c r="F401" s="46"/>
      <c r="G401" s="46"/>
      <c r="H401" s="46"/>
      <c r="I401" s="46"/>
      <c r="J401" s="46"/>
      <c r="L401" s="49"/>
      <c r="M401" s="49"/>
      <c r="N401" s="49"/>
      <c r="O401" s="49"/>
      <c r="P401" s="49"/>
      <c r="Q401" s="49"/>
      <c r="R401" s="49"/>
      <c r="S401" s="49"/>
      <c r="T401" s="49"/>
      <c r="U401" s="49"/>
      <c r="V401" s="49"/>
      <c r="W401" s="49"/>
      <c r="X401" s="49"/>
      <c r="Y401" s="49"/>
      <c r="Z401" s="49"/>
      <c r="AA401" s="49"/>
      <c r="AB401" s="49"/>
      <c r="AC401" s="49"/>
      <c r="AD401" s="49"/>
      <c r="AE401" s="49"/>
      <c r="AF401" s="49"/>
      <c r="AG401" s="49"/>
      <c r="AH401" s="49"/>
      <c r="AI401" s="49"/>
      <c r="AJ401" s="49"/>
      <c r="AK401" s="49"/>
      <c r="AL401" s="49"/>
      <c r="AM401" s="49"/>
      <c r="AN401" s="49"/>
      <c r="AO401" s="49"/>
      <c r="AP401" s="49"/>
      <c r="AQ401" s="49"/>
      <c r="AR401" s="49"/>
      <c r="AS401" s="49"/>
      <c r="AT401" s="49"/>
      <c r="AU401" s="49"/>
      <c r="AV401" s="49"/>
      <c r="AW401" s="49"/>
      <c r="AX401" s="49"/>
      <c r="AY401" s="49"/>
      <c r="AZ401" s="49"/>
      <c r="BA401" s="49"/>
      <c r="BB401" s="49"/>
      <c r="BC401" s="49"/>
      <c r="BD401" s="49"/>
      <c r="BE401" s="49"/>
      <c r="BF401" s="49"/>
      <c r="BG401" s="49"/>
      <c r="BH401" s="49"/>
      <c r="BI401" s="49"/>
      <c r="BJ401" s="49"/>
      <c r="BK401" s="49"/>
      <c r="BL401" s="49"/>
      <c r="BM401" s="49"/>
      <c r="BN401" s="49"/>
      <c r="BO401" s="62"/>
      <c r="BP401" s="62"/>
    </row>
    <row r="402" spans="6:68" s="45" customFormat="1" x14ac:dyDescent="0.5">
      <c r="F402" s="46"/>
      <c r="G402" s="46"/>
      <c r="H402" s="46"/>
      <c r="I402" s="46"/>
      <c r="J402" s="46"/>
      <c r="L402" s="49"/>
      <c r="M402" s="49"/>
      <c r="N402" s="49"/>
      <c r="O402" s="49"/>
      <c r="P402" s="49"/>
      <c r="Q402" s="49"/>
      <c r="R402" s="49"/>
      <c r="S402" s="49"/>
      <c r="T402" s="49"/>
      <c r="U402" s="49"/>
      <c r="V402" s="49"/>
      <c r="W402" s="49"/>
      <c r="X402" s="49"/>
      <c r="Y402" s="49"/>
      <c r="Z402" s="49"/>
      <c r="AA402" s="49"/>
      <c r="AB402" s="49"/>
      <c r="AC402" s="49"/>
      <c r="AD402" s="49"/>
      <c r="AE402" s="49"/>
      <c r="AF402" s="49"/>
      <c r="AG402" s="49"/>
      <c r="AH402" s="49"/>
      <c r="AI402" s="49"/>
      <c r="AJ402" s="49"/>
      <c r="AK402" s="49"/>
      <c r="AL402" s="49"/>
      <c r="AM402" s="49"/>
      <c r="AN402" s="49"/>
      <c r="AO402" s="49"/>
      <c r="AP402" s="49"/>
      <c r="AQ402" s="49"/>
      <c r="AR402" s="49"/>
      <c r="AS402" s="49"/>
      <c r="AT402" s="49"/>
      <c r="AU402" s="49"/>
      <c r="AV402" s="49"/>
      <c r="AW402" s="49"/>
      <c r="AX402" s="49"/>
      <c r="AY402" s="49"/>
      <c r="AZ402" s="49"/>
      <c r="BA402" s="49"/>
      <c r="BB402" s="49"/>
      <c r="BC402" s="49"/>
      <c r="BD402" s="49"/>
      <c r="BE402" s="49"/>
      <c r="BF402" s="49"/>
      <c r="BG402" s="49"/>
      <c r="BH402" s="49"/>
      <c r="BI402" s="49"/>
      <c r="BJ402" s="49"/>
      <c r="BK402" s="49"/>
      <c r="BL402" s="49"/>
      <c r="BM402" s="49"/>
      <c r="BN402" s="49"/>
      <c r="BO402" s="62"/>
      <c r="BP402" s="62"/>
    </row>
    <row r="403" spans="6:68" s="45" customFormat="1" x14ac:dyDescent="0.5">
      <c r="F403" s="46"/>
      <c r="G403" s="46"/>
      <c r="H403" s="46"/>
      <c r="I403" s="46"/>
      <c r="J403" s="46"/>
      <c r="L403" s="49"/>
      <c r="M403" s="49"/>
      <c r="N403" s="49"/>
      <c r="O403" s="49"/>
      <c r="P403" s="49"/>
      <c r="Q403" s="49"/>
      <c r="R403" s="49"/>
      <c r="S403" s="49"/>
      <c r="T403" s="49"/>
      <c r="U403" s="49"/>
      <c r="V403" s="49"/>
      <c r="W403" s="49"/>
      <c r="X403" s="49"/>
      <c r="Y403" s="49"/>
      <c r="Z403" s="49"/>
      <c r="AA403" s="49"/>
      <c r="AB403" s="49"/>
      <c r="AC403" s="49"/>
      <c r="AD403" s="49"/>
      <c r="AE403" s="49"/>
      <c r="AF403" s="49"/>
      <c r="AG403" s="49"/>
      <c r="AH403" s="49"/>
      <c r="AI403" s="49"/>
      <c r="AJ403" s="49"/>
      <c r="AK403" s="49"/>
      <c r="AL403" s="49"/>
      <c r="AM403" s="49"/>
      <c r="AN403" s="49"/>
      <c r="AO403" s="49"/>
      <c r="AP403" s="49"/>
      <c r="AQ403" s="49"/>
      <c r="AR403" s="49"/>
      <c r="AS403" s="49"/>
      <c r="AT403" s="49"/>
      <c r="AU403" s="49"/>
      <c r="AV403" s="49"/>
      <c r="AW403" s="49"/>
      <c r="AX403" s="49"/>
      <c r="AY403" s="49"/>
      <c r="AZ403" s="49"/>
      <c r="BA403" s="49"/>
      <c r="BB403" s="49"/>
      <c r="BC403" s="49"/>
      <c r="BD403" s="49"/>
      <c r="BE403" s="49"/>
      <c r="BF403" s="49"/>
      <c r="BG403" s="49"/>
      <c r="BH403" s="49"/>
      <c r="BI403" s="49"/>
      <c r="BJ403" s="49"/>
      <c r="BK403" s="49"/>
      <c r="BL403" s="49"/>
      <c r="BM403" s="49"/>
      <c r="BN403" s="49"/>
      <c r="BO403" s="62"/>
      <c r="BP403" s="62"/>
    </row>
    <row r="404" spans="6:68" s="45" customFormat="1" x14ac:dyDescent="0.5">
      <c r="F404" s="46"/>
      <c r="G404" s="46"/>
      <c r="H404" s="46"/>
      <c r="I404" s="46"/>
      <c r="J404" s="46"/>
      <c r="L404" s="49"/>
      <c r="M404" s="49"/>
      <c r="N404" s="49"/>
      <c r="O404" s="49"/>
      <c r="P404" s="49"/>
      <c r="Q404" s="49"/>
      <c r="R404" s="49"/>
      <c r="S404" s="49"/>
      <c r="T404" s="49"/>
      <c r="U404" s="49"/>
      <c r="V404" s="49"/>
      <c r="W404" s="49"/>
      <c r="X404" s="49"/>
      <c r="Y404" s="49"/>
      <c r="Z404" s="49"/>
      <c r="AA404" s="49"/>
      <c r="AB404" s="49"/>
      <c r="AC404" s="49"/>
      <c r="AD404" s="49"/>
      <c r="AE404" s="49"/>
      <c r="AF404" s="49"/>
      <c r="AG404" s="49"/>
      <c r="AH404" s="49"/>
      <c r="AI404" s="49"/>
      <c r="AJ404" s="49"/>
      <c r="AK404" s="49"/>
      <c r="AL404" s="49"/>
      <c r="AM404" s="49"/>
      <c r="AN404" s="49"/>
      <c r="AO404" s="49"/>
      <c r="AP404" s="49"/>
      <c r="AQ404" s="49"/>
      <c r="AR404" s="49"/>
      <c r="AS404" s="49"/>
      <c r="AT404" s="49"/>
      <c r="AU404" s="49"/>
      <c r="AV404" s="49"/>
      <c r="AW404" s="49"/>
      <c r="AX404" s="49"/>
      <c r="AY404" s="49"/>
      <c r="AZ404" s="49"/>
      <c r="BA404" s="49"/>
      <c r="BB404" s="49"/>
      <c r="BC404" s="49"/>
      <c r="BD404" s="49"/>
      <c r="BE404" s="49"/>
      <c r="BF404" s="49"/>
      <c r="BG404" s="49"/>
      <c r="BH404" s="49"/>
      <c r="BI404" s="49"/>
      <c r="BJ404" s="49"/>
      <c r="BK404" s="49"/>
      <c r="BL404" s="49"/>
      <c r="BM404" s="49"/>
      <c r="BN404" s="49"/>
      <c r="BO404" s="62"/>
      <c r="BP404" s="62"/>
    </row>
    <row r="405" spans="6:68" s="45" customFormat="1" x14ac:dyDescent="0.5">
      <c r="F405" s="46"/>
      <c r="G405" s="46"/>
      <c r="H405" s="46"/>
      <c r="I405" s="46"/>
      <c r="J405" s="46"/>
      <c r="L405" s="49"/>
      <c r="M405" s="49"/>
      <c r="N405" s="49"/>
      <c r="O405" s="49"/>
      <c r="P405" s="49"/>
      <c r="Q405" s="49"/>
      <c r="R405" s="49"/>
      <c r="S405" s="49"/>
      <c r="T405" s="49"/>
      <c r="U405" s="49"/>
      <c r="V405" s="49"/>
      <c r="W405" s="49"/>
      <c r="X405" s="49"/>
      <c r="Y405" s="49"/>
      <c r="Z405" s="49"/>
      <c r="AA405" s="49"/>
      <c r="AB405" s="49"/>
      <c r="AC405" s="49"/>
      <c r="AD405" s="49"/>
      <c r="AE405" s="49"/>
      <c r="AF405" s="49"/>
      <c r="AG405" s="49"/>
      <c r="AH405" s="49"/>
      <c r="AI405" s="49"/>
      <c r="AJ405" s="49"/>
      <c r="AK405" s="49"/>
      <c r="AL405" s="49"/>
      <c r="AM405" s="49"/>
      <c r="AN405" s="49"/>
      <c r="AO405" s="49"/>
      <c r="AP405" s="49"/>
      <c r="AQ405" s="49"/>
      <c r="AR405" s="49"/>
      <c r="AS405" s="49"/>
      <c r="AT405" s="49"/>
      <c r="AU405" s="49"/>
      <c r="AV405" s="49"/>
      <c r="AW405" s="49"/>
      <c r="AX405" s="49"/>
      <c r="AY405" s="49"/>
      <c r="AZ405" s="49"/>
      <c r="BA405" s="49"/>
      <c r="BB405" s="49"/>
      <c r="BC405" s="49"/>
      <c r="BD405" s="49"/>
      <c r="BE405" s="49"/>
      <c r="BF405" s="49"/>
      <c r="BG405" s="49"/>
      <c r="BH405" s="49"/>
      <c r="BI405" s="49"/>
      <c r="BJ405" s="49"/>
      <c r="BK405" s="49"/>
      <c r="BL405" s="49"/>
      <c r="BM405" s="49"/>
      <c r="BN405" s="49"/>
      <c r="BO405" s="62"/>
      <c r="BP405" s="62"/>
    </row>
    <row r="406" spans="6:68" s="45" customFormat="1" x14ac:dyDescent="0.5">
      <c r="F406" s="46"/>
      <c r="G406" s="46"/>
      <c r="H406" s="46"/>
      <c r="I406" s="46"/>
      <c r="J406" s="46"/>
      <c r="L406" s="49"/>
      <c r="M406" s="49"/>
      <c r="N406" s="49"/>
      <c r="O406" s="49"/>
      <c r="P406" s="49"/>
      <c r="Q406" s="49"/>
      <c r="R406" s="49"/>
      <c r="S406" s="49"/>
      <c r="T406" s="49"/>
      <c r="U406" s="49"/>
      <c r="V406" s="49"/>
      <c r="W406" s="49"/>
      <c r="X406" s="49"/>
      <c r="Y406" s="49"/>
      <c r="Z406" s="49"/>
      <c r="AA406" s="49"/>
      <c r="AB406" s="49"/>
      <c r="AC406" s="49"/>
      <c r="AD406" s="49"/>
      <c r="AE406" s="49"/>
      <c r="AF406" s="49"/>
      <c r="AG406" s="49"/>
      <c r="AH406" s="49"/>
      <c r="AI406" s="49"/>
      <c r="AJ406" s="49"/>
      <c r="AK406" s="49"/>
      <c r="AL406" s="49"/>
      <c r="AM406" s="49"/>
      <c r="AN406" s="49"/>
      <c r="AO406" s="49"/>
      <c r="AP406" s="49"/>
      <c r="AQ406" s="49"/>
      <c r="AR406" s="49"/>
      <c r="AS406" s="49"/>
      <c r="AT406" s="49"/>
      <c r="AU406" s="49"/>
      <c r="AV406" s="49"/>
      <c r="AW406" s="49"/>
      <c r="AX406" s="49"/>
      <c r="AY406" s="49"/>
      <c r="AZ406" s="49"/>
      <c r="BA406" s="49"/>
      <c r="BB406" s="49"/>
      <c r="BC406" s="49"/>
      <c r="BD406" s="49"/>
      <c r="BE406" s="49"/>
      <c r="BF406" s="49"/>
      <c r="BG406" s="49"/>
      <c r="BH406" s="49"/>
      <c r="BI406" s="49"/>
      <c r="BJ406" s="49"/>
      <c r="BK406" s="49"/>
      <c r="BL406" s="49"/>
      <c r="BM406" s="49"/>
      <c r="BN406" s="49"/>
      <c r="BO406" s="62"/>
      <c r="BP406" s="62"/>
    </row>
    <row r="407" spans="6:68" s="45" customFormat="1" x14ac:dyDescent="0.5">
      <c r="F407" s="46"/>
      <c r="G407" s="46"/>
      <c r="H407" s="46"/>
      <c r="I407" s="46"/>
      <c r="J407" s="46"/>
      <c r="L407" s="49"/>
      <c r="M407" s="49"/>
      <c r="N407" s="49"/>
      <c r="O407" s="49"/>
      <c r="P407" s="49"/>
      <c r="Q407" s="49"/>
      <c r="R407" s="49"/>
      <c r="S407" s="49"/>
      <c r="T407" s="49"/>
      <c r="U407" s="49"/>
      <c r="V407" s="49"/>
      <c r="W407" s="49"/>
      <c r="X407" s="49"/>
      <c r="Y407" s="49"/>
      <c r="Z407" s="49"/>
      <c r="AA407" s="49"/>
      <c r="AB407" s="49"/>
      <c r="AC407" s="49"/>
      <c r="AD407" s="49"/>
      <c r="AE407" s="49"/>
      <c r="AF407" s="49"/>
      <c r="AG407" s="49"/>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9"/>
      <c r="BH407" s="49"/>
      <c r="BI407" s="49"/>
      <c r="BJ407" s="49"/>
      <c r="BK407" s="49"/>
      <c r="BL407" s="49"/>
      <c r="BM407" s="49"/>
      <c r="BN407" s="49"/>
      <c r="BO407" s="62"/>
      <c r="BP407" s="62"/>
    </row>
    <row r="408" spans="6:68" s="45" customFormat="1" x14ac:dyDescent="0.5">
      <c r="F408" s="46"/>
      <c r="G408" s="46"/>
      <c r="H408" s="46"/>
      <c r="I408" s="46"/>
      <c r="J408" s="46"/>
      <c r="L408" s="49"/>
      <c r="M408" s="49"/>
      <c r="N408" s="49"/>
      <c r="O408" s="49"/>
      <c r="P408" s="49"/>
      <c r="Q408" s="49"/>
      <c r="R408" s="49"/>
      <c r="S408" s="49"/>
      <c r="T408" s="49"/>
      <c r="U408" s="49"/>
      <c r="V408" s="49"/>
      <c r="W408" s="49"/>
      <c r="X408" s="49"/>
      <c r="Y408" s="49"/>
      <c r="Z408" s="49"/>
      <c r="AA408" s="49"/>
      <c r="AB408" s="49"/>
      <c r="AC408" s="49"/>
      <c r="AD408" s="49"/>
      <c r="AE408" s="49"/>
      <c r="AF408" s="49"/>
      <c r="AG408" s="49"/>
      <c r="AH408" s="49"/>
      <c r="AI408" s="49"/>
      <c r="AJ408" s="49"/>
      <c r="AK408" s="49"/>
      <c r="AL408" s="49"/>
      <c r="AM408" s="49"/>
      <c r="AN408" s="49"/>
      <c r="AO408" s="49"/>
      <c r="AP408" s="49"/>
      <c r="AQ408" s="49"/>
      <c r="AR408" s="49"/>
      <c r="AS408" s="49"/>
      <c r="AT408" s="49"/>
      <c r="AU408" s="49"/>
      <c r="AV408" s="49"/>
      <c r="AW408" s="49"/>
      <c r="AX408" s="49"/>
      <c r="AY408" s="49"/>
      <c r="AZ408" s="49"/>
      <c r="BA408" s="49"/>
      <c r="BB408" s="49"/>
      <c r="BC408" s="49"/>
      <c r="BD408" s="49"/>
      <c r="BE408" s="49"/>
      <c r="BF408" s="49"/>
      <c r="BG408" s="49"/>
      <c r="BH408" s="49"/>
      <c r="BI408" s="49"/>
      <c r="BJ408" s="49"/>
      <c r="BK408" s="49"/>
      <c r="BL408" s="49"/>
      <c r="BM408" s="49"/>
      <c r="BN408" s="49"/>
      <c r="BO408" s="62"/>
      <c r="BP408" s="62"/>
    </row>
    <row r="409" spans="6:68" s="45" customFormat="1" x14ac:dyDescent="0.5">
      <c r="F409" s="46"/>
      <c r="G409" s="46"/>
      <c r="H409" s="46"/>
      <c r="I409" s="46"/>
      <c r="J409" s="46"/>
      <c r="L409" s="49"/>
      <c r="M409" s="49"/>
      <c r="N409" s="49"/>
      <c r="O409" s="49"/>
      <c r="P409" s="49"/>
      <c r="Q409" s="49"/>
      <c r="R409" s="49"/>
      <c r="S409" s="49"/>
      <c r="T409" s="49"/>
      <c r="U409" s="49"/>
      <c r="V409" s="49"/>
      <c r="W409" s="49"/>
      <c r="X409" s="49"/>
      <c r="Y409" s="49"/>
      <c r="Z409" s="49"/>
      <c r="AA409" s="49"/>
      <c r="AB409" s="49"/>
      <c r="AC409" s="49"/>
      <c r="AD409" s="49"/>
      <c r="AE409" s="49"/>
      <c r="AF409" s="49"/>
      <c r="AG409" s="49"/>
      <c r="AH409" s="49"/>
      <c r="AI409" s="49"/>
      <c r="AJ409" s="49"/>
      <c r="AK409" s="49"/>
      <c r="AL409" s="49"/>
      <c r="AM409" s="49"/>
      <c r="AN409" s="49"/>
      <c r="AO409" s="49"/>
      <c r="AP409" s="49"/>
      <c r="AQ409" s="49"/>
      <c r="AR409" s="49"/>
      <c r="AS409" s="49"/>
      <c r="AT409" s="49"/>
      <c r="AU409" s="49"/>
      <c r="AV409" s="49"/>
      <c r="AW409" s="49"/>
      <c r="AX409" s="49"/>
      <c r="AY409" s="49"/>
      <c r="AZ409" s="49"/>
      <c r="BA409" s="49"/>
      <c r="BB409" s="49"/>
      <c r="BC409" s="49"/>
      <c r="BD409" s="49"/>
      <c r="BE409" s="49"/>
      <c r="BF409" s="49"/>
      <c r="BG409" s="49"/>
      <c r="BH409" s="49"/>
      <c r="BI409" s="49"/>
      <c r="BJ409" s="49"/>
      <c r="BK409" s="49"/>
      <c r="BL409" s="49"/>
      <c r="BM409" s="49"/>
      <c r="BN409" s="49"/>
      <c r="BO409" s="62"/>
      <c r="BP409" s="62"/>
    </row>
    <row r="410" spans="6:68" s="45" customFormat="1" x14ac:dyDescent="0.5">
      <c r="F410" s="46"/>
      <c r="G410" s="46"/>
      <c r="H410" s="46"/>
      <c r="I410" s="46"/>
      <c r="J410" s="46"/>
      <c r="L410" s="49"/>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49"/>
      <c r="AJ410" s="49"/>
      <c r="AK410" s="49"/>
      <c r="AL410" s="49"/>
      <c r="AM410" s="49"/>
      <c r="AN410" s="49"/>
      <c r="AO410" s="49"/>
      <c r="AP410" s="49"/>
      <c r="AQ410" s="49"/>
      <c r="AR410" s="49"/>
      <c r="AS410" s="49"/>
      <c r="AT410" s="49"/>
      <c r="AU410" s="49"/>
      <c r="AV410" s="49"/>
      <c r="AW410" s="49"/>
      <c r="AX410" s="49"/>
      <c r="AY410" s="49"/>
      <c r="AZ410" s="49"/>
      <c r="BA410" s="49"/>
      <c r="BB410" s="49"/>
      <c r="BC410" s="49"/>
      <c r="BD410" s="49"/>
      <c r="BE410" s="49"/>
      <c r="BF410" s="49"/>
      <c r="BG410" s="49"/>
      <c r="BH410" s="49"/>
      <c r="BI410" s="49"/>
      <c r="BJ410" s="49"/>
      <c r="BK410" s="49"/>
      <c r="BL410" s="49"/>
      <c r="BM410" s="49"/>
      <c r="BN410" s="49"/>
      <c r="BO410" s="62"/>
      <c r="BP410" s="62"/>
    </row>
    <row r="411" spans="6:68" s="45" customFormat="1" x14ac:dyDescent="0.5">
      <c r="F411" s="46"/>
      <c r="G411" s="46"/>
      <c r="H411" s="46"/>
      <c r="I411" s="46"/>
      <c r="J411" s="46"/>
      <c r="L411" s="49"/>
      <c r="M411" s="49"/>
      <c r="N411" s="49"/>
      <c r="O411" s="49"/>
      <c r="P411" s="49"/>
      <c r="Q411" s="49"/>
      <c r="R411" s="49"/>
      <c r="S411" s="49"/>
      <c r="T411" s="49"/>
      <c r="U411" s="49"/>
      <c r="V411" s="49"/>
      <c r="W411" s="49"/>
      <c r="X411" s="49"/>
      <c r="Y411" s="49"/>
      <c r="Z411" s="49"/>
      <c r="AA411" s="49"/>
      <c r="AB411" s="49"/>
      <c r="AC411" s="49"/>
      <c r="AD411" s="49"/>
      <c r="AE411" s="49"/>
      <c r="AF411" s="49"/>
      <c r="AG411" s="49"/>
      <c r="AH411" s="49"/>
      <c r="AI411" s="49"/>
      <c r="AJ411" s="49"/>
      <c r="AK411" s="49"/>
      <c r="AL411" s="49"/>
      <c r="AM411" s="49"/>
      <c r="AN411" s="49"/>
      <c r="AO411" s="49"/>
      <c r="AP411" s="49"/>
      <c r="AQ411" s="49"/>
      <c r="AR411" s="49"/>
      <c r="AS411" s="49"/>
      <c r="AT411" s="49"/>
      <c r="AU411" s="49"/>
      <c r="AV411" s="49"/>
      <c r="AW411" s="49"/>
      <c r="AX411" s="49"/>
      <c r="AY411" s="49"/>
      <c r="AZ411" s="49"/>
      <c r="BA411" s="49"/>
      <c r="BB411" s="49"/>
      <c r="BC411" s="49"/>
      <c r="BD411" s="49"/>
      <c r="BE411" s="49"/>
      <c r="BF411" s="49"/>
      <c r="BG411" s="49"/>
      <c r="BH411" s="49"/>
      <c r="BI411" s="49"/>
      <c r="BJ411" s="49"/>
      <c r="BK411" s="49"/>
      <c r="BL411" s="49"/>
      <c r="BM411" s="49"/>
      <c r="BN411" s="49"/>
      <c r="BO411" s="62"/>
      <c r="BP411" s="62"/>
    </row>
    <row r="412" spans="6:68" s="45" customFormat="1" x14ac:dyDescent="0.5">
      <c r="F412" s="46"/>
      <c r="G412" s="46"/>
      <c r="H412" s="46"/>
      <c r="I412" s="46"/>
      <c r="J412" s="46"/>
      <c r="L412" s="49"/>
      <c r="M412" s="49"/>
      <c r="N412" s="49"/>
      <c r="O412" s="49"/>
      <c r="P412" s="49"/>
      <c r="Q412" s="49"/>
      <c r="R412" s="49"/>
      <c r="S412" s="49"/>
      <c r="T412" s="49"/>
      <c r="U412" s="49"/>
      <c r="V412" s="49"/>
      <c r="W412" s="49"/>
      <c r="X412" s="49"/>
      <c r="Y412" s="49"/>
      <c r="Z412" s="49"/>
      <c r="AA412" s="49"/>
      <c r="AB412" s="49"/>
      <c r="AC412" s="49"/>
      <c r="AD412" s="49"/>
      <c r="AE412" s="49"/>
      <c r="AF412" s="49"/>
      <c r="AG412" s="49"/>
      <c r="AH412" s="49"/>
      <c r="AI412" s="49"/>
      <c r="AJ412" s="49"/>
      <c r="AK412" s="49"/>
      <c r="AL412" s="49"/>
      <c r="AM412" s="49"/>
      <c r="AN412" s="49"/>
      <c r="AO412" s="49"/>
      <c r="AP412" s="49"/>
      <c r="AQ412" s="49"/>
      <c r="AR412" s="49"/>
      <c r="AS412" s="49"/>
      <c r="AT412" s="49"/>
      <c r="AU412" s="49"/>
      <c r="AV412" s="49"/>
      <c r="AW412" s="49"/>
      <c r="AX412" s="49"/>
      <c r="AY412" s="49"/>
      <c r="AZ412" s="49"/>
      <c r="BA412" s="49"/>
      <c r="BB412" s="49"/>
      <c r="BC412" s="49"/>
      <c r="BD412" s="49"/>
      <c r="BE412" s="49"/>
      <c r="BF412" s="49"/>
      <c r="BG412" s="49"/>
      <c r="BH412" s="49"/>
      <c r="BI412" s="49"/>
      <c r="BJ412" s="49"/>
      <c r="BK412" s="49"/>
      <c r="BL412" s="49"/>
      <c r="BM412" s="49"/>
      <c r="BN412" s="49"/>
      <c r="BO412" s="62"/>
      <c r="BP412" s="62"/>
    </row>
    <row r="413" spans="6:68" s="45" customFormat="1" x14ac:dyDescent="0.5">
      <c r="F413" s="46"/>
      <c r="G413" s="46"/>
      <c r="H413" s="46"/>
      <c r="I413" s="46"/>
      <c r="J413" s="46"/>
      <c r="L413" s="49"/>
      <c r="M413" s="49"/>
      <c r="N413" s="49"/>
      <c r="O413" s="49"/>
      <c r="P413" s="49"/>
      <c r="Q413" s="49"/>
      <c r="R413" s="49"/>
      <c r="S413" s="49"/>
      <c r="T413" s="49"/>
      <c r="U413" s="49"/>
      <c r="V413" s="49"/>
      <c r="W413" s="49"/>
      <c r="X413" s="49"/>
      <c r="Y413" s="49"/>
      <c r="Z413" s="49"/>
      <c r="AA413" s="49"/>
      <c r="AB413" s="49"/>
      <c r="AC413" s="49"/>
      <c r="AD413" s="49"/>
      <c r="AE413" s="49"/>
      <c r="AF413" s="49"/>
      <c r="AG413" s="49"/>
      <c r="AH413" s="49"/>
      <c r="AI413" s="49"/>
      <c r="AJ413" s="49"/>
      <c r="AK413" s="49"/>
      <c r="AL413" s="49"/>
      <c r="AM413" s="49"/>
      <c r="AN413" s="49"/>
      <c r="AO413" s="49"/>
      <c r="AP413" s="49"/>
      <c r="AQ413" s="49"/>
      <c r="AR413" s="49"/>
      <c r="AS413" s="49"/>
      <c r="AT413" s="49"/>
      <c r="AU413" s="49"/>
      <c r="AV413" s="49"/>
      <c r="AW413" s="49"/>
      <c r="AX413" s="49"/>
      <c r="AY413" s="49"/>
      <c r="AZ413" s="49"/>
      <c r="BA413" s="49"/>
      <c r="BB413" s="49"/>
      <c r="BC413" s="49"/>
      <c r="BD413" s="49"/>
      <c r="BE413" s="49"/>
      <c r="BF413" s="49"/>
      <c r="BG413" s="49"/>
      <c r="BH413" s="49"/>
      <c r="BI413" s="49"/>
      <c r="BJ413" s="49"/>
      <c r="BK413" s="49"/>
      <c r="BL413" s="49"/>
      <c r="BM413" s="49"/>
      <c r="BN413" s="49"/>
      <c r="BO413" s="62"/>
      <c r="BP413" s="62"/>
    </row>
    <row r="414" spans="6:68" s="45" customFormat="1" x14ac:dyDescent="0.5">
      <c r="F414" s="46"/>
      <c r="G414" s="46"/>
      <c r="H414" s="46"/>
      <c r="I414" s="46"/>
      <c r="J414" s="46"/>
      <c r="L414" s="49"/>
      <c r="M414" s="49"/>
      <c r="N414" s="49"/>
      <c r="O414" s="49"/>
      <c r="P414" s="49"/>
      <c r="Q414" s="49"/>
      <c r="R414" s="49"/>
      <c r="S414" s="49"/>
      <c r="T414" s="49"/>
      <c r="U414" s="49"/>
      <c r="V414" s="49"/>
      <c r="W414" s="49"/>
      <c r="X414" s="49"/>
      <c r="Y414" s="49"/>
      <c r="Z414" s="49"/>
      <c r="AA414" s="49"/>
      <c r="AB414" s="49"/>
      <c r="AC414" s="49"/>
      <c r="AD414" s="49"/>
      <c r="AE414" s="49"/>
      <c r="AF414" s="49"/>
      <c r="AG414" s="49"/>
      <c r="AH414" s="49"/>
      <c r="AI414" s="49"/>
      <c r="AJ414" s="49"/>
      <c r="AK414" s="49"/>
      <c r="AL414" s="49"/>
      <c r="AM414" s="49"/>
      <c r="AN414" s="49"/>
      <c r="AO414" s="49"/>
      <c r="AP414" s="49"/>
      <c r="AQ414" s="49"/>
      <c r="AR414" s="49"/>
      <c r="AS414" s="49"/>
      <c r="AT414" s="49"/>
      <c r="AU414" s="49"/>
      <c r="AV414" s="49"/>
      <c r="AW414" s="49"/>
      <c r="AX414" s="49"/>
      <c r="AY414" s="49"/>
      <c r="AZ414" s="49"/>
      <c r="BA414" s="49"/>
      <c r="BB414" s="49"/>
      <c r="BC414" s="49"/>
      <c r="BD414" s="49"/>
      <c r="BE414" s="49"/>
      <c r="BF414" s="49"/>
      <c r="BG414" s="49"/>
      <c r="BH414" s="49"/>
      <c r="BI414" s="49"/>
      <c r="BJ414" s="49"/>
      <c r="BK414" s="49"/>
      <c r="BL414" s="49"/>
      <c r="BM414" s="49"/>
      <c r="BN414" s="49"/>
      <c r="BO414" s="62"/>
      <c r="BP414" s="62"/>
    </row>
    <row r="415" spans="6:68" s="45" customFormat="1" x14ac:dyDescent="0.5">
      <c r="F415" s="46"/>
      <c r="G415" s="46"/>
      <c r="H415" s="46"/>
      <c r="I415" s="46"/>
      <c r="J415" s="46"/>
      <c r="L415" s="49"/>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49"/>
      <c r="AJ415" s="49"/>
      <c r="AK415" s="49"/>
      <c r="AL415" s="49"/>
      <c r="AM415" s="49"/>
      <c r="AN415" s="49"/>
      <c r="AO415" s="49"/>
      <c r="AP415" s="49"/>
      <c r="AQ415" s="49"/>
      <c r="AR415" s="49"/>
      <c r="AS415" s="49"/>
      <c r="AT415" s="49"/>
      <c r="AU415" s="49"/>
      <c r="AV415" s="49"/>
      <c r="AW415" s="49"/>
      <c r="AX415" s="49"/>
      <c r="AY415" s="49"/>
      <c r="AZ415" s="49"/>
      <c r="BA415" s="49"/>
      <c r="BB415" s="49"/>
      <c r="BC415" s="49"/>
      <c r="BD415" s="49"/>
      <c r="BE415" s="49"/>
      <c r="BF415" s="49"/>
      <c r="BG415" s="49"/>
      <c r="BH415" s="49"/>
      <c r="BI415" s="49"/>
      <c r="BJ415" s="49"/>
      <c r="BK415" s="49"/>
      <c r="BL415" s="49"/>
      <c r="BM415" s="49"/>
      <c r="BN415" s="49"/>
      <c r="BO415" s="62"/>
      <c r="BP415" s="62"/>
    </row>
    <row r="416" spans="6:68" s="45" customFormat="1" x14ac:dyDescent="0.5">
      <c r="F416" s="46"/>
      <c r="G416" s="46"/>
      <c r="H416" s="46"/>
      <c r="I416" s="46"/>
      <c r="J416" s="46"/>
      <c r="L416" s="49"/>
      <c r="M416" s="49"/>
      <c r="N416" s="49"/>
      <c r="O416" s="49"/>
      <c r="P416" s="49"/>
      <c r="Q416" s="49"/>
      <c r="R416" s="49"/>
      <c r="S416" s="49"/>
      <c r="T416" s="49"/>
      <c r="U416" s="49"/>
      <c r="V416" s="49"/>
      <c r="W416" s="49"/>
      <c r="X416" s="49"/>
      <c r="Y416" s="49"/>
      <c r="Z416" s="49"/>
      <c r="AA416" s="49"/>
      <c r="AB416" s="49"/>
      <c r="AC416" s="49"/>
      <c r="AD416" s="49"/>
      <c r="AE416" s="49"/>
      <c r="AF416" s="49"/>
      <c r="AG416" s="49"/>
      <c r="AH416" s="49"/>
      <c r="AI416" s="49"/>
      <c r="AJ416" s="49"/>
      <c r="AK416" s="49"/>
      <c r="AL416" s="49"/>
      <c r="AM416" s="49"/>
      <c r="AN416" s="49"/>
      <c r="AO416" s="49"/>
      <c r="AP416" s="49"/>
      <c r="AQ416" s="49"/>
      <c r="AR416" s="49"/>
      <c r="AS416" s="49"/>
      <c r="AT416" s="49"/>
      <c r="AU416" s="49"/>
      <c r="AV416" s="49"/>
      <c r="AW416" s="49"/>
      <c r="AX416" s="49"/>
      <c r="AY416" s="49"/>
      <c r="AZ416" s="49"/>
      <c r="BA416" s="49"/>
      <c r="BB416" s="49"/>
      <c r="BC416" s="49"/>
      <c r="BD416" s="49"/>
      <c r="BE416" s="49"/>
      <c r="BF416" s="49"/>
      <c r="BG416" s="49"/>
      <c r="BH416" s="49"/>
      <c r="BI416" s="49"/>
      <c r="BJ416" s="49"/>
      <c r="BK416" s="49"/>
      <c r="BL416" s="49"/>
      <c r="BM416" s="49"/>
      <c r="BN416" s="49"/>
      <c r="BO416" s="62"/>
      <c r="BP416" s="62"/>
    </row>
    <row r="417" spans="6:68" s="45" customFormat="1" x14ac:dyDescent="0.5">
      <c r="F417" s="46"/>
      <c r="G417" s="46"/>
      <c r="H417" s="46"/>
      <c r="I417" s="46"/>
      <c r="J417" s="46"/>
      <c r="L417" s="49"/>
      <c r="M417" s="49"/>
      <c r="N417" s="49"/>
      <c r="O417" s="49"/>
      <c r="P417" s="49"/>
      <c r="Q417" s="49"/>
      <c r="R417" s="49"/>
      <c r="S417" s="49"/>
      <c r="T417" s="49"/>
      <c r="U417" s="49"/>
      <c r="V417" s="49"/>
      <c r="W417" s="49"/>
      <c r="X417" s="49"/>
      <c r="Y417" s="49"/>
      <c r="Z417" s="49"/>
      <c r="AA417" s="49"/>
      <c r="AB417" s="49"/>
      <c r="AC417" s="49"/>
      <c r="AD417" s="49"/>
      <c r="AE417" s="49"/>
      <c r="AF417" s="49"/>
      <c r="AG417" s="49"/>
      <c r="AH417" s="49"/>
      <c r="AI417" s="49"/>
      <c r="AJ417" s="49"/>
      <c r="AK417" s="49"/>
      <c r="AL417" s="49"/>
      <c r="AM417" s="49"/>
      <c r="AN417" s="49"/>
      <c r="AO417" s="49"/>
      <c r="AP417" s="49"/>
      <c r="AQ417" s="49"/>
      <c r="AR417" s="49"/>
      <c r="AS417" s="49"/>
      <c r="AT417" s="49"/>
      <c r="AU417" s="49"/>
      <c r="AV417" s="49"/>
      <c r="AW417" s="49"/>
      <c r="AX417" s="49"/>
      <c r="AY417" s="49"/>
      <c r="AZ417" s="49"/>
      <c r="BA417" s="49"/>
      <c r="BB417" s="49"/>
      <c r="BC417" s="49"/>
      <c r="BD417" s="49"/>
      <c r="BE417" s="49"/>
      <c r="BF417" s="49"/>
      <c r="BG417" s="49"/>
      <c r="BH417" s="49"/>
      <c r="BI417" s="49"/>
      <c r="BJ417" s="49"/>
      <c r="BK417" s="49"/>
      <c r="BL417" s="49"/>
      <c r="BM417" s="49"/>
      <c r="BN417" s="49"/>
      <c r="BO417" s="62"/>
      <c r="BP417" s="62"/>
    </row>
    <row r="418" spans="6:68" s="45" customFormat="1" x14ac:dyDescent="0.5">
      <c r="F418" s="46"/>
      <c r="G418" s="46"/>
      <c r="H418" s="46"/>
      <c r="I418" s="46"/>
      <c r="J418" s="46"/>
      <c r="L418" s="49"/>
      <c r="M418" s="49"/>
      <c r="N418" s="49"/>
      <c r="O418" s="49"/>
      <c r="P418" s="49"/>
      <c r="Q418" s="49"/>
      <c r="R418" s="49"/>
      <c r="S418" s="49"/>
      <c r="T418" s="49"/>
      <c r="U418" s="49"/>
      <c r="V418" s="49"/>
      <c r="W418" s="49"/>
      <c r="X418" s="49"/>
      <c r="Y418" s="49"/>
      <c r="Z418" s="49"/>
      <c r="AA418" s="49"/>
      <c r="AB418" s="49"/>
      <c r="AC418" s="49"/>
      <c r="AD418" s="49"/>
      <c r="AE418" s="49"/>
      <c r="AF418" s="49"/>
      <c r="AG418" s="49"/>
      <c r="AH418" s="49"/>
      <c r="AI418" s="49"/>
      <c r="AJ418" s="49"/>
      <c r="AK418" s="49"/>
      <c r="AL418" s="49"/>
      <c r="AM418" s="49"/>
      <c r="AN418" s="49"/>
      <c r="AO418" s="49"/>
      <c r="AP418" s="49"/>
      <c r="AQ418" s="49"/>
      <c r="AR418" s="49"/>
      <c r="AS418" s="49"/>
      <c r="AT418" s="49"/>
      <c r="AU418" s="49"/>
      <c r="AV418" s="49"/>
      <c r="AW418" s="49"/>
      <c r="AX418" s="49"/>
      <c r="AY418" s="49"/>
      <c r="AZ418" s="49"/>
      <c r="BA418" s="49"/>
      <c r="BB418" s="49"/>
      <c r="BC418" s="49"/>
      <c r="BD418" s="49"/>
      <c r="BE418" s="49"/>
      <c r="BF418" s="49"/>
      <c r="BG418" s="49"/>
      <c r="BH418" s="49"/>
      <c r="BI418" s="49"/>
      <c r="BJ418" s="49"/>
      <c r="BK418" s="49"/>
      <c r="BL418" s="49"/>
      <c r="BM418" s="49"/>
      <c r="BN418" s="49"/>
      <c r="BO418" s="62"/>
      <c r="BP418" s="62"/>
    </row>
    <row r="419" spans="6:68" s="45" customFormat="1" x14ac:dyDescent="0.5">
      <c r="F419" s="46"/>
      <c r="G419" s="46"/>
      <c r="H419" s="46"/>
      <c r="I419" s="46"/>
      <c r="J419" s="46"/>
      <c r="L419" s="49"/>
      <c r="M419" s="49"/>
      <c r="N419" s="49"/>
      <c r="O419" s="49"/>
      <c r="P419" s="49"/>
      <c r="Q419" s="49"/>
      <c r="R419" s="49"/>
      <c r="S419" s="49"/>
      <c r="T419" s="49"/>
      <c r="U419" s="49"/>
      <c r="V419" s="49"/>
      <c r="W419" s="49"/>
      <c r="X419" s="49"/>
      <c r="Y419" s="49"/>
      <c r="Z419" s="49"/>
      <c r="AA419" s="49"/>
      <c r="AB419" s="49"/>
      <c r="AC419" s="49"/>
      <c r="AD419" s="49"/>
      <c r="AE419" s="49"/>
      <c r="AF419" s="49"/>
      <c r="AG419" s="49"/>
      <c r="AH419" s="49"/>
      <c r="AI419" s="49"/>
      <c r="AJ419" s="49"/>
      <c r="AK419" s="49"/>
      <c r="AL419" s="49"/>
      <c r="AM419" s="49"/>
      <c r="AN419" s="49"/>
      <c r="AO419" s="49"/>
      <c r="AP419" s="49"/>
      <c r="AQ419" s="49"/>
      <c r="AR419" s="49"/>
      <c r="AS419" s="49"/>
      <c r="AT419" s="49"/>
      <c r="AU419" s="49"/>
      <c r="AV419" s="49"/>
      <c r="AW419" s="49"/>
      <c r="AX419" s="49"/>
      <c r="AY419" s="49"/>
      <c r="AZ419" s="49"/>
      <c r="BA419" s="49"/>
      <c r="BB419" s="49"/>
      <c r="BC419" s="49"/>
      <c r="BD419" s="49"/>
      <c r="BE419" s="49"/>
      <c r="BF419" s="49"/>
      <c r="BG419" s="49"/>
      <c r="BH419" s="49"/>
      <c r="BI419" s="49"/>
      <c r="BJ419" s="49"/>
      <c r="BK419" s="49"/>
      <c r="BL419" s="49"/>
      <c r="BM419" s="49"/>
      <c r="BN419" s="49"/>
      <c r="BO419" s="62"/>
      <c r="BP419" s="62"/>
    </row>
    <row r="420" spans="6:68" s="45" customFormat="1" x14ac:dyDescent="0.5">
      <c r="F420" s="46"/>
      <c r="G420" s="46"/>
      <c r="H420" s="46"/>
      <c r="I420" s="46"/>
      <c r="J420" s="46"/>
      <c r="L420" s="49"/>
      <c r="M420" s="49"/>
      <c r="N420" s="49"/>
      <c r="O420" s="49"/>
      <c r="P420" s="49"/>
      <c r="Q420" s="49"/>
      <c r="R420" s="49"/>
      <c r="S420" s="49"/>
      <c r="T420" s="49"/>
      <c r="U420" s="49"/>
      <c r="V420" s="49"/>
      <c r="W420" s="49"/>
      <c r="X420" s="49"/>
      <c r="Y420" s="49"/>
      <c r="Z420" s="49"/>
      <c r="AA420" s="49"/>
      <c r="AB420" s="49"/>
      <c r="AC420" s="49"/>
      <c r="AD420" s="49"/>
      <c r="AE420" s="49"/>
      <c r="AF420" s="49"/>
      <c r="AG420" s="49"/>
      <c r="AH420" s="49"/>
      <c r="AI420" s="49"/>
      <c r="AJ420" s="49"/>
      <c r="AK420" s="49"/>
      <c r="AL420" s="49"/>
      <c r="AM420" s="49"/>
      <c r="AN420" s="49"/>
      <c r="AO420" s="49"/>
      <c r="AP420" s="49"/>
      <c r="AQ420" s="49"/>
      <c r="AR420" s="49"/>
      <c r="AS420" s="49"/>
      <c r="AT420" s="49"/>
      <c r="AU420" s="49"/>
      <c r="AV420" s="49"/>
      <c r="AW420" s="49"/>
      <c r="AX420" s="49"/>
      <c r="AY420" s="49"/>
      <c r="AZ420" s="49"/>
      <c r="BA420" s="49"/>
      <c r="BB420" s="49"/>
      <c r="BC420" s="49"/>
      <c r="BD420" s="49"/>
      <c r="BE420" s="49"/>
      <c r="BF420" s="49"/>
      <c r="BG420" s="49"/>
      <c r="BH420" s="49"/>
      <c r="BI420" s="49"/>
      <c r="BJ420" s="49"/>
      <c r="BK420" s="49"/>
      <c r="BL420" s="49"/>
      <c r="BM420" s="49"/>
      <c r="BN420" s="49"/>
      <c r="BO420" s="62"/>
      <c r="BP420" s="62"/>
    </row>
    <row r="421" spans="6:68" s="45" customFormat="1" x14ac:dyDescent="0.5">
      <c r="F421" s="46"/>
      <c r="G421" s="46"/>
      <c r="H421" s="46"/>
      <c r="I421" s="46"/>
      <c r="J421" s="46"/>
      <c r="L421" s="49"/>
      <c r="M421" s="49"/>
      <c r="N421" s="49"/>
      <c r="O421" s="49"/>
      <c r="P421" s="49"/>
      <c r="Q421" s="49"/>
      <c r="R421" s="49"/>
      <c r="S421" s="49"/>
      <c r="T421" s="49"/>
      <c r="U421" s="49"/>
      <c r="V421" s="49"/>
      <c r="W421" s="49"/>
      <c r="X421" s="49"/>
      <c r="Y421" s="49"/>
      <c r="Z421" s="49"/>
      <c r="AA421" s="49"/>
      <c r="AB421" s="49"/>
      <c r="AC421" s="49"/>
      <c r="AD421" s="49"/>
      <c r="AE421" s="49"/>
      <c r="AF421" s="49"/>
      <c r="AG421" s="49"/>
      <c r="AH421" s="49"/>
      <c r="AI421" s="49"/>
      <c r="AJ421" s="49"/>
      <c r="AK421" s="49"/>
      <c r="AL421" s="49"/>
      <c r="AM421" s="49"/>
      <c r="AN421" s="49"/>
      <c r="AO421" s="49"/>
      <c r="AP421" s="49"/>
      <c r="AQ421" s="49"/>
      <c r="AR421" s="49"/>
      <c r="AS421" s="49"/>
      <c r="AT421" s="49"/>
      <c r="AU421" s="49"/>
      <c r="AV421" s="49"/>
      <c r="AW421" s="49"/>
      <c r="AX421" s="49"/>
      <c r="AY421" s="49"/>
      <c r="AZ421" s="49"/>
      <c r="BA421" s="49"/>
      <c r="BB421" s="49"/>
      <c r="BC421" s="49"/>
      <c r="BD421" s="49"/>
      <c r="BE421" s="49"/>
      <c r="BF421" s="49"/>
      <c r="BG421" s="49"/>
      <c r="BH421" s="49"/>
      <c r="BI421" s="49"/>
      <c r="BJ421" s="49"/>
      <c r="BK421" s="49"/>
      <c r="BL421" s="49"/>
      <c r="BM421" s="49"/>
      <c r="BN421" s="49"/>
      <c r="BO421" s="62"/>
      <c r="BP421" s="62"/>
    </row>
    <row r="422" spans="6:68" s="45" customFormat="1" x14ac:dyDescent="0.5">
      <c r="F422" s="46"/>
      <c r="G422" s="46"/>
      <c r="H422" s="46"/>
      <c r="I422" s="46"/>
      <c r="J422" s="46"/>
      <c r="L422" s="49"/>
      <c r="M422" s="49"/>
      <c r="N422" s="49"/>
      <c r="O422" s="49"/>
      <c r="P422" s="49"/>
      <c r="Q422" s="49"/>
      <c r="R422" s="49"/>
      <c r="S422" s="49"/>
      <c r="T422" s="49"/>
      <c r="U422" s="49"/>
      <c r="V422" s="49"/>
      <c r="W422" s="49"/>
      <c r="X422" s="49"/>
      <c r="Y422" s="49"/>
      <c r="Z422" s="49"/>
      <c r="AA422" s="49"/>
      <c r="AB422" s="49"/>
      <c r="AC422" s="49"/>
      <c r="AD422" s="49"/>
      <c r="AE422" s="49"/>
      <c r="AF422" s="49"/>
      <c r="AG422" s="49"/>
      <c r="AH422" s="49"/>
      <c r="AI422" s="49"/>
      <c r="AJ422" s="49"/>
      <c r="AK422" s="49"/>
      <c r="AL422" s="49"/>
      <c r="AM422" s="49"/>
      <c r="AN422" s="49"/>
      <c r="AO422" s="49"/>
      <c r="AP422" s="49"/>
      <c r="AQ422" s="49"/>
      <c r="AR422" s="49"/>
      <c r="AS422" s="49"/>
      <c r="AT422" s="49"/>
      <c r="AU422" s="49"/>
      <c r="AV422" s="49"/>
      <c r="AW422" s="49"/>
      <c r="AX422" s="49"/>
      <c r="AY422" s="49"/>
      <c r="AZ422" s="49"/>
      <c r="BA422" s="49"/>
      <c r="BB422" s="49"/>
      <c r="BC422" s="49"/>
      <c r="BD422" s="49"/>
      <c r="BE422" s="49"/>
      <c r="BF422" s="49"/>
      <c r="BG422" s="49"/>
      <c r="BH422" s="49"/>
      <c r="BI422" s="49"/>
      <c r="BJ422" s="49"/>
      <c r="BK422" s="49"/>
      <c r="BL422" s="49"/>
      <c r="BM422" s="49"/>
      <c r="BN422" s="49"/>
      <c r="BO422" s="62"/>
      <c r="BP422" s="62"/>
    </row>
    <row r="423" spans="6:68" s="45" customFormat="1" x14ac:dyDescent="0.5">
      <c r="F423" s="46"/>
      <c r="G423" s="46"/>
      <c r="H423" s="46"/>
      <c r="I423" s="46"/>
      <c r="J423" s="46"/>
      <c r="L423" s="49"/>
      <c r="M423" s="49"/>
      <c r="N423" s="49"/>
      <c r="O423" s="49"/>
      <c r="P423" s="49"/>
      <c r="Q423" s="49"/>
      <c r="R423" s="49"/>
      <c r="S423" s="49"/>
      <c r="T423" s="49"/>
      <c r="U423" s="49"/>
      <c r="V423" s="49"/>
      <c r="W423" s="49"/>
      <c r="X423" s="49"/>
      <c r="Y423" s="49"/>
      <c r="Z423" s="49"/>
      <c r="AA423" s="49"/>
      <c r="AB423" s="49"/>
      <c r="AC423" s="49"/>
      <c r="AD423" s="49"/>
      <c r="AE423" s="49"/>
      <c r="AF423" s="49"/>
      <c r="AG423" s="49"/>
      <c r="AH423" s="49"/>
      <c r="AI423" s="49"/>
      <c r="AJ423" s="49"/>
      <c r="AK423" s="49"/>
      <c r="AL423" s="49"/>
      <c r="AM423" s="49"/>
      <c r="AN423" s="49"/>
      <c r="AO423" s="49"/>
      <c r="AP423" s="49"/>
      <c r="AQ423" s="49"/>
      <c r="AR423" s="49"/>
      <c r="AS423" s="49"/>
      <c r="AT423" s="49"/>
      <c r="AU423" s="49"/>
      <c r="AV423" s="49"/>
      <c r="AW423" s="49"/>
      <c r="AX423" s="49"/>
      <c r="AY423" s="49"/>
      <c r="AZ423" s="49"/>
      <c r="BA423" s="49"/>
      <c r="BB423" s="49"/>
      <c r="BC423" s="49"/>
      <c r="BD423" s="49"/>
      <c r="BE423" s="49"/>
      <c r="BF423" s="49"/>
      <c r="BG423" s="49"/>
      <c r="BH423" s="49"/>
      <c r="BI423" s="49"/>
      <c r="BJ423" s="49"/>
      <c r="BK423" s="49"/>
      <c r="BL423" s="49"/>
      <c r="BM423" s="49"/>
      <c r="BN423" s="49"/>
      <c r="BO423" s="62"/>
      <c r="BP423" s="62"/>
    </row>
    <row r="424" spans="6:68" s="45" customFormat="1" x14ac:dyDescent="0.5">
      <c r="F424" s="46"/>
      <c r="G424" s="46"/>
      <c r="H424" s="46"/>
      <c r="I424" s="46"/>
      <c r="J424" s="46"/>
      <c r="L424" s="49"/>
      <c r="M424" s="49"/>
      <c r="N424" s="49"/>
      <c r="O424" s="49"/>
      <c r="P424" s="49"/>
      <c r="Q424" s="49"/>
      <c r="R424" s="49"/>
      <c r="S424" s="49"/>
      <c r="T424" s="49"/>
      <c r="U424" s="49"/>
      <c r="V424" s="49"/>
      <c r="W424" s="49"/>
      <c r="X424" s="49"/>
      <c r="Y424" s="49"/>
      <c r="Z424" s="49"/>
      <c r="AA424" s="49"/>
      <c r="AB424" s="49"/>
      <c r="AC424" s="49"/>
      <c r="AD424" s="49"/>
      <c r="AE424" s="49"/>
      <c r="AF424" s="49"/>
      <c r="AG424" s="49"/>
      <c r="AH424" s="49"/>
      <c r="AI424" s="49"/>
      <c r="AJ424" s="49"/>
      <c r="AK424" s="49"/>
      <c r="AL424" s="49"/>
      <c r="AM424" s="49"/>
      <c r="AN424" s="49"/>
      <c r="AO424" s="49"/>
      <c r="AP424" s="49"/>
      <c r="AQ424" s="49"/>
      <c r="AR424" s="49"/>
      <c r="AS424" s="49"/>
      <c r="AT424" s="49"/>
      <c r="AU424" s="49"/>
      <c r="AV424" s="49"/>
      <c r="AW424" s="49"/>
      <c r="AX424" s="49"/>
      <c r="AY424" s="49"/>
      <c r="AZ424" s="49"/>
      <c r="BA424" s="49"/>
      <c r="BB424" s="49"/>
      <c r="BC424" s="49"/>
      <c r="BD424" s="49"/>
      <c r="BE424" s="49"/>
      <c r="BF424" s="49"/>
      <c r="BG424" s="49"/>
      <c r="BH424" s="49"/>
      <c r="BI424" s="49"/>
      <c r="BJ424" s="49"/>
      <c r="BK424" s="49"/>
      <c r="BL424" s="49"/>
      <c r="BM424" s="49"/>
      <c r="BN424" s="49"/>
      <c r="BO424" s="62"/>
      <c r="BP424" s="62"/>
    </row>
    <row r="425" spans="6:68" s="45" customFormat="1" x14ac:dyDescent="0.5">
      <c r="F425" s="46"/>
      <c r="G425" s="46"/>
      <c r="H425" s="46"/>
      <c r="I425" s="46"/>
      <c r="J425" s="46"/>
      <c r="L425" s="49"/>
      <c r="M425" s="49"/>
      <c r="N425" s="49"/>
      <c r="O425" s="49"/>
      <c r="P425" s="49"/>
      <c r="Q425" s="49"/>
      <c r="R425" s="49"/>
      <c r="S425" s="49"/>
      <c r="T425" s="49"/>
      <c r="U425" s="49"/>
      <c r="V425" s="49"/>
      <c r="W425" s="49"/>
      <c r="X425" s="49"/>
      <c r="Y425" s="49"/>
      <c r="Z425" s="49"/>
      <c r="AA425" s="49"/>
      <c r="AB425" s="49"/>
      <c r="AC425" s="49"/>
      <c r="AD425" s="49"/>
      <c r="AE425" s="49"/>
      <c r="AF425" s="49"/>
      <c r="AG425" s="49"/>
      <c r="AH425" s="49"/>
      <c r="AI425" s="49"/>
      <c r="AJ425" s="49"/>
      <c r="AK425" s="49"/>
      <c r="AL425" s="49"/>
      <c r="AM425" s="49"/>
      <c r="AN425" s="49"/>
      <c r="AO425" s="49"/>
      <c r="AP425" s="49"/>
      <c r="AQ425" s="49"/>
      <c r="AR425" s="49"/>
      <c r="AS425" s="49"/>
      <c r="AT425" s="49"/>
      <c r="AU425" s="49"/>
      <c r="AV425" s="49"/>
      <c r="AW425" s="49"/>
      <c r="AX425" s="49"/>
      <c r="AY425" s="49"/>
      <c r="AZ425" s="49"/>
      <c r="BA425" s="49"/>
      <c r="BB425" s="49"/>
      <c r="BC425" s="49"/>
      <c r="BD425" s="49"/>
      <c r="BE425" s="49"/>
      <c r="BF425" s="49"/>
      <c r="BG425" s="49"/>
      <c r="BH425" s="49"/>
      <c r="BI425" s="49"/>
      <c r="BJ425" s="49"/>
      <c r="BK425" s="49"/>
      <c r="BL425" s="49"/>
      <c r="BM425" s="49"/>
      <c r="BN425" s="49"/>
      <c r="BO425" s="62"/>
      <c r="BP425" s="62"/>
    </row>
    <row r="426" spans="6:68" s="45" customFormat="1" x14ac:dyDescent="0.5">
      <c r="F426" s="46"/>
      <c r="G426" s="46"/>
      <c r="H426" s="46"/>
      <c r="I426" s="46"/>
      <c r="J426" s="46"/>
      <c r="L426" s="49"/>
      <c r="M426" s="49"/>
      <c r="N426" s="49"/>
      <c r="O426" s="49"/>
      <c r="P426" s="49"/>
      <c r="Q426" s="49"/>
      <c r="R426" s="49"/>
      <c r="S426" s="49"/>
      <c r="T426" s="49"/>
      <c r="U426" s="49"/>
      <c r="V426" s="49"/>
      <c r="W426" s="49"/>
      <c r="X426" s="49"/>
      <c r="Y426" s="49"/>
      <c r="Z426" s="49"/>
      <c r="AA426" s="49"/>
      <c r="AB426" s="49"/>
      <c r="AC426" s="49"/>
      <c r="AD426" s="49"/>
      <c r="AE426" s="49"/>
      <c r="AF426" s="49"/>
      <c r="AG426" s="49"/>
      <c r="AH426" s="49"/>
      <c r="AI426" s="49"/>
      <c r="AJ426" s="49"/>
      <c r="AK426" s="49"/>
      <c r="AL426" s="49"/>
      <c r="AM426" s="49"/>
      <c r="AN426" s="49"/>
      <c r="AO426" s="49"/>
      <c r="AP426" s="49"/>
      <c r="AQ426" s="49"/>
      <c r="AR426" s="49"/>
      <c r="AS426" s="49"/>
      <c r="AT426" s="49"/>
      <c r="AU426" s="49"/>
      <c r="AV426" s="49"/>
      <c r="AW426" s="49"/>
      <c r="AX426" s="49"/>
      <c r="AY426" s="49"/>
      <c r="AZ426" s="49"/>
      <c r="BA426" s="49"/>
      <c r="BB426" s="49"/>
      <c r="BC426" s="49"/>
      <c r="BD426" s="49"/>
      <c r="BE426" s="49"/>
      <c r="BF426" s="49"/>
      <c r="BG426" s="49"/>
      <c r="BH426" s="49"/>
      <c r="BI426" s="49"/>
      <c r="BJ426" s="49"/>
      <c r="BK426" s="49"/>
      <c r="BL426" s="49"/>
      <c r="BM426" s="49"/>
      <c r="BN426" s="49"/>
      <c r="BO426" s="62"/>
      <c r="BP426" s="62"/>
    </row>
    <row r="427" spans="6:68" s="45" customFormat="1" x14ac:dyDescent="0.5">
      <c r="F427" s="46"/>
      <c r="G427" s="46"/>
      <c r="H427" s="46"/>
      <c r="I427" s="46"/>
      <c r="J427" s="46"/>
      <c r="L427" s="49"/>
      <c r="M427" s="49"/>
      <c r="N427" s="49"/>
      <c r="O427" s="49"/>
      <c r="P427" s="49"/>
      <c r="Q427" s="49"/>
      <c r="R427" s="49"/>
      <c r="S427" s="49"/>
      <c r="T427" s="49"/>
      <c r="U427" s="49"/>
      <c r="V427" s="49"/>
      <c r="W427" s="49"/>
      <c r="X427" s="49"/>
      <c r="Y427" s="49"/>
      <c r="Z427" s="49"/>
      <c r="AA427" s="49"/>
      <c r="AB427" s="49"/>
      <c r="AC427" s="49"/>
      <c r="AD427" s="49"/>
      <c r="AE427" s="49"/>
      <c r="AF427" s="49"/>
      <c r="AG427" s="49"/>
      <c r="AH427" s="49"/>
      <c r="AI427" s="49"/>
      <c r="AJ427" s="49"/>
      <c r="AK427" s="49"/>
      <c r="AL427" s="49"/>
      <c r="AM427" s="49"/>
      <c r="AN427" s="49"/>
      <c r="AO427" s="49"/>
      <c r="AP427" s="49"/>
      <c r="AQ427" s="49"/>
      <c r="AR427" s="49"/>
      <c r="AS427" s="49"/>
      <c r="AT427" s="49"/>
      <c r="AU427" s="49"/>
      <c r="AV427" s="49"/>
      <c r="AW427" s="49"/>
      <c r="AX427" s="49"/>
      <c r="AY427" s="49"/>
      <c r="AZ427" s="49"/>
      <c r="BA427" s="49"/>
      <c r="BB427" s="49"/>
      <c r="BC427" s="49"/>
      <c r="BD427" s="49"/>
      <c r="BE427" s="49"/>
      <c r="BF427" s="49"/>
      <c r="BG427" s="49"/>
      <c r="BH427" s="49"/>
      <c r="BI427" s="49"/>
      <c r="BJ427" s="49"/>
      <c r="BK427" s="49"/>
      <c r="BL427" s="49"/>
      <c r="BM427" s="49"/>
      <c r="BN427" s="49"/>
      <c r="BO427" s="62"/>
      <c r="BP427" s="62"/>
    </row>
    <row r="428" spans="6:68" s="45" customFormat="1" x14ac:dyDescent="0.5">
      <c r="F428" s="46"/>
      <c r="G428" s="46"/>
      <c r="H428" s="46"/>
      <c r="I428" s="46"/>
      <c r="J428" s="46"/>
      <c r="L428" s="49"/>
      <c r="M428" s="49"/>
      <c r="N428" s="49"/>
      <c r="O428" s="49"/>
      <c r="P428" s="49"/>
      <c r="Q428" s="49"/>
      <c r="R428" s="49"/>
      <c r="S428" s="49"/>
      <c r="T428" s="49"/>
      <c r="U428" s="49"/>
      <c r="V428" s="49"/>
      <c r="W428" s="49"/>
      <c r="X428" s="49"/>
      <c r="Y428" s="49"/>
      <c r="Z428" s="49"/>
      <c r="AA428" s="49"/>
      <c r="AB428" s="49"/>
      <c r="AC428" s="49"/>
      <c r="AD428" s="49"/>
      <c r="AE428" s="49"/>
      <c r="AF428" s="49"/>
      <c r="AG428" s="49"/>
      <c r="AH428" s="49"/>
      <c r="AI428" s="49"/>
      <c r="AJ428" s="49"/>
      <c r="AK428" s="49"/>
      <c r="AL428" s="49"/>
      <c r="AM428" s="49"/>
      <c r="AN428" s="49"/>
      <c r="AO428" s="49"/>
      <c r="AP428" s="49"/>
      <c r="AQ428" s="49"/>
      <c r="AR428" s="49"/>
      <c r="AS428" s="49"/>
      <c r="AT428" s="49"/>
      <c r="AU428" s="49"/>
      <c r="AV428" s="49"/>
      <c r="AW428" s="49"/>
      <c r="AX428" s="49"/>
      <c r="AY428" s="49"/>
      <c r="AZ428" s="49"/>
      <c r="BA428" s="49"/>
      <c r="BB428" s="49"/>
      <c r="BC428" s="49"/>
      <c r="BD428" s="49"/>
      <c r="BE428" s="49"/>
      <c r="BF428" s="49"/>
      <c r="BG428" s="49"/>
      <c r="BH428" s="49"/>
      <c r="BI428" s="49"/>
      <c r="BJ428" s="49"/>
      <c r="BK428" s="49"/>
      <c r="BL428" s="49"/>
      <c r="BM428" s="49"/>
      <c r="BN428" s="49"/>
      <c r="BO428" s="62"/>
      <c r="BP428" s="62"/>
    </row>
    <row r="429" spans="6:68" s="45" customFormat="1" x14ac:dyDescent="0.5">
      <c r="F429" s="46"/>
      <c r="G429" s="46"/>
      <c r="H429" s="46"/>
      <c r="I429" s="46"/>
      <c r="J429" s="46"/>
      <c r="L429" s="49"/>
      <c r="M429" s="49"/>
      <c r="N429" s="49"/>
      <c r="O429" s="49"/>
      <c r="P429" s="49"/>
      <c r="Q429" s="49"/>
      <c r="R429" s="49"/>
      <c r="S429" s="49"/>
      <c r="T429" s="49"/>
      <c r="U429" s="49"/>
      <c r="V429" s="49"/>
      <c r="W429" s="49"/>
      <c r="X429" s="49"/>
      <c r="Y429" s="49"/>
      <c r="Z429" s="49"/>
      <c r="AA429" s="49"/>
      <c r="AB429" s="49"/>
      <c r="AC429" s="49"/>
      <c r="AD429" s="49"/>
      <c r="AE429" s="49"/>
      <c r="AF429" s="49"/>
      <c r="AG429" s="49"/>
      <c r="AH429" s="49"/>
      <c r="AI429" s="49"/>
      <c r="AJ429" s="49"/>
      <c r="AK429" s="49"/>
      <c r="AL429" s="49"/>
      <c r="AM429" s="49"/>
      <c r="AN429" s="49"/>
      <c r="AO429" s="49"/>
      <c r="AP429" s="49"/>
      <c r="AQ429" s="49"/>
      <c r="AR429" s="49"/>
      <c r="AS429" s="49"/>
      <c r="AT429" s="49"/>
      <c r="AU429" s="49"/>
      <c r="AV429" s="49"/>
      <c r="AW429" s="49"/>
      <c r="AX429" s="49"/>
      <c r="AY429" s="49"/>
      <c r="AZ429" s="49"/>
      <c r="BA429" s="49"/>
      <c r="BB429" s="49"/>
      <c r="BC429" s="49"/>
      <c r="BD429" s="49"/>
      <c r="BE429" s="49"/>
      <c r="BF429" s="49"/>
      <c r="BG429" s="49"/>
      <c r="BH429" s="49"/>
      <c r="BI429" s="49"/>
      <c r="BJ429" s="49"/>
      <c r="BK429" s="49"/>
      <c r="BL429" s="49"/>
      <c r="BM429" s="49"/>
      <c r="BN429" s="49"/>
      <c r="BO429" s="62"/>
      <c r="BP429" s="62"/>
    </row>
    <row r="430" spans="6:68" s="45" customFormat="1" x14ac:dyDescent="0.5">
      <c r="F430" s="46"/>
      <c r="G430" s="46"/>
      <c r="H430" s="46"/>
      <c r="I430" s="46"/>
      <c r="J430" s="46"/>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49"/>
      <c r="AJ430" s="49"/>
      <c r="AK430" s="49"/>
      <c r="AL430" s="49"/>
      <c r="AM430" s="49"/>
      <c r="AN430" s="49"/>
      <c r="AO430" s="49"/>
      <c r="AP430" s="49"/>
      <c r="AQ430" s="49"/>
      <c r="AR430" s="49"/>
      <c r="AS430" s="49"/>
      <c r="AT430" s="49"/>
      <c r="AU430" s="49"/>
      <c r="AV430" s="49"/>
      <c r="AW430" s="49"/>
      <c r="AX430" s="49"/>
      <c r="AY430" s="49"/>
      <c r="AZ430" s="49"/>
      <c r="BA430" s="49"/>
      <c r="BB430" s="49"/>
      <c r="BC430" s="49"/>
      <c r="BD430" s="49"/>
      <c r="BE430" s="49"/>
      <c r="BF430" s="49"/>
      <c r="BG430" s="49"/>
      <c r="BH430" s="49"/>
      <c r="BI430" s="49"/>
      <c r="BJ430" s="49"/>
      <c r="BK430" s="49"/>
      <c r="BL430" s="49"/>
      <c r="BM430" s="49"/>
      <c r="BN430" s="49"/>
      <c r="BO430" s="62"/>
      <c r="BP430" s="62"/>
    </row>
    <row r="431" spans="6:68" s="45" customFormat="1" x14ac:dyDescent="0.5">
      <c r="F431" s="46"/>
      <c r="G431" s="46"/>
      <c r="H431" s="46"/>
      <c r="I431" s="46"/>
      <c r="J431" s="46"/>
      <c r="L431" s="49"/>
      <c r="M431" s="49"/>
      <c r="N431" s="49"/>
      <c r="O431" s="49"/>
      <c r="P431" s="49"/>
      <c r="Q431" s="49"/>
      <c r="R431" s="49"/>
      <c r="S431" s="49"/>
      <c r="T431" s="49"/>
      <c r="U431" s="49"/>
      <c r="V431" s="49"/>
      <c r="W431" s="49"/>
      <c r="X431" s="49"/>
      <c r="Y431" s="49"/>
      <c r="Z431" s="49"/>
      <c r="AA431" s="49"/>
      <c r="AB431" s="49"/>
      <c r="AC431" s="49"/>
      <c r="AD431" s="49"/>
      <c r="AE431" s="49"/>
      <c r="AF431" s="49"/>
      <c r="AG431" s="49"/>
      <c r="AH431" s="49"/>
      <c r="AI431" s="49"/>
      <c r="AJ431" s="49"/>
      <c r="AK431" s="49"/>
      <c r="AL431" s="49"/>
      <c r="AM431" s="49"/>
      <c r="AN431" s="49"/>
      <c r="AO431" s="49"/>
      <c r="AP431" s="49"/>
      <c r="AQ431" s="49"/>
      <c r="AR431" s="49"/>
      <c r="AS431" s="49"/>
      <c r="AT431" s="49"/>
      <c r="AU431" s="49"/>
      <c r="AV431" s="49"/>
      <c r="AW431" s="49"/>
      <c r="AX431" s="49"/>
      <c r="AY431" s="49"/>
      <c r="AZ431" s="49"/>
      <c r="BA431" s="49"/>
      <c r="BB431" s="49"/>
      <c r="BC431" s="49"/>
      <c r="BD431" s="49"/>
      <c r="BE431" s="49"/>
      <c r="BF431" s="49"/>
      <c r="BG431" s="49"/>
      <c r="BH431" s="49"/>
      <c r="BI431" s="49"/>
      <c r="BJ431" s="49"/>
      <c r="BK431" s="49"/>
      <c r="BL431" s="49"/>
      <c r="BM431" s="49"/>
      <c r="BN431" s="49"/>
      <c r="BO431" s="62"/>
      <c r="BP431" s="62"/>
    </row>
    <row r="432" spans="6:68" s="45" customFormat="1" x14ac:dyDescent="0.5">
      <c r="F432" s="46"/>
      <c r="G432" s="46"/>
      <c r="H432" s="46"/>
      <c r="I432" s="46"/>
      <c r="J432" s="46"/>
      <c r="L432" s="49"/>
      <c r="M432" s="49"/>
      <c r="N432" s="49"/>
      <c r="O432" s="49"/>
      <c r="P432" s="49"/>
      <c r="Q432" s="49"/>
      <c r="R432" s="49"/>
      <c r="S432" s="49"/>
      <c r="T432" s="49"/>
      <c r="U432" s="49"/>
      <c r="V432" s="49"/>
      <c r="W432" s="49"/>
      <c r="X432" s="49"/>
      <c r="Y432" s="49"/>
      <c r="Z432" s="49"/>
      <c r="AA432" s="49"/>
      <c r="AB432" s="49"/>
      <c r="AC432" s="49"/>
      <c r="AD432" s="49"/>
      <c r="AE432" s="49"/>
      <c r="AF432" s="49"/>
      <c r="AG432" s="49"/>
      <c r="AH432" s="49"/>
      <c r="AI432" s="49"/>
      <c r="AJ432" s="49"/>
      <c r="AK432" s="49"/>
      <c r="AL432" s="49"/>
      <c r="AM432" s="49"/>
      <c r="AN432" s="49"/>
      <c r="AO432" s="49"/>
      <c r="AP432" s="49"/>
      <c r="AQ432" s="49"/>
      <c r="AR432" s="49"/>
      <c r="AS432" s="49"/>
      <c r="AT432" s="49"/>
      <c r="AU432" s="49"/>
      <c r="AV432" s="49"/>
      <c r="AW432" s="49"/>
      <c r="AX432" s="49"/>
      <c r="AY432" s="49"/>
      <c r="AZ432" s="49"/>
      <c r="BA432" s="49"/>
      <c r="BB432" s="49"/>
      <c r="BC432" s="49"/>
      <c r="BD432" s="49"/>
      <c r="BE432" s="49"/>
      <c r="BF432" s="49"/>
      <c r="BG432" s="49"/>
      <c r="BH432" s="49"/>
      <c r="BI432" s="49"/>
      <c r="BJ432" s="49"/>
      <c r="BK432" s="49"/>
      <c r="BL432" s="49"/>
      <c r="BM432" s="49"/>
      <c r="BN432" s="49"/>
      <c r="BO432" s="62"/>
      <c r="BP432" s="62"/>
    </row>
    <row r="433" spans="6:68" s="45" customFormat="1" x14ac:dyDescent="0.5">
      <c r="F433" s="46"/>
      <c r="G433" s="46"/>
      <c r="H433" s="46"/>
      <c r="I433" s="46"/>
      <c r="J433" s="46"/>
      <c r="L433" s="49"/>
      <c r="M433" s="49"/>
      <c r="N433" s="49"/>
      <c r="O433" s="49"/>
      <c r="P433" s="49"/>
      <c r="Q433" s="49"/>
      <c r="R433" s="49"/>
      <c r="S433" s="49"/>
      <c r="T433" s="49"/>
      <c r="U433" s="49"/>
      <c r="V433" s="49"/>
      <c r="W433" s="49"/>
      <c r="X433" s="49"/>
      <c r="Y433" s="49"/>
      <c r="Z433" s="49"/>
      <c r="AA433" s="49"/>
      <c r="AB433" s="49"/>
      <c r="AC433" s="49"/>
      <c r="AD433" s="49"/>
      <c r="AE433" s="49"/>
      <c r="AF433" s="49"/>
      <c r="AG433" s="49"/>
      <c r="AH433" s="49"/>
      <c r="AI433" s="49"/>
      <c r="AJ433" s="49"/>
      <c r="AK433" s="49"/>
      <c r="AL433" s="49"/>
      <c r="AM433" s="49"/>
      <c r="AN433" s="49"/>
      <c r="AO433" s="49"/>
      <c r="AP433" s="49"/>
      <c r="AQ433" s="49"/>
      <c r="AR433" s="49"/>
      <c r="AS433" s="49"/>
      <c r="AT433" s="49"/>
      <c r="AU433" s="49"/>
      <c r="AV433" s="49"/>
      <c r="AW433" s="49"/>
      <c r="AX433" s="49"/>
      <c r="AY433" s="49"/>
      <c r="AZ433" s="49"/>
      <c r="BA433" s="49"/>
      <c r="BB433" s="49"/>
      <c r="BC433" s="49"/>
      <c r="BD433" s="49"/>
      <c r="BE433" s="49"/>
      <c r="BF433" s="49"/>
      <c r="BG433" s="49"/>
      <c r="BH433" s="49"/>
      <c r="BI433" s="49"/>
      <c r="BJ433" s="49"/>
      <c r="BK433" s="49"/>
      <c r="BL433" s="49"/>
      <c r="BM433" s="49"/>
      <c r="BN433" s="49"/>
      <c r="BO433" s="62"/>
      <c r="BP433" s="62"/>
    </row>
    <row r="434" spans="6:68" s="45" customFormat="1" x14ac:dyDescent="0.5">
      <c r="F434" s="46"/>
      <c r="G434" s="46"/>
      <c r="H434" s="46"/>
      <c r="I434" s="46"/>
      <c r="J434" s="46"/>
      <c r="L434" s="49"/>
      <c r="M434" s="49"/>
      <c r="N434" s="49"/>
      <c r="O434" s="49"/>
      <c r="P434" s="49"/>
      <c r="Q434" s="49"/>
      <c r="R434" s="49"/>
      <c r="S434" s="49"/>
      <c r="T434" s="49"/>
      <c r="U434" s="49"/>
      <c r="V434" s="49"/>
      <c r="W434" s="49"/>
      <c r="X434" s="49"/>
      <c r="Y434" s="49"/>
      <c r="Z434" s="49"/>
      <c r="AA434" s="49"/>
      <c r="AB434" s="49"/>
      <c r="AC434" s="49"/>
      <c r="AD434" s="49"/>
      <c r="AE434" s="49"/>
      <c r="AF434" s="49"/>
      <c r="AG434" s="49"/>
      <c r="AH434" s="49"/>
      <c r="AI434" s="49"/>
      <c r="AJ434" s="49"/>
      <c r="AK434" s="49"/>
      <c r="AL434" s="49"/>
      <c r="AM434" s="49"/>
      <c r="AN434" s="49"/>
      <c r="AO434" s="49"/>
      <c r="AP434" s="49"/>
      <c r="AQ434" s="49"/>
      <c r="AR434" s="49"/>
      <c r="AS434" s="49"/>
      <c r="AT434" s="49"/>
      <c r="AU434" s="49"/>
      <c r="AV434" s="49"/>
      <c r="AW434" s="49"/>
      <c r="AX434" s="49"/>
      <c r="AY434" s="49"/>
      <c r="AZ434" s="49"/>
      <c r="BA434" s="49"/>
      <c r="BB434" s="49"/>
      <c r="BC434" s="49"/>
      <c r="BD434" s="49"/>
      <c r="BE434" s="49"/>
      <c r="BF434" s="49"/>
      <c r="BG434" s="49"/>
      <c r="BH434" s="49"/>
      <c r="BI434" s="49"/>
      <c r="BJ434" s="49"/>
      <c r="BK434" s="49"/>
      <c r="BL434" s="49"/>
      <c r="BM434" s="49"/>
      <c r="BN434" s="49"/>
      <c r="BO434" s="62"/>
      <c r="BP434" s="62"/>
    </row>
    <row r="435" spans="6:68" s="45" customFormat="1" x14ac:dyDescent="0.5">
      <c r="F435" s="46"/>
      <c r="G435" s="46"/>
      <c r="H435" s="46"/>
      <c r="I435" s="46"/>
      <c r="J435" s="46"/>
      <c r="L435" s="49"/>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49"/>
      <c r="AJ435" s="49"/>
      <c r="AK435" s="49"/>
      <c r="AL435" s="49"/>
      <c r="AM435" s="49"/>
      <c r="AN435" s="49"/>
      <c r="AO435" s="49"/>
      <c r="AP435" s="49"/>
      <c r="AQ435" s="49"/>
      <c r="AR435" s="49"/>
      <c r="AS435" s="49"/>
      <c r="AT435" s="49"/>
      <c r="AU435" s="49"/>
      <c r="AV435" s="49"/>
      <c r="AW435" s="49"/>
      <c r="AX435" s="49"/>
      <c r="AY435" s="49"/>
      <c r="AZ435" s="49"/>
      <c r="BA435" s="49"/>
      <c r="BB435" s="49"/>
      <c r="BC435" s="49"/>
      <c r="BD435" s="49"/>
      <c r="BE435" s="49"/>
      <c r="BF435" s="49"/>
      <c r="BG435" s="49"/>
      <c r="BH435" s="49"/>
      <c r="BI435" s="49"/>
      <c r="BJ435" s="49"/>
      <c r="BK435" s="49"/>
      <c r="BL435" s="49"/>
      <c r="BM435" s="49"/>
      <c r="BN435" s="49"/>
      <c r="BO435" s="62"/>
      <c r="BP435" s="62"/>
    </row>
    <row r="436" spans="6:68" s="45" customFormat="1" x14ac:dyDescent="0.5">
      <c r="F436" s="46"/>
      <c r="G436" s="46"/>
      <c r="H436" s="46"/>
      <c r="I436" s="46"/>
      <c r="J436" s="46"/>
      <c r="L436" s="49"/>
      <c r="M436" s="49"/>
      <c r="N436" s="49"/>
      <c r="O436" s="49"/>
      <c r="P436" s="49"/>
      <c r="Q436" s="49"/>
      <c r="R436" s="49"/>
      <c r="S436" s="49"/>
      <c r="T436" s="49"/>
      <c r="U436" s="49"/>
      <c r="V436" s="49"/>
      <c r="W436" s="49"/>
      <c r="X436" s="49"/>
      <c r="Y436" s="49"/>
      <c r="Z436" s="49"/>
      <c r="AA436" s="49"/>
      <c r="AB436" s="49"/>
      <c r="AC436" s="49"/>
      <c r="AD436" s="49"/>
      <c r="AE436" s="49"/>
      <c r="AF436" s="49"/>
      <c r="AG436" s="49"/>
      <c r="AH436" s="49"/>
      <c r="AI436" s="49"/>
      <c r="AJ436" s="49"/>
      <c r="AK436" s="49"/>
      <c r="AL436" s="49"/>
      <c r="AM436" s="49"/>
      <c r="AN436" s="49"/>
      <c r="AO436" s="49"/>
      <c r="AP436" s="49"/>
      <c r="AQ436" s="49"/>
      <c r="AR436" s="49"/>
      <c r="AS436" s="49"/>
      <c r="AT436" s="49"/>
      <c r="AU436" s="49"/>
      <c r="AV436" s="49"/>
      <c r="AW436" s="49"/>
      <c r="AX436" s="49"/>
      <c r="AY436" s="49"/>
      <c r="AZ436" s="49"/>
      <c r="BA436" s="49"/>
      <c r="BB436" s="49"/>
      <c r="BC436" s="49"/>
      <c r="BD436" s="49"/>
      <c r="BE436" s="49"/>
      <c r="BF436" s="49"/>
      <c r="BG436" s="49"/>
      <c r="BH436" s="49"/>
      <c r="BI436" s="49"/>
      <c r="BJ436" s="49"/>
      <c r="BK436" s="49"/>
      <c r="BL436" s="49"/>
      <c r="BM436" s="49"/>
      <c r="BN436" s="49"/>
      <c r="BO436" s="62"/>
      <c r="BP436" s="62"/>
    </row>
    <row r="437" spans="6:68" s="45" customFormat="1" x14ac:dyDescent="0.5">
      <c r="F437" s="46"/>
      <c r="G437" s="46"/>
      <c r="H437" s="46"/>
      <c r="I437" s="46"/>
      <c r="J437" s="46"/>
      <c r="L437" s="49"/>
      <c r="M437" s="49"/>
      <c r="N437" s="49"/>
      <c r="O437" s="49"/>
      <c r="P437" s="49"/>
      <c r="Q437" s="49"/>
      <c r="R437" s="49"/>
      <c r="S437" s="49"/>
      <c r="T437" s="49"/>
      <c r="U437" s="49"/>
      <c r="V437" s="49"/>
      <c r="W437" s="49"/>
      <c r="X437" s="49"/>
      <c r="Y437" s="49"/>
      <c r="Z437" s="49"/>
      <c r="AA437" s="49"/>
      <c r="AB437" s="49"/>
      <c r="AC437" s="49"/>
      <c r="AD437" s="49"/>
      <c r="AE437" s="49"/>
      <c r="AF437" s="49"/>
      <c r="AG437" s="49"/>
      <c r="AH437" s="49"/>
      <c r="AI437" s="49"/>
      <c r="AJ437" s="49"/>
      <c r="AK437" s="49"/>
      <c r="AL437" s="49"/>
      <c r="AM437" s="49"/>
      <c r="AN437" s="49"/>
      <c r="AO437" s="49"/>
      <c r="AP437" s="49"/>
      <c r="AQ437" s="49"/>
      <c r="AR437" s="49"/>
      <c r="AS437" s="49"/>
      <c r="AT437" s="49"/>
      <c r="AU437" s="49"/>
      <c r="AV437" s="49"/>
      <c r="AW437" s="49"/>
      <c r="AX437" s="49"/>
      <c r="AY437" s="49"/>
      <c r="AZ437" s="49"/>
      <c r="BA437" s="49"/>
      <c r="BB437" s="49"/>
      <c r="BC437" s="49"/>
      <c r="BD437" s="49"/>
      <c r="BE437" s="49"/>
      <c r="BF437" s="49"/>
      <c r="BG437" s="49"/>
      <c r="BH437" s="49"/>
      <c r="BI437" s="49"/>
      <c r="BJ437" s="49"/>
      <c r="BK437" s="49"/>
      <c r="BL437" s="49"/>
      <c r="BM437" s="49"/>
      <c r="BN437" s="49"/>
      <c r="BO437" s="62"/>
      <c r="BP437" s="62"/>
    </row>
    <row r="438" spans="6:68" s="45" customFormat="1" x14ac:dyDescent="0.5">
      <c r="F438" s="46"/>
      <c r="G438" s="46"/>
      <c r="H438" s="46"/>
      <c r="I438" s="46"/>
      <c r="J438" s="46"/>
      <c r="L438" s="49"/>
      <c r="M438" s="49"/>
      <c r="N438" s="49"/>
      <c r="O438" s="49"/>
      <c r="P438" s="49"/>
      <c r="Q438" s="49"/>
      <c r="R438" s="49"/>
      <c r="S438" s="49"/>
      <c r="T438" s="49"/>
      <c r="U438" s="49"/>
      <c r="V438" s="49"/>
      <c r="W438" s="49"/>
      <c r="X438" s="49"/>
      <c r="Y438" s="49"/>
      <c r="Z438" s="49"/>
      <c r="AA438" s="49"/>
      <c r="AB438" s="49"/>
      <c r="AC438" s="49"/>
      <c r="AD438" s="49"/>
      <c r="AE438" s="49"/>
      <c r="AF438" s="49"/>
      <c r="AG438" s="49"/>
      <c r="AH438" s="49"/>
      <c r="AI438" s="49"/>
      <c r="AJ438" s="49"/>
      <c r="AK438" s="49"/>
      <c r="AL438" s="49"/>
      <c r="AM438" s="49"/>
      <c r="AN438" s="49"/>
      <c r="AO438" s="49"/>
      <c r="AP438" s="49"/>
      <c r="AQ438" s="49"/>
      <c r="AR438" s="49"/>
      <c r="AS438" s="49"/>
      <c r="AT438" s="49"/>
      <c r="AU438" s="49"/>
      <c r="AV438" s="49"/>
      <c r="AW438" s="49"/>
      <c r="AX438" s="49"/>
      <c r="AY438" s="49"/>
      <c r="AZ438" s="49"/>
      <c r="BA438" s="49"/>
      <c r="BB438" s="49"/>
      <c r="BC438" s="49"/>
      <c r="BD438" s="49"/>
      <c r="BE438" s="49"/>
      <c r="BF438" s="49"/>
      <c r="BG438" s="49"/>
      <c r="BH438" s="49"/>
      <c r="BI438" s="49"/>
      <c r="BJ438" s="49"/>
      <c r="BK438" s="49"/>
      <c r="BL438" s="49"/>
      <c r="BM438" s="49"/>
      <c r="BN438" s="49"/>
      <c r="BO438" s="62"/>
      <c r="BP438" s="62"/>
    </row>
    <row r="439" spans="6:68" s="45" customFormat="1" x14ac:dyDescent="0.5">
      <c r="F439" s="46"/>
      <c r="G439" s="46"/>
      <c r="H439" s="46"/>
      <c r="I439" s="46"/>
      <c r="J439" s="46"/>
      <c r="L439" s="49"/>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49"/>
      <c r="AJ439" s="49"/>
      <c r="AK439" s="49"/>
      <c r="AL439" s="49"/>
      <c r="AM439" s="49"/>
      <c r="AN439" s="49"/>
      <c r="AO439" s="49"/>
      <c r="AP439" s="49"/>
      <c r="AQ439" s="49"/>
      <c r="AR439" s="49"/>
      <c r="AS439" s="49"/>
      <c r="AT439" s="49"/>
      <c r="AU439" s="49"/>
      <c r="AV439" s="49"/>
      <c r="AW439" s="49"/>
      <c r="AX439" s="49"/>
      <c r="AY439" s="49"/>
      <c r="AZ439" s="49"/>
      <c r="BA439" s="49"/>
      <c r="BB439" s="49"/>
      <c r="BC439" s="49"/>
      <c r="BD439" s="49"/>
      <c r="BE439" s="49"/>
      <c r="BF439" s="49"/>
      <c r="BG439" s="49"/>
      <c r="BH439" s="49"/>
      <c r="BI439" s="49"/>
      <c r="BJ439" s="49"/>
      <c r="BK439" s="49"/>
      <c r="BL439" s="49"/>
      <c r="BM439" s="49"/>
      <c r="BN439" s="49"/>
      <c r="BO439" s="62"/>
      <c r="BP439" s="62"/>
    </row>
    <row r="440" spans="6:68" s="45" customFormat="1" x14ac:dyDescent="0.5">
      <c r="F440" s="46"/>
      <c r="G440" s="46"/>
      <c r="H440" s="46"/>
      <c r="I440" s="46"/>
      <c r="J440" s="46"/>
      <c r="L440" s="49"/>
      <c r="M440" s="49"/>
      <c r="N440" s="49"/>
      <c r="O440" s="49"/>
      <c r="P440" s="49"/>
      <c r="Q440" s="49"/>
      <c r="R440" s="49"/>
      <c r="S440" s="49"/>
      <c r="T440" s="49"/>
      <c r="U440" s="49"/>
      <c r="V440" s="49"/>
      <c r="W440" s="49"/>
      <c r="X440" s="49"/>
      <c r="Y440" s="49"/>
      <c r="Z440" s="49"/>
      <c r="AA440" s="49"/>
      <c r="AB440" s="49"/>
      <c r="AC440" s="49"/>
      <c r="AD440" s="49"/>
      <c r="AE440" s="49"/>
      <c r="AF440" s="49"/>
      <c r="AG440" s="49"/>
      <c r="AH440" s="49"/>
      <c r="AI440" s="49"/>
      <c r="AJ440" s="49"/>
      <c r="AK440" s="49"/>
      <c r="AL440" s="49"/>
      <c r="AM440" s="49"/>
      <c r="AN440" s="49"/>
      <c r="AO440" s="49"/>
      <c r="AP440" s="49"/>
      <c r="AQ440" s="49"/>
      <c r="AR440" s="49"/>
      <c r="AS440" s="49"/>
      <c r="AT440" s="49"/>
      <c r="AU440" s="49"/>
      <c r="AV440" s="49"/>
      <c r="AW440" s="49"/>
      <c r="AX440" s="49"/>
      <c r="AY440" s="49"/>
      <c r="AZ440" s="49"/>
      <c r="BA440" s="49"/>
      <c r="BB440" s="49"/>
      <c r="BC440" s="49"/>
      <c r="BD440" s="49"/>
      <c r="BE440" s="49"/>
      <c r="BF440" s="49"/>
      <c r="BG440" s="49"/>
      <c r="BH440" s="49"/>
      <c r="BI440" s="49"/>
      <c r="BJ440" s="49"/>
      <c r="BK440" s="49"/>
      <c r="BL440" s="49"/>
      <c r="BM440" s="49"/>
      <c r="BN440" s="49"/>
      <c r="BO440" s="62"/>
      <c r="BP440" s="62"/>
    </row>
    <row r="441" spans="6:68" s="45" customFormat="1" x14ac:dyDescent="0.5">
      <c r="F441" s="46"/>
      <c r="G441" s="46"/>
      <c r="H441" s="46"/>
      <c r="I441" s="46"/>
      <c r="J441" s="46"/>
      <c r="L441" s="49"/>
      <c r="M441" s="49"/>
      <c r="N441" s="49"/>
      <c r="O441" s="49"/>
      <c r="P441" s="49"/>
      <c r="Q441" s="49"/>
      <c r="R441" s="49"/>
      <c r="S441" s="49"/>
      <c r="T441" s="49"/>
      <c r="U441" s="49"/>
      <c r="V441" s="49"/>
      <c r="W441" s="49"/>
      <c r="X441" s="49"/>
      <c r="Y441" s="49"/>
      <c r="Z441" s="49"/>
      <c r="AA441" s="49"/>
      <c r="AB441" s="49"/>
      <c r="AC441" s="49"/>
      <c r="AD441" s="49"/>
      <c r="AE441" s="49"/>
      <c r="AF441" s="49"/>
      <c r="AG441" s="49"/>
      <c r="AH441" s="49"/>
      <c r="AI441" s="49"/>
      <c r="AJ441" s="49"/>
      <c r="AK441" s="49"/>
      <c r="AL441" s="49"/>
      <c r="AM441" s="49"/>
      <c r="AN441" s="49"/>
      <c r="AO441" s="49"/>
      <c r="AP441" s="49"/>
      <c r="AQ441" s="49"/>
      <c r="AR441" s="49"/>
      <c r="AS441" s="49"/>
      <c r="AT441" s="49"/>
      <c r="AU441" s="49"/>
      <c r="AV441" s="49"/>
      <c r="AW441" s="49"/>
      <c r="AX441" s="49"/>
      <c r="AY441" s="49"/>
      <c r="AZ441" s="49"/>
      <c r="BA441" s="49"/>
      <c r="BB441" s="49"/>
      <c r="BC441" s="49"/>
      <c r="BD441" s="49"/>
      <c r="BE441" s="49"/>
      <c r="BF441" s="49"/>
      <c r="BG441" s="49"/>
      <c r="BH441" s="49"/>
      <c r="BI441" s="49"/>
      <c r="BJ441" s="49"/>
      <c r="BK441" s="49"/>
      <c r="BL441" s="49"/>
      <c r="BM441" s="49"/>
      <c r="BN441" s="49"/>
      <c r="BO441" s="62"/>
      <c r="BP441" s="62"/>
    </row>
    <row r="442" spans="6:68" s="45" customFormat="1" x14ac:dyDescent="0.5">
      <c r="F442" s="46"/>
      <c r="G442" s="46"/>
      <c r="H442" s="46"/>
      <c r="I442" s="46"/>
      <c r="J442" s="46"/>
      <c r="L442" s="49"/>
      <c r="M442" s="49"/>
      <c r="N442" s="49"/>
      <c r="O442" s="49"/>
      <c r="P442" s="49"/>
      <c r="Q442" s="49"/>
      <c r="R442" s="49"/>
      <c r="S442" s="49"/>
      <c r="T442" s="49"/>
      <c r="U442" s="49"/>
      <c r="V442" s="49"/>
      <c r="W442" s="49"/>
      <c r="X442" s="49"/>
      <c r="Y442" s="49"/>
      <c r="Z442" s="49"/>
      <c r="AA442" s="49"/>
      <c r="AB442" s="49"/>
      <c r="AC442" s="49"/>
      <c r="AD442" s="49"/>
      <c r="AE442" s="49"/>
      <c r="AF442" s="49"/>
      <c r="AG442" s="49"/>
      <c r="AH442" s="49"/>
      <c r="AI442" s="49"/>
      <c r="AJ442" s="49"/>
      <c r="AK442" s="49"/>
      <c r="AL442" s="49"/>
      <c r="AM442" s="49"/>
      <c r="AN442" s="49"/>
      <c r="AO442" s="49"/>
      <c r="AP442" s="49"/>
      <c r="AQ442" s="49"/>
      <c r="AR442" s="49"/>
      <c r="AS442" s="49"/>
      <c r="AT442" s="49"/>
      <c r="AU442" s="49"/>
      <c r="AV442" s="49"/>
      <c r="AW442" s="49"/>
      <c r="AX442" s="49"/>
      <c r="AY442" s="49"/>
      <c r="AZ442" s="49"/>
      <c r="BA442" s="49"/>
      <c r="BB442" s="49"/>
      <c r="BC442" s="49"/>
      <c r="BD442" s="49"/>
      <c r="BE442" s="49"/>
      <c r="BF442" s="49"/>
      <c r="BG442" s="49"/>
      <c r="BH442" s="49"/>
      <c r="BI442" s="49"/>
      <c r="BJ442" s="49"/>
      <c r="BK442" s="49"/>
      <c r="BL442" s="49"/>
      <c r="BM442" s="49"/>
      <c r="BN442" s="49"/>
      <c r="BO442" s="62"/>
      <c r="BP442" s="62"/>
    </row>
    <row r="443" spans="6:68" s="45" customFormat="1" x14ac:dyDescent="0.5">
      <c r="F443" s="46"/>
      <c r="G443" s="46"/>
      <c r="H443" s="46"/>
      <c r="I443" s="46"/>
      <c r="J443" s="46"/>
      <c r="L443" s="49"/>
      <c r="M443" s="49"/>
      <c r="N443" s="49"/>
      <c r="O443" s="49"/>
      <c r="P443" s="49"/>
      <c r="Q443" s="49"/>
      <c r="R443" s="49"/>
      <c r="S443" s="49"/>
      <c r="T443" s="49"/>
      <c r="U443" s="49"/>
      <c r="V443" s="49"/>
      <c r="W443" s="49"/>
      <c r="X443" s="49"/>
      <c r="Y443" s="49"/>
      <c r="Z443" s="49"/>
      <c r="AA443" s="49"/>
      <c r="AB443" s="49"/>
      <c r="AC443" s="49"/>
      <c r="AD443" s="49"/>
      <c r="AE443" s="49"/>
      <c r="AF443" s="49"/>
      <c r="AG443" s="49"/>
      <c r="AH443" s="49"/>
      <c r="AI443" s="49"/>
      <c r="AJ443" s="49"/>
      <c r="AK443" s="49"/>
      <c r="AL443" s="49"/>
      <c r="AM443" s="49"/>
      <c r="AN443" s="49"/>
      <c r="AO443" s="49"/>
      <c r="AP443" s="49"/>
      <c r="AQ443" s="49"/>
      <c r="AR443" s="49"/>
      <c r="AS443" s="49"/>
      <c r="AT443" s="49"/>
      <c r="AU443" s="49"/>
      <c r="AV443" s="49"/>
      <c r="AW443" s="49"/>
      <c r="AX443" s="49"/>
      <c r="AY443" s="49"/>
      <c r="AZ443" s="49"/>
      <c r="BA443" s="49"/>
      <c r="BB443" s="49"/>
      <c r="BC443" s="49"/>
      <c r="BD443" s="49"/>
      <c r="BE443" s="49"/>
      <c r="BF443" s="49"/>
      <c r="BG443" s="49"/>
      <c r="BH443" s="49"/>
      <c r="BI443" s="49"/>
      <c r="BJ443" s="49"/>
      <c r="BK443" s="49"/>
      <c r="BL443" s="49"/>
      <c r="BM443" s="49"/>
      <c r="BN443" s="49"/>
      <c r="BO443" s="62"/>
      <c r="BP443" s="62"/>
    </row>
    <row r="444" spans="6:68" s="45" customFormat="1" x14ac:dyDescent="0.5">
      <c r="F444" s="46"/>
      <c r="G444" s="46"/>
      <c r="H444" s="46"/>
      <c r="I444" s="46"/>
      <c r="J444" s="46"/>
      <c r="L444" s="49"/>
      <c r="M444" s="49"/>
      <c r="N444" s="49"/>
      <c r="O444" s="49"/>
      <c r="P444" s="49"/>
      <c r="Q444" s="49"/>
      <c r="R444" s="49"/>
      <c r="S444" s="49"/>
      <c r="T444" s="49"/>
      <c r="U444" s="49"/>
      <c r="V444" s="49"/>
      <c r="W444" s="49"/>
      <c r="X444" s="49"/>
      <c r="Y444" s="49"/>
      <c r="Z444" s="49"/>
      <c r="AA444" s="49"/>
      <c r="AB444" s="49"/>
      <c r="AC444" s="49"/>
      <c r="AD444" s="49"/>
      <c r="AE444" s="49"/>
      <c r="AF444" s="49"/>
      <c r="AG444" s="49"/>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49"/>
      <c r="BH444" s="49"/>
      <c r="BI444" s="49"/>
      <c r="BJ444" s="49"/>
      <c r="BK444" s="49"/>
      <c r="BL444" s="49"/>
      <c r="BM444" s="49"/>
      <c r="BN444" s="49"/>
      <c r="BO444" s="62"/>
      <c r="BP444" s="62"/>
    </row>
    <row r="445" spans="6:68" s="45" customFormat="1" x14ac:dyDescent="0.5">
      <c r="F445" s="46"/>
      <c r="G445" s="46"/>
      <c r="H445" s="46"/>
      <c r="I445" s="46"/>
      <c r="J445" s="46"/>
      <c r="L445" s="49"/>
      <c r="M445" s="49"/>
      <c r="N445" s="49"/>
      <c r="O445" s="49"/>
      <c r="P445" s="49"/>
      <c r="Q445" s="49"/>
      <c r="R445" s="49"/>
      <c r="S445" s="49"/>
      <c r="T445" s="49"/>
      <c r="U445" s="49"/>
      <c r="V445" s="49"/>
      <c r="W445" s="49"/>
      <c r="X445" s="49"/>
      <c r="Y445" s="49"/>
      <c r="Z445" s="49"/>
      <c r="AA445" s="49"/>
      <c r="AB445" s="49"/>
      <c r="AC445" s="49"/>
      <c r="AD445" s="49"/>
      <c r="AE445" s="49"/>
      <c r="AF445" s="49"/>
      <c r="AG445" s="49"/>
      <c r="AH445" s="49"/>
      <c r="AI445" s="49"/>
      <c r="AJ445" s="49"/>
      <c r="AK445" s="49"/>
      <c r="AL445" s="49"/>
      <c r="AM445" s="49"/>
      <c r="AN445" s="49"/>
      <c r="AO445" s="49"/>
      <c r="AP445" s="49"/>
      <c r="AQ445" s="49"/>
      <c r="AR445" s="49"/>
      <c r="AS445" s="49"/>
      <c r="AT445" s="49"/>
      <c r="AU445" s="49"/>
      <c r="AV445" s="49"/>
      <c r="AW445" s="49"/>
      <c r="AX445" s="49"/>
      <c r="AY445" s="49"/>
      <c r="AZ445" s="49"/>
      <c r="BA445" s="49"/>
      <c r="BB445" s="49"/>
      <c r="BC445" s="49"/>
      <c r="BD445" s="49"/>
      <c r="BE445" s="49"/>
      <c r="BF445" s="49"/>
      <c r="BG445" s="49"/>
      <c r="BH445" s="49"/>
      <c r="BI445" s="49"/>
      <c r="BJ445" s="49"/>
      <c r="BK445" s="49"/>
      <c r="BL445" s="49"/>
      <c r="BM445" s="49"/>
      <c r="BN445" s="49"/>
      <c r="BO445" s="62"/>
      <c r="BP445" s="62"/>
    </row>
    <row r="446" spans="6:68" s="45" customFormat="1" x14ac:dyDescent="0.5">
      <c r="F446" s="46"/>
      <c r="G446" s="46"/>
      <c r="H446" s="46"/>
      <c r="I446" s="46"/>
      <c r="J446" s="46"/>
      <c r="L446" s="49"/>
      <c r="M446" s="49"/>
      <c r="N446" s="49"/>
      <c r="O446" s="49"/>
      <c r="P446" s="49"/>
      <c r="Q446" s="49"/>
      <c r="R446" s="49"/>
      <c r="S446" s="49"/>
      <c r="T446" s="49"/>
      <c r="U446" s="49"/>
      <c r="V446" s="49"/>
      <c r="W446" s="49"/>
      <c r="X446" s="49"/>
      <c r="Y446" s="49"/>
      <c r="Z446" s="49"/>
      <c r="AA446" s="49"/>
      <c r="AB446" s="49"/>
      <c r="AC446" s="49"/>
      <c r="AD446" s="49"/>
      <c r="AE446" s="49"/>
      <c r="AF446" s="49"/>
      <c r="AG446" s="49"/>
      <c r="AH446" s="49"/>
      <c r="AI446" s="49"/>
      <c r="AJ446" s="49"/>
      <c r="AK446" s="49"/>
      <c r="AL446" s="49"/>
      <c r="AM446" s="49"/>
      <c r="AN446" s="49"/>
      <c r="AO446" s="49"/>
      <c r="AP446" s="49"/>
      <c r="AQ446" s="49"/>
      <c r="AR446" s="49"/>
      <c r="AS446" s="49"/>
      <c r="AT446" s="49"/>
      <c r="AU446" s="49"/>
      <c r="AV446" s="49"/>
      <c r="AW446" s="49"/>
      <c r="AX446" s="49"/>
      <c r="AY446" s="49"/>
      <c r="AZ446" s="49"/>
      <c r="BA446" s="49"/>
      <c r="BB446" s="49"/>
      <c r="BC446" s="49"/>
      <c r="BD446" s="49"/>
      <c r="BE446" s="49"/>
      <c r="BF446" s="49"/>
      <c r="BG446" s="49"/>
      <c r="BH446" s="49"/>
      <c r="BI446" s="49"/>
      <c r="BJ446" s="49"/>
      <c r="BK446" s="49"/>
      <c r="BL446" s="49"/>
      <c r="BM446" s="49"/>
      <c r="BN446" s="49"/>
      <c r="BO446" s="62"/>
      <c r="BP446" s="62"/>
    </row>
    <row r="447" spans="6:68" s="45" customFormat="1" x14ac:dyDescent="0.5">
      <c r="F447" s="46"/>
      <c r="G447" s="46"/>
      <c r="H447" s="46"/>
      <c r="I447" s="46"/>
      <c r="J447" s="46"/>
      <c r="L447" s="49"/>
      <c r="M447" s="49"/>
      <c r="N447" s="49"/>
      <c r="O447" s="49"/>
      <c r="P447" s="49"/>
      <c r="Q447" s="49"/>
      <c r="R447" s="49"/>
      <c r="S447" s="49"/>
      <c r="T447" s="49"/>
      <c r="U447" s="49"/>
      <c r="V447" s="49"/>
      <c r="W447" s="49"/>
      <c r="X447" s="49"/>
      <c r="Y447" s="49"/>
      <c r="Z447" s="49"/>
      <c r="AA447" s="49"/>
      <c r="AB447" s="49"/>
      <c r="AC447" s="49"/>
      <c r="AD447" s="49"/>
      <c r="AE447" s="49"/>
      <c r="AF447" s="49"/>
      <c r="AG447" s="49"/>
      <c r="AH447" s="49"/>
      <c r="AI447" s="49"/>
      <c r="AJ447" s="49"/>
      <c r="AK447" s="49"/>
      <c r="AL447" s="49"/>
      <c r="AM447" s="49"/>
      <c r="AN447" s="49"/>
      <c r="AO447" s="49"/>
      <c r="AP447" s="49"/>
      <c r="AQ447" s="49"/>
      <c r="AR447" s="49"/>
      <c r="AS447" s="49"/>
      <c r="AT447" s="49"/>
      <c r="AU447" s="49"/>
      <c r="AV447" s="49"/>
      <c r="AW447" s="49"/>
      <c r="AX447" s="49"/>
      <c r="AY447" s="49"/>
      <c r="AZ447" s="49"/>
      <c r="BA447" s="49"/>
      <c r="BB447" s="49"/>
      <c r="BC447" s="49"/>
      <c r="BD447" s="49"/>
      <c r="BE447" s="49"/>
      <c r="BF447" s="49"/>
      <c r="BG447" s="49"/>
      <c r="BH447" s="49"/>
      <c r="BI447" s="49"/>
      <c r="BJ447" s="49"/>
      <c r="BK447" s="49"/>
      <c r="BL447" s="49"/>
      <c r="BM447" s="49"/>
      <c r="BN447" s="49"/>
      <c r="BO447" s="62"/>
      <c r="BP447" s="62"/>
    </row>
    <row r="448" spans="6:68" s="45" customFormat="1" x14ac:dyDescent="0.5">
      <c r="F448" s="46"/>
      <c r="G448" s="46"/>
      <c r="H448" s="46"/>
      <c r="I448" s="46"/>
      <c r="J448" s="46"/>
      <c r="L448" s="49"/>
      <c r="M448" s="49"/>
      <c r="N448" s="49"/>
      <c r="O448" s="49"/>
      <c r="P448" s="49"/>
      <c r="Q448" s="49"/>
      <c r="R448" s="49"/>
      <c r="S448" s="49"/>
      <c r="T448" s="49"/>
      <c r="U448" s="49"/>
      <c r="V448" s="49"/>
      <c r="W448" s="49"/>
      <c r="X448" s="49"/>
      <c r="Y448" s="49"/>
      <c r="Z448" s="49"/>
      <c r="AA448" s="49"/>
      <c r="AB448" s="49"/>
      <c r="AC448" s="49"/>
      <c r="AD448" s="49"/>
      <c r="AE448" s="49"/>
      <c r="AF448" s="49"/>
      <c r="AG448" s="49"/>
      <c r="AH448" s="49"/>
      <c r="AI448" s="49"/>
      <c r="AJ448" s="49"/>
      <c r="AK448" s="49"/>
      <c r="AL448" s="49"/>
      <c r="AM448" s="49"/>
      <c r="AN448" s="49"/>
      <c r="AO448" s="49"/>
      <c r="AP448" s="49"/>
      <c r="AQ448" s="49"/>
      <c r="AR448" s="49"/>
      <c r="AS448" s="49"/>
      <c r="AT448" s="49"/>
      <c r="AU448" s="49"/>
      <c r="AV448" s="49"/>
      <c r="AW448" s="49"/>
      <c r="AX448" s="49"/>
      <c r="AY448" s="49"/>
      <c r="AZ448" s="49"/>
      <c r="BA448" s="49"/>
      <c r="BB448" s="49"/>
      <c r="BC448" s="49"/>
      <c r="BD448" s="49"/>
      <c r="BE448" s="49"/>
      <c r="BF448" s="49"/>
      <c r="BG448" s="49"/>
      <c r="BH448" s="49"/>
      <c r="BI448" s="49"/>
      <c r="BJ448" s="49"/>
      <c r="BK448" s="49"/>
      <c r="BL448" s="49"/>
      <c r="BM448" s="49"/>
      <c r="BN448" s="49"/>
      <c r="BO448" s="62"/>
      <c r="BP448" s="62"/>
    </row>
    <row r="449" spans="6:68" s="45" customFormat="1" x14ac:dyDescent="0.5">
      <c r="F449" s="46"/>
      <c r="G449" s="46"/>
      <c r="H449" s="46"/>
      <c r="I449" s="46"/>
      <c r="J449" s="46"/>
      <c r="L449" s="49"/>
      <c r="M449" s="49"/>
      <c r="N449" s="49"/>
      <c r="O449" s="49"/>
      <c r="P449" s="49"/>
      <c r="Q449" s="49"/>
      <c r="R449" s="49"/>
      <c r="S449" s="49"/>
      <c r="T449" s="49"/>
      <c r="U449" s="49"/>
      <c r="V449" s="49"/>
      <c r="W449" s="49"/>
      <c r="X449" s="49"/>
      <c r="Y449" s="49"/>
      <c r="Z449" s="49"/>
      <c r="AA449" s="49"/>
      <c r="AB449" s="49"/>
      <c r="AC449" s="49"/>
      <c r="AD449" s="49"/>
      <c r="AE449" s="49"/>
      <c r="AF449" s="49"/>
      <c r="AG449" s="49"/>
      <c r="AH449" s="49"/>
      <c r="AI449" s="49"/>
      <c r="AJ449" s="49"/>
      <c r="AK449" s="49"/>
      <c r="AL449" s="49"/>
      <c r="AM449" s="49"/>
      <c r="AN449" s="49"/>
      <c r="AO449" s="49"/>
      <c r="AP449" s="49"/>
      <c r="AQ449" s="49"/>
      <c r="AR449" s="49"/>
      <c r="AS449" s="49"/>
      <c r="AT449" s="49"/>
      <c r="AU449" s="49"/>
      <c r="AV449" s="49"/>
      <c r="AW449" s="49"/>
      <c r="AX449" s="49"/>
      <c r="AY449" s="49"/>
      <c r="AZ449" s="49"/>
      <c r="BA449" s="49"/>
      <c r="BB449" s="49"/>
      <c r="BC449" s="49"/>
      <c r="BD449" s="49"/>
      <c r="BE449" s="49"/>
      <c r="BF449" s="49"/>
      <c r="BG449" s="49"/>
      <c r="BH449" s="49"/>
      <c r="BI449" s="49"/>
      <c r="BJ449" s="49"/>
      <c r="BK449" s="49"/>
      <c r="BL449" s="49"/>
      <c r="BM449" s="49"/>
      <c r="BN449" s="49"/>
      <c r="BO449" s="62"/>
      <c r="BP449" s="62"/>
    </row>
    <row r="450" spans="6:68" s="45" customFormat="1" x14ac:dyDescent="0.5">
      <c r="F450" s="46"/>
      <c r="G450" s="46"/>
      <c r="H450" s="46"/>
      <c r="I450" s="46"/>
      <c r="J450" s="46"/>
      <c r="L450" s="49"/>
      <c r="M450" s="49"/>
      <c r="N450" s="49"/>
      <c r="O450" s="49"/>
      <c r="P450" s="49"/>
      <c r="Q450" s="49"/>
      <c r="R450" s="49"/>
      <c r="S450" s="49"/>
      <c r="T450" s="49"/>
      <c r="U450" s="49"/>
      <c r="V450" s="49"/>
      <c r="W450" s="49"/>
      <c r="X450" s="49"/>
      <c r="Y450" s="49"/>
      <c r="Z450" s="49"/>
      <c r="AA450" s="49"/>
      <c r="AB450" s="49"/>
      <c r="AC450" s="49"/>
      <c r="AD450" s="49"/>
      <c r="AE450" s="49"/>
      <c r="AF450" s="49"/>
      <c r="AG450" s="49"/>
      <c r="AH450" s="49"/>
      <c r="AI450" s="49"/>
      <c r="AJ450" s="49"/>
      <c r="AK450" s="49"/>
      <c r="AL450" s="49"/>
      <c r="AM450" s="49"/>
      <c r="AN450" s="49"/>
      <c r="AO450" s="49"/>
      <c r="AP450" s="49"/>
      <c r="AQ450" s="49"/>
      <c r="AR450" s="49"/>
      <c r="AS450" s="49"/>
      <c r="AT450" s="49"/>
      <c r="AU450" s="49"/>
      <c r="AV450" s="49"/>
      <c r="AW450" s="49"/>
      <c r="AX450" s="49"/>
      <c r="AY450" s="49"/>
      <c r="AZ450" s="49"/>
      <c r="BA450" s="49"/>
      <c r="BB450" s="49"/>
      <c r="BC450" s="49"/>
      <c r="BD450" s="49"/>
      <c r="BE450" s="49"/>
      <c r="BF450" s="49"/>
      <c r="BG450" s="49"/>
      <c r="BH450" s="49"/>
      <c r="BI450" s="49"/>
      <c r="BJ450" s="49"/>
      <c r="BK450" s="49"/>
      <c r="BL450" s="49"/>
      <c r="BM450" s="49"/>
      <c r="BN450" s="49"/>
      <c r="BO450" s="62"/>
      <c r="BP450" s="62"/>
    </row>
    <row r="451" spans="6:68" s="45" customFormat="1" x14ac:dyDescent="0.5">
      <c r="F451" s="46"/>
      <c r="G451" s="46"/>
      <c r="H451" s="46"/>
      <c r="I451" s="46"/>
      <c r="J451" s="46"/>
      <c r="L451" s="49"/>
      <c r="M451" s="49"/>
      <c r="N451" s="49"/>
      <c r="O451" s="49"/>
      <c r="P451" s="49"/>
      <c r="Q451" s="49"/>
      <c r="R451" s="49"/>
      <c r="S451" s="49"/>
      <c r="T451" s="49"/>
      <c r="U451" s="49"/>
      <c r="V451" s="49"/>
      <c r="W451" s="49"/>
      <c r="X451" s="49"/>
      <c r="Y451" s="49"/>
      <c r="Z451" s="49"/>
      <c r="AA451" s="49"/>
      <c r="AB451" s="49"/>
      <c r="AC451" s="49"/>
      <c r="AD451" s="49"/>
      <c r="AE451" s="49"/>
      <c r="AF451" s="49"/>
      <c r="AG451" s="49"/>
      <c r="AH451" s="49"/>
      <c r="AI451" s="49"/>
      <c r="AJ451" s="49"/>
      <c r="AK451" s="49"/>
      <c r="AL451" s="49"/>
      <c r="AM451" s="49"/>
      <c r="AN451" s="49"/>
      <c r="AO451" s="49"/>
      <c r="AP451" s="49"/>
      <c r="AQ451" s="49"/>
      <c r="AR451" s="49"/>
      <c r="AS451" s="49"/>
      <c r="AT451" s="49"/>
      <c r="AU451" s="49"/>
      <c r="AV451" s="49"/>
      <c r="AW451" s="49"/>
      <c r="AX451" s="49"/>
      <c r="AY451" s="49"/>
      <c r="AZ451" s="49"/>
      <c r="BA451" s="49"/>
      <c r="BB451" s="49"/>
      <c r="BC451" s="49"/>
      <c r="BD451" s="49"/>
      <c r="BE451" s="49"/>
      <c r="BF451" s="49"/>
      <c r="BG451" s="49"/>
      <c r="BH451" s="49"/>
      <c r="BI451" s="49"/>
      <c r="BJ451" s="49"/>
      <c r="BK451" s="49"/>
      <c r="BL451" s="49"/>
      <c r="BM451" s="49"/>
      <c r="BN451" s="49"/>
      <c r="BO451" s="62"/>
      <c r="BP451" s="62"/>
    </row>
    <row r="452" spans="6:68" s="45" customFormat="1" x14ac:dyDescent="0.5">
      <c r="F452" s="46"/>
      <c r="G452" s="46"/>
      <c r="H452" s="46"/>
      <c r="I452" s="46"/>
      <c r="J452" s="46"/>
      <c r="L452" s="49"/>
      <c r="M452" s="49"/>
      <c r="N452" s="49"/>
      <c r="O452" s="49"/>
      <c r="P452" s="49"/>
      <c r="Q452" s="49"/>
      <c r="R452" s="49"/>
      <c r="S452" s="49"/>
      <c r="T452" s="49"/>
      <c r="U452" s="49"/>
      <c r="V452" s="49"/>
      <c r="W452" s="49"/>
      <c r="X452" s="49"/>
      <c r="Y452" s="49"/>
      <c r="Z452" s="49"/>
      <c r="AA452" s="49"/>
      <c r="AB452" s="49"/>
      <c r="AC452" s="49"/>
      <c r="AD452" s="49"/>
      <c r="AE452" s="49"/>
      <c r="AF452" s="49"/>
      <c r="AG452" s="49"/>
      <c r="AH452" s="49"/>
      <c r="AI452" s="49"/>
      <c r="AJ452" s="49"/>
      <c r="AK452" s="49"/>
      <c r="AL452" s="49"/>
      <c r="AM452" s="49"/>
      <c r="AN452" s="49"/>
      <c r="AO452" s="49"/>
      <c r="AP452" s="49"/>
      <c r="AQ452" s="49"/>
      <c r="AR452" s="49"/>
      <c r="AS452" s="49"/>
      <c r="AT452" s="49"/>
      <c r="AU452" s="49"/>
      <c r="AV452" s="49"/>
      <c r="AW452" s="49"/>
      <c r="AX452" s="49"/>
      <c r="AY452" s="49"/>
      <c r="AZ452" s="49"/>
      <c r="BA452" s="49"/>
      <c r="BB452" s="49"/>
      <c r="BC452" s="49"/>
      <c r="BD452" s="49"/>
      <c r="BE452" s="49"/>
      <c r="BF452" s="49"/>
      <c r="BG452" s="49"/>
      <c r="BH452" s="49"/>
      <c r="BI452" s="49"/>
      <c r="BJ452" s="49"/>
      <c r="BK452" s="49"/>
      <c r="BL452" s="49"/>
      <c r="BM452" s="49"/>
      <c r="BN452" s="49"/>
      <c r="BO452" s="62"/>
      <c r="BP452" s="62"/>
    </row>
    <row r="453" spans="6:68" s="45" customFormat="1" x14ac:dyDescent="0.5">
      <c r="F453" s="46"/>
      <c r="G453" s="46"/>
      <c r="H453" s="46"/>
      <c r="I453" s="46"/>
      <c r="J453" s="46"/>
      <c r="L453" s="49"/>
      <c r="M453" s="49"/>
      <c r="N453" s="49"/>
      <c r="O453" s="49"/>
      <c r="P453" s="49"/>
      <c r="Q453" s="49"/>
      <c r="R453" s="49"/>
      <c r="S453" s="49"/>
      <c r="T453" s="49"/>
      <c r="U453" s="49"/>
      <c r="V453" s="49"/>
      <c r="W453" s="49"/>
      <c r="X453" s="49"/>
      <c r="Y453" s="49"/>
      <c r="Z453" s="49"/>
      <c r="AA453" s="49"/>
      <c r="AB453" s="49"/>
      <c r="AC453" s="49"/>
      <c r="AD453" s="49"/>
      <c r="AE453" s="49"/>
      <c r="AF453" s="49"/>
      <c r="AG453" s="49"/>
      <c r="AH453" s="49"/>
      <c r="AI453" s="49"/>
      <c r="AJ453" s="49"/>
      <c r="AK453" s="49"/>
      <c r="AL453" s="49"/>
      <c r="AM453" s="49"/>
      <c r="AN453" s="49"/>
      <c r="AO453" s="49"/>
      <c r="AP453" s="49"/>
      <c r="AQ453" s="49"/>
      <c r="AR453" s="49"/>
      <c r="AS453" s="49"/>
      <c r="AT453" s="49"/>
      <c r="AU453" s="49"/>
      <c r="AV453" s="49"/>
      <c r="AW453" s="49"/>
      <c r="AX453" s="49"/>
      <c r="AY453" s="49"/>
      <c r="AZ453" s="49"/>
      <c r="BA453" s="49"/>
      <c r="BB453" s="49"/>
      <c r="BC453" s="49"/>
      <c r="BD453" s="49"/>
      <c r="BE453" s="49"/>
      <c r="BF453" s="49"/>
      <c r="BG453" s="49"/>
      <c r="BH453" s="49"/>
      <c r="BI453" s="49"/>
      <c r="BJ453" s="49"/>
      <c r="BK453" s="49"/>
      <c r="BL453" s="49"/>
      <c r="BM453" s="49"/>
      <c r="BN453" s="49"/>
      <c r="BO453" s="62"/>
      <c r="BP453" s="62"/>
    </row>
    <row r="454" spans="6:68" s="45" customFormat="1" x14ac:dyDescent="0.5">
      <c r="F454" s="46"/>
      <c r="G454" s="46"/>
      <c r="H454" s="46"/>
      <c r="I454" s="46"/>
      <c r="J454" s="46"/>
      <c r="L454" s="49"/>
      <c r="M454" s="49"/>
      <c r="N454" s="49"/>
      <c r="O454" s="49"/>
      <c r="P454" s="49"/>
      <c r="Q454" s="49"/>
      <c r="R454" s="49"/>
      <c r="S454" s="49"/>
      <c r="T454" s="49"/>
      <c r="U454" s="49"/>
      <c r="V454" s="49"/>
      <c r="W454" s="49"/>
      <c r="X454" s="49"/>
      <c r="Y454" s="49"/>
      <c r="Z454" s="49"/>
      <c r="AA454" s="49"/>
      <c r="AB454" s="49"/>
      <c r="AC454" s="49"/>
      <c r="AD454" s="49"/>
      <c r="AE454" s="49"/>
      <c r="AF454" s="49"/>
      <c r="AG454" s="49"/>
      <c r="AH454" s="49"/>
      <c r="AI454" s="49"/>
      <c r="AJ454" s="49"/>
      <c r="AK454" s="49"/>
      <c r="AL454" s="49"/>
      <c r="AM454" s="49"/>
      <c r="AN454" s="49"/>
      <c r="AO454" s="49"/>
      <c r="AP454" s="49"/>
      <c r="AQ454" s="49"/>
      <c r="AR454" s="49"/>
      <c r="AS454" s="49"/>
      <c r="AT454" s="49"/>
      <c r="AU454" s="49"/>
      <c r="AV454" s="49"/>
      <c r="AW454" s="49"/>
      <c r="AX454" s="49"/>
      <c r="AY454" s="49"/>
      <c r="AZ454" s="49"/>
      <c r="BA454" s="49"/>
      <c r="BB454" s="49"/>
      <c r="BC454" s="49"/>
      <c r="BD454" s="49"/>
      <c r="BE454" s="49"/>
      <c r="BF454" s="49"/>
      <c r="BG454" s="49"/>
      <c r="BH454" s="49"/>
      <c r="BI454" s="49"/>
      <c r="BJ454" s="49"/>
      <c r="BK454" s="49"/>
      <c r="BL454" s="49"/>
      <c r="BM454" s="49"/>
      <c r="BN454" s="49"/>
      <c r="BO454" s="62"/>
      <c r="BP454" s="62"/>
    </row>
    <row r="455" spans="6:68" s="45" customFormat="1" x14ac:dyDescent="0.5">
      <c r="F455" s="46"/>
      <c r="G455" s="46"/>
      <c r="H455" s="46"/>
      <c r="I455" s="46"/>
      <c r="J455" s="46"/>
      <c r="L455" s="49"/>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49"/>
      <c r="AJ455" s="49"/>
      <c r="AK455" s="49"/>
      <c r="AL455" s="49"/>
      <c r="AM455" s="49"/>
      <c r="AN455" s="49"/>
      <c r="AO455" s="49"/>
      <c r="AP455" s="49"/>
      <c r="AQ455" s="49"/>
      <c r="AR455" s="49"/>
      <c r="AS455" s="49"/>
      <c r="AT455" s="49"/>
      <c r="AU455" s="49"/>
      <c r="AV455" s="49"/>
      <c r="AW455" s="49"/>
      <c r="AX455" s="49"/>
      <c r="AY455" s="49"/>
      <c r="AZ455" s="49"/>
      <c r="BA455" s="49"/>
      <c r="BB455" s="49"/>
      <c r="BC455" s="49"/>
      <c r="BD455" s="49"/>
      <c r="BE455" s="49"/>
      <c r="BF455" s="49"/>
      <c r="BG455" s="49"/>
      <c r="BH455" s="49"/>
      <c r="BI455" s="49"/>
      <c r="BJ455" s="49"/>
      <c r="BK455" s="49"/>
      <c r="BL455" s="49"/>
      <c r="BM455" s="49"/>
      <c r="BN455" s="49"/>
      <c r="BO455" s="62"/>
      <c r="BP455" s="62"/>
    </row>
    <row r="456" spans="6:68" s="45" customFormat="1" x14ac:dyDescent="0.5">
      <c r="F456" s="46"/>
      <c r="G456" s="46"/>
      <c r="H456" s="46"/>
      <c r="I456" s="46"/>
      <c r="J456" s="46"/>
      <c r="L456" s="49"/>
      <c r="M456" s="49"/>
      <c r="N456" s="49"/>
      <c r="O456" s="49"/>
      <c r="P456" s="49"/>
      <c r="Q456" s="49"/>
      <c r="R456" s="49"/>
      <c r="S456" s="49"/>
      <c r="T456" s="49"/>
      <c r="U456" s="49"/>
      <c r="V456" s="49"/>
      <c r="W456" s="49"/>
      <c r="X456" s="49"/>
      <c r="Y456" s="49"/>
      <c r="Z456" s="49"/>
      <c r="AA456" s="49"/>
      <c r="AB456" s="49"/>
      <c r="AC456" s="49"/>
      <c r="AD456" s="49"/>
      <c r="AE456" s="49"/>
      <c r="AF456" s="49"/>
      <c r="AG456" s="49"/>
      <c r="AH456" s="49"/>
      <c r="AI456" s="49"/>
      <c r="AJ456" s="49"/>
      <c r="AK456" s="49"/>
      <c r="AL456" s="49"/>
      <c r="AM456" s="49"/>
      <c r="AN456" s="49"/>
      <c r="AO456" s="49"/>
      <c r="AP456" s="49"/>
      <c r="AQ456" s="49"/>
      <c r="AR456" s="49"/>
      <c r="AS456" s="49"/>
      <c r="AT456" s="49"/>
      <c r="AU456" s="49"/>
      <c r="AV456" s="49"/>
      <c r="AW456" s="49"/>
      <c r="AX456" s="49"/>
      <c r="AY456" s="49"/>
      <c r="AZ456" s="49"/>
      <c r="BA456" s="49"/>
      <c r="BB456" s="49"/>
      <c r="BC456" s="49"/>
      <c r="BD456" s="49"/>
      <c r="BE456" s="49"/>
      <c r="BF456" s="49"/>
      <c r="BG456" s="49"/>
      <c r="BH456" s="49"/>
      <c r="BI456" s="49"/>
      <c r="BJ456" s="49"/>
      <c r="BK456" s="49"/>
      <c r="BL456" s="49"/>
      <c r="BM456" s="49"/>
      <c r="BN456" s="49"/>
      <c r="BO456" s="62"/>
      <c r="BP456" s="62"/>
    </row>
    <row r="457" spans="6:68" s="45" customFormat="1" x14ac:dyDescent="0.5">
      <c r="F457" s="46"/>
      <c r="G457" s="46"/>
      <c r="H457" s="46"/>
      <c r="I457" s="46"/>
      <c r="J457" s="46"/>
      <c r="L457" s="49"/>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49"/>
      <c r="AJ457" s="49"/>
      <c r="AK457" s="49"/>
      <c r="AL457" s="49"/>
      <c r="AM457" s="49"/>
      <c r="AN457" s="49"/>
      <c r="AO457" s="49"/>
      <c r="AP457" s="49"/>
      <c r="AQ457" s="49"/>
      <c r="AR457" s="49"/>
      <c r="AS457" s="49"/>
      <c r="AT457" s="49"/>
      <c r="AU457" s="49"/>
      <c r="AV457" s="49"/>
      <c r="AW457" s="49"/>
      <c r="AX457" s="49"/>
      <c r="AY457" s="49"/>
      <c r="AZ457" s="49"/>
      <c r="BA457" s="49"/>
      <c r="BB457" s="49"/>
      <c r="BC457" s="49"/>
      <c r="BD457" s="49"/>
      <c r="BE457" s="49"/>
      <c r="BF457" s="49"/>
      <c r="BG457" s="49"/>
      <c r="BH457" s="49"/>
      <c r="BI457" s="49"/>
      <c r="BJ457" s="49"/>
      <c r="BK457" s="49"/>
      <c r="BL457" s="49"/>
      <c r="BM457" s="49"/>
      <c r="BN457" s="49"/>
      <c r="BO457" s="62"/>
      <c r="BP457" s="62"/>
    </row>
    <row r="458" spans="6:68" s="45" customFormat="1" x14ac:dyDescent="0.5">
      <c r="F458" s="46"/>
      <c r="G458" s="46"/>
      <c r="H458" s="46"/>
      <c r="I458" s="46"/>
      <c r="J458" s="46"/>
      <c r="L458" s="49"/>
      <c r="M458" s="49"/>
      <c r="N458" s="49"/>
      <c r="O458" s="49"/>
      <c r="P458" s="49"/>
      <c r="Q458" s="49"/>
      <c r="R458" s="49"/>
      <c r="S458" s="49"/>
      <c r="T458" s="49"/>
      <c r="U458" s="49"/>
      <c r="V458" s="49"/>
      <c r="W458" s="49"/>
      <c r="X458" s="49"/>
      <c r="Y458" s="49"/>
      <c r="Z458" s="49"/>
      <c r="AA458" s="49"/>
      <c r="AB458" s="49"/>
      <c r="AC458" s="49"/>
      <c r="AD458" s="49"/>
      <c r="AE458" s="49"/>
      <c r="AF458" s="49"/>
      <c r="AG458" s="49"/>
      <c r="AH458" s="49"/>
      <c r="AI458" s="49"/>
      <c r="AJ458" s="49"/>
      <c r="AK458" s="49"/>
      <c r="AL458" s="49"/>
      <c r="AM458" s="49"/>
      <c r="AN458" s="49"/>
      <c r="AO458" s="49"/>
      <c r="AP458" s="49"/>
      <c r="AQ458" s="49"/>
      <c r="AR458" s="49"/>
      <c r="AS458" s="49"/>
      <c r="AT458" s="49"/>
      <c r="AU458" s="49"/>
      <c r="AV458" s="49"/>
      <c r="AW458" s="49"/>
      <c r="AX458" s="49"/>
      <c r="AY458" s="49"/>
      <c r="AZ458" s="49"/>
      <c r="BA458" s="49"/>
      <c r="BB458" s="49"/>
      <c r="BC458" s="49"/>
      <c r="BD458" s="49"/>
      <c r="BE458" s="49"/>
      <c r="BF458" s="49"/>
      <c r="BG458" s="49"/>
      <c r="BH458" s="49"/>
      <c r="BI458" s="49"/>
      <c r="BJ458" s="49"/>
      <c r="BK458" s="49"/>
      <c r="BL458" s="49"/>
      <c r="BM458" s="49"/>
      <c r="BN458" s="49"/>
      <c r="BO458" s="62"/>
      <c r="BP458" s="62"/>
    </row>
    <row r="459" spans="6:68" s="45" customFormat="1" x14ac:dyDescent="0.5">
      <c r="F459" s="46"/>
      <c r="G459" s="46"/>
      <c r="H459" s="46"/>
      <c r="I459" s="46"/>
      <c r="J459" s="46"/>
      <c r="L459" s="49"/>
      <c r="M459" s="49"/>
      <c r="N459" s="49"/>
      <c r="O459" s="49"/>
      <c r="P459" s="49"/>
      <c r="Q459" s="49"/>
      <c r="R459" s="49"/>
      <c r="S459" s="49"/>
      <c r="T459" s="49"/>
      <c r="U459" s="49"/>
      <c r="V459" s="49"/>
      <c r="W459" s="49"/>
      <c r="X459" s="49"/>
      <c r="Y459" s="49"/>
      <c r="Z459" s="49"/>
      <c r="AA459" s="49"/>
      <c r="AB459" s="49"/>
      <c r="AC459" s="49"/>
      <c r="AD459" s="49"/>
      <c r="AE459" s="49"/>
      <c r="AF459" s="49"/>
      <c r="AG459" s="49"/>
      <c r="AH459" s="49"/>
      <c r="AI459" s="49"/>
      <c r="AJ459" s="49"/>
      <c r="AK459" s="49"/>
      <c r="AL459" s="49"/>
      <c r="AM459" s="49"/>
      <c r="AN459" s="49"/>
      <c r="AO459" s="49"/>
      <c r="AP459" s="49"/>
      <c r="AQ459" s="49"/>
      <c r="AR459" s="49"/>
      <c r="AS459" s="49"/>
      <c r="AT459" s="49"/>
      <c r="AU459" s="49"/>
      <c r="AV459" s="49"/>
      <c r="AW459" s="49"/>
      <c r="AX459" s="49"/>
      <c r="AY459" s="49"/>
      <c r="AZ459" s="49"/>
      <c r="BA459" s="49"/>
      <c r="BB459" s="49"/>
      <c r="BC459" s="49"/>
      <c r="BD459" s="49"/>
      <c r="BE459" s="49"/>
      <c r="BF459" s="49"/>
      <c r="BG459" s="49"/>
      <c r="BH459" s="49"/>
      <c r="BI459" s="49"/>
      <c r="BJ459" s="49"/>
      <c r="BK459" s="49"/>
      <c r="BL459" s="49"/>
      <c r="BM459" s="49"/>
      <c r="BN459" s="49"/>
      <c r="BO459" s="62"/>
      <c r="BP459" s="62"/>
    </row>
    <row r="460" spans="6:68" s="45" customFormat="1" x14ac:dyDescent="0.5">
      <c r="F460" s="46"/>
      <c r="G460" s="46"/>
      <c r="H460" s="46"/>
      <c r="I460" s="46"/>
      <c r="J460" s="46"/>
      <c r="L460" s="49"/>
      <c r="M460" s="49"/>
      <c r="N460" s="49"/>
      <c r="O460" s="49"/>
      <c r="P460" s="49"/>
      <c r="Q460" s="49"/>
      <c r="R460" s="49"/>
      <c r="S460" s="49"/>
      <c r="T460" s="49"/>
      <c r="U460" s="49"/>
      <c r="V460" s="49"/>
      <c r="W460" s="49"/>
      <c r="X460" s="49"/>
      <c r="Y460" s="49"/>
      <c r="Z460" s="49"/>
      <c r="AA460" s="49"/>
      <c r="AB460" s="49"/>
      <c r="AC460" s="49"/>
      <c r="AD460" s="49"/>
      <c r="AE460" s="49"/>
      <c r="AF460" s="49"/>
      <c r="AG460" s="49"/>
      <c r="AH460" s="49"/>
      <c r="AI460" s="49"/>
      <c r="AJ460" s="49"/>
      <c r="AK460" s="49"/>
      <c r="AL460" s="49"/>
      <c r="AM460" s="49"/>
      <c r="AN460" s="49"/>
      <c r="AO460" s="49"/>
      <c r="AP460" s="49"/>
      <c r="AQ460" s="49"/>
      <c r="AR460" s="49"/>
      <c r="AS460" s="49"/>
      <c r="AT460" s="49"/>
      <c r="AU460" s="49"/>
      <c r="AV460" s="49"/>
      <c r="AW460" s="49"/>
      <c r="AX460" s="49"/>
      <c r="AY460" s="49"/>
      <c r="AZ460" s="49"/>
      <c r="BA460" s="49"/>
      <c r="BB460" s="49"/>
      <c r="BC460" s="49"/>
      <c r="BD460" s="49"/>
      <c r="BE460" s="49"/>
      <c r="BF460" s="49"/>
      <c r="BG460" s="49"/>
      <c r="BH460" s="49"/>
      <c r="BI460" s="49"/>
      <c r="BJ460" s="49"/>
      <c r="BK460" s="49"/>
      <c r="BL460" s="49"/>
      <c r="BM460" s="49"/>
      <c r="BN460" s="49"/>
      <c r="BO460" s="62"/>
      <c r="BP460" s="62"/>
    </row>
    <row r="461" spans="6:68" s="45" customFormat="1" x14ac:dyDescent="0.5">
      <c r="F461" s="46"/>
      <c r="G461" s="46"/>
      <c r="H461" s="46"/>
      <c r="I461" s="46"/>
      <c r="J461" s="46"/>
      <c r="L461" s="49"/>
      <c r="M461" s="49"/>
      <c r="N461" s="49"/>
      <c r="O461" s="49"/>
      <c r="P461" s="49"/>
      <c r="Q461" s="49"/>
      <c r="R461" s="49"/>
      <c r="S461" s="49"/>
      <c r="T461" s="49"/>
      <c r="U461" s="49"/>
      <c r="V461" s="49"/>
      <c r="W461" s="49"/>
      <c r="X461" s="49"/>
      <c r="Y461" s="49"/>
      <c r="Z461" s="49"/>
      <c r="AA461" s="49"/>
      <c r="AB461" s="49"/>
      <c r="AC461" s="49"/>
      <c r="AD461" s="49"/>
      <c r="AE461" s="49"/>
      <c r="AF461" s="49"/>
      <c r="AG461" s="49"/>
      <c r="AH461" s="49"/>
      <c r="AI461" s="49"/>
      <c r="AJ461" s="49"/>
      <c r="AK461" s="49"/>
      <c r="AL461" s="49"/>
      <c r="AM461" s="49"/>
      <c r="AN461" s="49"/>
      <c r="AO461" s="49"/>
      <c r="AP461" s="49"/>
      <c r="AQ461" s="49"/>
      <c r="AR461" s="49"/>
      <c r="AS461" s="49"/>
      <c r="AT461" s="49"/>
      <c r="AU461" s="49"/>
      <c r="AV461" s="49"/>
      <c r="AW461" s="49"/>
      <c r="AX461" s="49"/>
      <c r="AY461" s="49"/>
      <c r="AZ461" s="49"/>
      <c r="BA461" s="49"/>
      <c r="BB461" s="49"/>
      <c r="BC461" s="49"/>
      <c r="BD461" s="49"/>
      <c r="BE461" s="49"/>
      <c r="BF461" s="49"/>
      <c r="BG461" s="49"/>
      <c r="BH461" s="49"/>
      <c r="BI461" s="49"/>
      <c r="BJ461" s="49"/>
      <c r="BK461" s="49"/>
      <c r="BL461" s="49"/>
      <c r="BM461" s="49"/>
      <c r="BN461" s="49"/>
      <c r="BO461" s="62"/>
      <c r="BP461" s="62"/>
    </row>
    <row r="462" spans="6:68" s="45" customFormat="1" x14ac:dyDescent="0.5">
      <c r="F462" s="46"/>
      <c r="G462" s="46"/>
      <c r="H462" s="46"/>
      <c r="I462" s="46"/>
      <c r="J462" s="46"/>
      <c r="L462" s="49"/>
      <c r="M462" s="49"/>
      <c r="N462" s="49"/>
      <c r="O462" s="49"/>
      <c r="P462" s="49"/>
      <c r="Q462" s="49"/>
      <c r="R462" s="49"/>
      <c r="S462" s="49"/>
      <c r="T462" s="49"/>
      <c r="U462" s="49"/>
      <c r="V462" s="49"/>
      <c r="W462" s="49"/>
      <c r="X462" s="49"/>
      <c r="Y462" s="49"/>
      <c r="Z462" s="49"/>
      <c r="AA462" s="49"/>
      <c r="AB462" s="49"/>
      <c r="AC462" s="49"/>
      <c r="AD462" s="49"/>
      <c r="AE462" s="49"/>
      <c r="AF462" s="49"/>
      <c r="AG462" s="49"/>
      <c r="AH462" s="49"/>
      <c r="AI462" s="49"/>
      <c r="AJ462" s="49"/>
      <c r="AK462" s="49"/>
      <c r="AL462" s="49"/>
      <c r="AM462" s="49"/>
      <c r="AN462" s="49"/>
      <c r="AO462" s="49"/>
      <c r="AP462" s="49"/>
      <c r="AQ462" s="49"/>
      <c r="AR462" s="49"/>
      <c r="AS462" s="49"/>
      <c r="AT462" s="49"/>
      <c r="AU462" s="49"/>
      <c r="AV462" s="49"/>
      <c r="AW462" s="49"/>
      <c r="AX462" s="49"/>
      <c r="AY462" s="49"/>
      <c r="AZ462" s="49"/>
      <c r="BA462" s="49"/>
      <c r="BB462" s="49"/>
      <c r="BC462" s="49"/>
      <c r="BD462" s="49"/>
      <c r="BE462" s="49"/>
      <c r="BF462" s="49"/>
      <c r="BG462" s="49"/>
      <c r="BH462" s="49"/>
      <c r="BI462" s="49"/>
      <c r="BJ462" s="49"/>
      <c r="BK462" s="49"/>
      <c r="BL462" s="49"/>
      <c r="BM462" s="49"/>
      <c r="BN462" s="49"/>
      <c r="BO462" s="62"/>
      <c r="BP462" s="62"/>
    </row>
    <row r="463" spans="6:68" s="45" customFormat="1" x14ac:dyDescent="0.5">
      <c r="F463" s="46"/>
      <c r="G463" s="46"/>
      <c r="H463" s="46"/>
      <c r="I463" s="46"/>
      <c r="J463" s="46"/>
      <c r="L463" s="49"/>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c r="AM463" s="49"/>
      <c r="AN463" s="49"/>
      <c r="AO463" s="49"/>
      <c r="AP463" s="49"/>
      <c r="AQ463" s="49"/>
      <c r="AR463" s="49"/>
      <c r="AS463" s="49"/>
      <c r="AT463" s="49"/>
      <c r="AU463" s="49"/>
      <c r="AV463" s="49"/>
      <c r="AW463" s="49"/>
      <c r="AX463" s="49"/>
      <c r="AY463" s="49"/>
      <c r="AZ463" s="49"/>
      <c r="BA463" s="49"/>
      <c r="BB463" s="49"/>
      <c r="BC463" s="49"/>
      <c r="BD463" s="49"/>
      <c r="BE463" s="49"/>
      <c r="BF463" s="49"/>
      <c r="BG463" s="49"/>
      <c r="BH463" s="49"/>
      <c r="BI463" s="49"/>
      <c r="BJ463" s="49"/>
      <c r="BK463" s="49"/>
      <c r="BL463" s="49"/>
      <c r="BM463" s="49"/>
      <c r="BN463" s="49"/>
      <c r="BO463" s="62"/>
      <c r="BP463" s="62"/>
    </row>
    <row r="464" spans="6:68" s="45" customFormat="1" x14ac:dyDescent="0.5">
      <c r="F464" s="46"/>
      <c r="G464" s="46"/>
      <c r="H464" s="46"/>
      <c r="I464" s="46"/>
      <c r="J464" s="46"/>
      <c r="L464" s="49"/>
      <c r="M464" s="49"/>
      <c r="N464" s="49"/>
      <c r="O464" s="49"/>
      <c r="P464" s="49"/>
      <c r="Q464" s="49"/>
      <c r="R464" s="49"/>
      <c r="S464" s="49"/>
      <c r="T464" s="49"/>
      <c r="U464" s="49"/>
      <c r="V464" s="49"/>
      <c r="W464" s="49"/>
      <c r="X464" s="49"/>
      <c r="Y464" s="49"/>
      <c r="Z464" s="49"/>
      <c r="AA464" s="49"/>
      <c r="AB464" s="49"/>
      <c r="AC464" s="49"/>
      <c r="AD464" s="49"/>
      <c r="AE464" s="49"/>
      <c r="AF464" s="49"/>
      <c r="AG464" s="49"/>
      <c r="AH464" s="49"/>
      <c r="AI464" s="49"/>
      <c r="AJ464" s="49"/>
      <c r="AK464" s="49"/>
      <c r="AL464" s="49"/>
      <c r="AM464" s="49"/>
      <c r="AN464" s="49"/>
      <c r="AO464" s="49"/>
      <c r="AP464" s="49"/>
      <c r="AQ464" s="49"/>
      <c r="AR464" s="49"/>
      <c r="AS464" s="49"/>
      <c r="AT464" s="49"/>
      <c r="AU464" s="49"/>
      <c r="AV464" s="49"/>
      <c r="AW464" s="49"/>
      <c r="AX464" s="49"/>
      <c r="AY464" s="49"/>
      <c r="AZ464" s="49"/>
      <c r="BA464" s="49"/>
      <c r="BB464" s="49"/>
      <c r="BC464" s="49"/>
      <c r="BD464" s="49"/>
      <c r="BE464" s="49"/>
      <c r="BF464" s="49"/>
      <c r="BG464" s="49"/>
      <c r="BH464" s="49"/>
      <c r="BI464" s="49"/>
      <c r="BJ464" s="49"/>
      <c r="BK464" s="49"/>
      <c r="BL464" s="49"/>
      <c r="BM464" s="49"/>
      <c r="BN464" s="49"/>
      <c r="BO464" s="62"/>
      <c r="BP464" s="62"/>
    </row>
    <row r="465" spans="6:68" s="45" customFormat="1" x14ac:dyDescent="0.5">
      <c r="F465" s="46"/>
      <c r="G465" s="46"/>
      <c r="H465" s="46"/>
      <c r="I465" s="46"/>
      <c r="J465" s="46"/>
      <c r="L465" s="49"/>
      <c r="M465" s="49"/>
      <c r="N465" s="49"/>
      <c r="O465" s="49"/>
      <c r="P465" s="49"/>
      <c r="Q465" s="49"/>
      <c r="R465" s="49"/>
      <c r="S465" s="49"/>
      <c r="T465" s="49"/>
      <c r="U465" s="49"/>
      <c r="V465" s="49"/>
      <c r="W465" s="49"/>
      <c r="X465" s="49"/>
      <c r="Y465" s="49"/>
      <c r="Z465" s="49"/>
      <c r="AA465" s="49"/>
      <c r="AB465" s="49"/>
      <c r="AC465" s="49"/>
      <c r="AD465" s="49"/>
      <c r="AE465" s="49"/>
      <c r="AF465" s="49"/>
      <c r="AG465" s="49"/>
      <c r="AH465" s="49"/>
      <c r="AI465" s="49"/>
      <c r="AJ465" s="49"/>
      <c r="AK465" s="49"/>
      <c r="AL465" s="49"/>
      <c r="AM465" s="49"/>
      <c r="AN465" s="49"/>
      <c r="AO465" s="49"/>
      <c r="AP465" s="49"/>
      <c r="AQ465" s="49"/>
      <c r="AR465" s="49"/>
      <c r="AS465" s="49"/>
      <c r="AT465" s="49"/>
      <c r="AU465" s="49"/>
      <c r="AV465" s="49"/>
      <c r="AW465" s="49"/>
      <c r="AX465" s="49"/>
      <c r="AY465" s="49"/>
      <c r="AZ465" s="49"/>
      <c r="BA465" s="49"/>
      <c r="BB465" s="49"/>
      <c r="BC465" s="49"/>
      <c r="BD465" s="49"/>
      <c r="BE465" s="49"/>
      <c r="BF465" s="49"/>
      <c r="BG465" s="49"/>
      <c r="BH465" s="49"/>
      <c r="BI465" s="49"/>
      <c r="BJ465" s="49"/>
      <c r="BK465" s="49"/>
      <c r="BL465" s="49"/>
      <c r="BM465" s="49"/>
      <c r="BN465" s="49"/>
      <c r="BO465" s="62"/>
      <c r="BP465" s="62"/>
    </row>
    <row r="466" spans="6:68" s="45" customFormat="1" x14ac:dyDescent="0.5">
      <c r="F466" s="46"/>
      <c r="G466" s="46"/>
      <c r="H466" s="46"/>
      <c r="I466" s="46"/>
      <c r="J466" s="46"/>
      <c r="L466" s="49"/>
      <c r="M466" s="49"/>
      <c r="N466" s="49"/>
      <c r="O466" s="49"/>
      <c r="P466" s="49"/>
      <c r="Q466" s="49"/>
      <c r="R466" s="49"/>
      <c r="S466" s="49"/>
      <c r="T466" s="49"/>
      <c r="U466" s="49"/>
      <c r="V466" s="49"/>
      <c r="W466" s="49"/>
      <c r="X466" s="49"/>
      <c r="Y466" s="49"/>
      <c r="Z466" s="49"/>
      <c r="AA466" s="49"/>
      <c r="AB466" s="49"/>
      <c r="AC466" s="49"/>
      <c r="AD466" s="49"/>
      <c r="AE466" s="49"/>
      <c r="AF466" s="49"/>
      <c r="AG466" s="49"/>
      <c r="AH466" s="49"/>
      <c r="AI466" s="49"/>
      <c r="AJ466" s="49"/>
      <c r="AK466" s="49"/>
      <c r="AL466" s="49"/>
      <c r="AM466" s="49"/>
      <c r="AN466" s="49"/>
      <c r="AO466" s="49"/>
      <c r="AP466" s="49"/>
      <c r="AQ466" s="49"/>
      <c r="AR466" s="49"/>
      <c r="AS466" s="49"/>
      <c r="AT466" s="49"/>
      <c r="AU466" s="49"/>
      <c r="AV466" s="49"/>
      <c r="AW466" s="49"/>
      <c r="AX466" s="49"/>
      <c r="AY466" s="49"/>
      <c r="AZ466" s="49"/>
      <c r="BA466" s="49"/>
      <c r="BB466" s="49"/>
      <c r="BC466" s="49"/>
      <c r="BD466" s="49"/>
      <c r="BE466" s="49"/>
      <c r="BF466" s="49"/>
      <c r="BG466" s="49"/>
      <c r="BH466" s="49"/>
      <c r="BI466" s="49"/>
      <c r="BJ466" s="49"/>
      <c r="BK466" s="49"/>
      <c r="BL466" s="49"/>
      <c r="BM466" s="49"/>
      <c r="BN466" s="49"/>
      <c r="BO466" s="62"/>
      <c r="BP466" s="62"/>
    </row>
    <row r="467" spans="6:68" s="45" customFormat="1" x14ac:dyDescent="0.5">
      <c r="F467" s="46"/>
      <c r="G467" s="46"/>
      <c r="H467" s="46"/>
      <c r="I467" s="46"/>
      <c r="J467" s="46"/>
      <c r="L467" s="49"/>
      <c r="M467" s="49"/>
      <c r="N467" s="49"/>
      <c r="O467" s="49"/>
      <c r="P467" s="49"/>
      <c r="Q467" s="49"/>
      <c r="R467" s="49"/>
      <c r="S467" s="49"/>
      <c r="T467" s="49"/>
      <c r="U467" s="49"/>
      <c r="V467" s="49"/>
      <c r="W467" s="49"/>
      <c r="X467" s="49"/>
      <c r="Y467" s="49"/>
      <c r="Z467" s="49"/>
      <c r="AA467" s="49"/>
      <c r="AB467" s="49"/>
      <c r="AC467" s="49"/>
      <c r="AD467" s="49"/>
      <c r="AE467" s="49"/>
      <c r="AF467" s="49"/>
      <c r="AG467" s="49"/>
      <c r="AH467" s="49"/>
      <c r="AI467" s="49"/>
      <c r="AJ467" s="49"/>
      <c r="AK467" s="49"/>
      <c r="AL467" s="49"/>
      <c r="AM467" s="49"/>
      <c r="AN467" s="49"/>
      <c r="AO467" s="49"/>
      <c r="AP467" s="49"/>
      <c r="AQ467" s="49"/>
      <c r="AR467" s="49"/>
      <c r="AS467" s="49"/>
      <c r="AT467" s="49"/>
      <c r="AU467" s="49"/>
      <c r="AV467" s="49"/>
      <c r="AW467" s="49"/>
      <c r="AX467" s="49"/>
      <c r="AY467" s="49"/>
      <c r="AZ467" s="49"/>
      <c r="BA467" s="49"/>
      <c r="BB467" s="49"/>
      <c r="BC467" s="49"/>
      <c r="BD467" s="49"/>
      <c r="BE467" s="49"/>
      <c r="BF467" s="49"/>
      <c r="BG467" s="49"/>
      <c r="BH467" s="49"/>
      <c r="BI467" s="49"/>
      <c r="BJ467" s="49"/>
      <c r="BK467" s="49"/>
      <c r="BL467" s="49"/>
      <c r="BM467" s="49"/>
      <c r="BN467" s="49"/>
      <c r="BO467" s="62"/>
      <c r="BP467" s="62"/>
    </row>
    <row r="468" spans="6:68" s="45" customFormat="1" x14ac:dyDescent="0.5">
      <c r="F468" s="46"/>
      <c r="G468" s="46"/>
      <c r="H468" s="46"/>
      <c r="I468" s="46"/>
      <c r="J468" s="46"/>
      <c r="L468" s="49"/>
      <c r="M468" s="49"/>
      <c r="N468" s="49"/>
      <c r="O468" s="49"/>
      <c r="P468" s="49"/>
      <c r="Q468" s="49"/>
      <c r="R468" s="49"/>
      <c r="S468" s="49"/>
      <c r="T468" s="49"/>
      <c r="U468" s="49"/>
      <c r="V468" s="49"/>
      <c r="W468" s="49"/>
      <c r="X468" s="49"/>
      <c r="Y468" s="49"/>
      <c r="Z468" s="49"/>
      <c r="AA468" s="49"/>
      <c r="AB468" s="49"/>
      <c r="AC468" s="49"/>
      <c r="AD468" s="49"/>
      <c r="AE468" s="49"/>
      <c r="AF468" s="49"/>
      <c r="AG468" s="49"/>
      <c r="AH468" s="49"/>
      <c r="AI468" s="49"/>
      <c r="AJ468" s="49"/>
      <c r="AK468" s="49"/>
      <c r="AL468" s="49"/>
      <c r="AM468" s="49"/>
      <c r="AN468" s="49"/>
      <c r="AO468" s="49"/>
      <c r="AP468" s="49"/>
      <c r="AQ468" s="49"/>
      <c r="AR468" s="49"/>
      <c r="AS468" s="49"/>
      <c r="AT468" s="49"/>
      <c r="AU468" s="49"/>
      <c r="AV468" s="49"/>
      <c r="AW468" s="49"/>
      <c r="AX468" s="49"/>
      <c r="AY468" s="49"/>
      <c r="AZ468" s="49"/>
      <c r="BA468" s="49"/>
      <c r="BB468" s="49"/>
      <c r="BC468" s="49"/>
      <c r="BD468" s="49"/>
      <c r="BE468" s="49"/>
      <c r="BF468" s="49"/>
      <c r="BG468" s="49"/>
      <c r="BH468" s="49"/>
      <c r="BI468" s="49"/>
      <c r="BJ468" s="49"/>
      <c r="BK468" s="49"/>
      <c r="BL468" s="49"/>
      <c r="BM468" s="49"/>
      <c r="BN468" s="49"/>
      <c r="BO468" s="62"/>
      <c r="BP468" s="62"/>
    </row>
    <row r="469" spans="6:68" s="45" customFormat="1" x14ac:dyDescent="0.5">
      <c r="F469" s="46"/>
      <c r="G469" s="46"/>
      <c r="H469" s="46"/>
      <c r="I469" s="46"/>
      <c r="J469" s="46"/>
      <c r="L469" s="49"/>
      <c r="M469" s="49"/>
      <c r="N469" s="49"/>
      <c r="O469" s="49"/>
      <c r="P469" s="49"/>
      <c r="Q469" s="49"/>
      <c r="R469" s="49"/>
      <c r="S469" s="49"/>
      <c r="T469" s="49"/>
      <c r="U469" s="49"/>
      <c r="V469" s="49"/>
      <c r="W469" s="49"/>
      <c r="X469" s="49"/>
      <c r="Y469" s="49"/>
      <c r="Z469" s="49"/>
      <c r="AA469" s="49"/>
      <c r="AB469" s="49"/>
      <c r="AC469" s="49"/>
      <c r="AD469" s="49"/>
      <c r="AE469" s="49"/>
      <c r="AF469" s="49"/>
      <c r="AG469" s="49"/>
      <c r="AH469" s="49"/>
      <c r="AI469" s="49"/>
      <c r="AJ469" s="49"/>
      <c r="AK469" s="49"/>
      <c r="AL469" s="49"/>
      <c r="AM469" s="49"/>
      <c r="AN469" s="49"/>
      <c r="AO469" s="49"/>
      <c r="AP469" s="49"/>
      <c r="AQ469" s="49"/>
      <c r="AR469" s="49"/>
      <c r="AS469" s="49"/>
      <c r="AT469" s="49"/>
      <c r="AU469" s="49"/>
      <c r="AV469" s="49"/>
      <c r="AW469" s="49"/>
      <c r="AX469" s="49"/>
      <c r="AY469" s="49"/>
      <c r="AZ469" s="49"/>
      <c r="BA469" s="49"/>
      <c r="BB469" s="49"/>
      <c r="BC469" s="49"/>
      <c r="BD469" s="49"/>
      <c r="BE469" s="49"/>
      <c r="BF469" s="49"/>
      <c r="BG469" s="49"/>
      <c r="BH469" s="49"/>
      <c r="BI469" s="49"/>
      <c r="BJ469" s="49"/>
      <c r="BK469" s="49"/>
      <c r="BL469" s="49"/>
      <c r="BM469" s="49"/>
      <c r="BN469" s="49"/>
      <c r="BO469" s="62"/>
      <c r="BP469" s="62"/>
    </row>
    <row r="470" spans="6:68" s="45" customFormat="1" x14ac:dyDescent="0.5">
      <c r="F470" s="46"/>
      <c r="G470" s="46"/>
      <c r="H470" s="46"/>
      <c r="I470" s="46"/>
      <c r="J470" s="46"/>
      <c r="L470" s="49"/>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49"/>
      <c r="AJ470" s="49"/>
      <c r="AK470" s="49"/>
      <c r="AL470" s="49"/>
      <c r="AM470" s="49"/>
      <c r="AN470" s="49"/>
      <c r="AO470" s="49"/>
      <c r="AP470" s="49"/>
      <c r="AQ470" s="49"/>
      <c r="AR470" s="49"/>
      <c r="AS470" s="49"/>
      <c r="AT470" s="49"/>
      <c r="AU470" s="49"/>
      <c r="AV470" s="49"/>
      <c r="AW470" s="49"/>
      <c r="AX470" s="49"/>
      <c r="AY470" s="49"/>
      <c r="AZ470" s="49"/>
      <c r="BA470" s="49"/>
      <c r="BB470" s="49"/>
      <c r="BC470" s="49"/>
      <c r="BD470" s="49"/>
      <c r="BE470" s="49"/>
      <c r="BF470" s="49"/>
      <c r="BG470" s="49"/>
      <c r="BH470" s="49"/>
      <c r="BI470" s="49"/>
      <c r="BJ470" s="49"/>
      <c r="BK470" s="49"/>
      <c r="BL470" s="49"/>
      <c r="BM470" s="49"/>
      <c r="BN470" s="49"/>
      <c r="BO470" s="62"/>
      <c r="BP470" s="62"/>
    </row>
    <row r="471" spans="6:68" s="45" customFormat="1" x14ac:dyDescent="0.5">
      <c r="F471" s="46"/>
      <c r="G471" s="46"/>
      <c r="H471" s="46"/>
      <c r="I471" s="46"/>
      <c r="J471" s="46"/>
      <c r="L471" s="49"/>
      <c r="M471" s="49"/>
      <c r="N471" s="49"/>
      <c r="O471" s="49"/>
      <c r="P471" s="49"/>
      <c r="Q471" s="49"/>
      <c r="R471" s="49"/>
      <c r="S471" s="49"/>
      <c r="T471" s="49"/>
      <c r="U471" s="49"/>
      <c r="V471" s="49"/>
      <c r="W471" s="49"/>
      <c r="X471" s="49"/>
      <c r="Y471" s="49"/>
      <c r="Z471" s="49"/>
      <c r="AA471" s="49"/>
      <c r="AB471" s="49"/>
      <c r="AC471" s="49"/>
      <c r="AD471" s="49"/>
      <c r="AE471" s="49"/>
      <c r="AF471" s="49"/>
      <c r="AG471" s="49"/>
      <c r="AH471" s="49"/>
      <c r="AI471" s="49"/>
      <c r="AJ471" s="49"/>
      <c r="AK471" s="49"/>
      <c r="AL471" s="49"/>
      <c r="AM471" s="49"/>
      <c r="AN471" s="49"/>
      <c r="AO471" s="49"/>
      <c r="AP471" s="49"/>
      <c r="AQ471" s="49"/>
      <c r="AR471" s="49"/>
      <c r="AS471" s="49"/>
      <c r="AT471" s="49"/>
      <c r="AU471" s="49"/>
      <c r="AV471" s="49"/>
      <c r="AW471" s="49"/>
      <c r="AX471" s="49"/>
      <c r="AY471" s="49"/>
      <c r="AZ471" s="49"/>
      <c r="BA471" s="49"/>
      <c r="BB471" s="49"/>
      <c r="BC471" s="49"/>
      <c r="BD471" s="49"/>
      <c r="BE471" s="49"/>
      <c r="BF471" s="49"/>
      <c r="BG471" s="49"/>
      <c r="BH471" s="49"/>
      <c r="BI471" s="49"/>
      <c r="BJ471" s="49"/>
      <c r="BK471" s="49"/>
      <c r="BL471" s="49"/>
      <c r="BM471" s="49"/>
      <c r="BN471" s="49"/>
      <c r="BO471" s="62"/>
      <c r="BP471" s="62"/>
    </row>
    <row r="472" spans="6:68" s="45" customFormat="1" x14ac:dyDescent="0.5">
      <c r="F472" s="46"/>
      <c r="G472" s="46"/>
      <c r="H472" s="46"/>
      <c r="I472" s="46"/>
      <c r="J472" s="46"/>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49"/>
      <c r="AJ472" s="49"/>
      <c r="AK472" s="49"/>
      <c r="AL472" s="49"/>
      <c r="AM472" s="49"/>
      <c r="AN472" s="49"/>
      <c r="AO472" s="49"/>
      <c r="AP472" s="49"/>
      <c r="AQ472" s="49"/>
      <c r="AR472" s="49"/>
      <c r="AS472" s="49"/>
      <c r="AT472" s="49"/>
      <c r="AU472" s="49"/>
      <c r="AV472" s="49"/>
      <c r="AW472" s="49"/>
      <c r="AX472" s="49"/>
      <c r="AY472" s="49"/>
      <c r="AZ472" s="49"/>
      <c r="BA472" s="49"/>
      <c r="BB472" s="49"/>
      <c r="BC472" s="49"/>
      <c r="BD472" s="49"/>
      <c r="BE472" s="49"/>
      <c r="BF472" s="49"/>
      <c r="BG472" s="49"/>
      <c r="BH472" s="49"/>
      <c r="BI472" s="49"/>
      <c r="BJ472" s="49"/>
      <c r="BK472" s="49"/>
      <c r="BL472" s="49"/>
      <c r="BM472" s="49"/>
      <c r="BN472" s="49"/>
      <c r="BO472" s="62"/>
      <c r="BP472" s="62"/>
    </row>
    <row r="473" spans="6:68" s="45" customFormat="1" x14ac:dyDescent="0.5">
      <c r="F473" s="46"/>
      <c r="G473" s="46"/>
      <c r="H473" s="46"/>
      <c r="I473" s="46"/>
      <c r="J473" s="46"/>
      <c r="L473" s="49"/>
      <c r="M473" s="49"/>
      <c r="N473" s="49"/>
      <c r="O473" s="49"/>
      <c r="P473" s="49"/>
      <c r="Q473" s="49"/>
      <c r="R473" s="49"/>
      <c r="S473" s="49"/>
      <c r="T473" s="49"/>
      <c r="U473" s="49"/>
      <c r="V473" s="49"/>
      <c r="W473" s="49"/>
      <c r="X473" s="49"/>
      <c r="Y473" s="49"/>
      <c r="Z473" s="49"/>
      <c r="AA473" s="49"/>
      <c r="AB473" s="49"/>
      <c r="AC473" s="49"/>
      <c r="AD473" s="49"/>
      <c r="AE473" s="49"/>
      <c r="AF473" s="49"/>
      <c r="AG473" s="49"/>
      <c r="AH473" s="49"/>
      <c r="AI473" s="49"/>
      <c r="AJ473" s="49"/>
      <c r="AK473" s="49"/>
      <c r="AL473" s="49"/>
      <c r="AM473" s="49"/>
      <c r="AN473" s="49"/>
      <c r="AO473" s="49"/>
      <c r="AP473" s="49"/>
      <c r="AQ473" s="49"/>
      <c r="AR473" s="49"/>
      <c r="AS473" s="49"/>
      <c r="AT473" s="49"/>
      <c r="AU473" s="49"/>
      <c r="AV473" s="49"/>
      <c r="AW473" s="49"/>
      <c r="AX473" s="49"/>
      <c r="AY473" s="49"/>
      <c r="AZ473" s="49"/>
      <c r="BA473" s="49"/>
      <c r="BB473" s="49"/>
      <c r="BC473" s="49"/>
      <c r="BD473" s="49"/>
      <c r="BE473" s="49"/>
      <c r="BF473" s="49"/>
      <c r="BG473" s="49"/>
      <c r="BH473" s="49"/>
      <c r="BI473" s="49"/>
      <c r="BJ473" s="49"/>
      <c r="BK473" s="49"/>
      <c r="BL473" s="49"/>
      <c r="BM473" s="49"/>
      <c r="BN473" s="49"/>
      <c r="BO473" s="62"/>
      <c r="BP473" s="62"/>
    </row>
    <row r="474" spans="6:68" s="45" customFormat="1" x14ac:dyDescent="0.5">
      <c r="F474" s="46"/>
      <c r="G474" s="46"/>
      <c r="H474" s="46"/>
      <c r="I474" s="46"/>
      <c r="J474" s="46"/>
      <c r="L474" s="49"/>
      <c r="M474" s="49"/>
      <c r="N474" s="49"/>
      <c r="O474" s="49"/>
      <c r="P474" s="49"/>
      <c r="Q474" s="49"/>
      <c r="R474" s="49"/>
      <c r="S474" s="49"/>
      <c r="T474" s="49"/>
      <c r="U474" s="49"/>
      <c r="V474" s="49"/>
      <c r="W474" s="49"/>
      <c r="X474" s="49"/>
      <c r="Y474" s="49"/>
      <c r="Z474" s="49"/>
      <c r="AA474" s="49"/>
      <c r="AB474" s="49"/>
      <c r="AC474" s="49"/>
      <c r="AD474" s="49"/>
      <c r="AE474" s="49"/>
      <c r="AF474" s="49"/>
      <c r="AG474" s="49"/>
      <c r="AH474" s="49"/>
      <c r="AI474" s="49"/>
      <c r="AJ474" s="49"/>
      <c r="AK474" s="49"/>
      <c r="AL474" s="49"/>
      <c r="AM474" s="49"/>
      <c r="AN474" s="49"/>
      <c r="AO474" s="49"/>
      <c r="AP474" s="49"/>
      <c r="AQ474" s="49"/>
      <c r="AR474" s="49"/>
      <c r="AS474" s="49"/>
      <c r="AT474" s="49"/>
      <c r="AU474" s="49"/>
      <c r="AV474" s="49"/>
      <c r="AW474" s="49"/>
      <c r="AX474" s="49"/>
      <c r="AY474" s="49"/>
      <c r="AZ474" s="49"/>
      <c r="BA474" s="49"/>
      <c r="BB474" s="49"/>
      <c r="BC474" s="49"/>
      <c r="BD474" s="49"/>
      <c r="BE474" s="49"/>
      <c r="BF474" s="49"/>
      <c r="BG474" s="49"/>
      <c r="BH474" s="49"/>
      <c r="BI474" s="49"/>
      <c r="BJ474" s="49"/>
      <c r="BK474" s="49"/>
      <c r="BL474" s="49"/>
      <c r="BM474" s="49"/>
      <c r="BN474" s="49"/>
      <c r="BO474" s="62"/>
      <c r="BP474" s="62"/>
    </row>
    <row r="475" spans="6:68" s="45" customFormat="1" x14ac:dyDescent="0.5">
      <c r="F475" s="46"/>
      <c r="G475" s="46"/>
      <c r="H475" s="46"/>
      <c r="I475" s="46"/>
      <c r="J475" s="46"/>
      <c r="L475" s="49"/>
      <c r="M475" s="49"/>
      <c r="N475" s="49"/>
      <c r="O475" s="49"/>
      <c r="P475" s="49"/>
      <c r="Q475" s="49"/>
      <c r="R475" s="49"/>
      <c r="S475" s="49"/>
      <c r="T475" s="49"/>
      <c r="U475" s="49"/>
      <c r="V475" s="49"/>
      <c r="W475" s="49"/>
      <c r="X475" s="49"/>
      <c r="Y475" s="49"/>
      <c r="Z475" s="49"/>
      <c r="AA475" s="49"/>
      <c r="AB475" s="49"/>
      <c r="AC475" s="49"/>
      <c r="AD475" s="49"/>
      <c r="AE475" s="49"/>
      <c r="AF475" s="49"/>
      <c r="AG475" s="49"/>
      <c r="AH475" s="49"/>
      <c r="AI475" s="49"/>
      <c r="AJ475" s="49"/>
      <c r="AK475" s="49"/>
      <c r="AL475" s="49"/>
      <c r="AM475" s="49"/>
      <c r="AN475" s="49"/>
      <c r="AO475" s="49"/>
      <c r="AP475" s="49"/>
      <c r="AQ475" s="49"/>
      <c r="AR475" s="49"/>
      <c r="AS475" s="49"/>
      <c r="AT475" s="49"/>
      <c r="AU475" s="49"/>
      <c r="AV475" s="49"/>
      <c r="AW475" s="49"/>
      <c r="AX475" s="49"/>
      <c r="AY475" s="49"/>
      <c r="AZ475" s="49"/>
      <c r="BA475" s="49"/>
      <c r="BB475" s="49"/>
      <c r="BC475" s="49"/>
      <c r="BD475" s="49"/>
      <c r="BE475" s="49"/>
      <c r="BF475" s="49"/>
      <c r="BG475" s="49"/>
      <c r="BH475" s="49"/>
      <c r="BI475" s="49"/>
      <c r="BJ475" s="49"/>
      <c r="BK475" s="49"/>
      <c r="BL475" s="49"/>
      <c r="BM475" s="49"/>
      <c r="BN475" s="49"/>
      <c r="BO475" s="62"/>
      <c r="BP475" s="62"/>
    </row>
    <row r="476" spans="6:68" s="45" customFormat="1" x14ac:dyDescent="0.5">
      <c r="F476" s="46"/>
      <c r="G476" s="46"/>
      <c r="H476" s="46"/>
      <c r="I476" s="46"/>
      <c r="J476" s="46"/>
      <c r="L476" s="49"/>
      <c r="M476" s="49"/>
      <c r="N476" s="49"/>
      <c r="O476" s="49"/>
      <c r="P476" s="49"/>
      <c r="Q476" s="49"/>
      <c r="R476" s="49"/>
      <c r="S476" s="49"/>
      <c r="T476" s="49"/>
      <c r="U476" s="49"/>
      <c r="V476" s="49"/>
      <c r="W476" s="49"/>
      <c r="X476" s="49"/>
      <c r="Y476" s="49"/>
      <c r="Z476" s="49"/>
      <c r="AA476" s="49"/>
      <c r="AB476" s="49"/>
      <c r="AC476" s="49"/>
      <c r="AD476" s="49"/>
      <c r="AE476" s="49"/>
      <c r="AF476" s="49"/>
      <c r="AG476" s="49"/>
      <c r="AH476" s="49"/>
      <c r="AI476" s="49"/>
      <c r="AJ476" s="49"/>
      <c r="AK476" s="49"/>
      <c r="AL476" s="49"/>
      <c r="AM476" s="49"/>
      <c r="AN476" s="49"/>
      <c r="AO476" s="49"/>
      <c r="AP476" s="49"/>
      <c r="AQ476" s="49"/>
      <c r="AR476" s="49"/>
      <c r="AS476" s="49"/>
      <c r="AT476" s="49"/>
      <c r="AU476" s="49"/>
      <c r="AV476" s="49"/>
      <c r="AW476" s="49"/>
      <c r="AX476" s="49"/>
      <c r="AY476" s="49"/>
      <c r="AZ476" s="49"/>
      <c r="BA476" s="49"/>
      <c r="BB476" s="49"/>
      <c r="BC476" s="49"/>
      <c r="BD476" s="49"/>
      <c r="BE476" s="49"/>
      <c r="BF476" s="49"/>
      <c r="BG476" s="49"/>
      <c r="BH476" s="49"/>
      <c r="BI476" s="49"/>
      <c r="BJ476" s="49"/>
      <c r="BK476" s="49"/>
      <c r="BL476" s="49"/>
      <c r="BM476" s="49"/>
      <c r="BN476" s="49"/>
      <c r="BO476" s="62"/>
      <c r="BP476" s="62"/>
    </row>
    <row r="477" spans="6:68" s="45" customFormat="1" x14ac:dyDescent="0.5">
      <c r="F477" s="46"/>
      <c r="G477" s="46"/>
      <c r="H477" s="46"/>
      <c r="I477" s="46"/>
      <c r="J477" s="46"/>
      <c r="L477" s="49"/>
      <c r="M477" s="49"/>
      <c r="N477" s="49"/>
      <c r="O477" s="49"/>
      <c r="P477" s="49"/>
      <c r="Q477" s="49"/>
      <c r="R477" s="49"/>
      <c r="S477" s="49"/>
      <c r="T477" s="49"/>
      <c r="U477" s="49"/>
      <c r="V477" s="49"/>
      <c r="W477" s="49"/>
      <c r="X477" s="49"/>
      <c r="Y477" s="49"/>
      <c r="Z477" s="49"/>
      <c r="AA477" s="49"/>
      <c r="AB477" s="49"/>
      <c r="AC477" s="49"/>
      <c r="AD477" s="49"/>
      <c r="AE477" s="49"/>
      <c r="AF477" s="49"/>
      <c r="AG477" s="49"/>
      <c r="AH477" s="49"/>
      <c r="AI477" s="49"/>
      <c r="AJ477" s="49"/>
      <c r="AK477" s="49"/>
      <c r="AL477" s="49"/>
      <c r="AM477" s="49"/>
      <c r="AN477" s="49"/>
      <c r="AO477" s="49"/>
      <c r="AP477" s="49"/>
      <c r="AQ477" s="49"/>
      <c r="AR477" s="49"/>
      <c r="AS477" s="49"/>
      <c r="AT477" s="49"/>
      <c r="AU477" s="49"/>
      <c r="AV477" s="49"/>
      <c r="AW477" s="49"/>
      <c r="AX477" s="49"/>
      <c r="AY477" s="49"/>
      <c r="AZ477" s="49"/>
      <c r="BA477" s="49"/>
      <c r="BB477" s="49"/>
      <c r="BC477" s="49"/>
      <c r="BD477" s="49"/>
      <c r="BE477" s="49"/>
      <c r="BF477" s="49"/>
      <c r="BG477" s="49"/>
      <c r="BH477" s="49"/>
      <c r="BI477" s="49"/>
      <c r="BJ477" s="49"/>
      <c r="BK477" s="49"/>
      <c r="BL477" s="49"/>
      <c r="BM477" s="49"/>
      <c r="BN477" s="49"/>
      <c r="BO477" s="62"/>
      <c r="BP477" s="62"/>
    </row>
    <row r="478" spans="6:68" s="45" customFormat="1" x14ac:dyDescent="0.5">
      <c r="F478" s="46"/>
      <c r="G478" s="46"/>
      <c r="H478" s="46"/>
      <c r="I478" s="46"/>
      <c r="J478" s="46"/>
      <c r="L478" s="49"/>
      <c r="M478" s="49"/>
      <c r="N478" s="49"/>
      <c r="O478" s="49"/>
      <c r="P478" s="49"/>
      <c r="Q478" s="49"/>
      <c r="R478" s="49"/>
      <c r="S478" s="49"/>
      <c r="T478" s="49"/>
      <c r="U478" s="49"/>
      <c r="V478" s="49"/>
      <c r="W478" s="49"/>
      <c r="X478" s="49"/>
      <c r="Y478" s="49"/>
      <c r="Z478" s="49"/>
      <c r="AA478" s="49"/>
      <c r="AB478" s="49"/>
      <c r="AC478" s="49"/>
      <c r="AD478" s="49"/>
      <c r="AE478" s="49"/>
      <c r="AF478" s="49"/>
      <c r="AG478" s="49"/>
      <c r="AH478" s="49"/>
      <c r="AI478" s="49"/>
      <c r="AJ478" s="49"/>
      <c r="AK478" s="49"/>
      <c r="AL478" s="49"/>
      <c r="AM478" s="49"/>
      <c r="AN478" s="49"/>
      <c r="AO478" s="49"/>
      <c r="AP478" s="49"/>
      <c r="AQ478" s="49"/>
      <c r="AR478" s="49"/>
      <c r="AS478" s="49"/>
      <c r="AT478" s="49"/>
      <c r="AU478" s="49"/>
      <c r="AV478" s="49"/>
      <c r="AW478" s="49"/>
      <c r="AX478" s="49"/>
      <c r="AY478" s="49"/>
      <c r="AZ478" s="49"/>
      <c r="BA478" s="49"/>
      <c r="BB478" s="49"/>
      <c r="BC478" s="49"/>
      <c r="BD478" s="49"/>
      <c r="BE478" s="49"/>
      <c r="BF478" s="49"/>
      <c r="BG478" s="49"/>
      <c r="BH478" s="49"/>
      <c r="BI478" s="49"/>
      <c r="BJ478" s="49"/>
      <c r="BK478" s="49"/>
      <c r="BL478" s="49"/>
      <c r="BM478" s="49"/>
      <c r="BN478" s="49"/>
      <c r="BO478" s="62"/>
      <c r="BP478" s="62"/>
    </row>
    <row r="479" spans="6:68" s="45" customFormat="1" x14ac:dyDescent="0.5">
      <c r="F479" s="46"/>
      <c r="G479" s="46"/>
      <c r="H479" s="46"/>
      <c r="I479" s="46"/>
      <c r="J479" s="46"/>
      <c r="L479" s="49"/>
      <c r="M479" s="49"/>
      <c r="N479" s="49"/>
      <c r="O479" s="49"/>
      <c r="P479" s="49"/>
      <c r="Q479" s="49"/>
      <c r="R479" s="49"/>
      <c r="S479" s="49"/>
      <c r="T479" s="49"/>
      <c r="U479" s="49"/>
      <c r="V479" s="49"/>
      <c r="W479" s="49"/>
      <c r="X479" s="49"/>
      <c r="Y479" s="49"/>
      <c r="Z479" s="49"/>
      <c r="AA479" s="49"/>
      <c r="AB479" s="49"/>
      <c r="AC479" s="49"/>
      <c r="AD479" s="49"/>
      <c r="AE479" s="49"/>
      <c r="AF479" s="49"/>
      <c r="AG479" s="49"/>
      <c r="AH479" s="49"/>
      <c r="AI479" s="49"/>
      <c r="AJ479" s="49"/>
      <c r="AK479" s="49"/>
      <c r="AL479" s="49"/>
      <c r="AM479" s="49"/>
      <c r="AN479" s="49"/>
      <c r="AO479" s="49"/>
      <c r="AP479" s="49"/>
      <c r="AQ479" s="49"/>
      <c r="AR479" s="49"/>
      <c r="AS479" s="49"/>
      <c r="AT479" s="49"/>
      <c r="AU479" s="49"/>
      <c r="AV479" s="49"/>
      <c r="AW479" s="49"/>
      <c r="AX479" s="49"/>
      <c r="AY479" s="49"/>
      <c r="AZ479" s="49"/>
      <c r="BA479" s="49"/>
      <c r="BB479" s="49"/>
      <c r="BC479" s="49"/>
      <c r="BD479" s="49"/>
      <c r="BE479" s="49"/>
      <c r="BF479" s="49"/>
      <c r="BG479" s="49"/>
      <c r="BH479" s="49"/>
      <c r="BI479" s="49"/>
      <c r="BJ479" s="49"/>
      <c r="BK479" s="49"/>
      <c r="BL479" s="49"/>
      <c r="BM479" s="49"/>
      <c r="BN479" s="49"/>
      <c r="BO479" s="62"/>
      <c r="BP479" s="62"/>
    </row>
    <row r="480" spans="6:68" s="45" customFormat="1" x14ac:dyDescent="0.5">
      <c r="F480" s="46"/>
      <c r="G480" s="46"/>
      <c r="H480" s="46"/>
      <c r="I480" s="46"/>
      <c r="J480" s="46"/>
      <c r="L480" s="49"/>
      <c r="M480" s="49"/>
      <c r="N480" s="49"/>
      <c r="O480" s="49"/>
      <c r="P480" s="49"/>
      <c r="Q480" s="49"/>
      <c r="R480" s="49"/>
      <c r="S480" s="49"/>
      <c r="T480" s="49"/>
      <c r="U480" s="49"/>
      <c r="V480" s="49"/>
      <c r="W480" s="49"/>
      <c r="X480" s="49"/>
      <c r="Y480" s="49"/>
      <c r="Z480" s="49"/>
      <c r="AA480" s="49"/>
      <c r="AB480" s="49"/>
      <c r="AC480" s="49"/>
      <c r="AD480" s="49"/>
      <c r="AE480" s="49"/>
      <c r="AF480" s="49"/>
      <c r="AG480" s="49"/>
      <c r="AH480" s="49"/>
      <c r="AI480" s="49"/>
      <c r="AJ480" s="49"/>
      <c r="AK480" s="49"/>
      <c r="AL480" s="49"/>
      <c r="AM480" s="49"/>
      <c r="AN480" s="49"/>
      <c r="AO480" s="49"/>
      <c r="AP480" s="49"/>
      <c r="AQ480" s="49"/>
      <c r="AR480" s="49"/>
      <c r="AS480" s="49"/>
      <c r="AT480" s="49"/>
      <c r="AU480" s="49"/>
      <c r="AV480" s="49"/>
      <c r="AW480" s="49"/>
      <c r="AX480" s="49"/>
      <c r="AY480" s="49"/>
      <c r="AZ480" s="49"/>
      <c r="BA480" s="49"/>
      <c r="BB480" s="49"/>
      <c r="BC480" s="49"/>
      <c r="BD480" s="49"/>
      <c r="BE480" s="49"/>
      <c r="BF480" s="49"/>
      <c r="BG480" s="49"/>
      <c r="BH480" s="49"/>
      <c r="BI480" s="49"/>
      <c r="BJ480" s="49"/>
      <c r="BK480" s="49"/>
      <c r="BL480" s="49"/>
      <c r="BM480" s="49"/>
      <c r="BN480" s="49"/>
      <c r="BO480" s="62"/>
      <c r="BP480" s="62"/>
    </row>
    <row r="481" spans="6:68" s="45" customFormat="1" x14ac:dyDescent="0.5">
      <c r="F481" s="46"/>
      <c r="G481" s="46"/>
      <c r="H481" s="46"/>
      <c r="I481" s="46"/>
      <c r="J481" s="46"/>
      <c r="L481" s="49"/>
      <c r="M481" s="49"/>
      <c r="N481" s="49"/>
      <c r="O481" s="49"/>
      <c r="P481" s="49"/>
      <c r="Q481" s="49"/>
      <c r="R481" s="49"/>
      <c r="S481" s="49"/>
      <c r="T481" s="49"/>
      <c r="U481" s="49"/>
      <c r="V481" s="49"/>
      <c r="W481" s="49"/>
      <c r="X481" s="49"/>
      <c r="Y481" s="49"/>
      <c r="Z481" s="49"/>
      <c r="AA481" s="49"/>
      <c r="AB481" s="49"/>
      <c r="AC481" s="49"/>
      <c r="AD481" s="49"/>
      <c r="AE481" s="49"/>
      <c r="AF481" s="49"/>
      <c r="AG481" s="49"/>
      <c r="AH481" s="49"/>
      <c r="AI481" s="49"/>
      <c r="AJ481" s="49"/>
      <c r="AK481" s="49"/>
      <c r="AL481" s="49"/>
      <c r="AM481" s="49"/>
      <c r="AN481" s="49"/>
      <c r="AO481" s="49"/>
      <c r="AP481" s="49"/>
      <c r="AQ481" s="49"/>
      <c r="AR481" s="49"/>
      <c r="AS481" s="49"/>
      <c r="AT481" s="49"/>
      <c r="AU481" s="49"/>
      <c r="AV481" s="49"/>
      <c r="AW481" s="49"/>
      <c r="AX481" s="49"/>
      <c r="AY481" s="49"/>
      <c r="AZ481" s="49"/>
      <c r="BA481" s="49"/>
      <c r="BB481" s="49"/>
      <c r="BC481" s="49"/>
      <c r="BD481" s="49"/>
      <c r="BE481" s="49"/>
      <c r="BF481" s="49"/>
      <c r="BG481" s="49"/>
      <c r="BH481" s="49"/>
      <c r="BI481" s="49"/>
      <c r="BJ481" s="49"/>
      <c r="BK481" s="49"/>
      <c r="BL481" s="49"/>
      <c r="BM481" s="49"/>
      <c r="BN481" s="49"/>
      <c r="BO481" s="62"/>
      <c r="BP481" s="62"/>
    </row>
    <row r="482" spans="6:68" s="45" customFormat="1" x14ac:dyDescent="0.5">
      <c r="F482" s="46"/>
      <c r="G482" s="46"/>
      <c r="H482" s="46"/>
      <c r="I482" s="46"/>
      <c r="J482" s="46"/>
      <c r="L482" s="49"/>
      <c r="M482" s="49"/>
      <c r="N482" s="49"/>
      <c r="O482" s="49"/>
      <c r="P482" s="49"/>
      <c r="Q482" s="49"/>
      <c r="R482" s="49"/>
      <c r="S482" s="49"/>
      <c r="T482" s="49"/>
      <c r="U482" s="49"/>
      <c r="V482" s="49"/>
      <c r="W482" s="49"/>
      <c r="X482" s="49"/>
      <c r="Y482" s="49"/>
      <c r="Z482" s="49"/>
      <c r="AA482" s="49"/>
      <c r="AB482" s="49"/>
      <c r="AC482" s="49"/>
      <c r="AD482" s="49"/>
      <c r="AE482" s="49"/>
      <c r="AF482" s="49"/>
      <c r="AG482" s="49"/>
      <c r="AH482" s="49"/>
      <c r="AI482" s="49"/>
      <c r="AJ482" s="49"/>
      <c r="AK482" s="49"/>
      <c r="AL482" s="49"/>
      <c r="AM482" s="49"/>
      <c r="AN482" s="49"/>
      <c r="AO482" s="49"/>
      <c r="AP482" s="49"/>
      <c r="AQ482" s="49"/>
      <c r="AR482" s="49"/>
      <c r="AS482" s="49"/>
      <c r="AT482" s="49"/>
      <c r="AU482" s="49"/>
      <c r="AV482" s="49"/>
      <c r="AW482" s="49"/>
      <c r="AX482" s="49"/>
      <c r="AY482" s="49"/>
      <c r="AZ482" s="49"/>
      <c r="BA482" s="49"/>
      <c r="BB482" s="49"/>
      <c r="BC482" s="49"/>
      <c r="BD482" s="49"/>
      <c r="BE482" s="49"/>
      <c r="BF482" s="49"/>
      <c r="BG482" s="49"/>
      <c r="BH482" s="49"/>
      <c r="BI482" s="49"/>
      <c r="BJ482" s="49"/>
      <c r="BK482" s="49"/>
      <c r="BL482" s="49"/>
      <c r="BM482" s="49"/>
      <c r="BN482" s="49"/>
      <c r="BO482" s="62"/>
      <c r="BP482" s="62"/>
    </row>
    <row r="483" spans="6:68" s="45" customFormat="1" x14ac:dyDescent="0.5">
      <c r="F483" s="46"/>
      <c r="G483" s="46"/>
      <c r="H483" s="46"/>
      <c r="I483" s="46"/>
      <c r="J483" s="46"/>
      <c r="L483" s="49"/>
      <c r="M483" s="49"/>
      <c r="N483" s="49"/>
      <c r="O483" s="49"/>
      <c r="P483" s="49"/>
      <c r="Q483" s="49"/>
      <c r="R483" s="49"/>
      <c r="S483" s="49"/>
      <c r="T483" s="49"/>
      <c r="U483" s="49"/>
      <c r="V483" s="49"/>
      <c r="W483" s="49"/>
      <c r="X483" s="49"/>
      <c r="Y483" s="49"/>
      <c r="Z483" s="49"/>
      <c r="AA483" s="49"/>
      <c r="AB483" s="49"/>
      <c r="AC483" s="49"/>
      <c r="AD483" s="49"/>
      <c r="AE483" s="49"/>
      <c r="AF483" s="49"/>
      <c r="AG483" s="49"/>
      <c r="AH483" s="49"/>
      <c r="AI483" s="49"/>
      <c r="AJ483" s="49"/>
      <c r="AK483" s="49"/>
      <c r="AL483" s="49"/>
      <c r="AM483" s="49"/>
      <c r="AN483" s="49"/>
      <c r="AO483" s="49"/>
      <c r="AP483" s="49"/>
      <c r="AQ483" s="49"/>
      <c r="AR483" s="49"/>
      <c r="AS483" s="49"/>
      <c r="AT483" s="49"/>
      <c r="AU483" s="49"/>
      <c r="AV483" s="49"/>
      <c r="AW483" s="49"/>
      <c r="AX483" s="49"/>
      <c r="AY483" s="49"/>
      <c r="AZ483" s="49"/>
      <c r="BA483" s="49"/>
      <c r="BB483" s="49"/>
      <c r="BC483" s="49"/>
      <c r="BD483" s="49"/>
      <c r="BE483" s="49"/>
      <c r="BF483" s="49"/>
      <c r="BG483" s="49"/>
      <c r="BH483" s="49"/>
      <c r="BI483" s="49"/>
      <c r="BJ483" s="49"/>
      <c r="BK483" s="49"/>
      <c r="BL483" s="49"/>
      <c r="BM483" s="49"/>
      <c r="BN483" s="49"/>
      <c r="BO483" s="62"/>
      <c r="BP483" s="62"/>
    </row>
    <row r="484" spans="6:68" s="45" customFormat="1" x14ac:dyDescent="0.5">
      <c r="F484" s="46"/>
      <c r="G484" s="46"/>
      <c r="H484" s="46"/>
      <c r="I484" s="46"/>
      <c r="J484" s="46"/>
      <c r="L484" s="49"/>
      <c r="M484" s="49"/>
      <c r="N484" s="49"/>
      <c r="O484" s="49"/>
      <c r="P484" s="49"/>
      <c r="Q484" s="49"/>
      <c r="R484" s="49"/>
      <c r="S484" s="49"/>
      <c r="T484" s="49"/>
      <c r="U484" s="49"/>
      <c r="V484" s="49"/>
      <c r="W484" s="49"/>
      <c r="X484" s="49"/>
      <c r="Y484" s="49"/>
      <c r="Z484" s="49"/>
      <c r="AA484" s="49"/>
      <c r="AB484" s="49"/>
      <c r="AC484" s="49"/>
      <c r="AD484" s="49"/>
      <c r="AE484" s="49"/>
      <c r="AF484" s="49"/>
      <c r="AG484" s="49"/>
      <c r="AH484" s="49"/>
      <c r="AI484" s="49"/>
      <c r="AJ484" s="49"/>
      <c r="AK484" s="49"/>
      <c r="AL484" s="49"/>
      <c r="AM484" s="49"/>
      <c r="AN484" s="49"/>
      <c r="AO484" s="49"/>
      <c r="AP484" s="49"/>
      <c r="AQ484" s="49"/>
      <c r="AR484" s="49"/>
      <c r="AS484" s="49"/>
      <c r="AT484" s="49"/>
      <c r="AU484" s="49"/>
      <c r="AV484" s="49"/>
      <c r="AW484" s="49"/>
      <c r="AX484" s="49"/>
      <c r="AY484" s="49"/>
      <c r="AZ484" s="49"/>
      <c r="BA484" s="49"/>
      <c r="BB484" s="49"/>
      <c r="BC484" s="49"/>
      <c r="BD484" s="49"/>
      <c r="BE484" s="49"/>
      <c r="BF484" s="49"/>
      <c r="BG484" s="49"/>
      <c r="BH484" s="49"/>
      <c r="BI484" s="49"/>
      <c r="BJ484" s="49"/>
      <c r="BK484" s="49"/>
      <c r="BL484" s="49"/>
      <c r="BM484" s="49"/>
      <c r="BN484" s="49"/>
      <c r="BO484" s="62"/>
      <c r="BP484" s="62"/>
    </row>
    <row r="485" spans="6:68" s="45" customFormat="1" x14ac:dyDescent="0.5">
      <c r="F485" s="46"/>
      <c r="G485" s="46"/>
      <c r="H485" s="46"/>
      <c r="I485" s="46"/>
      <c r="J485" s="46"/>
      <c r="L485" s="49"/>
      <c r="M485" s="49"/>
      <c r="N485" s="49"/>
      <c r="O485" s="49"/>
      <c r="P485" s="49"/>
      <c r="Q485" s="49"/>
      <c r="R485" s="49"/>
      <c r="S485" s="49"/>
      <c r="T485" s="49"/>
      <c r="U485" s="49"/>
      <c r="V485" s="49"/>
      <c r="W485" s="49"/>
      <c r="X485" s="49"/>
      <c r="Y485" s="49"/>
      <c r="Z485" s="49"/>
      <c r="AA485" s="49"/>
      <c r="AB485" s="49"/>
      <c r="AC485" s="49"/>
      <c r="AD485" s="49"/>
      <c r="AE485" s="49"/>
      <c r="AF485" s="49"/>
      <c r="AG485" s="49"/>
      <c r="AH485" s="49"/>
      <c r="AI485" s="49"/>
      <c r="AJ485" s="49"/>
      <c r="AK485" s="49"/>
      <c r="AL485" s="49"/>
      <c r="AM485" s="49"/>
      <c r="AN485" s="49"/>
      <c r="AO485" s="49"/>
      <c r="AP485" s="49"/>
      <c r="AQ485" s="49"/>
      <c r="AR485" s="49"/>
      <c r="AS485" s="49"/>
      <c r="AT485" s="49"/>
      <c r="AU485" s="49"/>
      <c r="AV485" s="49"/>
      <c r="AW485" s="49"/>
      <c r="AX485" s="49"/>
      <c r="AY485" s="49"/>
      <c r="AZ485" s="49"/>
      <c r="BA485" s="49"/>
      <c r="BB485" s="49"/>
      <c r="BC485" s="49"/>
      <c r="BD485" s="49"/>
      <c r="BE485" s="49"/>
      <c r="BF485" s="49"/>
      <c r="BG485" s="49"/>
      <c r="BH485" s="49"/>
      <c r="BI485" s="49"/>
      <c r="BJ485" s="49"/>
      <c r="BK485" s="49"/>
      <c r="BL485" s="49"/>
      <c r="BM485" s="49"/>
      <c r="BN485" s="49"/>
      <c r="BO485" s="62"/>
      <c r="BP485" s="62"/>
    </row>
    <row r="486" spans="6:68" s="45" customFormat="1" x14ac:dyDescent="0.5">
      <c r="F486" s="46"/>
      <c r="G486" s="46"/>
      <c r="H486" s="46"/>
      <c r="I486" s="46"/>
      <c r="J486" s="46"/>
      <c r="L486" s="49"/>
      <c r="M486" s="49"/>
      <c r="N486" s="49"/>
      <c r="O486" s="49"/>
      <c r="P486" s="49"/>
      <c r="Q486" s="49"/>
      <c r="R486" s="49"/>
      <c r="S486" s="49"/>
      <c r="T486" s="49"/>
      <c r="U486" s="49"/>
      <c r="V486" s="49"/>
      <c r="W486" s="49"/>
      <c r="X486" s="49"/>
      <c r="Y486" s="49"/>
      <c r="Z486" s="49"/>
      <c r="AA486" s="49"/>
      <c r="AB486" s="49"/>
      <c r="AC486" s="49"/>
      <c r="AD486" s="49"/>
      <c r="AE486" s="49"/>
      <c r="AF486" s="49"/>
      <c r="AG486" s="49"/>
      <c r="AH486" s="49"/>
      <c r="AI486" s="49"/>
      <c r="AJ486" s="49"/>
      <c r="AK486" s="49"/>
      <c r="AL486" s="49"/>
      <c r="AM486" s="49"/>
      <c r="AN486" s="49"/>
      <c r="AO486" s="49"/>
      <c r="AP486" s="49"/>
      <c r="AQ486" s="49"/>
      <c r="AR486" s="49"/>
      <c r="AS486" s="49"/>
      <c r="AT486" s="49"/>
      <c r="AU486" s="49"/>
      <c r="AV486" s="49"/>
      <c r="AW486" s="49"/>
      <c r="AX486" s="49"/>
      <c r="AY486" s="49"/>
      <c r="AZ486" s="49"/>
      <c r="BA486" s="49"/>
      <c r="BB486" s="49"/>
      <c r="BC486" s="49"/>
      <c r="BD486" s="49"/>
      <c r="BE486" s="49"/>
      <c r="BF486" s="49"/>
      <c r="BG486" s="49"/>
      <c r="BH486" s="49"/>
      <c r="BI486" s="49"/>
      <c r="BJ486" s="49"/>
      <c r="BK486" s="49"/>
      <c r="BL486" s="49"/>
      <c r="BM486" s="49"/>
      <c r="BN486" s="49"/>
      <c r="BO486" s="62"/>
      <c r="BP486" s="62"/>
    </row>
    <row r="487" spans="6:68" s="45" customFormat="1" x14ac:dyDescent="0.5">
      <c r="F487" s="46"/>
      <c r="G487" s="46"/>
      <c r="H487" s="46"/>
      <c r="I487" s="46"/>
      <c r="J487" s="46"/>
      <c r="L487" s="49"/>
      <c r="M487" s="49"/>
      <c r="N487" s="49"/>
      <c r="O487" s="49"/>
      <c r="P487" s="49"/>
      <c r="Q487" s="49"/>
      <c r="R487" s="49"/>
      <c r="S487" s="49"/>
      <c r="T487" s="49"/>
      <c r="U487" s="49"/>
      <c r="V487" s="49"/>
      <c r="W487" s="49"/>
      <c r="X487" s="49"/>
      <c r="Y487" s="49"/>
      <c r="Z487" s="49"/>
      <c r="AA487" s="49"/>
      <c r="AB487" s="49"/>
      <c r="AC487" s="49"/>
      <c r="AD487" s="49"/>
      <c r="AE487" s="49"/>
      <c r="AF487" s="49"/>
      <c r="AG487" s="49"/>
      <c r="AH487" s="49"/>
      <c r="AI487" s="49"/>
      <c r="AJ487" s="49"/>
      <c r="AK487" s="49"/>
      <c r="AL487" s="49"/>
      <c r="AM487" s="49"/>
      <c r="AN487" s="49"/>
      <c r="AO487" s="49"/>
      <c r="AP487" s="49"/>
      <c r="AQ487" s="49"/>
      <c r="AR487" s="49"/>
      <c r="AS487" s="49"/>
      <c r="AT487" s="49"/>
      <c r="AU487" s="49"/>
      <c r="AV487" s="49"/>
      <c r="AW487" s="49"/>
      <c r="AX487" s="49"/>
      <c r="AY487" s="49"/>
      <c r="AZ487" s="49"/>
      <c r="BA487" s="49"/>
      <c r="BB487" s="49"/>
      <c r="BC487" s="49"/>
      <c r="BD487" s="49"/>
      <c r="BE487" s="49"/>
      <c r="BF487" s="49"/>
      <c r="BG487" s="49"/>
      <c r="BH487" s="49"/>
      <c r="BI487" s="49"/>
      <c r="BJ487" s="49"/>
      <c r="BK487" s="49"/>
      <c r="BL487" s="49"/>
      <c r="BM487" s="49"/>
      <c r="BN487" s="49"/>
      <c r="BO487" s="62"/>
      <c r="BP487" s="62"/>
    </row>
    <row r="488" spans="6:68" s="45" customFormat="1" x14ac:dyDescent="0.5">
      <c r="F488" s="46"/>
      <c r="G488" s="46"/>
      <c r="H488" s="46"/>
      <c r="I488" s="46"/>
      <c r="J488" s="46"/>
      <c r="L488" s="49"/>
      <c r="M488" s="49"/>
      <c r="N488" s="49"/>
      <c r="O488" s="49"/>
      <c r="P488" s="49"/>
      <c r="Q488" s="49"/>
      <c r="R488" s="49"/>
      <c r="S488" s="49"/>
      <c r="T488" s="49"/>
      <c r="U488" s="49"/>
      <c r="V488" s="49"/>
      <c r="W488" s="49"/>
      <c r="X488" s="49"/>
      <c r="Y488" s="49"/>
      <c r="Z488" s="49"/>
      <c r="AA488" s="49"/>
      <c r="AB488" s="49"/>
      <c r="AC488" s="49"/>
      <c r="AD488" s="49"/>
      <c r="AE488" s="49"/>
      <c r="AF488" s="49"/>
      <c r="AG488" s="49"/>
      <c r="AH488" s="49"/>
      <c r="AI488" s="49"/>
      <c r="AJ488" s="49"/>
      <c r="AK488" s="49"/>
      <c r="AL488" s="49"/>
      <c r="AM488" s="49"/>
      <c r="AN488" s="49"/>
      <c r="AO488" s="49"/>
      <c r="AP488" s="49"/>
      <c r="AQ488" s="49"/>
      <c r="AR488" s="49"/>
      <c r="AS488" s="49"/>
      <c r="AT488" s="49"/>
      <c r="AU488" s="49"/>
      <c r="AV488" s="49"/>
      <c r="AW488" s="49"/>
      <c r="AX488" s="49"/>
      <c r="AY488" s="49"/>
      <c r="AZ488" s="49"/>
      <c r="BA488" s="49"/>
      <c r="BB488" s="49"/>
      <c r="BC488" s="49"/>
      <c r="BD488" s="49"/>
      <c r="BE488" s="49"/>
      <c r="BF488" s="49"/>
      <c r="BG488" s="49"/>
      <c r="BH488" s="49"/>
      <c r="BI488" s="49"/>
      <c r="BJ488" s="49"/>
      <c r="BK488" s="49"/>
      <c r="BL488" s="49"/>
      <c r="BM488" s="49"/>
      <c r="BN488" s="49"/>
      <c r="BO488" s="62"/>
      <c r="BP488" s="62"/>
    </row>
    <row r="489" spans="6:68" s="45" customFormat="1" x14ac:dyDescent="0.5">
      <c r="F489" s="46"/>
      <c r="G489" s="46"/>
      <c r="H489" s="46"/>
      <c r="I489" s="46"/>
      <c r="J489" s="46"/>
      <c r="L489" s="49"/>
      <c r="M489" s="49"/>
      <c r="N489" s="49"/>
      <c r="O489" s="49"/>
      <c r="P489" s="49"/>
      <c r="Q489" s="49"/>
      <c r="R489" s="49"/>
      <c r="S489" s="49"/>
      <c r="T489" s="49"/>
      <c r="U489" s="49"/>
      <c r="V489" s="49"/>
      <c r="W489" s="49"/>
      <c r="X489" s="49"/>
      <c r="Y489" s="49"/>
      <c r="Z489" s="49"/>
      <c r="AA489" s="49"/>
      <c r="AB489" s="49"/>
      <c r="AC489" s="49"/>
      <c r="AD489" s="49"/>
      <c r="AE489" s="49"/>
      <c r="AF489" s="49"/>
      <c r="AG489" s="49"/>
      <c r="AH489" s="49"/>
      <c r="AI489" s="49"/>
      <c r="AJ489" s="49"/>
      <c r="AK489" s="49"/>
      <c r="AL489" s="49"/>
      <c r="AM489" s="49"/>
      <c r="AN489" s="49"/>
      <c r="AO489" s="49"/>
      <c r="AP489" s="49"/>
      <c r="AQ489" s="49"/>
      <c r="AR489" s="49"/>
      <c r="AS489" s="49"/>
      <c r="AT489" s="49"/>
      <c r="AU489" s="49"/>
      <c r="AV489" s="49"/>
      <c r="AW489" s="49"/>
      <c r="AX489" s="49"/>
      <c r="AY489" s="49"/>
      <c r="AZ489" s="49"/>
      <c r="BA489" s="49"/>
      <c r="BB489" s="49"/>
      <c r="BC489" s="49"/>
      <c r="BD489" s="49"/>
      <c r="BE489" s="49"/>
      <c r="BF489" s="49"/>
      <c r="BG489" s="49"/>
      <c r="BH489" s="49"/>
      <c r="BI489" s="49"/>
      <c r="BJ489" s="49"/>
      <c r="BK489" s="49"/>
      <c r="BL489" s="49"/>
      <c r="BM489" s="49"/>
      <c r="BN489" s="49"/>
      <c r="BO489" s="62"/>
      <c r="BP489" s="62"/>
    </row>
    <row r="490" spans="6:68" s="45" customFormat="1" x14ac:dyDescent="0.5">
      <c r="F490" s="46"/>
      <c r="G490" s="46"/>
      <c r="H490" s="46"/>
      <c r="I490" s="46"/>
      <c r="J490" s="46"/>
      <c r="L490" s="49"/>
      <c r="M490" s="49"/>
      <c r="N490" s="49"/>
      <c r="O490" s="49"/>
      <c r="P490" s="49"/>
      <c r="Q490" s="49"/>
      <c r="R490" s="49"/>
      <c r="S490" s="49"/>
      <c r="T490" s="49"/>
      <c r="U490" s="49"/>
      <c r="V490" s="49"/>
      <c r="W490" s="49"/>
      <c r="X490" s="49"/>
      <c r="Y490" s="49"/>
      <c r="Z490" s="49"/>
      <c r="AA490" s="49"/>
      <c r="AB490" s="49"/>
      <c r="AC490" s="49"/>
      <c r="AD490" s="49"/>
      <c r="AE490" s="49"/>
      <c r="AF490" s="49"/>
      <c r="AG490" s="49"/>
      <c r="AH490" s="49"/>
      <c r="AI490" s="49"/>
      <c r="AJ490" s="49"/>
      <c r="AK490" s="49"/>
      <c r="AL490" s="49"/>
      <c r="AM490" s="49"/>
      <c r="AN490" s="49"/>
      <c r="AO490" s="49"/>
      <c r="AP490" s="49"/>
      <c r="AQ490" s="49"/>
      <c r="AR490" s="49"/>
      <c r="AS490" s="49"/>
      <c r="AT490" s="49"/>
      <c r="AU490" s="49"/>
      <c r="AV490" s="49"/>
      <c r="AW490" s="49"/>
      <c r="AX490" s="49"/>
      <c r="AY490" s="49"/>
      <c r="AZ490" s="49"/>
      <c r="BA490" s="49"/>
      <c r="BB490" s="49"/>
      <c r="BC490" s="49"/>
      <c r="BD490" s="49"/>
      <c r="BE490" s="49"/>
      <c r="BF490" s="49"/>
      <c r="BG490" s="49"/>
      <c r="BH490" s="49"/>
      <c r="BI490" s="49"/>
      <c r="BJ490" s="49"/>
      <c r="BK490" s="49"/>
      <c r="BL490" s="49"/>
      <c r="BM490" s="49"/>
      <c r="BN490" s="49"/>
      <c r="BO490" s="62"/>
      <c r="BP490" s="62"/>
    </row>
    <row r="491" spans="6:68" s="45" customFormat="1" x14ac:dyDescent="0.5">
      <c r="F491" s="46"/>
      <c r="G491" s="46"/>
      <c r="H491" s="46"/>
      <c r="I491" s="46"/>
      <c r="J491" s="46"/>
      <c r="L491" s="49"/>
      <c r="M491" s="49"/>
      <c r="N491" s="49"/>
      <c r="O491" s="49"/>
      <c r="P491" s="49"/>
      <c r="Q491" s="49"/>
      <c r="R491" s="49"/>
      <c r="S491" s="49"/>
      <c r="T491" s="49"/>
      <c r="U491" s="49"/>
      <c r="V491" s="49"/>
      <c r="W491" s="49"/>
      <c r="X491" s="49"/>
      <c r="Y491" s="49"/>
      <c r="Z491" s="49"/>
      <c r="AA491" s="49"/>
      <c r="AB491" s="49"/>
      <c r="AC491" s="49"/>
      <c r="AD491" s="49"/>
      <c r="AE491" s="49"/>
      <c r="AF491" s="49"/>
      <c r="AG491" s="49"/>
      <c r="AH491" s="49"/>
      <c r="AI491" s="49"/>
      <c r="AJ491" s="49"/>
      <c r="AK491" s="49"/>
      <c r="AL491" s="49"/>
      <c r="AM491" s="49"/>
      <c r="AN491" s="49"/>
      <c r="AO491" s="49"/>
      <c r="AP491" s="49"/>
      <c r="AQ491" s="49"/>
      <c r="AR491" s="49"/>
      <c r="AS491" s="49"/>
      <c r="AT491" s="49"/>
      <c r="AU491" s="49"/>
      <c r="AV491" s="49"/>
      <c r="AW491" s="49"/>
      <c r="AX491" s="49"/>
      <c r="AY491" s="49"/>
      <c r="AZ491" s="49"/>
      <c r="BA491" s="49"/>
      <c r="BB491" s="49"/>
      <c r="BC491" s="49"/>
      <c r="BD491" s="49"/>
      <c r="BE491" s="49"/>
      <c r="BF491" s="49"/>
      <c r="BG491" s="49"/>
      <c r="BH491" s="49"/>
      <c r="BI491" s="49"/>
      <c r="BJ491" s="49"/>
      <c r="BK491" s="49"/>
      <c r="BL491" s="49"/>
      <c r="BM491" s="49"/>
      <c r="BN491" s="49"/>
      <c r="BO491" s="62"/>
      <c r="BP491" s="62"/>
    </row>
    <row r="492" spans="6:68" s="45" customFormat="1" x14ac:dyDescent="0.5">
      <c r="F492" s="46"/>
      <c r="G492" s="46"/>
      <c r="H492" s="46"/>
      <c r="I492" s="46"/>
      <c r="J492" s="46"/>
      <c r="L492" s="49"/>
      <c r="M492" s="49"/>
      <c r="N492" s="49"/>
      <c r="O492" s="49"/>
      <c r="P492" s="49"/>
      <c r="Q492" s="49"/>
      <c r="R492" s="49"/>
      <c r="S492" s="49"/>
      <c r="T492" s="49"/>
      <c r="U492" s="49"/>
      <c r="V492" s="49"/>
      <c r="W492" s="49"/>
      <c r="X492" s="49"/>
      <c r="Y492" s="49"/>
      <c r="Z492" s="49"/>
      <c r="AA492" s="49"/>
      <c r="AB492" s="49"/>
      <c r="AC492" s="49"/>
      <c r="AD492" s="49"/>
      <c r="AE492" s="49"/>
      <c r="AF492" s="49"/>
      <c r="AG492" s="49"/>
      <c r="AH492" s="49"/>
      <c r="AI492" s="49"/>
      <c r="AJ492" s="49"/>
      <c r="AK492" s="49"/>
      <c r="AL492" s="49"/>
      <c r="AM492" s="49"/>
      <c r="AN492" s="49"/>
      <c r="AO492" s="49"/>
      <c r="AP492" s="49"/>
      <c r="AQ492" s="49"/>
      <c r="AR492" s="49"/>
      <c r="AS492" s="49"/>
      <c r="AT492" s="49"/>
      <c r="AU492" s="49"/>
      <c r="AV492" s="49"/>
      <c r="AW492" s="49"/>
      <c r="AX492" s="49"/>
      <c r="AY492" s="49"/>
      <c r="AZ492" s="49"/>
      <c r="BA492" s="49"/>
      <c r="BB492" s="49"/>
      <c r="BC492" s="49"/>
      <c r="BD492" s="49"/>
      <c r="BE492" s="49"/>
      <c r="BF492" s="49"/>
      <c r="BG492" s="49"/>
      <c r="BH492" s="49"/>
      <c r="BI492" s="49"/>
      <c r="BJ492" s="49"/>
      <c r="BK492" s="49"/>
      <c r="BL492" s="49"/>
      <c r="BM492" s="49"/>
      <c r="BN492" s="49"/>
      <c r="BO492" s="62"/>
      <c r="BP492" s="62"/>
    </row>
    <row r="493" spans="6:68" s="45" customFormat="1" x14ac:dyDescent="0.5">
      <c r="F493" s="46"/>
      <c r="G493" s="46"/>
      <c r="H493" s="46"/>
      <c r="I493" s="46"/>
      <c r="J493" s="46"/>
      <c r="L493" s="49"/>
      <c r="M493" s="49"/>
      <c r="N493" s="49"/>
      <c r="O493" s="49"/>
      <c r="P493" s="49"/>
      <c r="Q493" s="49"/>
      <c r="R493" s="49"/>
      <c r="S493" s="49"/>
      <c r="T493" s="49"/>
      <c r="U493" s="49"/>
      <c r="V493" s="49"/>
      <c r="W493" s="49"/>
      <c r="X493" s="49"/>
      <c r="Y493" s="49"/>
      <c r="Z493" s="49"/>
      <c r="AA493" s="49"/>
      <c r="AB493" s="49"/>
      <c r="AC493" s="49"/>
      <c r="AD493" s="49"/>
      <c r="AE493" s="49"/>
      <c r="AF493" s="49"/>
      <c r="AG493" s="49"/>
      <c r="AH493" s="49"/>
      <c r="AI493" s="49"/>
      <c r="AJ493" s="49"/>
      <c r="AK493" s="49"/>
      <c r="AL493" s="49"/>
      <c r="AM493" s="49"/>
      <c r="AN493" s="49"/>
      <c r="AO493" s="49"/>
      <c r="AP493" s="49"/>
      <c r="AQ493" s="49"/>
      <c r="AR493" s="49"/>
      <c r="AS493" s="49"/>
      <c r="AT493" s="49"/>
      <c r="AU493" s="49"/>
      <c r="AV493" s="49"/>
      <c r="AW493" s="49"/>
      <c r="AX493" s="49"/>
      <c r="AY493" s="49"/>
      <c r="AZ493" s="49"/>
      <c r="BA493" s="49"/>
      <c r="BB493" s="49"/>
      <c r="BC493" s="49"/>
      <c r="BD493" s="49"/>
      <c r="BE493" s="49"/>
      <c r="BF493" s="49"/>
      <c r="BG493" s="49"/>
      <c r="BH493" s="49"/>
      <c r="BI493" s="49"/>
      <c r="BJ493" s="49"/>
      <c r="BK493" s="49"/>
      <c r="BL493" s="49"/>
      <c r="BM493" s="49"/>
      <c r="BN493" s="49"/>
      <c r="BO493" s="62"/>
      <c r="BP493" s="62"/>
    </row>
    <row r="494" spans="6:68" s="45" customFormat="1" x14ac:dyDescent="0.5">
      <c r="F494" s="46"/>
      <c r="G494" s="46"/>
      <c r="H494" s="46"/>
      <c r="I494" s="46"/>
      <c r="J494" s="46"/>
      <c r="L494" s="49"/>
      <c r="M494" s="49"/>
      <c r="N494" s="49"/>
      <c r="O494" s="49"/>
      <c r="P494" s="49"/>
      <c r="Q494" s="49"/>
      <c r="R494" s="49"/>
      <c r="S494" s="49"/>
      <c r="T494" s="49"/>
      <c r="U494" s="49"/>
      <c r="V494" s="49"/>
      <c r="W494" s="49"/>
      <c r="X494" s="49"/>
      <c r="Y494" s="49"/>
      <c r="Z494" s="49"/>
      <c r="AA494" s="49"/>
      <c r="AB494" s="49"/>
      <c r="AC494" s="49"/>
      <c r="AD494" s="49"/>
      <c r="AE494" s="49"/>
      <c r="AF494" s="49"/>
      <c r="AG494" s="49"/>
      <c r="AH494" s="49"/>
      <c r="AI494" s="49"/>
      <c r="AJ494" s="49"/>
      <c r="AK494" s="49"/>
      <c r="AL494" s="49"/>
      <c r="AM494" s="49"/>
      <c r="AN494" s="49"/>
      <c r="AO494" s="49"/>
      <c r="AP494" s="49"/>
      <c r="AQ494" s="49"/>
      <c r="AR494" s="49"/>
      <c r="AS494" s="49"/>
      <c r="AT494" s="49"/>
      <c r="AU494" s="49"/>
      <c r="AV494" s="49"/>
      <c r="AW494" s="49"/>
      <c r="AX494" s="49"/>
      <c r="AY494" s="49"/>
      <c r="AZ494" s="49"/>
      <c r="BA494" s="49"/>
      <c r="BB494" s="49"/>
      <c r="BC494" s="49"/>
      <c r="BD494" s="49"/>
      <c r="BE494" s="49"/>
      <c r="BF494" s="49"/>
      <c r="BG494" s="49"/>
      <c r="BH494" s="49"/>
      <c r="BI494" s="49"/>
      <c r="BJ494" s="49"/>
      <c r="BK494" s="49"/>
      <c r="BL494" s="49"/>
      <c r="BM494" s="49"/>
      <c r="BN494" s="49"/>
      <c r="BO494" s="62"/>
      <c r="BP494" s="62"/>
    </row>
    <row r="495" spans="6:68" s="45" customFormat="1" x14ac:dyDescent="0.5">
      <c r="F495" s="46"/>
      <c r="G495" s="46"/>
      <c r="H495" s="46"/>
      <c r="I495" s="46"/>
      <c r="J495" s="46"/>
      <c r="L495" s="49"/>
      <c r="M495" s="49"/>
      <c r="N495" s="49"/>
      <c r="O495" s="49"/>
      <c r="P495" s="49"/>
      <c r="Q495" s="49"/>
      <c r="R495" s="49"/>
      <c r="S495" s="49"/>
      <c r="T495" s="49"/>
      <c r="U495" s="49"/>
      <c r="V495" s="49"/>
      <c r="W495" s="49"/>
      <c r="X495" s="49"/>
      <c r="Y495" s="49"/>
      <c r="Z495" s="49"/>
      <c r="AA495" s="49"/>
      <c r="AB495" s="49"/>
      <c r="AC495" s="49"/>
      <c r="AD495" s="49"/>
      <c r="AE495" s="49"/>
      <c r="AF495" s="49"/>
      <c r="AG495" s="49"/>
      <c r="AH495" s="49"/>
      <c r="AI495" s="49"/>
      <c r="AJ495" s="49"/>
      <c r="AK495" s="49"/>
      <c r="AL495" s="49"/>
      <c r="AM495" s="49"/>
      <c r="AN495" s="49"/>
      <c r="AO495" s="49"/>
      <c r="AP495" s="49"/>
      <c r="AQ495" s="49"/>
      <c r="AR495" s="49"/>
      <c r="AS495" s="49"/>
      <c r="AT495" s="49"/>
      <c r="AU495" s="49"/>
      <c r="AV495" s="49"/>
      <c r="AW495" s="49"/>
      <c r="AX495" s="49"/>
      <c r="AY495" s="49"/>
      <c r="AZ495" s="49"/>
      <c r="BA495" s="49"/>
      <c r="BB495" s="49"/>
      <c r="BC495" s="49"/>
      <c r="BD495" s="49"/>
      <c r="BE495" s="49"/>
      <c r="BF495" s="49"/>
      <c r="BG495" s="49"/>
      <c r="BH495" s="49"/>
      <c r="BI495" s="49"/>
      <c r="BJ495" s="49"/>
      <c r="BK495" s="49"/>
      <c r="BL495" s="49"/>
      <c r="BM495" s="49"/>
      <c r="BN495" s="49"/>
      <c r="BO495" s="62"/>
      <c r="BP495" s="62"/>
    </row>
    <row r="496" spans="6:68" s="45" customFormat="1" x14ac:dyDescent="0.5">
      <c r="F496" s="46"/>
      <c r="G496" s="46"/>
      <c r="H496" s="46"/>
      <c r="I496" s="46"/>
      <c r="J496" s="46"/>
      <c r="L496" s="49"/>
      <c r="M496" s="49"/>
      <c r="N496" s="49"/>
      <c r="O496" s="49"/>
      <c r="P496" s="49"/>
      <c r="Q496" s="49"/>
      <c r="R496" s="49"/>
      <c r="S496" s="49"/>
      <c r="T496" s="49"/>
      <c r="U496" s="49"/>
      <c r="V496" s="49"/>
      <c r="W496" s="49"/>
      <c r="X496" s="49"/>
      <c r="Y496" s="49"/>
      <c r="Z496" s="49"/>
      <c r="AA496" s="49"/>
      <c r="AB496" s="49"/>
      <c r="AC496" s="49"/>
      <c r="AD496" s="49"/>
      <c r="AE496" s="49"/>
      <c r="AF496" s="49"/>
      <c r="AG496" s="49"/>
      <c r="AH496" s="49"/>
      <c r="AI496" s="49"/>
      <c r="AJ496" s="49"/>
      <c r="AK496" s="49"/>
      <c r="AL496" s="49"/>
      <c r="AM496" s="49"/>
      <c r="AN496" s="49"/>
      <c r="AO496" s="49"/>
      <c r="AP496" s="49"/>
      <c r="AQ496" s="49"/>
      <c r="AR496" s="49"/>
      <c r="AS496" s="49"/>
      <c r="AT496" s="49"/>
      <c r="AU496" s="49"/>
      <c r="AV496" s="49"/>
      <c r="AW496" s="49"/>
      <c r="AX496" s="49"/>
      <c r="AY496" s="49"/>
      <c r="AZ496" s="49"/>
      <c r="BA496" s="49"/>
      <c r="BB496" s="49"/>
      <c r="BC496" s="49"/>
      <c r="BD496" s="49"/>
      <c r="BE496" s="49"/>
      <c r="BF496" s="49"/>
      <c r="BG496" s="49"/>
      <c r="BH496" s="49"/>
      <c r="BI496" s="49"/>
      <c r="BJ496" s="49"/>
      <c r="BK496" s="49"/>
      <c r="BL496" s="49"/>
      <c r="BM496" s="49"/>
      <c r="BN496" s="49"/>
      <c r="BO496" s="62"/>
      <c r="BP496" s="62"/>
    </row>
    <row r="497" spans="6:68" s="45" customFormat="1" x14ac:dyDescent="0.5">
      <c r="F497" s="46"/>
      <c r="G497" s="46"/>
      <c r="H497" s="46"/>
      <c r="I497" s="46"/>
      <c r="J497" s="46"/>
      <c r="L497" s="49"/>
      <c r="M497" s="49"/>
      <c r="N497" s="49"/>
      <c r="O497" s="49"/>
      <c r="P497" s="49"/>
      <c r="Q497" s="49"/>
      <c r="R497" s="49"/>
      <c r="S497" s="49"/>
      <c r="T497" s="49"/>
      <c r="U497" s="49"/>
      <c r="V497" s="49"/>
      <c r="W497" s="49"/>
      <c r="X497" s="49"/>
      <c r="Y497" s="49"/>
      <c r="Z497" s="49"/>
      <c r="AA497" s="49"/>
      <c r="AB497" s="49"/>
      <c r="AC497" s="49"/>
      <c r="AD497" s="49"/>
      <c r="AE497" s="49"/>
      <c r="AF497" s="49"/>
      <c r="AG497" s="49"/>
      <c r="AH497" s="49"/>
      <c r="AI497" s="49"/>
      <c r="AJ497" s="49"/>
      <c r="AK497" s="49"/>
      <c r="AL497" s="49"/>
      <c r="AM497" s="49"/>
      <c r="AN497" s="49"/>
      <c r="AO497" s="49"/>
      <c r="AP497" s="49"/>
      <c r="AQ497" s="49"/>
      <c r="AR497" s="49"/>
      <c r="AS497" s="49"/>
      <c r="AT497" s="49"/>
      <c r="AU497" s="49"/>
      <c r="AV497" s="49"/>
      <c r="AW497" s="49"/>
      <c r="AX497" s="49"/>
      <c r="AY497" s="49"/>
      <c r="AZ497" s="49"/>
      <c r="BA497" s="49"/>
      <c r="BB497" s="49"/>
      <c r="BC497" s="49"/>
      <c r="BD497" s="49"/>
      <c r="BE497" s="49"/>
      <c r="BF497" s="49"/>
      <c r="BG497" s="49"/>
      <c r="BH497" s="49"/>
      <c r="BI497" s="49"/>
      <c r="BJ497" s="49"/>
      <c r="BK497" s="49"/>
      <c r="BL497" s="49"/>
      <c r="BM497" s="49"/>
      <c r="BN497" s="49"/>
      <c r="BO497" s="62"/>
      <c r="BP497" s="62"/>
    </row>
    <row r="498" spans="6:68" s="45" customFormat="1" x14ac:dyDescent="0.5">
      <c r="F498" s="46"/>
      <c r="G498" s="46"/>
      <c r="H498" s="46"/>
      <c r="I498" s="46"/>
      <c r="J498" s="46"/>
      <c r="L498" s="49"/>
      <c r="M498" s="49"/>
      <c r="N498" s="49"/>
      <c r="O498" s="49"/>
      <c r="P498" s="49"/>
      <c r="Q498" s="49"/>
      <c r="R498" s="49"/>
      <c r="S498" s="49"/>
      <c r="T498" s="49"/>
      <c r="U498" s="49"/>
      <c r="V498" s="49"/>
      <c r="W498" s="49"/>
      <c r="X498" s="49"/>
      <c r="Y498" s="49"/>
      <c r="Z498" s="49"/>
      <c r="AA498" s="49"/>
      <c r="AB498" s="49"/>
      <c r="AC498" s="49"/>
      <c r="AD498" s="49"/>
      <c r="AE498" s="49"/>
      <c r="AF498" s="49"/>
      <c r="AG498" s="49"/>
      <c r="AH498" s="49"/>
      <c r="AI498" s="49"/>
      <c r="AJ498" s="49"/>
      <c r="AK498" s="49"/>
      <c r="AL498" s="49"/>
      <c r="AM498" s="49"/>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49"/>
      <c r="BL498" s="49"/>
      <c r="BM498" s="49"/>
      <c r="BN498" s="49"/>
      <c r="BO498" s="62"/>
      <c r="BP498" s="62"/>
    </row>
    <row r="499" spans="6:68" s="45" customFormat="1" x14ac:dyDescent="0.5">
      <c r="F499" s="46"/>
      <c r="G499" s="46"/>
      <c r="H499" s="46"/>
      <c r="I499" s="46"/>
      <c r="J499" s="46"/>
      <c r="L499" s="49"/>
      <c r="M499" s="49"/>
      <c r="N499" s="49"/>
      <c r="O499" s="49"/>
      <c r="P499" s="49"/>
      <c r="Q499" s="49"/>
      <c r="R499" s="49"/>
      <c r="S499" s="49"/>
      <c r="T499" s="49"/>
      <c r="U499" s="49"/>
      <c r="V499" s="49"/>
      <c r="W499" s="49"/>
      <c r="X499" s="49"/>
      <c r="Y499" s="49"/>
      <c r="Z499" s="49"/>
      <c r="AA499" s="49"/>
      <c r="AB499" s="49"/>
      <c r="AC499" s="49"/>
      <c r="AD499" s="49"/>
      <c r="AE499" s="49"/>
      <c r="AF499" s="49"/>
      <c r="AG499" s="49"/>
      <c r="AH499" s="49"/>
      <c r="AI499" s="49"/>
      <c r="AJ499" s="49"/>
      <c r="AK499" s="49"/>
      <c r="AL499" s="49"/>
      <c r="AM499" s="49"/>
      <c r="AN499" s="49"/>
      <c r="AO499" s="49"/>
      <c r="AP499" s="49"/>
      <c r="AQ499" s="49"/>
      <c r="AR499" s="49"/>
      <c r="AS499" s="49"/>
      <c r="AT499" s="49"/>
      <c r="AU499" s="49"/>
      <c r="AV499" s="49"/>
      <c r="AW499" s="49"/>
      <c r="AX499" s="49"/>
      <c r="AY499" s="49"/>
      <c r="AZ499" s="49"/>
      <c r="BA499" s="49"/>
      <c r="BB499" s="49"/>
      <c r="BC499" s="49"/>
      <c r="BD499" s="49"/>
      <c r="BE499" s="49"/>
      <c r="BF499" s="49"/>
      <c r="BG499" s="49"/>
      <c r="BH499" s="49"/>
      <c r="BI499" s="49"/>
      <c r="BJ499" s="49"/>
      <c r="BK499" s="49"/>
      <c r="BL499" s="49"/>
      <c r="BM499" s="49"/>
      <c r="BN499" s="49"/>
      <c r="BO499" s="62"/>
      <c r="BP499" s="62"/>
    </row>
    <row r="500" spans="6:68" s="45" customFormat="1" x14ac:dyDescent="0.5">
      <c r="F500" s="46"/>
      <c r="G500" s="46"/>
      <c r="H500" s="46"/>
      <c r="I500" s="46"/>
      <c r="J500" s="46"/>
      <c r="L500" s="49"/>
      <c r="M500" s="49"/>
      <c r="N500" s="49"/>
      <c r="O500" s="49"/>
      <c r="P500" s="49"/>
      <c r="Q500" s="49"/>
      <c r="R500" s="49"/>
      <c r="S500" s="49"/>
      <c r="T500" s="49"/>
      <c r="U500" s="49"/>
      <c r="V500" s="49"/>
      <c r="W500" s="49"/>
      <c r="X500" s="49"/>
      <c r="Y500" s="49"/>
      <c r="Z500" s="49"/>
      <c r="AA500" s="49"/>
      <c r="AB500" s="49"/>
      <c r="AC500" s="49"/>
      <c r="AD500" s="49"/>
      <c r="AE500" s="49"/>
      <c r="AF500" s="49"/>
      <c r="AG500" s="49"/>
      <c r="AH500" s="49"/>
      <c r="AI500" s="49"/>
      <c r="AJ500" s="49"/>
      <c r="AK500" s="49"/>
      <c r="AL500" s="49"/>
      <c r="AM500" s="49"/>
      <c r="AN500" s="49"/>
      <c r="AO500" s="49"/>
      <c r="AP500" s="49"/>
      <c r="AQ500" s="49"/>
      <c r="AR500" s="49"/>
      <c r="AS500" s="49"/>
      <c r="AT500" s="49"/>
      <c r="AU500" s="49"/>
      <c r="AV500" s="49"/>
      <c r="AW500" s="49"/>
      <c r="AX500" s="49"/>
      <c r="AY500" s="49"/>
      <c r="AZ500" s="49"/>
      <c r="BA500" s="49"/>
      <c r="BB500" s="49"/>
      <c r="BC500" s="49"/>
      <c r="BD500" s="49"/>
      <c r="BE500" s="49"/>
      <c r="BF500" s="49"/>
      <c r="BG500" s="49"/>
      <c r="BH500" s="49"/>
      <c r="BI500" s="49"/>
      <c r="BJ500" s="49"/>
      <c r="BK500" s="49"/>
      <c r="BL500" s="49"/>
      <c r="BM500" s="49"/>
      <c r="BN500" s="49"/>
      <c r="BO500" s="62"/>
      <c r="BP500" s="62"/>
    </row>
    <row r="501" spans="6:68" s="45" customFormat="1" x14ac:dyDescent="0.5">
      <c r="F501" s="46"/>
      <c r="G501" s="46"/>
      <c r="H501" s="46"/>
      <c r="I501" s="46"/>
      <c r="J501" s="46"/>
      <c r="L501" s="49"/>
      <c r="M501" s="49"/>
      <c r="N501" s="49"/>
      <c r="O501" s="49"/>
      <c r="P501" s="49"/>
      <c r="Q501" s="49"/>
      <c r="R501" s="49"/>
      <c r="S501" s="49"/>
      <c r="T501" s="49"/>
      <c r="U501" s="49"/>
      <c r="V501" s="49"/>
      <c r="W501" s="49"/>
      <c r="X501" s="49"/>
      <c r="Y501" s="49"/>
      <c r="Z501" s="49"/>
      <c r="AA501" s="49"/>
      <c r="AB501" s="49"/>
      <c r="AC501" s="49"/>
      <c r="AD501" s="49"/>
      <c r="AE501" s="49"/>
      <c r="AF501" s="49"/>
      <c r="AG501" s="49"/>
      <c r="AH501" s="49"/>
      <c r="AI501" s="49"/>
      <c r="AJ501" s="49"/>
      <c r="AK501" s="49"/>
      <c r="AL501" s="49"/>
      <c r="AM501" s="49"/>
      <c r="AN501" s="49"/>
      <c r="AO501" s="49"/>
      <c r="AP501" s="49"/>
      <c r="AQ501" s="49"/>
      <c r="AR501" s="49"/>
      <c r="AS501" s="49"/>
      <c r="AT501" s="49"/>
      <c r="AU501" s="49"/>
      <c r="AV501" s="49"/>
      <c r="AW501" s="49"/>
      <c r="AX501" s="49"/>
      <c r="AY501" s="49"/>
      <c r="AZ501" s="49"/>
      <c r="BA501" s="49"/>
      <c r="BB501" s="49"/>
      <c r="BC501" s="49"/>
      <c r="BD501" s="49"/>
      <c r="BE501" s="49"/>
      <c r="BF501" s="49"/>
      <c r="BG501" s="49"/>
      <c r="BH501" s="49"/>
      <c r="BI501" s="49"/>
      <c r="BJ501" s="49"/>
      <c r="BK501" s="49"/>
      <c r="BL501" s="49"/>
      <c r="BM501" s="49"/>
      <c r="BN501" s="49"/>
      <c r="BO501" s="62"/>
      <c r="BP501" s="62"/>
    </row>
    <row r="502" spans="6:68" s="45" customFormat="1" x14ac:dyDescent="0.5">
      <c r="F502" s="46"/>
      <c r="G502" s="46"/>
      <c r="H502" s="46"/>
      <c r="I502" s="46"/>
      <c r="J502" s="46"/>
      <c r="L502" s="49"/>
      <c r="M502" s="49"/>
      <c r="N502" s="49"/>
      <c r="O502" s="49"/>
      <c r="P502" s="49"/>
      <c r="Q502" s="49"/>
      <c r="R502" s="49"/>
      <c r="S502" s="49"/>
      <c r="T502" s="49"/>
      <c r="U502" s="49"/>
      <c r="V502" s="49"/>
      <c r="W502" s="49"/>
      <c r="X502" s="49"/>
      <c r="Y502" s="49"/>
      <c r="Z502" s="49"/>
      <c r="AA502" s="49"/>
      <c r="AB502" s="49"/>
      <c r="AC502" s="49"/>
      <c r="AD502" s="49"/>
      <c r="AE502" s="49"/>
      <c r="AF502" s="49"/>
      <c r="AG502" s="49"/>
      <c r="AH502" s="49"/>
      <c r="AI502" s="49"/>
      <c r="AJ502" s="49"/>
      <c r="AK502" s="49"/>
      <c r="AL502" s="49"/>
      <c r="AM502" s="49"/>
      <c r="AN502" s="49"/>
      <c r="AO502" s="49"/>
      <c r="AP502" s="49"/>
      <c r="AQ502" s="49"/>
      <c r="AR502" s="49"/>
      <c r="AS502" s="49"/>
      <c r="AT502" s="49"/>
      <c r="AU502" s="49"/>
      <c r="AV502" s="49"/>
      <c r="AW502" s="49"/>
      <c r="AX502" s="49"/>
      <c r="AY502" s="49"/>
      <c r="AZ502" s="49"/>
      <c r="BA502" s="49"/>
      <c r="BB502" s="49"/>
      <c r="BC502" s="49"/>
      <c r="BD502" s="49"/>
      <c r="BE502" s="49"/>
      <c r="BF502" s="49"/>
      <c r="BG502" s="49"/>
      <c r="BH502" s="49"/>
      <c r="BI502" s="49"/>
      <c r="BJ502" s="49"/>
      <c r="BK502" s="49"/>
      <c r="BL502" s="49"/>
      <c r="BM502" s="49"/>
      <c r="BN502" s="49"/>
      <c r="BO502" s="62"/>
      <c r="BP502" s="62"/>
    </row>
    <row r="503" spans="6:68" s="45" customFormat="1" x14ac:dyDescent="0.5">
      <c r="F503" s="46"/>
      <c r="G503" s="46"/>
      <c r="H503" s="46"/>
      <c r="I503" s="46"/>
      <c r="J503" s="46"/>
      <c r="L503" s="49"/>
      <c r="M503" s="49"/>
      <c r="N503" s="49"/>
      <c r="O503" s="49"/>
      <c r="P503" s="49"/>
      <c r="Q503" s="49"/>
      <c r="R503" s="49"/>
      <c r="S503" s="49"/>
      <c r="T503" s="49"/>
      <c r="U503" s="49"/>
      <c r="V503" s="49"/>
      <c r="W503" s="49"/>
      <c r="X503" s="49"/>
      <c r="Y503" s="49"/>
      <c r="Z503" s="49"/>
      <c r="AA503" s="49"/>
      <c r="AB503" s="49"/>
      <c r="AC503" s="49"/>
      <c r="AD503" s="49"/>
      <c r="AE503" s="49"/>
      <c r="AF503" s="49"/>
      <c r="AG503" s="49"/>
      <c r="AH503" s="49"/>
      <c r="AI503" s="49"/>
      <c r="AJ503" s="49"/>
      <c r="AK503" s="49"/>
      <c r="AL503" s="49"/>
      <c r="AM503" s="49"/>
      <c r="AN503" s="49"/>
      <c r="AO503" s="49"/>
      <c r="AP503" s="49"/>
      <c r="AQ503" s="49"/>
      <c r="AR503" s="49"/>
      <c r="AS503" s="49"/>
      <c r="AT503" s="49"/>
      <c r="AU503" s="49"/>
      <c r="AV503" s="49"/>
      <c r="AW503" s="49"/>
      <c r="AX503" s="49"/>
      <c r="AY503" s="49"/>
      <c r="AZ503" s="49"/>
      <c r="BA503" s="49"/>
      <c r="BB503" s="49"/>
      <c r="BC503" s="49"/>
      <c r="BD503" s="49"/>
      <c r="BE503" s="49"/>
      <c r="BF503" s="49"/>
      <c r="BG503" s="49"/>
      <c r="BH503" s="49"/>
      <c r="BI503" s="49"/>
      <c r="BJ503" s="49"/>
      <c r="BK503" s="49"/>
      <c r="BL503" s="49"/>
      <c r="BM503" s="49"/>
      <c r="BN503" s="49"/>
      <c r="BO503" s="62"/>
      <c r="BP503" s="62"/>
    </row>
    <row r="504" spans="6:68" s="45" customFormat="1" x14ac:dyDescent="0.5">
      <c r="F504" s="46"/>
      <c r="G504" s="46"/>
      <c r="H504" s="46"/>
      <c r="I504" s="46"/>
      <c r="J504" s="46"/>
      <c r="L504" s="49"/>
      <c r="M504" s="49"/>
      <c r="N504" s="49"/>
      <c r="O504" s="49"/>
      <c r="P504" s="49"/>
      <c r="Q504" s="49"/>
      <c r="R504" s="49"/>
      <c r="S504" s="49"/>
      <c r="T504" s="49"/>
      <c r="U504" s="49"/>
      <c r="V504" s="49"/>
      <c r="W504" s="49"/>
      <c r="X504" s="49"/>
      <c r="Y504" s="49"/>
      <c r="Z504" s="49"/>
      <c r="AA504" s="49"/>
      <c r="AB504" s="49"/>
      <c r="AC504" s="49"/>
      <c r="AD504" s="49"/>
      <c r="AE504" s="49"/>
      <c r="AF504" s="49"/>
      <c r="AG504" s="49"/>
      <c r="AH504" s="49"/>
      <c r="AI504" s="49"/>
      <c r="AJ504" s="49"/>
      <c r="AK504" s="49"/>
      <c r="AL504" s="49"/>
      <c r="AM504" s="49"/>
      <c r="AN504" s="49"/>
      <c r="AO504" s="49"/>
      <c r="AP504" s="49"/>
      <c r="AQ504" s="49"/>
      <c r="AR504" s="49"/>
      <c r="AS504" s="49"/>
      <c r="AT504" s="49"/>
      <c r="AU504" s="49"/>
      <c r="AV504" s="49"/>
      <c r="AW504" s="49"/>
      <c r="AX504" s="49"/>
      <c r="AY504" s="49"/>
      <c r="AZ504" s="49"/>
      <c r="BA504" s="49"/>
      <c r="BB504" s="49"/>
      <c r="BC504" s="49"/>
      <c r="BD504" s="49"/>
      <c r="BE504" s="49"/>
      <c r="BF504" s="49"/>
      <c r="BG504" s="49"/>
      <c r="BH504" s="49"/>
      <c r="BI504" s="49"/>
      <c r="BJ504" s="49"/>
      <c r="BK504" s="49"/>
      <c r="BL504" s="49"/>
      <c r="BM504" s="49"/>
      <c r="BN504" s="49"/>
      <c r="BO504" s="62"/>
      <c r="BP504" s="62"/>
    </row>
    <row r="505" spans="6:68" s="45" customFormat="1" x14ac:dyDescent="0.5">
      <c r="F505" s="46"/>
      <c r="G505" s="46"/>
      <c r="H505" s="46"/>
      <c r="I505" s="46"/>
      <c r="J505" s="46"/>
      <c r="L505" s="49"/>
      <c r="M505" s="49"/>
      <c r="N505" s="49"/>
      <c r="O505" s="49"/>
      <c r="P505" s="49"/>
      <c r="Q505" s="49"/>
      <c r="R505" s="49"/>
      <c r="S505" s="49"/>
      <c r="T505" s="49"/>
      <c r="U505" s="49"/>
      <c r="V505" s="49"/>
      <c r="W505" s="49"/>
      <c r="X505" s="49"/>
      <c r="Y505" s="49"/>
      <c r="Z505" s="49"/>
      <c r="AA505" s="49"/>
      <c r="AB505" s="49"/>
      <c r="AC505" s="49"/>
      <c r="AD505" s="49"/>
      <c r="AE505" s="49"/>
      <c r="AF505" s="49"/>
      <c r="AG505" s="49"/>
      <c r="AH505" s="49"/>
      <c r="AI505" s="49"/>
      <c r="AJ505" s="49"/>
      <c r="AK505" s="49"/>
      <c r="AL505" s="49"/>
      <c r="AM505" s="49"/>
      <c r="AN505" s="49"/>
      <c r="AO505" s="49"/>
      <c r="AP505" s="49"/>
      <c r="AQ505" s="49"/>
      <c r="AR505" s="49"/>
      <c r="AS505" s="49"/>
      <c r="AT505" s="49"/>
      <c r="AU505" s="49"/>
      <c r="AV505" s="49"/>
      <c r="AW505" s="49"/>
      <c r="AX505" s="49"/>
      <c r="AY505" s="49"/>
      <c r="AZ505" s="49"/>
      <c r="BA505" s="49"/>
      <c r="BB505" s="49"/>
      <c r="BC505" s="49"/>
      <c r="BD505" s="49"/>
      <c r="BE505" s="49"/>
      <c r="BF505" s="49"/>
      <c r="BG505" s="49"/>
      <c r="BH505" s="49"/>
      <c r="BI505" s="49"/>
      <c r="BJ505" s="49"/>
      <c r="BK505" s="49"/>
      <c r="BL505" s="49"/>
      <c r="BM505" s="49"/>
      <c r="BN505" s="49"/>
      <c r="BO505" s="62"/>
      <c r="BP505" s="62"/>
    </row>
    <row r="506" spans="6:68" s="45" customFormat="1" x14ac:dyDescent="0.5">
      <c r="F506" s="46"/>
      <c r="G506" s="46"/>
      <c r="H506" s="46"/>
      <c r="I506" s="46"/>
      <c r="J506" s="46"/>
      <c r="L506" s="49"/>
      <c r="M506" s="49"/>
      <c r="N506" s="49"/>
      <c r="O506" s="49"/>
      <c r="P506" s="49"/>
      <c r="Q506" s="49"/>
      <c r="R506" s="49"/>
      <c r="S506" s="49"/>
      <c r="T506" s="49"/>
      <c r="U506" s="49"/>
      <c r="V506" s="49"/>
      <c r="W506" s="49"/>
      <c r="X506" s="49"/>
      <c r="Y506" s="49"/>
      <c r="Z506" s="49"/>
      <c r="AA506" s="49"/>
      <c r="AB506" s="49"/>
      <c r="AC506" s="49"/>
      <c r="AD506" s="49"/>
      <c r="AE506" s="49"/>
      <c r="AF506" s="49"/>
      <c r="AG506" s="49"/>
      <c r="AH506" s="49"/>
      <c r="AI506" s="49"/>
      <c r="AJ506" s="49"/>
      <c r="AK506" s="49"/>
      <c r="AL506" s="49"/>
      <c r="AM506" s="49"/>
      <c r="AN506" s="49"/>
      <c r="AO506" s="49"/>
      <c r="AP506" s="49"/>
      <c r="AQ506" s="49"/>
      <c r="AR506" s="49"/>
      <c r="AS506" s="49"/>
      <c r="AT506" s="49"/>
      <c r="AU506" s="49"/>
      <c r="AV506" s="49"/>
      <c r="AW506" s="49"/>
      <c r="AX506" s="49"/>
      <c r="AY506" s="49"/>
      <c r="AZ506" s="49"/>
      <c r="BA506" s="49"/>
      <c r="BB506" s="49"/>
      <c r="BC506" s="49"/>
      <c r="BD506" s="49"/>
      <c r="BE506" s="49"/>
      <c r="BF506" s="49"/>
      <c r="BG506" s="49"/>
      <c r="BH506" s="49"/>
      <c r="BI506" s="49"/>
      <c r="BJ506" s="49"/>
      <c r="BK506" s="49"/>
      <c r="BL506" s="49"/>
      <c r="BM506" s="49"/>
      <c r="BN506" s="49"/>
      <c r="BO506" s="62"/>
      <c r="BP506" s="62"/>
    </row>
    <row r="507" spans="6:68" s="45" customFormat="1" x14ac:dyDescent="0.5">
      <c r="F507" s="46"/>
      <c r="G507" s="46"/>
      <c r="H507" s="46"/>
      <c r="I507" s="46"/>
      <c r="J507" s="46"/>
      <c r="L507" s="49"/>
      <c r="M507" s="49"/>
      <c r="N507" s="49"/>
      <c r="O507" s="49"/>
      <c r="P507" s="49"/>
      <c r="Q507" s="49"/>
      <c r="R507" s="49"/>
      <c r="S507" s="49"/>
      <c r="T507" s="49"/>
      <c r="U507" s="49"/>
      <c r="V507" s="49"/>
      <c r="W507" s="49"/>
      <c r="X507" s="49"/>
      <c r="Y507" s="49"/>
      <c r="Z507" s="49"/>
      <c r="AA507" s="49"/>
      <c r="AB507" s="49"/>
      <c r="AC507" s="49"/>
      <c r="AD507" s="49"/>
      <c r="AE507" s="49"/>
      <c r="AF507" s="49"/>
      <c r="AG507" s="49"/>
      <c r="AH507" s="49"/>
      <c r="AI507" s="49"/>
      <c r="AJ507" s="49"/>
      <c r="AK507" s="49"/>
      <c r="AL507" s="49"/>
      <c r="AM507" s="49"/>
      <c r="AN507" s="49"/>
      <c r="AO507" s="49"/>
      <c r="AP507" s="49"/>
      <c r="AQ507" s="49"/>
      <c r="AR507" s="49"/>
      <c r="AS507" s="49"/>
      <c r="AT507" s="49"/>
      <c r="AU507" s="49"/>
      <c r="AV507" s="49"/>
      <c r="AW507" s="49"/>
      <c r="AX507" s="49"/>
      <c r="AY507" s="49"/>
      <c r="AZ507" s="49"/>
      <c r="BA507" s="49"/>
      <c r="BB507" s="49"/>
      <c r="BC507" s="49"/>
      <c r="BD507" s="49"/>
      <c r="BE507" s="49"/>
      <c r="BF507" s="49"/>
      <c r="BG507" s="49"/>
      <c r="BH507" s="49"/>
      <c r="BI507" s="49"/>
      <c r="BJ507" s="49"/>
      <c r="BK507" s="49"/>
      <c r="BL507" s="49"/>
      <c r="BM507" s="49"/>
      <c r="BN507" s="49"/>
      <c r="BO507" s="62"/>
      <c r="BP507" s="62"/>
    </row>
    <row r="508" spans="6:68" s="45" customFormat="1" x14ac:dyDescent="0.5">
      <c r="F508" s="46"/>
      <c r="G508" s="46"/>
      <c r="H508" s="46"/>
      <c r="I508" s="46"/>
      <c r="J508" s="46"/>
      <c r="L508" s="49"/>
      <c r="M508" s="49"/>
      <c r="N508" s="49"/>
      <c r="O508" s="49"/>
      <c r="P508" s="49"/>
      <c r="Q508" s="49"/>
      <c r="R508" s="49"/>
      <c r="S508" s="49"/>
      <c r="T508" s="49"/>
      <c r="U508" s="49"/>
      <c r="V508" s="49"/>
      <c r="W508" s="49"/>
      <c r="X508" s="49"/>
      <c r="Y508" s="49"/>
      <c r="Z508" s="49"/>
      <c r="AA508" s="49"/>
      <c r="AB508" s="49"/>
      <c r="AC508" s="49"/>
      <c r="AD508" s="49"/>
      <c r="AE508" s="49"/>
      <c r="AF508" s="49"/>
      <c r="AG508" s="49"/>
      <c r="AH508" s="49"/>
      <c r="AI508" s="49"/>
      <c r="AJ508" s="49"/>
      <c r="AK508" s="49"/>
      <c r="AL508" s="49"/>
      <c r="AM508" s="49"/>
      <c r="AN508" s="49"/>
      <c r="AO508" s="49"/>
      <c r="AP508" s="49"/>
      <c r="AQ508" s="49"/>
      <c r="AR508" s="49"/>
      <c r="AS508" s="49"/>
      <c r="AT508" s="49"/>
      <c r="AU508" s="49"/>
      <c r="AV508" s="49"/>
      <c r="AW508" s="49"/>
      <c r="AX508" s="49"/>
      <c r="AY508" s="49"/>
      <c r="AZ508" s="49"/>
      <c r="BA508" s="49"/>
      <c r="BB508" s="49"/>
      <c r="BC508" s="49"/>
      <c r="BD508" s="49"/>
      <c r="BE508" s="49"/>
      <c r="BF508" s="49"/>
      <c r="BG508" s="49"/>
      <c r="BH508" s="49"/>
      <c r="BI508" s="49"/>
      <c r="BJ508" s="49"/>
      <c r="BK508" s="49"/>
      <c r="BL508" s="49"/>
      <c r="BM508" s="49"/>
      <c r="BN508" s="49"/>
      <c r="BO508" s="62"/>
      <c r="BP508" s="62"/>
    </row>
    <row r="509" spans="6:68" s="45" customFormat="1" x14ac:dyDescent="0.5">
      <c r="F509" s="46"/>
      <c r="G509" s="46"/>
      <c r="H509" s="46"/>
      <c r="I509" s="46"/>
      <c r="J509" s="46"/>
      <c r="L509" s="49"/>
      <c r="M509" s="49"/>
      <c r="N509" s="49"/>
      <c r="O509" s="49"/>
      <c r="P509" s="49"/>
      <c r="Q509" s="49"/>
      <c r="R509" s="49"/>
      <c r="S509" s="49"/>
      <c r="T509" s="49"/>
      <c r="U509" s="49"/>
      <c r="V509" s="49"/>
      <c r="W509" s="49"/>
      <c r="X509" s="49"/>
      <c r="Y509" s="49"/>
      <c r="Z509" s="49"/>
      <c r="AA509" s="49"/>
      <c r="AB509" s="49"/>
      <c r="AC509" s="49"/>
      <c r="AD509" s="49"/>
      <c r="AE509" s="49"/>
      <c r="AF509" s="49"/>
      <c r="AG509" s="49"/>
      <c r="AH509" s="49"/>
      <c r="AI509" s="49"/>
      <c r="AJ509" s="49"/>
      <c r="AK509" s="49"/>
      <c r="AL509" s="49"/>
      <c r="AM509" s="49"/>
      <c r="AN509" s="49"/>
      <c r="AO509" s="49"/>
      <c r="AP509" s="49"/>
      <c r="AQ509" s="49"/>
      <c r="AR509" s="49"/>
      <c r="AS509" s="49"/>
      <c r="AT509" s="49"/>
      <c r="AU509" s="49"/>
      <c r="AV509" s="49"/>
      <c r="AW509" s="49"/>
      <c r="AX509" s="49"/>
      <c r="AY509" s="49"/>
      <c r="AZ509" s="49"/>
      <c r="BA509" s="49"/>
      <c r="BB509" s="49"/>
      <c r="BC509" s="49"/>
      <c r="BD509" s="49"/>
      <c r="BE509" s="49"/>
      <c r="BF509" s="49"/>
      <c r="BG509" s="49"/>
      <c r="BH509" s="49"/>
      <c r="BI509" s="49"/>
      <c r="BJ509" s="49"/>
      <c r="BK509" s="49"/>
      <c r="BL509" s="49"/>
      <c r="BM509" s="49"/>
      <c r="BN509" s="49"/>
      <c r="BO509" s="62"/>
      <c r="BP509" s="62"/>
    </row>
    <row r="510" spans="6:68" s="45" customFormat="1" x14ac:dyDescent="0.5">
      <c r="F510" s="46"/>
      <c r="G510" s="46"/>
      <c r="H510" s="46"/>
      <c r="I510" s="46"/>
      <c r="J510" s="46"/>
      <c r="L510" s="49"/>
      <c r="M510" s="49"/>
      <c r="N510" s="49"/>
      <c r="O510" s="49"/>
      <c r="P510" s="49"/>
      <c r="Q510" s="49"/>
      <c r="R510" s="49"/>
      <c r="S510" s="49"/>
      <c r="T510" s="49"/>
      <c r="U510" s="49"/>
      <c r="V510" s="49"/>
      <c r="W510" s="49"/>
      <c r="X510" s="49"/>
      <c r="Y510" s="49"/>
      <c r="Z510" s="49"/>
      <c r="AA510" s="49"/>
      <c r="AB510" s="49"/>
      <c r="AC510" s="49"/>
      <c r="AD510" s="49"/>
      <c r="AE510" s="49"/>
      <c r="AF510" s="49"/>
      <c r="AG510" s="49"/>
      <c r="AH510" s="49"/>
      <c r="AI510" s="49"/>
      <c r="AJ510" s="49"/>
      <c r="AK510" s="49"/>
      <c r="AL510" s="49"/>
      <c r="AM510" s="49"/>
      <c r="AN510" s="49"/>
      <c r="AO510" s="49"/>
      <c r="AP510" s="49"/>
      <c r="AQ510" s="49"/>
      <c r="AR510" s="49"/>
      <c r="AS510" s="49"/>
      <c r="AT510" s="49"/>
      <c r="AU510" s="49"/>
      <c r="AV510" s="49"/>
      <c r="AW510" s="49"/>
      <c r="AX510" s="49"/>
      <c r="AY510" s="49"/>
      <c r="AZ510" s="49"/>
      <c r="BA510" s="49"/>
      <c r="BB510" s="49"/>
      <c r="BC510" s="49"/>
      <c r="BD510" s="49"/>
      <c r="BE510" s="49"/>
      <c r="BF510" s="49"/>
      <c r="BG510" s="49"/>
      <c r="BH510" s="49"/>
      <c r="BI510" s="49"/>
      <c r="BJ510" s="49"/>
      <c r="BK510" s="49"/>
      <c r="BL510" s="49"/>
      <c r="BM510" s="49"/>
      <c r="BN510" s="49"/>
      <c r="BO510" s="62"/>
      <c r="BP510" s="62"/>
    </row>
    <row r="511" spans="6:68" s="45" customFormat="1" x14ac:dyDescent="0.5">
      <c r="F511" s="46"/>
      <c r="G511" s="46"/>
      <c r="H511" s="46"/>
      <c r="I511" s="46"/>
      <c r="J511" s="46"/>
      <c r="L511" s="49"/>
      <c r="M511" s="49"/>
      <c r="N511" s="49"/>
      <c r="O511" s="49"/>
      <c r="P511" s="49"/>
      <c r="Q511" s="49"/>
      <c r="R511" s="49"/>
      <c r="S511" s="49"/>
      <c r="T511" s="49"/>
      <c r="U511" s="49"/>
      <c r="V511" s="49"/>
      <c r="W511" s="49"/>
      <c r="X511" s="49"/>
      <c r="Y511" s="49"/>
      <c r="Z511" s="49"/>
      <c r="AA511" s="49"/>
      <c r="AB511" s="49"/>
      <c r="AC511" s="49"/>
      <c r="AD511" s="49"/>
      <c r="AE511" s="49"/>
      <c r="AF511" s="49"/>
      <c r="AG511" s="49"/>
      <c r="AH511" s="49"/>
      <c r="AI511" s="49"/>
      <c r="AJ511" s="49"/>
      <c r="AK511" s="49"/>
      <c r="AL511" s="49"/>
      <c r="AM511" s="49"/>
      <c r="AN511" s="49"/>
      <c r="AO511" s="49"/>
      <c r="AP511" s="49"/>
      <c r="AQ511" s="49"/>
      <c r="AR511" s="49"/>
      <c r="AS511" s="49"/>
      <c r="AT511" s="49"/>
      <c r="AU511" s="49"/>
      <c r="AV511" s="49"/>
      <c r="AW511" s="49"/>
      <c r="AX511" s="49"/>
      <c r="AY511" s="49"/>
      <c r="AZ511" s="49"/>
      <c r="BA511" s="49"/>
      <c r="BB511" s="49"/>
      <c r="BC511" s="49"/>
      <c r="BD511" s="49"/>
      <c r="BE511" s="49"/>
      <c r="BF511" s="49"/>
      <c r="BG511" s="49"/>
      <c r="BH511" s="49"/>
      <c r="BI511" s="49"/>
      <c r="BJ511" s="49"/>
      <c r="BK511" s="49"/>
      <c r="BL511" s="49"/>
      <c r="BM511" s="49"/>
      <c r="BN511" s="49"/>
      <c r="BO511" s="62"/>
      <c r="BP511" s="62"/>
    </row>
    <row r="512" spans="6:68" s="45" customFormat="1" x14ac:dyDescent="0.5">
      <c r="F512" s="46"/>
      <c r="G512" s="46"/>
      <c r="H512" s="46"/>
      <c r="I512" s="46"/>
      <c r="J512" s="46"/>
      <c r="L512" s="49"/>
      <c r="M512" s="49"/>
      <c r="N512" s="49"/>
      <c r="O512" s="49"/>
      <c r="P512" s="49"/>
      <c r="Q512" s="49"/>
      <c r="R512" s="49"/>
      <c r="S512" s="49"/>
      <c r="T512" s="49"/>
      <c r="U512" s="49"/>
      <c r="V512" s="49"/>
      <c r="W512" s="49"/>
      <c r="X512" s="49"/>
      <c r="Y512" s="49"/>
      <c r="Z512" s="49"/>
      <c r="AA512" s="49"/>
      <c r="AB512" s="49"/>
      <c r="AC512" s="49"/>
      <c r="AD512" s="49"/>
      <c r="AE512" s="49"/>
      <c r="AF512" s="49"/>
      <c r="AG512" s="49"/>
      <c r="AH512" s="49"/>
      <c r="AI512" s="49"/>
      <c r="AJ512" s="49"/>
      <c r="AK512" s="49"/>
      <c r="AL512" s="49"/>
      <c r="AM512" s="49"/>
      <c r="AN512" s="49"/>
      <c r="AO512" s="49"/>
      <c r="AP512" s="49"/>
      <c r="AQ512" s="49"/>
      <c r="AR512" s="49"/>
      <c r="AS512" s="49"/>
      <c r="AT512" s="49"/>
      <c r="AU512" s="49"/>
      <c r="AV512" s="49"/>
      <c r="AW512" s="49"/>
      <c r="AX512" s="49"/>
      <c r="AY512" s="49"/>
      <c r="AZ512" s="49"/>
      <c r="BA512" s="49"/>
      <c r="BB512" s="49"/>
      <c r="BC512" s="49"/>
      <c r="BD512" s="49"/>
      <c r="BE512" s="49"/>
      <c r="BF512" s="49"/>
      <c r="BG512" s="49"/>
      <c r="BH512" s="49"/>
      <c r="BI512" s="49"/>
      <c r="BJ512" s="49"/>
      <c r="BK512" s="49"/>
      <c r="BL512" s="49"/>
      <c r="BM512" s="49"/>
      <c r="BN512" s="49"/>
      <c r="BO512" s="62"/>
      <c r="BP512" s="62"/>
    </row>
    <row r="513" spans="6:68" s="45" customFormat="1" x14ac:dyDescent="0.5">
      <c r="F513" s="46"/>
      <c r="G513" s="46"/>
      <c r="H513" s="46"/>
      <c r="I513" s="46"/>
      <c r="J513" s="46"/>
      <c r="L513" s="49"/>
      <c r="M513" s="49"/>
      <c r="N513" s="49"/>
      <c r="O513" s="49"/>
      <c r="P513" s="49"/>
      <c r="Q513" s="49"/>
      <c r="R513" s="49"/>
      <c r="S513" s="49"/>
      <c r="T513" s="49"/>
      <c r="U513" s="49"/>
      <c r="V513" s="49"/>
      <c r="W513" s="49"/>
      <c r="X513" s="49"/>
      <c r="Y513" s="49"/>
      <c r="Z513" s="49"/>
      <c r="AA513" s="49"/>
      <c r="AB513" s="49"/>
      <c r="AC513" s="49"/>
      <c r="AD513" s="49"/>
      <c r="AE513" s="49"/>
      <c r="AF513" s="49"/>
      <c r="AG513" s="49"/>
      <c r="AH513" s="49"/>
      <c r="AI513" s="49"/>
      <c r="AJ513" s="49"/>
      <c r="AK513" s="49"/>
      <c r="AL513" s="49"/>
      <c r="AM513" s="49"/>
      <c r="AN513" s="49"/>
      <c r="AO513" s="49"/>
      <c r="AP513" s="49"/>
      <c r="AQ513" s="49"/>
      <c r="AR513" s="49"/>
      <c r="AS513" s="49"/>
      <c r="AT513" s="49"/>
      <c r="AU513" s="49"/>
      <c r="AV513" s="49"/>
      <c r="AW513" s="49"/>
      <c r="AX513" s="49"/>
      <c r="AY513" s="49"/>
      <c r="AZ513" s="49"/>
      <c r="BA513" s="49"/>
      <c r="BB513" s="49"/>
      <c r="BC513" s="49"/>
      <c r="BD513" s="49"/>
      <c r="BE513" s="49"/>
      <c r="BF513" s="49"/>
      <c r="BG513" s="49"/>
      <c r="BH513" s="49"/>
      <c r="BI513" s="49"/>
      <c r="BJ513" s="49"/>
      <c r="BK513" s="49"/>
      <c r="BL513" s="49"/>
      <c r="BM513" s="49"/>
      <c r="BN513" s="49"/>
      <c r="BO513" s="62"/>
      <c r="BP513" s="62"/>
    </row>
    <row r="514" spans="6:68" s="45" customFormat="1" x14ac:dyDescent="0.5">
      <c r="F514" s="46"/>
      <c r="G514" s="46"/>
      <c r="H514" s="46"/>
      <c r="I514" s="46"/>
      <c r="J514" s="46"/>
      <c r="L514" s="49"/>
      <c r="M514" s="49"/>
      <c r="N514" s="49"/>
      <c r="O514" s="49"/>
      <c r="P514" s="49"/>
      <c r="Q514" s="49"/>
      <c r="R514" s="49"/>
      <c r="S514" s="49"/>
      <c r="T514" s="49"/>
      <c r="U514" s="49"/>
      <c r="V514" s="49"/>
      <c r="W514" s="49"/>
      <c r="X514" s="49"/>
      <c r="Y514" s="49"/>
      <c r="Z514" s="49"/>
      <c r="AA514" s="49"/>
      <c r="AB514" s="49"/>
      <c r="AC514" s="49"/>
      <c r="AD514" s="49"/>
      <c r="AE514" s="49"/>
      <c r="AF514" s="49"/>
      <c r="AG514" s="49"/>
      <c r="AH514" s="49"/>
      <c r="AI514" s="49"/>
      <c r="AJ514" s="49"/>
      <c r="AK514" s="49"/>
      <c r="AL514" s="49"/>
      <c r="AM514" s="49"/>
      <c r="AN514" s="49"/>
      <c r="AO514" s="49"/>
      <c r="AP514" s="49"/>
      <c r="AQ514" s="49"/>
      <c r="AR514" s="49"/>
      <c r="AS514" s="49"/>
      <c r="AT514" s="49"/>
      <c r="AU514" s="49"/>
      <c r="AV514" s="49"/>
      <c r="AW514" s="49"/>
      <c r="AX514" s="49"/>
      <c r="AY514" s="49"/>
      <c r="AZ514" s="49"/>
      <c r="BA514" s="49"/>
      <c r="BB514" s="49"/>
      <c r="BC514" s="49"/>
      <c r="BD514" s="49"/>
      <c r="BE514" s="49"/>
      <c r="BF514" s="49"/>
      <c r="BG514" s="49"/>
      <c r="BH514" s="49"/>
      <c r="BI514" s="49"/>
      <c r="BJ514" s="49"/>
      <c r="BK514" s="49"/>
      <c r="BL514" s="49"/>
      <c r="BM514" s="49"/>
      <c r="BN514" s="49"/>
      <c r="BO514" s="62"/>
      <c r="BP514" s="62"/>
    </row>
    <row r="515" spans="6:68" s="45" customFormat="1" x14ac:dyDescent="0.5">
      <c r="F515" s="46"/>
      <c r="G515" s="46"/>
      <c r="H515" s="46"/>
      <c r="I515" s="46"/>
      <c r="J515" s="46"/>
      <c r="L515" s="49"/>
      <c r="M515" s="49"/>
      <c r="N515" s="49"/>
      <c r="O515" s="49"/>
      <c r="P515" s="49"/>
      <c r="Q515" s="49"/>
      <c r="R515" s="49"/>
      <c r="S515" s="49"/>
      <c r="T515" s="49"/>
      <c r="U515" s="49"/>
      <c r="V515" s="49"/>
      <c r="W515" s="49"/>
      <c r="X515" s="49"/>
      <c r="Y515" s="49"/>
      <c r="Z515" s="49"/>
      <c r="AA515" s="49"/>
      <c r="AB515" s="49"/>
      <c r="AC515" s="49"/>
      <c r="AD515" s="49"/>
      <c r="AE515" s="49"/>
      <c r="AF515" s="49"/>
      <c r="AG515" s="49"/>
      <c r="AH515" s="49"/>
      <c r="AI515" s="49"/>
      <c r="AJ515" s="49"/>
      <c r="AK515" s="49"/>
      <c r="AL515" s="49"/>
      <c r="AM515" s="49"/>
      <c r="AN515" s="49"/>
      <c r="AO515" s="49"/>
      <c r="AP515" s="49"/>
      <c r="AQ515" s="49"/>
      <c r="AR515" s="49"/>
      <c r="AS515" s="49"/>
      <c r="AT515" s="49"/>
      <c r="AU515" s="49"/>
      <c r="AV515" s="49"/>
      <c r="AW515" s="49"/>
      <c r="AX515" s="49"/>
      <c r="AY515" s="49"/>
      <c r="AZ515" s="49"/>
      <c r="BA515" s="49"/>
      <c r="BB515" s="49"/>
      <c r="BC515" s="49"/>
      <c r="BD515" s="49"/>
      <c r="BE515" s="49"/>
      <c r="BF515" s="49"/>
      <c r="BG515" s="49"/>
      <c r="BH515" s="49"/>
      <c r="BI515" s="49"/>
      <c r="BJ515" s="49"/>
      <c r="BK515" s="49"/>
      <c r="BL515" s="49"/>
      <c r="BM515" s="49"/>
      <c r="BN515" s="49"/>
      <c r="BO515" s="62"/>
      <c r="BP515" s="62"/>
    </row>
    <row r="516" spans="6:68" s="45" customFormat="1" x14ac:dyDescent="0.5">
      <c r="F516" s="46"/>
      <c r="G516" s="46"/>
      <c r="H516" s="46"/>
      <c r="I516" s="46"/>
      <c r="J516" s="46"/>
      <c r="L516" s="49"/>
      <c r="M516" s="49"/>
      <c r="N516" s="49"/>
      <c r="O516" s="49"/>
      <c r="P516" s="49"/>
      <c r="Q516" s="49"/>
      <c r="R516" s="49"/>
      <c r="S516" s="49"/>
      <c r="T516" s="49"/>
      <c r="U516" s="49"/>
      <c r="V516" s="49"/>
      <c r="W516" s="49"/>
      <c r="X516" s="49"/>
      <c r="Y516" s="49"/>
      <c r="Z516" s="49"/>
      <c r="AA516" s="49"/>
      <c r="AB516" s="49"/>
      <c r="AC516" s="49"/>
      <c r="AD516" s="49"/>
      <c r="AE516" s="49"/>
      <c r="AF516" s="49"/>
      <c r="AG516" s="49"/>
      <c r="AH516" s="49"/>
      <c r="AI516" s="49"/>
      <c r="AJ516" s="49"/>
      <c r="AK516" s="49"/>
      <c r="AL516" s="49"/>
      <c r="AM516" s="49"/>
      <c r="AN516" s="49"/>
      <c r="AO516" s="49"/>
      <c r="AP516" s="49"/>
      <c r="AQ516" s="49"/>
      <c r="AR516" s="49"/>
      <c r="AS516" s="49"/>
      <c r="AT516" s="49"/>
      <c r="AU516" s="49"/>
      <c r="AV516" s="49"/>
      <c r="AW516" s="49"/>
      <c r="AX516" s="49"/>
      <c r="AY516" s="49"/>
      <c r="AZ516" s="49"/>
      <c r="BA516" s="49"/>
      <c r="BB516" s="49"/>
      <c r="BC516" s="49"/>
      <c r="BD516" s="49"/>
      <c r="BE516" s="49"/>
      <c r="BF516" s="49"/>
      <c r="BG516" s="49"/>
      <c r="BH516" s="49"/>
      <c r="BI516" s="49"/>
      <c r="BJ516" s="49"/>
      <c r="BK516" s="49"/>
      <c r="BL516" s="49"/>
      <c r="BM516" s="49"/>
      <c r="BN516" s="49"/>
      <c r="BO516" s="62"/>
      <c r="BP516" s="62"/>
    </row>
    <row r="517" spans="6:68" s="45" customFormat="1" x14ac:dyDescent="0.5">
      <c r="F517" s="46"/>
      <c r="G517" s="46"/>
      <c r="H517" s="46"/>
      <c r="I517" s="46"/>
      <c r="J517" s="46"/>
      <c r="L517" s="49"/>
      <c r="M517" s="49"/>
      <c r="N517" s="49"/>
      <c r="O517" s="49"/>
      <c r="P517" s="49"/>
      <c r="Q517" s="49"/>
      <c r="R517" s="49"/>
      <c r="S517" s="49"/>
      <c r="T517" s="49"/>
      <c r="U517" s="49"/>
      <c r="V517" s="49"/>
      <c r="W517" s="49"/>
      <c r="X517" s="49"/>
      <c r="Y517" s="49"/>
      <c r="Z517" s="49"/>
      <c r="AA517" s="49"/>
      <c r="AB517" s="49"/>
      <c r="AC517" s="49"/>
      <c r="AD517" s="49"/>
      <c r="AE517" s="49"/>
      <c r="AF517" s="49"/>
      <c r="AG517" s="49"/>
      <c r="AH517" s="49"/>
      <c r="AI517" s="49"/>
      <c r="AJ517" s="49"/>
      <c r="AK517" s="49"/>
      <c r="AL517" s="49"/>
      <c r="AM517" s="49"/>
      <c r="AN517" s="49"/>
      <c r="AO517" s="49"/>
      <c r="AP517" s="49"/>
      <c r="AQ517" s="49"/>
      <c r="AR517" s="49"/>
      <c r="AS517" s="49"/>
      <c r="AT517" s="49"/>
      <c r="AU517" s="49"/>
      <c r="AV517" s="49"/>
      <c r="AW517" s="49"/>
      <c r="AX517" s="49"/>
      <c r="AY517" s="49"/>
      <c r="AZ517" s="49"/>
      <c r="BA517" s="49"/>
      <c r="BB517" s="49"/>
      <c r="BC517" s="49"/>
      <c r="BD517" s="49"/>
      <c r="BE517" s="49"/>
      <c r="BF517" s="49"/>
      <c r="BG517" s="49"/>
      <c r="BH517" s="49"/>
      <c r="BI517" s="49"/>
      <c r="BJ517" s="49"/>
      <c r="BK517" s="49"/>
      <c r="BL517" s="49"/>
      <c r="BM517" s="49"/>
      <c r="BN517" s="49"/>
      <c r="BO517" s="62"/>
      <c r="BP517" s="62"/>
    </row>
    <row r="518" spans="6:68" s="45" customFormat="1" x14ac:dyDescent="0.5">
      <c r="F518" s="46"/>
      <c r="G518" s="46"/>
      <c r="H518" s="46"/>
      <c r="I518" s="46"/>
      <c r="J518" s="46"/>
      <c r="L518" s="49"/>
      <c r="M518" s="49"/>
      <c r="N518" s="49"/>
      <c r="O518" s="49"/>
      <c r="P518" s="49"/>
      <c r="Q518" s="49"/>
      <c r="R518" s="49"/>
      <c r="S518" s="49"/>
      <c r="T518" s="49"/>
      <c r="U518" s="49"/>
      <c r="V518" s="49"/>
      <c r="W518" s="49"/>
      <c r="X518" s="49"/>
      <c r="Y518" s="49"/>
      <c r="Z518" s="49"/>
      <c r="AA518" s="49"/>
      <c r="AB518" s="49"/>
      <c r="AC518" s="49"/>
      <c r="AD518" s="49"/>
      <c r="AE518" s="49"/>
      <c r="AF518" s="49"/>
      <c r="AG518" s="49"/>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9"/>
      <c r="BH518" s="49"/>
      <c r="BI518" s="49"/>
      <c r="BJ518" s="49"/>
      <c r="BK518" s="49"/>
      <c r="BL518" s="49"/>
      <c r="BM518" s="49"/>
      <c r="BN518" s="49"/>
      <c r="BO518" s="62"/>
      <c r="BP518" s="62"/>
    </row>
    <row r="519" spans="6:68" s="45" customFormat="1" x14ac:dyDescent="0.5">
      <c r="F519" s="46"/>
      <c r="G519" s="46"/>
      <c r="H519" s="46"/>
      <c r="I519" s="46"/>
      <c r="J519" s="46"/>
      <c r="L519" s="49"/>
      <c r="M519" s="49"/>
      <c r="N519" s="49"/>
      <c r="O519" s="49"/>
      <c r="P519" s="49"/>
      <c r="Q519" s="49"/>
      <c r="R519" s="49"/>
      <c r="S519" s="49"/>
      <c r="T519" s="49"/>
      <c r="U519" s="49"/>
      <c r="V519" s="49"/>
      <c r="W519" s="49"/>
      <c r="X519" s="49"/>
      <c r="Y519" s="49"/>
      <c r="Z519" s="49"/>
      <c r="AA519" s="49"/>
      <c r="AB519" s="49"/>
      <c r="AC519" s="49"/>
      <c r="AD519" s="49"/>
      <c r="AE519" s="49"/>
      <c r="AF519" s="49"/>
      <c r="AG519" s="49"/>
      <c r="AH519" s="49"/>
      <c r="AI519" s="49"/>
      <c r="AJ519" s="49"/>
      <c r="AK519" s="49"/>
      <c r="AL519" s="49"/>
      <c r="AM519" s="49"/>
      <c r="AN519" s="49"/>
      <c r="AO519" s="49"/>
      <c r="AP519" s="49"/>
      <c r="AQ519" s="49"/>
      <c r="AR519" s="49"/>
      <c r="AS519" s="49"/>
      <c r="AT519" s="49"/>
      <c r="AU519" s="49"/>
      <c r="AV519" s="49"/>
      <c r="AW519" s="49"/>
      <c r="AX519" s="49"/>
      <c r="AY519" s="49"/>
      <c r="AZ519" s="49"/>
      <c r="BA519" s="49"/>
      <c r="BB519" s="49"/>
      <c r="BC519" s="49"/>
      <c r="BD519" s="49"/>
      <c r="BE519" s="49"/>
      <c r="BF519" s="49"/>
      <c r="BG519" s="49"/>
      <c r="BH519" s="49"/>
      <c r="BI519" s="49"/>
      <c r="BJ519" s="49"/>
      <c r="BK519" s="49"/>
      <c r="BL519" s="49"/>
      <c r="BM519" s="49"/>
      <c r="BN519" s="49"/>
      <c r="BO519" s="62"/>
      <c r="BP519" s="62"/>
    </row>
    <row r="520" spans="6:68" s="45" customFormat="1" x14ac:dyDescent="0.5">
      <c r="F520" s="46"/>
      <c r="G520" s="46"/>
      <c r="H520" s="46"/>
      <c r="I520" s="46"/>
      <c r="J520" s="46"/>
      <c r="L520" s="49"/>
      <c r="M520" s="49"/>
      <c r="N520" s="49"/>
      <c r="O520" s="49"/>
      <c r="P520" s="49"/>
      <c r="Q520" s="49"/>
      <c r="R520" s="49"/>
      <c r="S520" s="49"/>
      <c r="T520" s="49"/>
      <c r="U520" s="49"/>
      <c r="V520" s="49"/>
      <c r="W520" s="49"/>
      <c r="X520" s="49"/>
      <c r="Y520" s="49"/>
      <c r="Z520" s="49"/>
      <c r="AA520" s="49"/>
      <c r="AB520" s="49"/>
      <c r="AC520" s="49"/>
      <c r="AD520" s="49"/>
      <c r="AE520" s="49"/>
      <c r="AF520" s="49"/>
      <c r="AG520" s="49"/>
      <c r="AH520" s="49"/>
      <c r="AI520" s="49"/>
      <c r="AJ520" s="49"/>
      <c r="AK520" s="49"/>
      <c r="AL520" s="49"/>
      <c r="AM520" s="49"/>
      <c r="AN520" s="49"/>
      <c r="AO520" s="49"/>
      <c r="AP520" s="49"/>
      <c r="AQ520" s="49"/>
      <c r="AR520" s="49"/>
      <c r="AS520" s="49"/>
      <c r="AT520" s="49"/>
      <c r="AU520" s="49"/>
      <c r="AV520" s="49"/>
      <c r="AW520" s="49"/>
      <c r="AX520" s="49"/>
      <c r="AY520" s="49"/>
      <c r="AZ520" s="49"/>
      <c r="BA520" s="49"/>
      <c r="BB520" s="49"/>
      <c r="BC520" s="49"/>
      <c r="BD520" s="49"/>
      <c r="BE520" s="49"/>
      <c r="BF520" s="49"/>
      <c r="BG520" s="49"/>
      <c r="BH520" s="49"/>
      <c r="BI520" s="49"/>
      <c r="BJ520" s="49"/>
      <c r="BK520" s="49"/>
      <c r="BL520" s="49"/>
      <c r="BM520" s="49"/>
      <c r="BN520" s="49"/>
      <c r="BO520" s="62"/>
      <c r="BP520" s="62"/>
    </row>
    <row r="521" spans="6:68" s="45" customFormat="1" x14ac:dyDescent="0.5">
      <c r="F521" s="46"/>
      <c r="G521" s="46"/>
      <c r="H521" s="46"/>
      <c r="I521" s="46"/>
      <c r="J521" s="46"/>
      <c r="L521" s="49"/>
      <c r="M521" s="49"/>
      <c r="N521" s="49"/>
      <c r="O521" s="49"/>
      <c r="P521" s="49"/>
      <c r="Q521" s="49"/>
      <c r="R521" s="49"/>
      <c r="S521" s="49"/>
      <c r="T521" s="49"/>
      <c r="U521" s="49"/>
      <c r="V521" s="49"/>
      <c r="W521" s="49"/>
      <c r="X521" s="49"/>
      <c r="Y521" s="49"/>
      <c r="Z521" s="49"/>
      <c r="AA521" s="49"/>
      <c r="AB521" s="49"/>
      <c r="AC521" s="49"/>
      <c r="AD521" s="49"/>
      <c r="AE521" s="49"/>
      <c r="AF521" s="49"/>
      <c r="AG521" s="49"/>
      <c r="AH521" s="49"/>
      <c r="AI521" s="49"/>
      <c r="AJ521" s="49"/>
      <c r="AK521" s="49"/>
      <c r="AL521" s="49"/>
      <c r="AM521" s="49"/>
      <c r="AN521" s="49"/>
      <c r="AO521" s="49"/>
      <c r="AP521" s="49"/>
      <c r="AQ521" s="49"/>
      <c r="AR521" s="49"/>
      <c r="AS521" s="49"/>
      <c r="AT521" s="49"/>
      <c r="AU521" s="49"/>
      <c r="AV521" s="49"/>
      <c r="AW521" s="49"/>
      <c r="AX521" s="49"/>
      <c r="AY521" s="49"/>
      <c r="AZ521" s="49"/>
      <c r="BA521" s="49"/>
      <c r="BB521" s="49"/>
      <c r="BC521" s="49"/>
      <c r="BD521" s="49"/>
      <c r="BE521" s="49"/>
      <c r="BF521" s="49"/>
      <c r="BG521" s="49"/>
      <c r="BH521" s="49"/>
      <c r="BI521" s="49"/>
      <c r="BJ521" s="49"/>
      <c r="BK521" s="49"/>
      <c r="BL521" s="49"/>
      <c r="BM521" s="49"/>
      <c r="BN521" s="49"/>
      <c r="BO521" s="62"/>
      <c r="BP521" s="62"/>
    </row>
    <row r="522" spans="6:68" s="45" customFormat="1" x14ac:dyDescent="0.5">
      <c r="F522" s="46"/>
      <c r="G522" s="46"/>
      <c r="H522" s="46"/>
      <c r="I522" s="46"/>
      <c r="J522" s="46"/>
      <c r="L522" s="49"/>
      <c r="M522" s="49"/>
      <c r="N522" s="49"/>
      <c r="O522" s="49"/>
      <c r="P522" s="49"/>
      <c r="Q522" s="49"/>
      <c r="R522" s="49"/>
      <c r="S522" s="49"/>
      <c r="T522" s="49"/>
      <c r="U522" s="49"/>
      <c r="V522" s="49"/>
      <c r="W522" s="49"/>
      <c r="X522" s="49"/>
      <c r="Y522" s="49"/>
      <c r="Z522" s="49"/>
      <c r="AA522" s="49"/>
      <c r="AB522" s="49"/>
      <c r="AC522" s="49"/>
      <c r="AD522" s="49"/>
      <c r="AE522" s="49"/>
      <c r="AF522" s="49"/>
      <c r="AG522" s="49"/>
      <c r="AH522" s="49"/>
      <c r="AI522" s="49"/>
      <c r="AJ522" s="49"/>
      <c r="AK522" s="49"/>
      <c r="AL522" s="49"/>
      <c r="AM522" s="49"/>
      <c r="AN522" s="49"/>
      <c r="AO522" s="49"/>
      <c r="AP522" s="49"/>
      <c r="AQ522" s="49"/>
      <c r="AR522" s="49"/>
      <c r="AS522" s="49"/>
      <c r="AT522" s="49"/>
      <c r="AU522" s="49"/>
      <c r="AV522" s="49"/>
      <c r="AW522" s="49"/>
      <c r="AX522" s="49"/>
      <c r="AY522" s="49"/>
      <c r="AZ522" s="49"/>
      <c r="BA522" s="49"/>
      <c r="BB522" s="49"/>
      <c r="BC522" s="49"/>
      <c r="BD522" s="49"/>
      <c r="BE522" s="49"/>
      <c r="BF522" s="49"/>
      <c r="BG522" s="49"/>
      <c r="BH522" s="49"/>
      <c r="BI522" s="49"/>
      <c r="BJ522" s="49"/>
      <c r="BK522" s="49"/>
      <c r="BL522" s="49"/>
      <c r="BM522" s="49"/>
      <c r="BN522" s="49"/>
      <c r="BO522" s="62"/>
      <c r="BP522" s="62"/>
    </row>
    <row r="523" spans="6:68" s="45" customFormat="1" x14ac:dyDescent="0.5">
      <c r="F523" s="46"/>
      <c r="G523" s="46"/>
      <c r="H523" s="46"/>
      <c r="I523" s="46"/>
      <c r="J523" s="46"/>
      <c r="L523" s="49"/>
      <c r="M523" s="49"/>
      <c r="N523" s="49"/>
      <c r="O523" s="49"/>
      <c r="P523" s="49"/>
      <c r="Q523" s="49"/>
      <c r="R523" s="49"/>
      <c r="S523" s="49"/>
      <c r="T523" s="49"/>
      <c r="U523" s="49"/>
      <c r="V523" s="49"/>
      <c r="W523" s="49"/>
      <c r="X523" s="49"/>
      <c r="Y523" s="49"/>
      <c r="Z523" s="49"/>
      <c r="AA523" s="49"/>
      <c r="AB523" s="49"/>
      <c r="AC523" s="49"/>
      <c r="AD523" s="49"/>
      <c r="AE523" s="49"/>
      <c r="AF523" s="49"/>
      <c r="AG523" s="49"/>
      <c r="AH523" s="49"/>
      <c r="AI523" s="49"/>
      <c r="AJ523" s="49"/>
      <c r="AK523" s="49"/>
      <c r="AL523" s="49"/>
      <c r="AM523" s="49"/>
      <c r="AN523" s="49"/>
      <c r="AO523" s="49"/>
      <c r="AP523" s="49"/>
      <c r="AQ523" s="49"/>
      <c r="AR523" s="49"/>
      <c r="AS523" s="49"/>
      <c r="AT523" s="49"/>
      <c r="AU523" s="49"/>
      <c r="AV523" s="49"/>
      <c r="AW523" s="49"/>
      <c r="AX523" s="49"/>
      <c r="AY523" s="49"/>
      <c r="AZ523" s="49"/>
      <c r="BA523" s="49"/>
      <c r="BB523" s="49"/>
      <c r="BC523" s="49"/>
      <c r="BD523" s="49"/>
      <c r="BE523" s="49"/>
      <c r="BF523" s="49"/>
      <c r="BG523" s="49"/>
      <c r="BH523" s="49"/>
      <c r="BI523" s="49"/>
      <c r="BJ523" s="49"/>
      <c r="BK523" s="49"/>
      <c r="BL523" s="49"/>
      <c r="BM523" s="49"/>
      <c r="BN523" s="49"/>
      <c r="BO523" s="62"/>
      <c r="BP523" s="62"/>
    </row>
    <row r="524" spans="6:68" s="45" customFormat="1" x14ac:dyDescent="0.5">
      <c r="F524" s="46"/>
      <c r="G524" s="46"/>
      <c r="H524" s="46"/>
      <c r="I524" s="46"/>
      <c r="J524" s="46"/>
      <c r="L524" s="49"/>
      <c r="M524" s="49"/>
      <c r="N524" s="49"/>
      <c r="O524" s="49"/>
      <c r="P524" s="49"/>
      <c r="Q524" s="49"/>
      <c r="R524" s="49"/>
      <c r="S524" s="49"/>
      <c r="T524" s="49"/>
      <c r="U524" s="49"/>
      <c r="V524" s="49"/>
      <c r="W524" s="49"/>
      <c r="X524" s="49"/>
      <c r="Y524" s="49"/>
      <c r="Z524" s="49"/>
      <c r="AA524" s="49"/>
      <c r="AB524" s="49"/>
      <c r="AC524" s="49"/>
      <c r="AD524" s="49"/>
      <c r="AE524" s="49"/>
      <c r="AF524" s="49"/>
      <c r="AG524" s="49"/>
      <c r="AH524" s="49"/>
      <c r="AI524" s="49"/>
      <c r="AJ524" s="49"/>
      <c r="AK524" s="49"/>
      <c r="AL524" s="49"/>
      <c r="AM524" s="49"/>
      <c r="AN524" s="49"/>
      <c r="AO524" s="49"/>
      <c r="AP524" s="49"/>
      <c r="AQ524" s="49"/>
      <c r="AR524" s="49"/>
      <c r="AS524" s="49"/>
      <c r="AT524" s="49"/>
      <c r="AU524" s="49"/>
      <c r="AV524" s="49"/>
      <c r="AW524" s="49"/>
      <c r="AX524" s="49"/>
      <c r="AY524" s="49"/>
      <c r="AZ524" s="49"/>
      <c r="BA524" s="49"/>
      <c r="BB524" s="49"/>
      <c r="BC524" s="49"/>
      <c r="BD524" s="49"/>
      <c r="BE524" s="49"/>
      <c r="BF524" s="49"/>
      <c r="BG524" s="49"/>
      <c r="BH524" s="49"/>
      <c r="BI524" s="49"/>
      <c r="BJ524" s="49"/>
      <c r="BK524" s="49"/>
      <c r="BL524" s="49"/>
      <c r="BM524" s="49"/>
      <c r="BN524" s="49"/>
      <c r="BO524" s="62"/>
      <c r="BP524" s="62"/>
    </row>
    <row r="525" spans="6:68" s="45" customFormat="1" x14ac:dyDescent="0.5">
      <c r="F525" s="46"/>
      <c r="G525" s="46"/>
      <c r="H525" s="46"/>
      <c r="I525" s="46"/>
      <c r="J525" s="46"/>
      <c r="L525" s="49"/>
      <c r="M525" s="49"/>
      <c r="N525" s="49"/>
      <c r="O525" s="49"/>
      <c r="P525" s="49"/>
      <c r="Q525" s="49"/>
      <c r="R525" s="49"/>
      <c r="S525" s="49"/>
      <c r="T525" s="49"/>
      <c r="U525" s="49"/>
      <c r="V525" s="49"/>
      <c r="W525" s="49"/>
      <c r="X525" s="49"/>
      <c r="Y525" s="49"/>
      <c r="Z525" s="49"/>
      <c r="AA525" s="49"/>
      <c r="AB525" s="49"/>
      <c r="AC525" s="49"/>
      <c r="AD525" s="49"/>
      <c r="AE525" s="49"/>
      <c r="AF525" s="49"/>
      <c r="AG525" s="49"/>
      <c r="AH525" s="49"/>
      <c r="AI525" s="49"/>
      <c r="AJ525" s="49"/>
      <c r="AK525" s="49"/>
      <c r="AL525" s="49"/>
      <c r="AM525" s="49"/>
      <c r="AN525" s="49"/>
      <c r="AO525" s="49"/>
      <c r="AP525" s="49"/>
      <c r="AQ525" s="49"/>
      <c r="AR525" s="49"/>
      <c r="AS525" s="49"/>
      <c r="AT525" s="49"/>
      <c r="AU525" s="49"/>
      <c r="AV525" s="49"/>
      <c r="AW525" s="49"/>
      <c r="AX525" s="49"/>
      <c r="AY525" s="49"/>
      <c r="AZ525" s="49"/>
      <c r="BA525" s="49"/>
      <c r="BB525" s="49"/>
      <c r="BC525" s="49"/>
      <c r="BD525" s="49"/>
      <c r="BE525" s="49"/>
      <c r="BF525" s="49"/>
      <c r="BG525" s="49"/>
      <c r="BH525" s="49"/>
      <c r="BI525" s="49"/>
      <c r="BJ525" s="49"/>
      <c r="BK525" s="49"/>
      <c r="BL525" s="49"/>
      <c r="BM525" s="49"/>
      <c r="BN525" s="49"/>
      <c r="BO525" s="62"/>
      <c r="BP525" s="62"/>
    </row>
    <row r="526" spans="6:68" s="45" customFormat="1" x14ac:dyDescent="0.5">
      <c r="F526" s="46"/>
      <c r="G526" s="46"/>
      <c r="H526" s="46"/>
      <c r="I526" s="46"/>
      <c r="J526" s="46"/>
      <c r="L526" s="49"/>
      <c r="M526" s="49"/>
      <c r="N526" s="49"/>
      <c r="O526" s="49"/>
      <c r="P526" s="49"/>
      <c r="Q526" s="49"/>
      <c r="R526" s="49"/>
      <c r="S526" s="49"/>
      <c r="T526" s="49"/>
      <c r="U526" s="49"/>
      <c r="V526" s="49"/>
      <c r="W526" s="49"/>
      <c r="X526" s="49"/>
      <c r="Y526" s="49"/>
      <c r="Z526" s="49"/>
      <c r="AA526" s="49"/>
      <c r="AB526" s="49"/>
      <c r="AC526" s="49"/>
      <c r="AD526" s="49"/>
      <c r="AE526" s="49"/>
      <c r="AF526" s="49"/>
      <c r="AG526" s="49"/>
      <c r="AH526" s="49"/>
      <c r="AI526" s="49"/>
      <c r="AJ526" s="49"/>
      <c r="AK526" s="49"/>
      <c r="AL526" s="49"/>
      <c r="AM526" s="49"/>
      <c r="AN526" s="49"/>
      <c r="AO526" s="49"/>
      <c r="AP526" s="49"/>
      <c r="AQ526" s="49"/>
      <c r="AR526" s="49"/>
      <c r="AS526" s="49"/>
      <c r="AT526" s="49"/>
      <c r="AU526" s="49"/>
      <c r="AV526" s="49"/>
      <c r="AW526" s="49"/>
      <c r="AX526" s="49"/>
      <c r="AY526" s="49"/>
      <c r="AZ526" s="49"/>
      <c r="BA526" s="49"/>
      <c r="BB526" s="49"/>
      <c r="BC526" s="49"/>
      <c r="BD526" s="49"/>
      <c r="BE526" s="49"/>
      <c r="BF526" s="49"/>
      <c r="BG526" s="49"/>
      <c r="BH526" s="49"/>
      <c r="BI526" s="49"/>
      <c r="BJ526" s="49"/>
      <c r="BK526" s="49"/>
      <c r="BL526" s="49"/>
      <c r="BM526" s="49"/>
      <c r="BN526" s="49"/>
      <c r="BO526" s="62"/>
      <c r="BP526" s="62"/>
    </row>
    <row r="527" spans="6:68" s="45" customFormat="1" x14ac:dyDescent="0.5">
      <c r="F527" s="46"/>
      <c r="G527" s="46"/>
      <c r="H527" s="46"/>
      <c r="I527" s="46"/>
      <c r="J527" s="46"/>
      <c r="L527" s="49"/>
      <c r="M527" s="49"/>
      <c r="N527" s="49"/>
      <c r="O527" s="49"/>
      <c r="P527" s="49"/>
      <c r="Q527" s="49"/>
      <c r="R527" s="49"/>
      <c r="S527" s="49"/>
      <c r="T527" s="49"/>
      <c r="U527" s="49"/>
      <c r="V527" s="49"/>
      <c r="W527" s="49"/>
      <c r="X527" s="49"/>
      <c r="Y527" s="49"/>
      <c r="Z527" s="49"/>
      <c r="AA527" s="49"/>
      <c r="AB527" s="49"/>
      <c r="AC527" s="49"/>
      <c r="AD527" s="49"/>
      <c r="AE527" s="49"/>
      <c r="AF527" s="49"/>
      <c r="AG527" s="49"/>
      <c r="AH527" s="49"/>
      <c r="AI527" s="49"/>
      <c r="AJ527" s="49"/>
      <c r="AK527" s="49"/>
      <c r="AL527" s="49"/>
      <c r="AM527" s="49"/>
      <c r="AN527" s="49"/>
      <c r="AO527" s="49"/>
      <c r="AP527" s="49"/>
      <c r="AQ527" s="49"/>
      <c r="AR527" s="49"/>
      <c r="AS527" s="49"/>
      <c r="AT527" s="49"/>
      <c r="AU527" s="49"/>
      <c r="AV527" s="49"/>
      <c r="AW527" s="49"/>
      <c r="AX527" s="49"/>
      <c r="AY527" s="49"/>
      <c r="AZ527" s="49"/>
      <c r="BA527" s="49"/>
      <c r="BB527" s="49"/>
      <c r="BC527" s="49"/>
      <c r="BD527" s="49"/>
      <c r="BE527" s="49"/>
      <c r="BF527" s="49"/>
      <c r="BG527" s="49"/>
      <c r="BH527" s="49"/>
      <c r="BI527" s="49"/>
      <c r="BJ527" s="49"/>
      <c r="BK527" s="49"/>
      <c r="BL527" s="49"/>
      <c r="BM527" s="49"/>
      <c r="BN527" s="49"/>
      <c r="BO527" s="62"/>
      <c r="BP527" s="62"/>
    </row>
    <row r="528" spans="6:68" s="45" customFormat="1" x14ac:dyDescent="0.5">
      <c r="F528" s="46"/>
      <c r="G528" s="46"/>
      <c r="H528" s="46"/>
      <c r="I528" s="46"/>
      <c r="J528" s="46"/>
      <c r="L528" s="49"/>
      <c r="M528" s="49"/>
      <c r="N528" s="49"/>
      <c r="O528" s="49"/>
      <c r="P528" s="49"/>
      <c r="Q528" s="49"/>
      <c r="R528" s="49"/>
      <c r="S528" s="49"/>
      <c r="T528" s="49"/>
      <c r="U528" s="49"/>
      <c r="V528" s="49"/>
      <c r="W528" s="49"/>
      <c r="X528" s="49"/>
      <c r="Y528" s="49"/>
      <c r="Z528" s="49"/>
      <c r="AA528" s="49"/>
      <c r="AB528" s="49"/>
      <c r="AC528" s="49"/>
      <c r="AD528" s="49"/>
      <c r="AE528" s="49"/>
      <c r="AF528" s="49"/>
      <c r="AG528" s="49"/>
      <c r="AH528" s="49"/>
      <c r="AI528" s="49"/>
      <c r="AJ528" s="49"/>
      <c r="AK528" s="49"/>
      <c r="AL528" s="49"/>
      <c r="AM528" s="49"/>
      <c r="AN528" s="49"/>
      <c r="AO528" s="49"/>
      <c r="AP528" s="49"/>
      <c r="AQ528" s="49"/>
      <c r="AR528" s="49"/>
      <c r="AS528" s="49"/>
      <c r="AT528" s="49"/>
      <c r="AU528" s="49"/>
      <c r="AV528" s="49"/>
      <c r="AW528" s="49"/>
      <c r="AX528" s="49"/>
      <c r="AY528" s="49"/>
      <c r="AZ528" s="49"/>
      <c r="BA528" s="49"/>
      <c r="BB528" s="49"/>
      <c r="BC528" s="49"/>
      <c r="BD528" s="49"/>
      <c r="BE528" s="49"/>
      <c r="BF528" s="49"/>
      <c r="BG528" s="49"/>
      <c r="BH528" s="49"/>
      <c r="BI528" s="49"/>
      <c r="BJ528" s="49"/>
      <c r="BK528" s="49"/>
      <c r="BL528" s="49"/>
      <c r="BM528" s="49"/>
      <c r="BN528" s="49"/>
      <c r="BO528" s="62"/>
      <c r="BP528" s="62"/>
    </row>
    <row r="529" spans="6:68" s="45" customFormat="1" x14ac:dyDescent="0.5">
      <c r="F529" s="46"/>
      <c r="G529" s="46"/>
      <c r="H529" s="46"/>
      <c r="I529" s="46"/>
      <c r="J529" s="46"/>
      <c r="L529" s="49"/>
      <c r="M529" s="49"/>
      <c r="N529" s="49"/>
      <c r="O529" s="49"/>
      <c r="P529" s="49"/>
      <c r="Q529" s="49"/>
      <c r="R529" s="49"/>
      <c r="S529" s="49"/>
      <c r="T529" s="49"/>
      <c r="U529" s="49"/>
      <c r="V529" s="49"/>
      <c r="W529" s="49"/>
      <c r="X529" s="49"/>
      <c r="Y529" s="49"/>
      <c r="Z529" s="49"/>
      <c r="AA529" s="49"/>
      <c r="AB529" s="49"/>
      <c r="AC529" s="49"/>
      <c r="AD529" s="49"/>
      <c r="AE529" s="49"/>
      <c r="AF529" s="49"/>
      <c r="AG529" s="49"/>
      <c r="AH529" s="49"/>
      <c r="AI529" s="49"/>
      <c r="AJ529" s="49"/>
      <c r="AK529" s="49"/>
      <c r="AL529" s="49"/>
      <c r="AM529" s="49"/>
      <c r="AN529" s="49"/>
      <c r="AO529" s="49"/>
      <c r="AP529" s="49"/>
      <c r="AQ529" s="49"/>
      <c r="AR529" s="49"/>
      <c r="AS529" s="49"/>
      <c r="AT529" s="49"/>
      <c r="AU529" s="49"/>
      <c r="AV529" s="49"/>
      <c r="AW529" s="49"/>
      <c r="AX529" s="49"/>
      <c r="AY529" s="49"/>
      <c r="AZ529" s="49"/>
      <c r="BA529" s="49"/>
      <c r="BB529" s="49"/>
      <c r="BC529" s="49"/>
      <c r="BD529" s="49"/>
      <c r="BE529" s="49"/>
      <c r="BF529" s="49"/>
      <c r="BG529" s="49"/>
      <c r="BH529" s="49"/>
      <c r="BI529" s="49"/>
      <c r="BJ529" s="49"/>
      <c r="BK529" s="49"/>
      <c r="BL529" s="49"/>
      <c r="BM529" s="49"/>
      <c r="BN529" s="49"/>
      <c r="BO529" s="62"/>
      <c r="BP529" s="62"/>
    </row>
    <row r="530" spans="6:68" s="45" customFormat="1" x14ac:dyDescent="0.5">
      <c r="F530" s="46"/>
      <c r="G530" s="46"/>
      <c r="H530" s="46"/>
      <c r="I530" s="46"/>
      <c r="J530" s="46"/>
      <c r="L530" s="49"/>
      <c r="M530" s="49"/>
      <c r="N530" s="49"/>
      <c r="O530" s="49"/>
      <c r="P530" s="49"/>
      <c r="Q530" s="49"/>
      <c r="R530" s="49"/>
      <c r="S530" s="49"/>
      <c r="T530" s="49"/>
      <c r="U530" s="49"/>
      <c r="V530" s="49"/>
      <c r="W530" s="49"/>
      <c r="X530" s="49"/>
      <c r="Y530" s="49"/>
      <c r="Z530" s="49"/>
      <c r="AA530" s="49"/>
      <c r="AB530" s="49"/>
      <c r="AC530" s="49"/>
      <c r="AD530" s="49"/>
      <c r="AE530" s="49"/>
      <c r="AF530" s="49"/>
      <c r="AG530" s="49"/>
      <c r="AH530" s="49"/>
      <c r="AI530" s="49"/>
      <c r="AJ530" s="49"/>
      <c r="AK530" s="49"/>
      <c r="AL530" s="49"/>
      <c r="AM530" s="49"/>
      <c r="AN530" s="49"/>
      <c r="AO530" s="49"/>
      <c r="AP530" s="49"/>
      <c r="AQ530" s="49"/>
      <c r="AR530" s="49"/>
      <c r="AS530" s="49"/>
      <c r="AT530" s="49"/>
      <c r="AU530" s="49"/>
      <c r="AV530" s="49"/>
      <c r="AW530" s="49"/>
      <c r="AX530" s="49"/>
      <c r="AY530" s="49"/>
      <c r="AZ530" s="49"/>
      <c r="BA530" s="49"/>
      <c r="BB530" s="49"/>
      <c r="BC530" s="49"/>
      <c r="BD530" s="49"/>
      <c r="BE530" s="49"/>
      <c r="BF530" s="49"/>
      <c r="BG530" s="49"/>
      <c r="BH530" s="49"/>
      <c r="BI530" s="49"/>
      <c r="BJ530" s="49"/>
      <c r="BK530" s="49"/>
      <c r="BL530" s="49"/>
      <c r="BM530" s="49"/>
      <c r="BN530" s="49"/>
      <c r="BO530" s="62"/>
      <c r="BP530" s="62"/>
    </row>
    <row r="531" spans="6:68" s="45" customFormat="1" x14ac:dyDescent="0.5">
      <c r="F531" s="46"/>
      <c r="G531" s="46"/>
      <c r="H531" s="46"/>
      <c r="I531" s="46"/>
      <c r="J531" s="46"/>
      <c r="L531" s="49"/>
      <c r="M531" s="49"/>
      <c r="N531" s="49"/>
      <c r="O531" s="49"/>
      <c r="P531" s="49"/>
      <c r="Q531" s="49"/>
      <c r="R531" s="49"/>
      <c r="S531" s="49"/>
      <c r="T531" s="49"/>
      <c r="U531" s="49"/>
      <c r="V531" s="49"/>
      <c r="W531" s="49"/>
      <c r="X531" s="49"/>
      <c r="Y531" s="49"/>
      <c r="Z531" s="49"/>
      <c r="AA531" s="49"/>
      <c r="AB531" s="49"/>
      <c r="AC531" s="49"/>
      <c r="AD531" s="49"/>
      <c r="AE531" s="49"/>
      <c r="AF531" s="49"/>
      <c r="AG531" s="49"/>
      <c r="AH531" s="49"/>
      <c r="AI531" s="49"/>
      <c r="AJ531" s="49"/>
      <c r="AK531" s="49"/>
      <c r="AL531" s="49"/>
      <c r="AM531" s="49"/>
      <c r="AN531" s="49"/>
      <c r="AO531" s="49"/>
      <c r="AP531" s="49"/>
      <c r="AQ531" s="49"/>
      <c r="AR531" s="49"/>
      <c r="AS531" s="49"/>
      <c r="AT531" s="49"/>
      <c r="AU531" s="49"/>
      <c r="AV531" s="49"/>
      <c r="AW531" s="49"/>
      <c r="AX531" s="49"/>
      <c r="AY531" s="49"/>
      <c r="AZ531" s="49"/>
      <c r="BA531" s="49"/>
      <c r="BB531" s="49"/>
      <c r="BC531" s="49"/>
      <c r="BD531" s="49"/>
      <c r="BE531" s="49"/>
      <c r="BF531" s="49"/>
      <c r="BG531" s="49"/>
      <c r="BH531" s="49"/>
      <c r="BI531" s="49"/>
      <c r="BJ531" s="49"/>
      <c r="BK531" s="49"/>
      <c r="BL531" s="49"/>
      <c r="BM531" s="49"/>
      <c r="BN531" s="49"/>
      <c r="BO531" s="62"/>
      <c r="BP531" s="62"/>
    </row>
    <row r="532" spans="6:68" s="45" customFormat="1" x14ac:dyDescent="0.5">
      <c r="F532" s="46"/>
      <c r="G532" s="46"/>
      <c r="H532" s="46"/>
      <c r="I532" s="46"/>
      <c r="J532" s="46"/>
      <c r="L532" s="49"/>
      <c r="M532" s="49"/>
      <c r="N532" s="49"/>
      <c r="O532" s="49"/>
      <c r="P532" s="49"/>
      <c r="Q532" s="49"/>
      <c r="R532" s="49"/>
      <c r="S532" s="49"/>
      <c r="T532" s="49"/>
      <c r="U532" s="49"/>
      <c r="V532" s="49"/>
      <c r="W532" s="49"/>
      <c r="X532" s="49"/>
      <c r="Y532" s="49"/>
      <c r="Z532" s="49"/>
      <c r="AA532" s="49"/>
      <c r="AB532" s="49"/>
      <c r="AC532" s="49"/>
      <c r="AD532" s="49"/>
      <c r="AE532" s="49"/>
      <c r="AF532" s="49"/>
      <c r="AG532" s="49"/>
      <c r="AH532" s="49"/>
      <c r="AI532" s="49"/>
      <c r="AJ532" s="49"/>
      <c r="AK532" s="49"/>
      <c r="AL532" s="49"/>
      <c r="AM532" s="49"/>
      <c r="AN532" s="49"/>
      <c r="AO532" s="49"/>
      <c r="AP532" s="49"/>
      <c r="AQ532" s="49"/>
      <c r="AR532" s="49"/>
      <c r="AS532" s="49"/>
      <c r="AT532" s="49"/>
      <c r="AU532" s="49"/>
      <c r="AV532" s="49"/>
      <c r="AW532" s="49"/>
      <c r="AX532" s="49"/>
      <c r="AY532" s="49"/>
      <c r="AZ532" s="49"/>
      <c r="BA532" s="49"/>
      <c r="BB532" s="49"/>
      <c r="BC532" s="49"/>
      <c r="BD532" s="49"/>
      <c r="BE532" s="49"/>
      <c r="BF532" s="49"/>
      <c r="BG532" s="49"/>
      <c r="BH532" s="49"/>
      <c r="BI532" s="49"/>
      <c r="BJ532" s="49"/>
      <c r="BK532" s="49"/>
      <c r="BL532" s="49"/>
      <c r="BM532" s="49"/>
      <c r="BN532" s="49"/>
      <c r="BO532" s="62"/>
      <c r="BP532" s="62"/>
    </row>
    <row r="533" spans="6:68" s="45" customFormat="1" x14ac:dyDescent="0.5">
      <c r="F533" s="46"/>
      <c r="G533" s="46"/>
      <c r="H533" s="46"/>
      <c r="I533" s="46"/>
      <c r="J533" s="46"/>
      <c r="L533" s="49"/>
      <c r="M533" s="49"/>
      <c r="N533" s="49"/>
      <c r="O533" s="49"/>
      <c r="P533" s="49"/>
      <c r="Q533" s="49"/>
      <c r="R533" s="49"/>
      <c r="S533" s="49"/>
      <c r="T533" s="49"/>
      <c r="U533" s="49"/>
      <c r="V533" s="49"/>
      <c r="W533" s="49"/>
      <c r="X533" s="49"/>
      <c r="Y533" s="49"/>
      <c r="Z533" s="49"/>
      <c r="AA533" s="49"/>
      <c r="AB533" s="49"/>
      <c r="AC533" s="49"/>
      <c r="AD533" s="49"/>
      <c r="AE533" s="49"/>
      <c r="AF533" s="49"/>
      <c r="AG533" s="49"/>
      <c r="AH533" s="49"/>
      <c r="AI533" s="49"/>
      <c r="AJ533" s="49"/>
      <c r="AK533" s="49"/>
      <c r="AL533" s="49"/>
      <c r="AM533" s="49"/>
      <c r="AN533" s="49"/>
      <c r="AO533" s="49"/>
      <c r="AP533" s="49"/>
      <c r="AQ533" s="49"/>
      <c r="AR533" s="49"/>
      <c r="AS533" s="49"/>
      <c r="AT533" s="49"/>
      <c r="AU533" s="49"/>
      <c r="AV533" s="49"/>
      <c r="AW533" s="49"/>
      <c r="AX533" s="49"/>
      <c r="AY533" s="49"/>
      <c r="AZ533" s="49"/>
      <c r="BA533" s="49"/>
      <c r="BB533" s="49"/>
      <c r="BC533" s="49"/>
      <c r="BD533" s="49"/>
      <c r="BE533" s="49"/>
      <c r="BF533" s="49"/>
      <c r="BG533" s="49"/>
      <c r="BH533" s="49"/>
      <c r="BI533" s="49"/>
      <c r="BJ533" s="49"/>
      <c r="BK533" s="49"/>
      <c r="BL533" s="49"/>
      <c r="BM533" s="49"/>
      <c r="BN533" s="49"/>
      <c r="BO533" s="62"/>
      <c r="BP533" s="62"/>
    </row>
    <row r="534" spans="6:68" s="45" customFormat="1" x14ac:dyDescent="0.5">
      <c r="F534" s="46"/>
      <c r="G534" s="46"/>
      <c r="H534" s="46"/>
      <c r="I534" s="46"/>
      <c r="J534" s="46"/>
      <c r="L534" s="49"/>
      <c r="M534" s="49"/>
      <c r="N534" s="49"/>
      <c r="O534" s="49"/>
      <c r="P534" s="49"/>
      <c r="Q534" s="49"/>
      <c r="R534" s="49"/>
      <c r="S534" s="49"/>
      <c r="T534" s="49"/>
      <c r="U534" s="49"/>
      <c r="V534" s="49"/>
      <c r="W534" s="49"/>
      <c r="X534" s="49"/>
      <c r="Y534" s="49"/>
      <c r="Z534" s="49"/>
      <c r="AA534" s="49"/>
      <c r="AB534" s="49"/>
      <c r="AC534" s="49"/>
      <c r="AD534" s="49"/>
      <c r="AE534" s="49"/>
      <c r="AF534" s="49"/>
      <c r="AG534" s="49"/>
      <c r="AH534" s="49"/>
      <c r="AI534" s="49"/>
      <c r="AJ534" s="49"/>
      <c r="AK534" s="49"/>
      <c r="AL534" s="49"/>
      <c r="AM534" s="49"/>
      <c r="AN534" s="49"/>
      <c r="AO534" s="49"/>
      <c r="AP534" s="49"/>
      <c r="AQ534" s="49"/>
      <c r="AR534" s="49"/>
      <c r="AS534" s="49"/>
      <c r="AT534" s="49"/>
      <c r="AU534" s="49"/>
      <c r="AV534" s="49"/>
      <c r="AW534" s="49"/>
      <c r="AX534" s="49"/>
      <c r="AY534" s="49"/>
      <c r="AZ534" s="49"/>
      <c r="BA534" s="49"/>
      <c r="BB534" s="49"/>
      <c r="BC534" s="49"/>
      <c r="BD534" s="49"/>
      <c r="BE534" s="49"/>
      <c r="BF534" s="49"/>
      <c r="BG534" s="49"/>
      <c r="BH534" s="49"/>
      <c r="BI534" s="49"/>
      <c r="BJ534" s="49"/>
      <c r="BK534" s="49"/>
      <c r="BL534" s="49"/>
      <c r="BM534" s="49"/>
      <c r="BN534" s="49"/>
      <c r="BO534" s="62"/>
      <c r="BP534" s="62"/>
    </row>
    <row r="535" spans="6:68" s="45" customFormat="1" x14ac:dyDescent="0.5">
      <c r="F535" s="46"/>
      <c r="G535" s="46"/>
      <c r="H535" s="46"/>
      <c r="I535" s="46"/>
      <c r="J535" s="46"/>
      <c r="L535" s="49"/>
      <c r="M535" s="49"/>
      <c r="N535" s="49"/>
      <c r="O535" s="49"/>
      <c r="P535" s="49"/>
      <c r="Q535" s="49"/>
      <c r="R535" s="49"/>
      <c r="S535" s="49"/>
      <c r="T535" s="49"/>
      <c r="U535" s="49"/>
      <c r="V535" s="49"/>
      <c r="W535" s="49"/>
      <c r="X535" s="49"/>
      <c r="Y535" s="49"/>
      <c r="Z535" s="49"/>
      <c r="AA535" s="49"/>
      <c r="AB535" s="49"/>
      <c r="AC535" s="49"/>
      <c r="AD535" s="49"/>
      <c r="AE535" s="49"/>
      <c r="AF535" s="49"/>
      <c r="AG535" s="49"/>
      <c r="AH535" s="49"/>
      <c r="AI535" s="49"/>
      <c r="AJ535" s="49"/>
      <c r="AK535" s="49"/>
      <c r="AL535" s="49"/>
      <c r="AM535" s="49"/>
      <c r="AN535" s="49"/>
      <c r="AO535" s="49"/>
      <c r="AP535" s="49"/>
      <c r="AQ535" s="49"/>
      <c r="AR535" s="49"/>
      <c r="AS535" s="49"/>
      <c r="AT535" s="49"/>
      <c r="AU535" s="49"/>
      <c r="AV535" s="49"/>
      <c r="AW535" s="49"/>
      <c r="AX535" s="49"/>
      <c r="AY535" s="49"/>
      <c r="AZ535" s="49"/>
      <c r="BA535" s="49"/>
      <c r="BB535" s="49"/>
      <c r="BC535" s="49"/>
      <c r="BD535" s="49"/>
      <c r="BE535" s="49"/>
      <c r="BF535" s="49"/>
      <c r="BG535" s="49"/>
      <c r="BH535" s="49"/>
      <c r="BI535" s="49"/>
      <c r="BJ535" s="49"/>
      <c r="BK535" s="49"/>
      <c r="BL535" s="49"/>
      <c r="BM535" s="49"/>
      <c r="BN535" s="49"/>
      <c r="BO535" s="62"/>
      <c r="BP535" s="62"/>
    </row>
    <row r="536" spans="6:68" s="45" customFormat="1" x14ac:dyDescent="0.5">
      <c r="F536" s="46"/>
      <c r="G536" s="46"/>
      <c r="H536" s="46"/>
      <c r="I536" s="46"/>
      <c r="J536" s="46"/>
      <c r="L536" s="49"/>
      <c r="M536" s="49"/>
      <c r="N536" s="49"/>
      <c r="O536" s="49"/>
      <c r="P536" s="49"/>
      <c r="Q536" s="49"/>
      <c r="R536" s="49"/>
      <c r="S536" s="49"/>
      <c r="T536" s="49"/>
      <c r="U536" s="49"/>
      <c r="V536" s="49"/>
      <c r="W536" s="49"/>
      <c r="X536" s="49"/>
      <c r="Y536" s="49"/>
      <c r="Z536" s="49"/>
      <c r="AA536" s="49"/>
      <c r="AB536" s="49"/>
      <c r="AC536" s="49"/>
      <c r="AD536" s="49"/>
      <c r="AE536" s="49"/>
      <c r="AF536" s="49"/>
      <c r="AG536" s="49"/>
      <c r="AH536" s="49"/>
      <c r="AI536" s="49"/>
      <c r="AJ536" s="49"/>
      <c r="AK536" s="49"/>
      <c r="AL536" s="49"/>
      <c r="AM536" s="49"/>
      <c r="AN536" s="49"/>
      <c r="AO536" s="49"/>
      <c r="AP536" s="49"/>
      <c r="AQ536" s="49"/>
      <c r="AR536" s="49"/>
      <c r="AS536" s="49"/>
      <c r="AT536" s="49"/>
      <c r="AU536" s="49"/>
      <c r="AV536" s="49"/>
      <c r="AW536" s="49"/>
      <c r="AX536" s="49"/>
      <c r="AY536" s="49"/>
      <c r="AZ536" s="49"/>
      <c r="BA536" s="49"/>
      <c r="BB536" s="49"/>
      <c r="BC536" s="49"/>
      <c r="BD536" s="49"/>
      <c r="BE536" s="49"/>
      <c r="BF536" s="49"/>
      <c r="BG536" s="49"/>
      <c r="BH536" s="49"/>
      <c r="BI536" s="49"/>
      <c r="BJ536" s="49"/>
      <c r="BK536" s="49"/>
      <c r="BL536" s="49"/>
      <c r="BM536" s="49"/>
      <c r="BN536" s="49"/>
      <c r="BO536" s="62"/>
      <c r="BP536" s="62"/>
    </row>
    <row r="537" spans="6:68" s="45" customFormat="1" x14ac:dyDescent="0.5">
      <c r="F537" s="46"/>
      <c r="G537" s="46"/>
      <c r="H537" s="46"/>
      <c r="I537" s="46"/>
      <c r="J537" s="46"/>
      <c r="L537" s="49"/>
      <c r="M537" s="49"/>
      <c r="N537" s="49"/>
      <c r="O537" s="49"/>
      <c r="P537" s="49"/>
      <c r="Q537" s="49"/>
      <c r="R537" s="49"/>
      <c r="S537" s="49"/>
      <c r="T537" s="49"/>
      <c r="U537" s="49"/>
      <c r="V537" s="49"/>
      <c r="W537" s="49"/>
      <c r="X537" s="49"/>
      <c r="Y537" s="49"/>
      <c r="Z537" s="49"/>
      <c r="AA537" s="49"/>
      <c r="AB537" s="49"/>
      <c r="AC537" s="49"/>
      <c r="AD537" s="49"/>
      <c r="AE537" s="49"/>
      <c r="AF537" s="49"/>
      <c r="AG537" s="49"/>
      <c r="AH537" s="49"/>
      <c r="AI537" s="49"/>
      <c r="AJ537" s="49"/>
      <c r="AK537" s="49"/>
      <c r="AL537" s="49"/>
      <c r="AM537" s="49"/>
      <c r="AN537" s="49"/>
      <c r="AO537" s="49"/>
      <c r="AP537" s="49"/>
      <c r="AQ537" s="49"/>
      <c r="AR537" s="49"/>
      <c r="AS537" s="49"/>
      <c r="AT537" s="49"/>
      <c r="AU537" s="49"/>
      <c r="AV537" s="49"/>
      <c r="AW537" s="49"/>
      <c r="AX537" s="49"/>
      <c r="AY537" s="49"/>
      <c r="AZ537" s="49"/>
      <c r="BA537" s="49"/>
      <c r="BB537" s="49"/>
      <c r="BC537" s="49"/>
      <c r="BD537" s="49"/>
      <c r="BE537" s="49"/>
      <c r="BF537" s="49"/>
      <c r="BG537" s="49"/>
      <c r="BH537" s="49"/>
      <c r="BI537" s="49"/>
      <c r="BJ537" s="49"/>
      <c r="BK537" s="49"/>
      <c r="BL537" s="49"/>
      <c r="BM537" s="49"/>
      <c r="BN537" s="49"/>
      <c r="BO537" s="62"/>
      <c r="BP537" s="62"/>
    </row>
    <row r="538" spans="6:68" s="45" customFormat="1" x14ac:dyDescent="0.5">
      <c r="F538" s="46"/>
      <c r="G538" s="46"/>
      <c r="H538" s="46"/>
      <c r="I538" s="46"/>
      <c r="J538" s="46"/>
      <c r="L538" s="49"/>
      <c r="M538" s="49"/>
      <c r="N538" s="49"/>
      <c r="O538" s="49"/>
      <c r="P538" s="49"/>
      <c r="Q538" s="49"/>
      <c r="R538" s="49"/>
      <c r="S538" s="49"/>
      <c r="T538" s="49"/>
      <c r="U538" s="49"/>
      <c r="V538" s="49"/>
      <c r="W538" s="49"/>
      <c r="X538" s="49"/>
      <c r="Y538" s="49"/>
      <c r="Z538" s="49"/>
      <c r="AA538" s="49"/>
      <c r="AB538" s="49"/>
      <c r="AC538" s="49"/>
      <c r="AD538" s="49"/>
      <c r="AE538" s="49"/>
      <c r="AF538" s="49"/>
      <c r="AG538" s="49"/>
      <c r="AH538" s="49"/>
      <c r="AI538" s="49"/>
      <c r="AJ538" s="49"/>
      <c r="AK538" s="49"/>
      <c r="AL538" s="49"/>
      <c r="AM538" s="49"/>
      <c r="AN538" s="49"/>
      <c r="AO538" s="49"/>
      <c r="AP538" s="49"/>
      <c r="AQ538" s="49"/>
      <c r="AR538" s="49"/>
      <c r="AS538" s="49"/>
      <c r="AT538" s="49"/>
      <c r="AU538" s="49"/>
      <c r="AV538" s="49"/>
      <c r="AW538" s="49"/>
      <c r="AX538" s="49"/>
      <c r="AY538" s="49"/>
      <c r="AZ538" s="49"/>
      <c r="BA538" s="49"/>
      <c r="BB538" s="49"/>
      <c r="BC538" s="49"/>
      <c r="BD538" s="49"/>
      <c r="BE538" s="49"/>
      <c r="BF538" s="49"/>
      <c r="BG538" s="49"/>
      <c r="BH538" s="49"/>
      <c r="BI538" s="49"/>
      <c r="BJ538" s="49"/>
      <c r="BK538" s="49"/>
      <c r="BL538" s="49"/>
      <c r="BM538" s="49"/>
      <c r="BN538" s="49"/>
      <c r="BO538" s="62"/>
      <c r="BP538" s="62"/>
    </row>
    <row r="539" spans="6:68" s="45" customFormat="1" x14ac:dyDescent="0.5">
      <c r="F539" s="46"/>
      <c r="G539" s="46"/>
      <c r="H539" s="46"/>
      <c r="I539" s="46"/>
      <c r="J539" s="46"/>
      <c r="L539" s="49"/>
      <c r="M539" s="49"/>
      <c r="N539" s="49"/>
      <c r="O539" s="49"/>
      <c r="P539" s="49"/>
      <c r="Q539" s="49"/>
      <c r="R539" s="49"/>
      <c r="S539" s="49"/>
      <c r="T539" s="49"/>
      <c r="U539" s="49"/>
      <c r="V539" s="49"/>
      <c r="W539" s="49"/>
      <c r="X539" s="49"/>
      <c r="Y539" s="49"/>
      <c r="Z539" s="49"/>
      <c r="AA539" s="49"/>
      <c r="AB539" s="49"/>
      <c r="AC539" s="49"/>
      <c r="AD539" s="49"/>
      <c r="AE539" s="49"/>
      <c r="AF539" s="49"/>
      <c r="AG539" s="49"/>
      <c r="AH539" s="49"/>
      <c r="AI539" s="49"/>
      <c r="AJ539" s="49"/>
      <c r="AK539" s="49"/>
      <c r="AL539" s="49"/>
      <c r="AM539" s="49"/>
      <c r="AN539" s="49"/>
      <c r="AO539" s="49"/>
      <c r="AP539" s="49"/>
      <c r="AQ539" s="49"/>
      <c r="AR539" s="49"/>
      <c r="AS539" s="49"/>
      <c r="AT539" s="49"/>
      <c r="AU539" s="49"/>
      <c r="AV539" s="49"/>
      <c r="AW539" s="49"/>
      <c r="AX539" s="49"/>
      <c r="AY539" s="49"/>
      <c r="AZ539" s="49"/>
      <c r="BA539" s="49"/>
      <c r="BB539" s="49"/>
      <c r="BC539" s="49"/>
      <c r="BD539" s="49"/>
      <c r="BE539" s="49"/>
      <c r="BF539" s="49"/>
      <c r="BG539" s="49"/>
      <c r="BH539" s="49"/>
      <c r="BI539" s="49"/>
      <c r="BJ539" s="49"/>
      <c r="BK539" s="49"/>
      <c r="BL539" s="49"/>
      <c r="BM539" s="49"/>
      <c r="BN539" s="49"/>
      <c r="BO539" s="62"/>
      <c r="BP539" s="62"/>
    </row>
    <row r="540" spans="6:68" s="45" customFormat="1" x14ac:dyDescent="0.5">
      <c r="F540" s="46"/>
      <c r="G540" s="46"/>
      <c r="H540" s="46"/>
      <c r="I540" s="46"/>
      <c r="J540" s="46"/>
      <c r="L540" s="49"/>
      <c r="M540" s="49"/>
      <c r="N540" s="49"/>
      <c r="O540" s="49"/>
      <c r="P540" s="49"/>
      <c r="Q540" s="49"/>
      <c r="R540" s="49"/>
      <c r="S540" s="49"/>
      <c r="T540" s="49"/>
      <c r="U540" s="49"/>
      <c r="V540" s="49"/>
      <c r="W540" s="49"/>
      <c r="X540" s="49"/>
      <c r="Y540" s="49"/>
      <c r="Z540" s="49"/>
      <c r="AA540" s="49"/>
      <c r="AB540" s="49"/>
      <c r="AC540" s="49"/>
      <c r="AD540" s="49"/>
      <c r="AE540" s="49"/>
      <c r="AF540" s="49"/>
      <c r="AG540" s="49"/>
      <c r="AH540" s="49"/>
      <c r="AI540" s="49"/>
      <c r="AJ540" s="49"/>
      <c r="AK540" s="49"/>
      <c r="AL540" s="49"/>
      <c r="AM540" s="49"/>
      <c r="AN540" s="49"/>
      <c r="AO540" s="49"/>
      <c r="AP540" s="49"/>
      <c r="AQ540" s="49"/>
      <c r="AR540" s="49"/>
      <c r="AS540" s="49"/>
      <c r="AT540" s="49"/>
      <c r="AU540" s="49"/>
      <c r="AV540" s="49"/>
      <c r="AW540" s="49"/>
      <c r="AX540" s="49"/>
      <c r="AY540" s="49"/>
      <c r="AZ540" s="49"/>
      <c r="BA540" s="49"/>
      <c r="BB540" s="49"/>
      <c r="BC540" s="49"/>
      <c r="BD540" s="49"/>
      <c r="BE540" s="49"/>
      <c r="BF540" s="49"/>
      <c r="BG540" s="49"/>
      <c r="BH540" s="49"/>
      <c r="BI540" s="49"/>
      <c r="BJ540" s="49"/>
      <c r="BK540" s="49"/>
      <c r="BL540" s="49"/>
      <c r="BM540" s="49"/>
      <c r="BN540" s="49"/>
      <c r="BO540" s="62"/>
      <c r="BP540" s="62"/>
    </row>
    <row r="541" spans="6:68" s="45" customFormat="1" x14ac:dyDescent="0.5">
      <c r="F541" s="46"/>
      <c r="G541" s="46"/>
      <c r="H541" s="46"/>
      <c r="I541" s="46"/>
      <c r="J541" s="46"/>
      <c r="L541" s="49"/>
      <c r="M541" s="49"/>
      <c r="N541" s="49"/>
      <c r="O541" s="49"/>
      <c r="P541" s="49"/>
      <c r="Q541" s="49"/>
      <c r="R541" s="49"/>
      <c r="S541" s="49"/>
      <c r="T541" s="49"/>
      <c r="U541" s="49"/>
      <c r="V541" s="49"/>
      <c r="W541" s="49"/>
      <c r="X541" s="49"/>
      <c r="Y541" s="49"/>
      <c r="Z541" s="49"/>
      <c r="AA541" s="49"/>
      <c r="AB541" s="49"/>
      <c r="AC541" s="49"/>
      <c r="AD541" s="49"/>
      <c r="AE541" s="49"/>
      <c r="AF541" s="49"/>
      <c r="AG541" s="49"/>
      <c r="AH541" s="49"/>
      <c r="AI541" s="49"/>
      <c r="AJ541" s="49"/>
      <c r="AK541" s="49"/>
      <c r="AL541" s="49"/>
      <c r="AM541" s="49"/>
      <c r="AN541" s="49"/>
      <c r="AO541" s="49"/>
      <c r="AP541" s="49"/>
      <c r="AQ541" s="49"/>
      <c r="AR541" s="49"/>
      <c r="AS541" s="49"/>
      <c r="AT541" s="49"/>
      <c r="AU541" s="49"/>
      <c r="AV541" s="49"/>
      <c r="AW541" s="49"/>
      <c r="AX541" s="49"/>
      <c r="AY541" s="49"/>
      <c r="AZ541" s="49"/>
      <c r="BA541" s="49"/>
      <c r="BB541" s="49"/>
      <c r="BC541" s="49"/>
      <c r="BD541" s="49"/>
      <c r="BE541" s="49"/>
      <c r="BF541" s="49"/>
      <c r="BG541" s="49"/>
      <c r="BH541" s="49"/>
      <c r="BI541" s="49"/>
      <c r="BJ541" s="49"/>
      <c r="BK541" s="49"/>
      <c r="BL541" s="49"/>
      <c r="BM541" s="49"/>
      <c r="BN541" s="49"/>
      <c r="BO541" s="62"/>
      <c r="BP541" s="62"/>
    </row>
    <row r="542" spans="6:68" s="45" customFormat="1" x14ac:dyDescent="0.5">
      <c r="F542" s="46"/>
      <c r="G542" s="46"/>
      <c r="H542" s="46"/>
      <c r="I542" s="46"/>
      <c r="J542" s="46"/>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62"/>
      <c r="BP542" s="62"/>
    </row>
    <row r="543" spans="6:68" s="45" customFormat="1" x14ac:dyDescent="0.5">
      <c r="F543" s="46"/>
      <c r="G543" s="46"/>
      <c r="H543" s="46"/>
      <c r="I543" s="46"/>
      <c r="J543" s="46"/>
      <c r="L543" s="49"/>
      <c r="M543" s="49"/>
      <c r="N543" s="49"/>
      <c r="O543" s="49"/>
      <c r="P543" s="49"/>
      <c r="Q543" s="49"/>
      <c r="R543" s="49"/>
      <c r="S543" s="49"/>
      <c r="T543" s="49"/>
      <c r="U543" s="49"/>
      <c r="V543" s="49"/>
      <c r="W543" s="49"/>
      <c r="X543" s="49"/>
      <c r="Y543" s="49"/>
      <c r="Z543" s="49"/>
      <c r="AA543" s="49"/>
      <c r="AB543" s="49"/>
      <c r="AC543" s="49"/>
      <c r="AD543" s="49"/>
      <c r="AE543" s="49"/>
      <c r="AF543" s="49"/>
      <c r="AG543" s="49"/>
      <c r="AH543" s="49"/>
      <c r="AI543" s="49"/>
      <c r="AJ543" s="49"/>
      <c r="AK543" s="49"/>
      <c r="AL543" s="49"/>
      <c r="AM543" s="49"/>
      <c r="AN543" s="49"/>
      <c r="AO543" s="49"/>
      <c r="AP543" s="49"/>
      <c r="AQ543" s="49"/>
      <c r="AR543" s="49"/>
      <c r="AS543" s="49"/>
      <c r="AT543" s="49"/>
      <c r="AU543" s="49"/>
      <c r="AV543" s="49"/>
      <c r="AW543" s="49"/>
      <c r="AX543" s="49"/>
      <c r="AY543" s="49"/>
      <c r="AZ543" s="49"/>
      <c r="BA543" s="49"/>
      <c r="BB543" s="49"/>
      <c r="BC543" s="49"/>
      <c r="BD543" s="49"/>
      <c r="BE543" s="49"/>
      <c r="BF543" s="49"/>
      <c r="BG543" s="49"/>
      <c r="BH543" s="49"/>
      <c r="BI543" s="49"/>
      <c r="BJ543" s="49"/>
      <c r="BK543" s="49"/>
      <c r="BL543" s="49"/>
      <c r="BM543" s="49"/>
      <c r="BN543" s="49"/>
      <c r="BO543" s="62"/>
      <c r="BP543" s="62"/>
    </row>
    <row r="544" spans="6:68" s="45" customFormat="1" x14ac:dyDescent="0.5">
      <c r="F544" s="46"/>
      <c r="G544" s="46"/>
      <c r="H544" s="46"/>
      <c r="I544" s="46"/>
      <c r="J544" s="46"/>
      <c r="L544" s="49"/>
      <c r="M544" s="49"/>
      <c r="N544" s="49"/>
      <c r="O544" s="49"/>
      <c r="P544" s="49"/>
      <c r="Q544" s="49"/>
      <c r="R544" s="49"/>
      <c r="S544" s="49"/>
      <c r="T544" s="49"/>
      <c r="U544" s="49"/>
      <c r="V544" s="49"/>
      <c r="W544" s="49"/>
      <c r="X544" s="49"/>
      <c r="Y544" s="49"/>
      <c r="Z544" s="49"/>
      <c r="AA544" s="49"/>
      <c r="AB544" s="49"/>
      <c r="AC544" s="49"/>
      <c r="AD544" s="49"/>
      <c r="AE544" s="49"/>
      <c r="AF544" s="49"/>
      <c r="AG544" s="49"/>
      <c r="AH544" s="49"/>
      <c r="AI544" s="49"/>
      <c r="AJ544" s="49"/>
      <c r="AK544" s="49"/>
      <c r="AL544" s="49"/>
      <c r="AM544" s="49"/>
      <c r="AN544" s="49"/>
      <c r="AO544" s="49"/>
      <c r="AP544" s="49"/>
      <c r="AQ544" s="49"/>
      <c r="AR544" s="49"/>
      <c r="AS544" s="49"/>
      <c r="AT544" s="49"/>
      <c r="AU544" s="49"/>
      <c r="AV544" s="49"/>
      <c r="AW544" s="49"/>
      <c r="AX544" s="49"/>
      <c r="AY544" s="49"/>
      <c r="AZ544" s="49"/>
      <c r="BA544" s="49"/>
      <c r="BB544" s="49"/>
      <c r="BC544" s="49"/>
      <c r="BD544" s="49"/>
      <c r="BE544" s="49"/>
      <c r="BF544" s="49"/>
      <c r="BG544" s="49"/>
      <c r="BH544" s="49"/>
      <c r="BI544" s="49"/>
      <c r="BJ544" s="49"/>
      <c r="BK544" s="49"/>
      <c r="BL544" s="49"/>
      <c r="BM544" s="49"/>
      <c r="BN544" s="49"/>
      <c r="BO544" s="62"/>
      <c r="BP544" s="62"/>
    </row>
    <row r="545" spans="6:68" s="45" customFormat="1" x14ac:dyDescent="0.5">
      <c r="F545" s="46"/>
      <c r="G545" s="46"/>
      <c r="H545" s="46"/>
      <c r="I545" s="46"/>
      <c r="J545" s="46"/>
      <c r="L545" s="49"/>
      <c r="M545" s="49"/>
      <c r="N545" s="49"/>
      <c r="O545" s="49"/>
      <c r="P545" s="49"/>
      <c r="Q545" s="49"/>
      <c r="R545" s="49"/>
      <c r="S545" s="49"/>
      <c r="T545" s="49"/>
      <c r="U545" s="49"/>
      <c r="V545" s="49"/>
      <c r="W545" s="49"/>
      <c r="X545" s="49"/>
      <c r="Y545" s="49"/>
      <c r="Z545" s="49"/>
      <c r="AA545" s="49"/>
      <c r="AB545" s="49"/>
      <c r="AC545" s="49"/>
      <c r="AD545" s="49"/>
      <c r="AE545" s="49"/>
      <c r="AF545" s="49"/>
      <c r="AG545" s="49"/>
      <c r="AH545" s="49"/>
      <c r="AI545" s="49"/>
      <c r="AJ545" s="49"/>
      <c r="AK545" s="49"/>
      <c r="AL545" s="49"/>
      <c r="AM545" s="49"/>
      <c r="AN545" s="49"/>
      <c r="AO545" s="49"/>
      <c r="AP545" s="49"/>
      <c r="AQ545" s="49"/>
      <c r="AR545" s="49"/>
      <c r="AS545" s="49"/>
      <c r="AT545" s="49"/>
      <c r="AU545" s="49"/>
      <c r="AV545" s="49"/>
      <c r="AW545" s="49"/>
      <c r="AX545" s="49"/>
      <c r="AY545" s="49"/>
      <c r="AZ545" s="49"/>
      <c r="BA545" s="49"/>
      <c r="BB545" s="49"/>
      <c r="BC545" s="49"/>
      <c r="BD545" s="49"/>
      <c r="BE545" s="49"/>
      <c r="BF545" s="49"/>
      <c r="BG545" s="49"/>
      <c r="BH545" s="49"/>
      <c r="BI545" s="49"/>
      <c r="BJ545" s="49"/>
      <c r="BK545" s="49"/>
      <c r="BL545" s="49"/>
      <c r="BM545" s="49"/>
      <c r="BN545" s="49"/>
      <c r="BO545" s="62"/>
      <c r="BP545" s="62"/>
    </row>
    <row r="546" spans="6:68" s="45" customFormat="1" x14ac:dyDescent="0.5">
      <c r="F546" s="46"/>
      <c r="G546" s="46"/>
      <c r="H546" s="46"/>
      <c r="I546" s="46"/>
      <c r="J546" s="46"/>
      <c r="L546" s="49"/>
      <c r="M546" s="49"/>
      <c r="N546" s="49"/>
      <c r="O546" s="49"/>
      <c r="P546" s="49"/>
      <c r="Q546" s="49"/>
      <c r="R546" s="49"/>
      <c r="S546" s="49"/>
      <c r="T546" s="49"/>
      <c r="U546" s="49"/>
      <c r="V546" s="49"/>
      <c r="W546" s="49"/>
      <c r="X546" s="49"/>
      <c r="Y546" s="49"/>
      <c r="Z546" s="49"/>
      <c r="AA546" s="49"/>
      <c r="AB546" s="49"/>
      <c r="AC546" s="49"/>
      <c r="AD546" s="49"/>
      <c r="AE546" s="49"/>
      <c r="AF546" s="49"/>
      <c r="AG546" s="49"/>
      <c r="AH546" s="49"/>
      <c r="AI546" s="49"/>
      <c r="AJ546" s="49"/>
      <c r="AK546" s="49"/>
      <c r="AL546" s="49"/>
      <c r="AM546" s="49"/>
      <c r="AN546" s="49"/>
      <c r="AO546" s="49"/>
      <c r="AP546" s="49"/>
      <c r="AQ546" s="49"/>
      <c r="AR546" s="49"/>
      <c r="AS546" s="49"/>
      <c r="AT546" s="49"/>
      <c r="AU546" s="49"/>
      <c r="AV546" s="49"/>
      <c r="AW546" s="49"/>
      <c r="AX546" s="49"/>
      <c r="AY546" s="49"/>
      <c r="AZ546" s="49"/>
      <c r="BA546" s="49"/>
      <c r="BB546" s="49"/>
      <c r="BC546" s="49"/>
      <c r="BD546" s="49"/>
      <c r="BE546" s="49"/>
      <c r="BF546" s="49"/>
      <c r="BG546" s="49"/>
      <c r="BH546" s="49"/>
      <c r="BI546" s="49"/>
      <c r="BJ546" s="49"/>
      <c r="BK546" s="49"/>
      <c r="BL546" s="49"/>
      <c r="BM546" s="49"/>
      <c r="BN546" s="49"/>
      <c r="BO546" s="62"/>
      <c r="BP546" s="62"/>
    </row>
    <row r="547" spans="6:68" s="45" customFormat="1" x14ac:dyDescent="0.5">
      <c r="F547" s="46"/>
      <c r="G547" s="46"/>
      <c r="H547" s="46"/>
      <c r="I547" s="46"/>
      <c r="J547" s="46"/>
      <c r="L547" s="49"/>
      <c r="M547" s="49"/>
      <c r="N547" s="49"/>
      <c r="O547" s="49"/>
      <c r="P547" s="49"/>
      <c r="Q547" s="49"/>
      <c r="R547" s="49"/>
      <c r="S547" s="49"/>
      <c r="T547" s="49"/>
      <c r="U547" s="49"/>
      <c r="V547" s="49"/>
      <c r="W547" s="49"/>
      <c r="X547" s="49"/>
      <c r="Y547" s="49"/>
      <c r="Z547" s="49"/>
      <c r="AA547" s="49"/>
      <c r="AB547" s="49"/>
      <c r="AC547" s="49"/>
      <c r="AD547" s="49"/>
      <c r="AE547" s="49"/>
      <c r="AF547" s="49"/>
      <c r="AG547" s="49"/>
      <c r="AH547" s="49"/>
      <c r="AI547" s="49"/>
      <c r="AJ547" s="49"/>
      <c r="AK547" s="49"/>
      <c r="AL547" s="49"/>
      <c r="AM547" s="49"/>
      <c r="AN547" s="49"/>
      <c r="AO547" s="49"/>
      <c r="AP547" s="49"/>
      <c r="AQ547" s="49"/>
      <c r="AR547" s="49"/>
      <c r="AS547" s="49"/>
      <c r="AT547" s="49"/>
      <c r="AU547" s="49"/>
      <c r="AV547" s="49"/>
      <c r="AW547" s="49"/>
      <c r="AX547" s="49"/>
      <c r="AY547" s="49"/>
      <c r="AZ547" s="49"/>
      <c r="BA547" s="49"/>
      <c r="BB547" s="49"/>
      <c r="BC547" s="49"/>
      <c r="BD547" s="49"/>
      <c r="BE547" s="49"/>
      <c r="BF547" s="49"/>
      <c r="BG547" s="49"/>
      <c r="BH547" s="49"/>
      <c r="BI547" s="49"/>
      <c r="BJ547" s="49"/>
      <c r="BK547" s="49"/>
      <c r="BL547" s="49"/>
      <c r="BM547" s="49"/>
      <c r="BN547" s="49"/>
      <c r="BO547" s="62"/>
      <c r="BP547" s="62"/>
    </row>
    <row r="548" spans="6:68" s="45" customFormat="1" x14ac:dyDescent="0.5">
      <c r="F548" s="46"/>
      <c r="G548" s="46"/>
      <c r="H548" s="46"/>
      <c r="I548" s="46"/>
      <c r="J548" s="46"/>
      <c r="L548" s="49"/>
      <c r="M548" s="49"/>
      <c r="N548" s="49"/>
      <c r="O548" s="49"/>
      <c r="P548" s="49"/>
      <c r="Q548" s="49"/>
      <c r="R548" s="49"/>
      <c r="S548" s="49"/>
      <c r="T548" s="49"/>
      <c r="U548" s="49"/>
      <c r="V548" s="49"/>
      <c r="W548" s="49"/>
      <c r="X548" s="49"/>
      <c r="Y548" s="49"/>
      <c r="Z548" s="49"/>
      <c r="AA548" s="49"/>
      <c r="AB548" s="49"/>
      <c r="AC548" s="49"/>
      <c r="AD548" s="49"/>
      <c r="AE548" s="49"/>
      <c r="AF548" s="49"/>
      <c r="AG548" s="49"/>
      <c r="AH548" s="49"/>
      <c r="AI548" s="49"/>
      <c r="AJ548" s="49"/>
      <c r="AK548" s="49"/>
      <c r="AL548" s="49"/>
      <c r="AM548" s="49"/>
      <c r="AN548" s="49"/>
      <c r="AO548" s="49"/>
      <c r="AP548" s="49"/>
      <c r="AQ548" s="49"/>
      <c r="AR548" s="49"/>
      <c r="AS548" s="49"/>
      <c r="AT548" s="49"/>
      <c r="AU548" s="49"/>
      <c r="AV548" s="49"/>
      <c r="AW548" s="49"/>
      <c r="AX548" s="49"/>
      <c r="AY548" s="49"/>
      <c r="AZ548" s="49"/>
      <c r="BA548" s="49"/>
      <c r="BB548" s="49"/>
      <c r="BC548" s="49"/>
      <c r="BD548" s="49"/>
      <c r="BE548" s="49"/>
      <c r="BF548" s="49"/>
      <c r="BG548" s="49"/>
      <c r="BH548" s="49"/>
      <c r="BI548" s="49"/>
      <c r="BJ548" s="49"/>
      <c r="BK548" s="49"/>
      <c r="BL548" s="49"/>
      <c r="BM548" s="49"/>
      <c r="BN548" s="49"/>
      <c r="BO548" s="62"/>
      <c r="BP548" s="62"/>
    </row>
    <row r="549" spans="6:68" s="45" customFormat="1" x14ac:dyDescent="0.5">
      <c r="F549" s="46"/>
      <c r="G549" s="46"/>
      <c r="H549" s="46"/>
      <c r="I549" s="46"/>
      <c r="J549" s="46"/>
      <c r="L549" s="49"/>
      <c r="M549" s="49"/>
      <c r="N549" s="49"/>
      <c r="O549" s="49"/>
      <c r="P549" s="49"/>
      <c r="Q549" s="49"/>
      <c r="R549" s="49"/>
      <c r="S549" s="49"/>
      <c r="T549" s="49"/>
      <c r="U549" s="49"/>
      <c r="V549" s="49"/>
      <c r="W549" s="49"/>
      <c r="X549" s="49"/>
      <c r="Y549" s="49"/>
      <c r="Z549" s="49"/>
      <c r="AA549" s="49"/>
      <c r="AB549" s="49"/>
      <c r="AC549" s="49"/>
      <c r="AD549" s="49"/>
      <c r="AE549" s="49"/>
      <c r="AF549" s="49"/>
      <c r="AG549" s="49"/>
      <c r="AH549" s="49"/>
      <c r="AI549" s="49"/>
      <c r="AJ549" s="49"/>
      <c r="AK549" s="49"/>
      <c r="AL549" s="49"/>
      <c r="AM549" s="49"/>
      <c r="AN549" s="49"/>
      <c r="AO549" s="49"/>
      <c r="AP549" s="49"/>
      <c r="AQ549" s="49"/>
      <c r="AR549" s="49"/>
      <c r="AS549" s="49"/>
      <c r="AT549" s="49"/>
      <c r="AU549" s="49"/>
      <c r="AV549" s="49"/>
      <c r="AW549" s="49"/>
      <c r="AX549" s="49"/>
      <c r="AY549" s="49"/>
      <c r="AZ549" s="49"/>
      <c r="BA549" s="49"/>
      <c r="BB549" s="49"/>
      <c r="BC549" s="49"/>
      <c r="BD549" s="49"/>
      <c r="BE549" s="49"/>
      <c r="BF549" s="49"/>
      <c r="BG549" s="49"/>
      <c r="BH549" s="49"/>
      <c r="BI549" s="49"/>
      <c r="BJ549" s="49"/>
      <c r="BK549" s="49"/>
      <c r="BL549" s="49"/>
      <c r="BM549" s="49"/>
      <c r="BN549" s="49"/>
      <c r="BO549" s="62"/>
      <c r="BP549" s="62"/>
    </row>
    <row r="550" spans="6:68" s="45" customFormat="1" x14ac:dyDescent="0.5">
      <c r="F550" s="46"/>
      <c r="G550" s="46"/>
      <c r="H550" s="46"/>
      <c r="I550" s="46"/>
      <c r="J550" s="46"/>
      <c r="L550" s="49"/>
      <c r="M550" s="49"/>
      <c r="N550" s="49"/>
      <c r="O550" s="49"/>
      <c r="P550" s="49"/>
      <c r="Q550" s="49"/>
      <c r="R550" s="49"/>
      <c r="S550" s="49"/>
      <c r="T550" s="49"/>
      <c r="U550" s="49"/>
      <c r="V550" s="49"/>
      <c r="W550" s="49"/>
      <c r="X550" s="49"/>
      <c r="Y550" s="49"/>
      <c r="Z550" s="49"/>
      <c r="AA550" s="49"/>
      <c r="AB550" s="49"/>
      <c r="AC550" s="49"/>
      <c r="AD550" s="49"/>
      <c r="AE550" s="49"/>
      <c r="AF550" s="49"/>
      <c r="AG550" s="49"/>
      <c r="AH550" s="49"/>
      <c r="AI550" s="49"/>
      <c r="AJ550" s="49"/>
      <c r="AK550" s="49"/>
      <c r="AL550" s="49"/>
      <c r="AM550" s="49"/>
      <c r="AN550" s="49"/>
      <c r="AO550" s="49"/>
      <c r="AP550" s="49"/>
      <c r="AQ550" s="49"/>
      <c r="AR550" s="49"/>
      <c r="AS550" s="49"/>
      <c r="AT550" s="49"/>
      <c r="AU550" s="49"/>
      <c r="AV550" s="49"/>
      <c r="AW550" s="49"/>
      <c r="AX550" s="49"/>
      <c r="AY550" s="49"/>
      <c r="AZ550" s="49"/>
      <c r="BA550" s="49"/>
      <c r="BB550" s="49"/>
      <c r="BC550" s="49"/>
      <c r="BD550" s="49"/>
      <c r="BE550" s="49"/>
      <c r="BF550" s="49"/>
      <c r="BG550" s="49"/>
      <c r="BH550" s="49"/>
      <c r="BI550" s="49"/>
      <c r="BJ550" s="49"/>
      <c r="BK550" s="49"/>
      <c r="BL550" s="49"/>
      <c r="BM550" s="49"/>
      <c r="BN550" s="49"/>
      <c r="BO550" s="62"/>
      <c r="BP550" s="62"/>
    </row>
    <row r="551" spans="6:68" s="45" customFormat="1" x14ac:dyDescent="0.5">
      <c r="F551" s="46"/>
      <c r="G551" s="46"/>
      <c r="H551" s="46"/>
      <c r="I551" s="46"/>
      <c r="J551" s="46"/>
      <c r="L551" s="49"/>
      <c r="M551" s="49"/>
      <c r="N551" s="49"/>
      <c r="O551" s="49"/>
      <c r="P551" s="49"/>
      <c r="Q551" s="49"/>
      <c r="R551" s="49"/>
      <c r="S551" s="49"/>
      <c r="T551" s="49"/>
      <c r="U551" s="49"/>
      <c r="V551" s="49"/>
      <c r="W551" s="49"/>
      <c r="X551" s="49"/>
      <c r="Y551" s="49"/>
      <c r="Z551" s="49"/>
      <c r="AA551" s="49"/>
      <c r="AB551" s="49"/>
      <c r="AC551" s="49"/>
      <c r="AD551" s="49"/>
      <c r="AE551" s="49"/>
      <c r="AF551" s="49"/>
      <c r="AG551" s="49"/>
      <c r="AH551" s="49"/>
      <c r="AI551" s="49"/>
      <c r="AJ551" s="49"/>
      <c r="AK551" s="49"/>
      <c r="AL551" s="49"/>
      <c r="AM551" s="49"/>
      <c r="AN551" s="49"/>
      <c r="AO551" s="49"/>
      <c r="AP551" s="49"/>
      <c r="AQ551" s="49"/>
      <c r="AR551" s="49"/>
      <c r="AS551" s="49"/>
      <c r="AT551" s="49"/>
      <c r="AU551" s="49"/>
      <c r="AV551" s="49"/>
      <c r="AW551" s="49"/>
      <c r="AX551" s="49"/>
      <c r="AY551" s="49"/>
      <c r="AZ551" s="49"/>
      <c r="BA551" s="49"/>
      <c r="BB551" s="49"/>
      <c r="BC551" s="49"/>
      <c r="BD551" s="49"/>
      <c r="BE551" s="49"/>
      <c r="BF551" s="49"/>
      <c r="BG551" s="49"/>
      <c r="BH551" s="49"/>
      <c r="BI551" s="49"/>
      <c r="BJ551" s="49"/>
      <c r="BK551" s="49"/>
      <c r="BL551" s="49"/>
      <c r="BM551" s="49"/>
      <c r="BN551" s="49"/>
      <c r="BO551" s="62"/>
      <c r="BP551" s="62"/>
    </row>
    <row r="552" spans="6:68" s="45" customFormat="1" x14ac:dyDescent="0.5">
      <c r="F552" s="46"/>
      <c r="G552" s="46"/>
      <c r="H552" s="46"/>
      <c r="I552" s="46"/>
      <c r="J552" s="46"/>
      <c r="L552" s="49"/>
      <c r="M552" s="49"/>
      <c r="N552" s="49"/>
      <c r="O552" s="49"/>
      <c r="P552" s="49"/>
      <c r="Q552" s="49"/>
      <c r="R552" s="49"/>
      <c r="S552" s="49"/>
      <c r="T552" s="49"/>
      <c r="U552" s="49"/>
      <c r="V552" s="49"/>
      <c r="W552" s="49"/>
      <c r="X552" s="49"/>
      <c r="Y552" s="49"/>
      <c r="Z552" s="49"/>
      <c r="AA552" s="49"/>
      <c r="AB552" s="49"/>
      <c r="AC552" s="49"/>
      <c r="AD552" s="49"/>
      <c r="AE552" s="49"/>
      <c r="AF552" s="49"/>
      <c r="AG552" s="49"/>
      <c r="AH552" s="49"/>
      <c r="AI552" s="49"/>
      <c r="AJ552" s="49"/>
      <c r="AK552" s="49"/>
      <c r="AL552" s="49"/>
      <c r="AM552" s="49"/>
      <c r="AN552" s="49"/>
      <c r="AO552" s="49"/>
      <c r="AP552" s="49"/>
      <c r="AQ552" s="49"/>
      <c r="AR552" s="49"/>
      <c r="AS552" s="49"/>
      <c r="AT552" s="49"/>
      <c r="AU552" s="49"/>
      <c r="AV552" s="49"/>
      <c r="AW552" s="49"/>
      <c r="AX552" s="49"/>
      <c r="AY552" s="49"/>
      <c r="AZ552" s="49"/>
      <c r="BA552" s="49"/>
      <c r="BB552" s="49"/>
      <c r="BC552" s="49"/>
      <c r="BD552" s="49"/>
      <c r="BE552" s="49"/>
      <c r="BF552" s="49"/>
      <c r="BG552" s="49"/>
      <c r="BH552" s="49"/>
      <c r="BI552" s="49"/>
      <c r="BJ552" s="49"/>
      <c r="BK552" s="49"/>
      <c r="BL552" s="49"/>
      <c r="BM552" s="49"/>
      <c r="BN552" s="49"/>
      <c r="BO552" s="62"/>
      <c r="BP552" s="62"/>
    </row>
    <row r="553" spans="6:68" s="45" customFormat="1" x14ac:dyDescent="0.5">
      <c r="F553" s="46"/>
      <c r="G553" s="46"/>
      <c r="H553" s="46"/>
      <c r="I553" s="46"/>
      <c r="J553" s="46"/>
      <c r="L553" s="49"/>
      <c r="M553" s="49"/>
      <c r="N553" s="49"/>
      <c r="O553" s="49"/>
      <c r="P553" s="49"/>
      <c r="Q553" s="49"/>
      <c r="R553" s="49"/>
      <c r="S553" s="49"/>
      <c r="T553" s="49"/>
      <c r="U553" s="49"/>
      <c r="V553" s="49"/>
      <c r="W553" s="49"/>
      <c r="X553" s="49"/>
      <c r="Y553" s="49"/>
      <c r="Z553" s="49"/>
      <c r="AA553" s="49"/>
      <c r="AB553" s="49"/>
      <c r="AC553" s="49"/>
      <c r="AD553" s="49"/>
      <c r="AE553" s="49"/>
      <c r="AF553" s="49"/>
      <c r="AG553" s="49"/>
      <c r="AH553" s="49"/>
      <c r="AI553" s="49"/>
      <c r="AJ553" s="49"/>
      <c r="AK553" s="49"/>
      <c r="AL553" s="49"/>
      <c r="AM553" s="49"/>
      <c r="AN553" s="49"/>
      <c r="AO553" s="49"/>
      <c r="AP553" s="49"/>
      <c r="AQ553" s="49"/>
      <c r="AR553" s="49"/>
      <c r="AS553" s="49"/>
      <c r="AT553" s="49"/>
      <c r="AU553" s="49"/>
      <c r="AV553" s="49"/>
      <c r="AW553" s="49"/>
      <c r="AX553" s="49"/>
      <c r="AY553" s="49"/>
      <c r="AZ553" s="49"/>
      <c r="BA553" s="49"/>
      <c r="BB553" s="49"/>
      <c r="BC553" s="49"/>
      <c r="BD553" s="49"/>
      <c r="BE553" s="49"/>
      <c r="BF553" s="49"/>
      <c r="BG553" s="49"/>
      <c r="BH553" s="49"/>
      <c r="BI553" s="49"/>
      <c r="BJ553" s="49"/>
      <c r="BK553" s="49"/>
      <c r="BL553" s="49"/>
      <c r="BM553" s="49"/>
      <c r="BN553" s="49"/>
      <c r="BO553" s="62"/>
      <c r="BP553" s="62"/>
    </row>
    <row r="554" spans="6:68" s="45" customFormat="1" x14ac:dyDescent="0.5">
      <c r="F554" s="46"/>
      <c r="G554" s="46"/>
      <c r="H554" s="46"/>
      <c r="I554" s="46"/>
      <c r="J554" s="46"/>
      <c r="L554" s="49"/>
      <c r="M554" s="49"/>
      <c r="N554" s="49"/>
      <c r="O554" s="49"/>
      <c r="P554" s="49"/>
      <c r="Q554" s="49"/>
      <c r="R554" s="49"/>
      <c r="S554" s="49"/>
      <c r="T554" s="49"/>
      <c r="U554" s="49"/>
      <c r="V554" s="49"/>
      <c r="W554" s="49"/>
      <c r="X554" s="49"/>
      <c r="Y554" s="49"/>
      <c r="Z554" s="49"/>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49"/>
      <c r="BL554" s="49"/>
      <c r="BM554" s="49"/>
      <c r="BN554" s="49"/>
      <c r="BO554" s="62"/>
      <c r="BP554" s="62"/>
    </row>
    <row r="555" spans="6:68" s="45" customFormat="1" x14ac:dyDescent="0.5">
      <c r="F555" s="46"/>
      <c r="G555" s="46"/>
      <c r="H555" s="46"/>
      <c r="I555" s="46"/>
      <c r="J555" s="46"/>
      <c r="L555" s="49"/>
      <c r="M555" s="49"/>
      <c r="N555" s="49"/>
      <c r="O555" s="49"/>
      <c r="P555" s="49"/>
      <c r="Q555" s="49"/>
      <c r="R555" s="49"/>
      <c r="S555" s="49"/>
      <c r="T555" s="49"/>
      <c r="U555" s="49"/>
      <c r="V555" s="49"/>
      <c r="W555" s="49"/>
      <c r="X555" s="49"/>
      <c r="Y555" s="49"/>
      <c r="Z555" s="49"/>
      <c r="AA555" s="49"/>
      <c r="AB555" s="49"/>
      <c r="AC555" s="49"/>
      <c r="AD555" s="49"/>
      <c r="AE555" s="49"/>
      <c r="AF555" s="49"/>
      <c r="AG555" s="49"/>
      <c r="AH555" s="49"/>
      <c r="AI555" s="49"/>
      <c r="AJ555" s="49"/>
      <c r="AK555" s="49"/>
      <c r="AL555" s="49"/>
      <c r="AM555" s="49"/>
      <c r="AN555" s="49"/>
      <c r="AO555" s="49"/>
      <c r="AP555" s="49"/>
      <c r="AQ555" s="49"/>
      <c r="AR555" s="49"/>
      <c r="AS555" s="49"/>
      <c r="AT555" s="49"/>
      <c r="AU555" s="49"/>
      <c r="AV555" s="49"/>
      <c r="AW555" s="49"/>
      <c r="AX555" s="49"/>
      <c r="AY555" s="49"/>
      <c r="AZ555" s="49"/>
      <c r="BA555" s="49"/>
      <c r="BB555" s="49"/>
      <c r="BC555" s="49"/>
      <c r="BD555" s="49"/>
      <c r="BE555" s="49"/>
      <c r="BF555" s="49"/>
      <c r="BG555" s="49"/>
      <c r="BH555" s="49"/>
      <c r="BI555" s="49"/>
      <c r="BJ555" s="49"/>
      <c r="BK555" s="49"/>
      <c r="BL555" s="49"/>
      <c r="BM555" s="49"/>
      <c r="BN555" s="49"/>
      <c r="BO555" s="62"/>
      <c r="BP555" s="62"/>
    </row>
    <row r="556" spans="6:68" s="45" customFormat="1" x14ac:dyDescent="0.5">
      <c r="F556" s="46"/>
      <c r="G556" s="46"/>
      <c r="H556" s="46"/>
      <c r="I556" s="46"/>
      <c r="J556" s="46"/>
      <c r="L556" s="49"/>
      <c r="M556" s="49"/>
      <c r="N556" s="49"/>
      <c r="O556" s="49"/>
      <c r="P556" s="49"/>
      <c r="Q556" s="49"/>
      <c r="R556" s="49"/>
      <c r="S556" s="49"/>
      <c r="T556" s="49"/>
      <c r="U556" s="49"/>
      <c r="V556" s="49"/>
      <c r="W556" s="49"/>
      <c r="X556" s="49"/>
      <c r="Y556" s="49"/>
      <c r="Z556" s="49"/>
      <c r="AA556" s="49"/>
      <c r="AB556" s="49"/>
      <c r="AC556" s="49"/>
      <c r="AD556" s="49"/>
      <c r="AE556" s="49"/>
      <c r="AF556" s="49"/>
      <c r="AG556" s="49"/>
      <c r="AH556" s="49"/>
      <c r="AI556" s="49"/>
      <c r="AJ556" s="49"/>
      <c r="AK556" s="49"/>
      <c r="AL556" s="49"/>
      <c r="AM556" s="49"/>
      <c r="AN556" s="49"/>
      <c r="AO556" s="49"/>
      <c r="AP556" s="49"/>
      <c r="AQ556" s="49"/>
      <c r="AR556" s="49"/>
      <c r="AS556" s="49"/>
      <c r="AT556" s="49"/>
      <c r="AU556" s="49"/>
      <c r="AV556" s="49"/>
      <c r="AW556" s="49"/>
      <c r="AX556" s="49"/>
      <c r="AY556" s="49"/>
      <c r="AZ556" s="49"/>
      <c r="BA556" s="49"/>
      <c r="BB556" s="49"/>
      <c r="BC556" s="49"/>
      <c r="BD556" s="49"/>
      <c r="BE556" s="49"/>
      <c r="BF556" s="49"/>
      <c r="BG556" s="49"/>
      <c r="BH556" s="49"/>
      <c r="BI556" s="49"/>
      <c r="BJ556" s="49"/>
      <c r="BK556" s="49"/>
      <c r="BL556" s="49"/>
      <c r="BM556" s="49"/>
      <c r="BN556" s="49"/>
      <c r="BO556" s="62"/>
      <c r="BP556" s="62"/>
    </row>
    <row r="557" spans="6:68" s="45" customFormat="1" x14ac:dyDescent="0.5">
      <c r="F557" s="46"/>
      <c r="G557" s="46"/>
      <c r="H557" s="46"/>
      <c r="I557" s="46"/>
      <c r="J557" s="46"/>
      <c r="L557" s="49"/>
      <c r="M557" s="49"/>
      <c r="N557" s="49"/>
      <c r="O557" s="49"/>
      <c r="P557" s="49"/>
      <c r="Q557" s="49"/>
      <c r="R557" s="49"/>
      <c r="S557" s="49"/>
      <c r="T557" s="49"/>
      <c r="U557" s="49"/>
      <c r="V557" s="49"/>
      <c r="W557" s="49"/>
      <c r="X557" s="49"/>
      <c r="Y557" s="49"/>
      <c r="Z557" s="49"/>
      <c r="AA557" s="49"/>
      <c r="AB557" s="49"/>
      <c r="AC557" s="49"/>
      <c r="AD557" s="49"/>
      <c r="AE557" s="49"/>
      <c r="AF557" s="49"/>
      <c r="AG557" s="49"/>
      <c r="AH557" s="49"/>
      <c r="AI557" s="49"/>
      <c r="AJ557" s="49"/>
      <c r="AK557" s="49"/>
      <c r="AL557" s="49"/>
      <c r="AM557" s="49"/>
      <c r="AN557" s="49"/>
      <c r="AO557" s="49"/>
      <c r="AP557" s="49"/>
      <c r="AQ557" s="49"/>
      <c r="AR557" s="49"/>
      <c r="AS557" s="49"/>
      <c r="AT557" s="49"/>
      <c r="AU557" s="49"/>
      <c r="AV557" s="49"/>
      <c r="AW557" s="49"/>
      <c r="AX557" s="49"/>
      <c r="AY557" s="49"/>
      <c r="AZ557" s="49"/>
      <c r="BA557" s="49"/>
      <c r="BB557" s="49"/>
      <c r="BC557" s="49"/>
      <c r="BD557" s="49"/>
      <c r="BE557" s="49"/>
      <c r="BF557" s="49"/>
      <c r="BG557" s="49"/>
      <c r="BH557" s="49"/>
      <c r="BI557" s="49"/>
      <c r="BJ557" s="49"/>
      <c r="BK557" s="49"/>
      <c r="BL557" s="49"/>
      <c r="BM557" s="49"/>
      <c r="BN557" s="49"/>
      <c r="BO557" s="62"/>
      <c r="BP557" s="62"/>
    </row>
    <row r="558" spans="6:68" s="45" customFormat="1" x14ac:dyDescent="0.5">
      <c r="F558" s="46"/>
      <c r="G558" s="46"/>
      <c r="H558" s="46"/>
      <c r="I558" s="46"/>
      <c r="J558" s="46"/>
      <c r="L558" s="49"/>
      <c r="M558" s="49"/>
      <c r="N558" s="49"/>
      <c r="O558" s="49"/>
      <c r="P558" s="49"/>
      <c r="Q558" s="49"/>
      <c r="R558" s="49"/>
      <c r="S558" s="49"/>
      <c r="T558" s="49"/>
      <c r="U558" s="49"/>
      <c r="V558" s="49"/>
      <c r="W558" s="49"/>
      <c r="X558" s="49"/>
      <c r="Y558" s="49"/>
      <c r="Z558" s="49"/>
      <c r="AA558" s="49"/>
      <c r="AB558" s="49"/>
      <c r="AC558" s="49"/>
      <c r="AD558" s="49"/>
      <c r="AE558" s="49"/>
      <c r="AF558" s="49"/>
      <c r="AG558" s="49"/>
      <c r="AH558" s="49"/>
      <c r="AI558" s="49"/>
      <c r="AJ558" s="49"/>
      <c r="AK558" s="49"/>
      <c r="AL558" s="49"/>
      <c r="AM558" s="49"/>
      <c r="AN558" s="49"/>
      <c r="AO558" s="49"/>
      <c r="AP558" s="49"/>
      <c r="AQ558" s="49"/>
      <c r="AR558" s="49"/>
      <c r="AS558" s="49"/>
      <c r="AT558" s="49"/>
      <c r="AU558" s="49"/>
      <c r="AV558" s="49"/>
      <c r="AW558" s="49"/>
      <c r="AX558" s="49"/>
      <c r="AY558" s="49"/>
      <c r="AZ558" s="49"/>
      <c r="BA558" s="49"/>
      <c r="BB558" s="49"/>
      <c r="BC558" s="49"/>
      <c r="BD558" s="49"/>
      <c r="BE558" s="49"/>
      <c r="BF558" s="49"/>
      <c r="BG558" s="49"/>
      <c r="BH558" s="49"/>
      <c r="BI558" s="49"/>
      <c r="BJ558" s="49"/>
      <c r="BK558" s="49"/>
      <c r="BL558" s="49"/>
      <c r="BM558" s="49"/>
      <c r="BN558" s="49"/>
      <c r="BO558" s="62"/>
      <c r="BP558" s="62"/>
    </row>
    <row r="559" spans="6:68" s="45" customFormat="1" x14ac:dyDescent="0.5">
      <c r="F559" s="46"/>
      <c r="G559" s="46"/>
      <c r="H559" s="46"/>
      <c r="I559" s="46"/>
      <c r="J559" s="46"/>
      <c r="L559" s="49"/>
      <c r="M559" s="49"/>
      <c r="N559" s="49"/>
      <c r="O559" s="49"/>
      <c r="P559" s="49"/>
      <c r="Q559" s="49"/>
      <c r="R559" s="49"/>
      <c r="S559" s="49"/>
      <c r="T559" s="49"/>
      <c r="U559" s="49"/>
      <c r="V559" s="49"/>
      <c r="W559" s="49"/>
      <c r="X559" s="49"/>
      <c r="Y559" s="49"/>
      <c r="Z559" s="49"/>
      <c r="AA559" s="49"/>
      <c r="AB559" s="49"/>
      <c r="AC559" s="49"/>
      <c r="AD559" s="49"/>
      <c r="AE559" s="49"/>
      <c r="AF559" s="49"/>
      <c r="AG559" s="49"/>
      <c r="AH559" s="49"/>
      <c r="AI559" s="49"/>
      <c r="AJ559" s="49"/>
      <c r="AK559" s="49"/>
      <c r="AL559" s="49"/>
      <c r="AM559" s="49"/>
      <c r="AN559" s="49"/>
      <c r="AO559" s="49"/>
      <c r="AP559" s="49"/>
      <c r="AQ559" s="49"/>
      <c r="AR559" s="49"/>
      <c r="AS559" s="49"/>
      <c r="AT559" s="49"/>
      <c r="AU559" s="49"/>
      <c r="AV559" s="49"/>
      <c r="AW559" s="49"/>
      <c r="AX559" s="49"/>
      <c r="AY559" s="49"/>
      <c r="AZ559" s="49"/>
      <c r="BA559" s="49"/>
      <c r="BB559" s="49"/>
      <c r="BC559" s="49"/>
      <c r="BD559" s="49"/>
      <c r="BE559" s="49"/>
      <c r="BF559" s="49"/>
      <c r="BG559" s="49"/>
      <c r="BH559" s="49"/>
      <c r="BI559" s="49"/>
      <c r="BJ559" s="49"/>
      <c r="BK559" s="49"/>
      <c r="BL559" s="49"/>
      <c r="BM559" s="49"/>
      <c r="BN559" s="49"/>
      <c r="BO559" s="62"/>
      <c r="BP559" s="62"/>
    </row>
    <row r="560" spans="6:68" s="45" customFormat="1" x14ac:dyDescent="0.5">
      <c r="F560" s="46"/>
      <c r="G560" s="46"/>
      <c r="H560" s="46"/>
      <c r="I560" s="46"/>
      <c r="J560" s="46"/>
      <c r="L560" s="49"/>
      <c r="M560" s="49"/>
      <c r="N560" s="49"/>
      <c r="O560" s="49"/>
      <c r="P560" s="49"/>
      <c r="Q560" s="49"/>
      <c r="R560" s="49"/>
      <c r="S560" s="49"/>
      <c r="T560" s="49"/>
      <c r="U560" s="49"/>
      <c r="V560" s="49"/>
      <c r="W560" s="49"/>
      <c r="X560" s="49"/>
      <c r="Y560" s="49"/>
      <c r="Z560" s="49"/>
      <c r="AA560" s="49"/>
      <c r="AB560" s="49"/>
      <c r="AC560" s="49"/>
      <c r="AD560" s="49"/>
      <c r="AE560" s="49"/>
      <c r="AF560" s="49"/>
      <c r="AG560" s="49"/>
      <c r="AH560" s="49"/>
      <c r="AI560" s="49"/>
      <c r="AJ560" s="49"/>
      <c r="AK560" s="49"/>
      <c r="AL560" s="49"/>
      <c r="AM560" s="49"/>
      <c r="AN560" s="49"/>
      <c r="AO560" s="49"/>
      <c r="AP560" s="49"/>
      <c r="AQ560" s="49"/>
      <c r="AR560" s="49"/>
      <c r="AS560" s="49"/>
      <c r="AT560" s="49"/>
      <c r="AU560" s="49"/>
      <c r="AV560" s="49"/>
      <c r="AW560" s="49"/>
      <c r="AX560" s="49"/>
      <c r="AY560" s="49"/>
      <c r="AZ560" s="49"/>
      <c r="BA560" s="49"/>
      <c r="BB560" s="49"/>
      <c r="BC560" s="49"/>
      <c r="BD560" s="49"/>
      <c r="BE560" s="49"/>
      <c r="BF560" s="49"/>
      <c r="BG560" s="49"/>
      <c r="BH560" s="49"/>
      <c r="BI560" s="49"/>
      <c r="BJ560" s="49"/>
      <c r="BK560" s="49"/>
      <c r="BL560" s="49"/>
      <c r="BM560" s="49"/>
      <c r="BN560" s="49"/>
      <c r="BO560" s="62"/>
      <c r="BP560" s="62"/>
    </row>
    <row r="561" spans="6:68" s="45" customFormat="1" x14ac:dyDescent="0.5">
      <c r="F561" s="46"/>
      <c r="G561" s="46"/>
      <c r="H561" s="46"/>
      <c r="I561" s="46"/>
      <c r="J561" s="46"/>
      <c r="L561" s="49"/>
      <c r="M561" s="49"/>
      <c r="N561" s="49"/>
      <c r="O561" s="49"/>
      <c r="P561" s="49"/>
      <c r="Q561" s="49"/>
      <c r="R561" s="49"/>
      <c r="S561" s="49"/>
      <c r="T561" s="49"/>
      <c r="U561" s="49"/>
      <c r="V561" s="49"/>
      <c r="W561" s="49"/>
      <c r="X561" s="49"/>
      <c r="Y561" s="49"/>
      <c r="Z561" s="49"/>
      <c r="AA561" s="49"/>
      <c r="AB561" s="49"/>
      <c r="AC561" s="49"/>
      <c r="AD561" s="49"/>
      <c r="AE561" s="49"/>
      <c r="AF561" s="49"/>
      <c r="AG561" s="49"/>
      <c r="AH561" s="49"/>
      <c r="AI561" s="49"/>
      <c r="AJ561" s="49"/>
      <c r="AK561" s="49"/>
      <c r="AL561" s="49"/>
      <c r="AM561" s="49"/>
      <c r="AN561" s="49"/>
      <c r="AO561" s="49"/>
      <c r="AP561" s="49"/>
      <c r="AQ561" s="49"/>
      <c r="AR561" s="49"/>
      <c r="AS561" s="49"/>
      <c r="AT561" s="49"/>
      <c r="AU561" s="49"/>
      <c r="AV561" s="49"/>
      <c r="AW561" s="49"/>
      <c r="AX561" s="49"/>
      <c r="AY561" s="49"/>
      <c r="AZ561" s="49"/>
      <c r="BA561" s="49"/>
      <c r="BB561" s="49"/>
      <c r="BC561" s="49"/>
      <c r="BD561" s="49"/>
      <c r="BE561" s="49"/>
      <c r="BF561" s="49"/>
      <c r="BG561" s="49"/>
      <c r="BH561" s="49"/>
      <c r="BI561" s="49"/>
      <c r="BJ561" s="49"/>
      <c r="BK561" s="49"/>
      <c r="BL561" s="49"/>
      <c r="BM561" s="49"/>
      <c r="BN561" s="49"/>
      <c r="BO561" s="62"/>
      <c r="BP561" s="62"/>
    </row>
    <row r="562" spans="6:68" s="45" customFormat="1" x14ac:dyDescent="0.5">
      <c r="F562" s="46"/>
      <c r="G562" s="46"/>
      <c r="H562" s="46"/>
      <c r="I562" s="46"/>
      <c r="J562" s="46"/>
      <c r="L562" s="49"/>
      <c r="M562" s="49"/>
      <c r="N562" s="49"/>
      <c r="O562" s="49"/>
      <c r="P562" s="49"/>
      <c r="Q562" s="49"/>
      <c r="R562" s="49"/>
      <c r="S562" s="49"/>
      <c r="T562" s="49"/>
      <c r="U562" s="49"/>
      <c r="V562" s="49"/>
      <c r="W562" s="49"/>
      <c r="X562" s="49"/>
      <c r="Y562" s="49"/>
      <c r="Z562" s="49"/>
      <c r="AA562" s="49"/>
      <c r="AB562" s="49"/>
      <c r="AC562" s="49"/>
      <c r="AD562" s="49"/>
      <c r="AE562" s="49"/>
      <c r="AF562" s="49"/>
      <c r="AG562" s="49"/>
      <c r="AH562" s="49"/>
      <c r="AI562" s="49"/>
      <c r="AJ562" s="49"/>
      <c r="AK562" s="49"/>
      <c r="AL562" s="49"/>
      <c r="AM562" s="49"/>
      <c r="AN562" s="49"/>
      <c r="AO562" s="49"/>
      <c r="AP562" s="49"/>
      <c r="AQ562" s="49"/>
      <c r="AR562" s="49"/>
      <c r="AS562" s="49"/>
      <c r="AT562" s="49"/>
      <c r="AU562" s="49"/>
      <c r="AV562" s="49"/>
      <c r="AW562" s="49"/>
      <c r="AX562" s="49"/>
      <c r="AY562" s="49"/>
      <c r="AZ562" s="49"/>
      <c r="BA562" s="49"/>
      <c r="BB562" s="49"/>
      <c r="BC562" s="49"/>
      <c r="BD562" s="49"/>
      <c r="BE562" s="49"/>
      <c r="BF562" s="49"/>
      <c r="BG562" s="49"/>
      <c r="BH562" s="49"/>
      <c r="BI562" s="49"/>
      <c r="BJ562" s="49"/>
      <c r="BK562" s="49"/>
      <c r="BL562" s="49"/>
      <c r="BM562" s="49"/>
      <c r="BN562" s="49"/>
      <c r="BO562" s="62"/>
      <c r="BP562" s="62"/>
    </row>
    <row r="563" spans="6:68" s="45" customFormat="1" x14ac:dyDescent="0.5">
      <c r="F563" s="46"/>
      <c r="G563" s="46"/>
      <c r="H563" s="46"/>
      <c r="I563" s="46"/>
      <c r="J563" s="46"/>
      <c r="L563" s="49"/>
      <c r="M563" s="49"/>
      <c r="N563" s="49"/>
      <c r="O563" s="49"/>
      <c r="P563" s="49"/>
      <c r="Q563" s="49"/>
      <c r="R563" s="49"/>
      <c r="S563" s="49"/>
      <c r="T563" s="49"/>
      <c r="U563" s="49"/>
      <c r="V563" s="49"/>
      <c r="W563" s="49"/>
      <c r="X563" s="49"/>
      <c r="Y563" s="49"/>
      <c r="Z563" s="49"/>
      <c r="AA563" s="49"/>
      <c r="AB563" s="49"/>
      <c r="AC563" s="49"/>
      <c r="AD563" s="49"/>
      <c r="AE563" s="49"/>
      <c r="AF563" s="49"/>
      <c r="AG563" s="49"/>
      <c r="AH563" s="49"/>
      <c r="AI563" s="49"/>
      <c r="AJ563" s="49"/>
      <c r="AK563" s="49"/>
      <c r="AL563" s="49"/>
      <c r="AM563" s="49"/>
      <c r="AN563" s="49"/>
      <c r="AO563" s="49"/>
      <c r="AP563" s="49"/>
      <c r="AQ563" s="49"/>
      <c r="AR563" s="49"/>
      <c r="AS563" s="49"/>
      <c r="AT563" s="49"/>
      <c r="AU563" s="49"/>
      <c r="AV563" s="49"/>
      <c r="AW563" s="49"/>
      <c r="AX563" s="49"/>
      <c r="AY563" s="49"/>
      <c r="AZ563" s="49"/>
      <c r="BA563" s="49"/>
      <c r="BB563" s="49"/>
      <c r="BC563" s="49"/>
      <c r="BD563" s="49"/>
      <c r="BE563" s="49"/>
      <c r="BF563" s="49"/>
      <c r="BG563" s="49"/>
      <c r="BH563" s="49"/>
      <c r="BI563" s="49"/>
      <c r="BJ563" s="49"/>
      <c r="BK563" s="49"/>
      <c r="BL563" s="49"/>
      <c r="BM563" s="49"/>
      <c r="BN563" s="49"/>
      <c r="BO563" s="62"/>
      <c r="BP563" s="62"/>
    </row>
    <row r="564" spans="6:68" s="45" customFormat="1" x14ac:dyDescent="0.5">
      <c r="F564" s="46"/>
      <c r="G564" s="46"/>
      <c r="H564" s="46"/>
      <c r="I564" s="46"/>
      <c r="J564" s="46"/>
      <c r="L564" s="49"/>
      <c r="M564" s="49"/>
      <c r="N564" s="49"/>
      <c r="O564" s="49"/>
      <c r="P564" s="49"/>
      <c r="Q564" s="49"/>
      <c r="R564" s="49"/>
      <c r="S564" s="49"/>
      <c r="T564" s="49"/>
      <c r="U564" s="49"/>
      <c r="V564" s="49"/>
      <c r="W564" s="49"/>
      <c r="X564" s="49"/>
      <c r="Y564" s="49"/>
      <c r="Z564" s="49"/>
      <c r="AA564" s="49"/>
      <c r="AB564" s="49"/>
      <c r="AC564" s="49"/>
      <c r="AD564" s="49"/>
      <c r="AE564" s="49"/>
      <c r="AF564" s="49"/>
      <c r="AG564" s="49"/>
      <c r="AH564" s="49"/>
      <c r="AI564" s="49"/>
      <c r="AJ564" s="49"/>
      <c r="AK564" s="49"/>
      <c r="AL564" s="49"/>
      <c r="AM564" s="49"/>
      <c r="AN564" s="49"/>
      <c r="AO564" s="49"/>
      <c r="AP564" s="49"/>
      <c r="AQ564" s="49"/>
      <c r="AR564" s="49"/>
      <c r="AS564" s="49"/>
      <c r="AT564" s="49"/>
      <c r="AU564" s="49"/>
      <c r="AV564" s="49"/>
      <c r="AW564" s="49"/>
      <c r="AX564" s="49"/>
      <c r="AY564" s="49"/>
      <c r="AZ564" s="49"/>
      <c r="BA564" s="49"/>
      <c r="BB564" s="49"/>
      <c r="BC564" s="49"/>
      <c r="BD564" s="49"/>
      <c r="BE564" s="49"/>
      <c r="BF564" s="49"/>
      <c r="BG564" s="49"/>
      <c r="BH564" s="49"/>
      <c r="BI564" s="49"/>
      <c r="BJ564" s="49"/>
      <c r="BK564" s="49"/>
      <c r="BL564" s="49"/>
      <c r="BM564" s="49"/>
      <c r="BN564" s="49"/>
      <c r="BO564" s="62"/>
      <c r="BP564" s="62"/>
    </row>
    <row r="565" spans="6:68" s="45" customFormat="1" x14ac:dyDescent="0.5">
      <c r="F565" s="46"/>
      <c r="G565" s="46"/>
      <c r="H565" s="46"/>
      <c r="I565" s="46"/>
      <c r="J565" s="46"/>
      <c r="L565" s="49"/>
      <c r="M565" s="49"/>
      <c r="N565" s="49"/>
      <c r="O565" s="49"/>
      <c r="P565" s="49"/>
      <c r="Q565" s="49"/>
      <c r="R565" s="49"/>
      <c r="S565" s="49"/>
      <c r="T565" s="49"/>
      <c r="U565" s="49"/>
      <c r="V565" s="49"/>
      <c r="W565" s="49"/>
      <c r="X565" s="49"/>
      <c r="Y565" s="49"/>
      <c r="Z565" s="49"/>
      <c r="AA565" s="49"/>
      <c r="AB565" s="49"/>
      <c r="AC565" s="49"/>
      <c r="AD565" s="49"/>
      <c r="AE565" s="49"/>
      <c r="AF565" s="49"/>
      <c r="AG565" s="49"/>
      <c r="AH565" s="49"/>
      <c r="AI565" s="49"/>
      <c r="AJ565" s="49"/>
      <c r="AK565" s="49"/>
      <c r="AL565" s="49"/>
      <c r="AM565" s="49"/>
      <c r="AN565" s="49"/>
      <c r="AO565" s="49"/>
      <c r="AP565" s="49"/>
      <c r="AQ565" s="49"/>
      <c r="AR565" s="49"/>
      <c r="AS565" s="49"/>
      <c r="AT565" s="49"/>
      <c r="AU565" s="49"/>
      <c r="AV565" s="49"/>
      <c r="AW565" s="49"/>
      <c r="AX565" s="49"/>
      <c r="AY565" s="49"/>
      <c r="AZ565" s="49"/>
      <c r="BA565" s="49"/>
      <c r="BB565" s="49"/>
      <c r="BC565" s="49"/>
      <c r="BD565" s="49"/>
      <c r="BE565" s="49"/>
      <c r="BF565" s="49"/>
      <c r="BG565" s="49"/>
      <c r="BH565" s="49"/>
      <c r="BI565" s="49"/>
      <c r="BJ565" s="49"/>
      <c r="BK565" s="49"/>
      <c r="BL565" s="49"/>
      <c r="BM565" s="49"/>
      <c r="BN565" s="49"/>
      <c r="BO565" s="62"/>
      <c r="BP565" s="62"/>
    </row>
    <row r="566" spans="6:68" s="45" customFormat="1" x14ac:dyDescent="0.5">
      <c r="F566" s="46"/>
      <c r="G566" s="46"/>
      <c r="H566" s="46"/>
      <c r="I566" s="46"/>
      <c r="J566" s="46"/>
      <c r="L566" s="49"/>
      <c r="M566" s="49"/>
      <c r="N566" s="49"/>
      <c r="O566" s="49"/>
      <c r="P566" s="49"/>
      <c r="Q566" s="49"/>
      <c r="R566" s="49"/>
      <c r="S566" s="49"/>
      <c r="T566" s="49"/>
      <c r="U566" s="49"/>
      <c r="V566" s="49"/>
      <c r="W566" s="49"/>
      <c r="X566" s="49"/>
      <c r="Y566" s="49"/>
      <c r="Z566" s="49"/>
      <c r="AA566" s="49"/>
      <c r="AB566" s="49"/>
      <c r="AC566" s="49"/>
      <c r="AD566" s="49"/>
      <c r="AE566" s="49"/>
      <c r="AF566" s="49"/>
      <c r="AG566" s="49"/>
      <c r="AH566" s="49"/>
      <c r="AI566" s="49"/>
      <c r="AJ566" s="49"/>
      <c r="AK566" s="49"/>
      <c r="AL566" s="49"/>
      <c r="AM566" s="49"/>
      <c r="AN566" s="49"/>
      <c r="AO566" s="49"/>
      <c r="AP566" s="49"/>
      <c r="AQ566" s="49"/>
      <c r="AR566" s="49"/>
      <c r="AS566" s="49"/>
      <c r="AT566" s="49"/>
      <c r="AU566" s="49"/>
      <c r="AV566" s="49"/>
      <c r="AW566" s="49"/>
      <c r="AX566" s="49"/>
      <c r="AY566" s="49"/>
      <c r="AZ566" s="49"/>
      <c r="BA566" s="49"/>
      <c r="BB566" s="49"/>
      <c r="BC566" s="49"/>
      <c r="BD566" s="49"/>
      <c r="BE566" s="49"/>
      <c r="BF566" s="49"/>
      <c r="BG566" s="49"/>
      <c r="BH566" s="49"/>
      <c r="BI566" s="49"/>
      <c r="BJ566" s="49"/>
      <c r="BK566" s="49"/>
      <c r="BL566" s="49"/>
      <c r="BM566" s="49"/>
      <c r="BN566" s="49"/>
      <c r="BO566" s="62"/>
      <c r="BP566" s="62"/>
    </row>
    <row r="567" spans="6:68" s="45" customFormat="1" x14ac:dyDescent="0.5">
      <c r="F567" s="46"/>
      <c r="G567" s="46"/>
      <c r="H567" s="46"/>
      <c r="I567" s="46"/>
      <c r="J567" s="46"/>
      <c r="L567" s="49"/>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49"/>
      <c r="AJ567" s="49"/>
      <c r="AK567" s="49"/>
      <c r="AL567" s="49"/>
      <c r="AM567" s="49"/>
      <c r="AN567" s="49"/>
      <c r="AO567" s="49"/>
      <c r="AP567" s="49"/>
      <c r="AQ567" s="49"/>
      <c r="AR567" s="49"/>
      <c r="AS567" s="49"/>
      <c r="AT567" s="49"/>
      <c r="AU567" s="49"/>
      <c r="AV567" s="49"/>
      <c r="AW567" s="49"/>
      <c r="AX567" s="49"/>
      <c r="AY567" s="49"/>
      <c r="AZ567" s="49"/>
      <c r="BA567" s="49"/>
      <c r="BB567" s="49"/>
      <c r="BC567" s="49"/>
      <c r="BD567" s="49"/>
      <c r="BE567" s="49"/>
      <c r="BF567" s="49"/>
      <c r="BG567" s="49"/>
      <c r="BH567" s="49"/>
      <c r="BI567" s="49"/>
      <c r="BJ567" s="49"/>
      <c r="BK567" s="49"/>
      <c r="BL567" s="49"/>
      <c r="BM567" s="49"/>
      <c r="BN567" s="49"/>
      <c r="BO567" s="62"/>
      <c r="BP567" s="62"/>
    </row>
    <row r="568" spans="6:68" s="45" customFormat="1" x14ac:dyDescent="0.5">
      <c r="F568" s="46"/>
      <c r="G568" s="46"/>
      <c r="H568" s="46"/>
      <c r="I568" s="46"/>
      <c r="J568" s="46"/>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49"/>
      <c r="AJ568" s="49"/>
      <c r="AK568" s="49"/>
      <c r="AL568" s="49"/>
      <c r="AM568" s="49"/>
      <c r="AN568" s="49"/>
      <c r="AO568" s="49"/>
      <c r="AP568" s="49"/>
      <c r="AQ568" s="49"/>
      <c r="AR568" s="49"/>
      <c r="AS568" s="49"/>
      <c r="AT568" s="49"/>
      <c r="AU568" s="49"/>
      <c r="AV568" s="49"/>
      <c r="AW568" s="49"/>
      <c r="AX568" s="49"/>
      <c r="AY568" s="49"/>
      <c r="AZ568" s="49"/>
      <c r="BA568" s="49"/>
      <c r="BB568" s="49"/>
      <c r="BC568" s="49"/>
      <c r="BD568" s="49"/>
      <c r="BE568" s="49"/>
      <c r="BF568" s="49"/>
      <c r="BG568" s="49"/>
      <c r="BH568" s="49"/>
      <c r="BI568" s="49"/>
      <c r="BJ568" s="49"/>
      <c r="BK568" s="49"/>
      <c r="BL568" s="49"/>
      <c r="BM568" s="49"/>
      <c r="BN568" s="49"/>
      <c r="BO568" s="62"/>
      <c r="BP568" s="62"/>
    </row>
    <row r="569" spans="6:68" s="45" customFormat="1" x14ac:dyDescent="0.5">
      <c r="F569" s="46"/>
      <c r="G569" s="46"/>
      <c r="H569" s="46"/>
      <c r="I569" s="46"/>
      <c r="J569" s="46"/>
      <c r="L569" s="49"/>
      <c r="M569" s="49"/>
      <c r="N569" s="49"/>
      <c r="O569" s="49"/>
      <c r="P569" s="49"/>
      <c r="Q569" s="49"/>
      <c r="R569" s="49"/>
      <c r="S569" s="49"/>
      <c r="T569" s="49"/>
      <c r="U569" s="49"/>
      <c r="V569" s="49"/>
      <c r="W569" s="49"/>
      <c r="X569" s="49"/>
      <c r="Y569" s="49"/>
      <c r="Z569" s="49"/>
      <c r="AA569" s="49"/>
      <c r="AB569" s="49"/>
      <c r="AC569" s="49"/>
      <c r="AD569" s="49"/>
      <c r="AE569" s="49"/>
      <c r="AF569" s="49"/>
      <c r="AG569" s="49"/>
      <c r="AH569" s="49"/>
      <c r="AI569" s="49"/>
      <c r="AJ569" s="49"/>
      <c r="AK569" s="49"/>
      <c r="AL569" s="49"/>
      <c r="AM569" s="49"/>
      <c r="AN569" s="49"/>
      <c r="AO569" s="49"/>
      <c r="AP569" s="49"/>
      <c r="AQ569" s="49"/>
      <c r="AR569" s="49"/>
      <c r="AS569" s="49"/>
      <c r="AT569" s="49"/>
      <c r="AU569" s="49"/>
      <c r="AV569" s="49"/>
      <c r="AW569" s="49"/>
      <c r="AX569" s="49"/>
      <c r="AY569" s="49"/>
      <c r="AZ569" s="49"/>
      <c r="BA569" s="49"/>
      <c r="BB569" s="49"/>
      <c r="BC569" s="49"/>
      <c r="BD569" s="49"/>
      <c r="BE569" s="49"/>
      <c r="BF569" s="49"/>
      <c r="BG569" s="49"/>
      <c r="BH569" s="49"/>
      <c r="BI569" s="49"/>
      <c r="BJ569" s="49"/>
      <c r="BK569" s="49"/>
      <c r="BL569" s="49"/>
      <c r="BM569" s="49"/>
      <c r="BN569" s="49"/>
      <c r="BO569" s="62"/>
      <c r="BP569" s="62"/>
    </row>
    <row r="570" spans="6:68" s="45" customFormat="1" x14ac:dyDescent="0.5">
      <c r="F570" s="46"/>
      <c r="G570" s="46"/>
      <c r="H570" s="46"/>
      <c r="I570" s="46"/>
      <c r="J570" s="46"/>
      <c r="L570" s="49"/>
      <c r="M570" s="49"/>
      <c r="N570" s="49"/>
      <c r="O570" s="49"/>
      <c r="P570" s="49"/>
      <c r="Q570" s="49"/>
      <c r="R570" s="49"/>
      <c r="S570" s="49"/>
      <c r="T570" s="49"/>
      <c r="U570" s="49"/>
      <c r="V570" s="49"/>
      <c r="W570" s="49"/>
      <c r="X570" s="49"/>
      <c r="Y570" s="49"/>
      <c r="Z570" s="49"/>
      <c r="AA570" s="49"/>
      <c r="AB570" s="49"/>
      <c r="AC570" s="49"/>
      <c r="AD570" s="49"/>
      <c r="AE570" s="49"/>
      <c r="AF570" s="49"/>
      <c r="AG570" s="49"/>
      <c r="AH570" s="49"/>
      <c r="AI570" s="49"/>
      <c r="AJ570" s="49"/>
      <c r="AK570" s="49"/>
      <c r="AL570" s="49"/>
      <c r="AM570" s="49"/>
      <c r="AN570" s="49"/>
      <c r="AO570" s="49"/>
      <c r="AP570" s="49"/>
      <c r="AQ570" s="49"/>
      <c r="AR570" s="49"/>
      <c r="AS570" s="49"/>
      <c r="AT570" s="49"/>
      <c r="AU570" s="49"/>
      <c r="AV570" s="49"/>
      <c r="AW570" s="49"/>
      <c r="AX570" s="49"/>
      <c r="AY570" s="49"/>
      <c r="AZ570" s="49"/>
      <c r="BA570" s="49"/>
      <c r="BB570" s="49"/>
      <c r="BC570" s="49"/>
      <c r="BD570" s="49"/>
      <c r="BE570" s="49"/>
      <c r="BF570" s="49"/>
      <c r="BG570" s="49"/>
      <c r="BH570" s="49"/>
      <c r="BI570" s="49"/>
      <c r="BJ570" s="49"/>
      <c r="BK570" s="49"/>
      <c r="BL570" s="49"/>
      <c r="BM570" s="49"/>
      <c r="BN570" s="49"/>
      <c r="BO570" s="62"/>
      <c r="BP570" s="62"/>
    </row>
    <row r="571" spans="6:68" s="45" customFormat="1" x14ac:dyDescent="0.5">
      <c r="F571" s="46"/>
      <c r="G571" s="46"/>
      <c r="H571" s="46"/>
      <c r="I571" s="46"/>
      <c r="J571" s="46"/>
      <c r="L571" s="49"/>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c r="AJ571" s="49"/>
      <c r="AK571" s="49"/>
      <c r="AL571" s="49"/>
      <c r="AM571" s="49"/>
      <c r="AN571" s="49"/>
      <c r="AO571" s="49"/>
      <c r="AP571" s="49"/>
      <c r="AQ571" s="49"/>
      <c r="AR571" s="49"/>
      <c r="AS571" s="49"/>
      <c r="AT571" s="49"/>
      <c r="AU571" s="49"/>
      <c r="AV571" s="49"/>
      <c r="AW571" s="49"/>
      <c r="AX571" s="49"/>
      <c r="AY571" s="49"/>
      <c r="AZ571" s="49"/>
      <c r="BA571" s="49"/>
      <c r="BB571" s="49"/>
      <c r="BC571" s="49"/>
      <c r="BD571" s="49"/>
      <c r="BE571" s="49"/>
      <c r="BF571" s="49"/>
      <c r="BG571" s="49"/>
      <c r="BH571" s="49"/>
      <c r="BI571" s="49"/>
      <c r="BJ571" s="49"/>
      <c r="BK571" s="49"/>
      <c r="BL571" s="49"/>
      <c r="BM571" s="49"/>
      <c r="BN571" s="49"/>
      <c r="BO571" s="62"/>
      <c r="BP571" s="62"/>
    </row>
    <row r="572" spans="6:68" s="45" customFormat="1" x14ac:dyDescent="0.5">
      <c r="F572" s="46"/>
      <c r="G572" s="46"/>
      <c r="H572" s="46"/>
      <c r="I572" s="46"/>
      <c r="J572" s="46"/>
      <c r="L572" s="49"/>
      <c r="M572" s="49"/>
      <c r="N572" s="49"/>
      <c r="O572" s="49"/>
      <c r="P572" s="49"/>
      <c r="Q572" s="49"/>
      <c r="R572" s="49"/>
      <c r="S572" s="49"/>
      <c r="T572" s="49"/>
      <c r="U572" s="49"/>
      <c r="V572" s="49"/>
      <c r="W572" s="49"/>
      <c r="X572" s="49"/>
      <c r="Y572" s="49"/>
      <c r="Z572" s="49"/>
      <c r="AA572" s="49"/>
      <c r="AB572" s="49"/>
      <c r="AC572" s="49"/>
      <c r="AD572" s="49"/>
      <c r="AE572" s="49"/>
      <c r="AF572" s="49"/>
      <c r="AG572" s="49"/>
      <c r="AH572" s="49"/>
      <c r="AI572" s="49"/>
      <c r="AJ572" s="49"/>
      <c r="AK572" s="49"/>
      <c r="AL572" s="49"/>
      <c r="AM572" s="49"/>
      <c r="AN572" s="49"/>
      <c r="AO572" s="49"/>
      <c r="AP572" s="49"/>
      <c r="AQ572" s="49"/>
      <c r="AR572" s="49"/>
      <c r="AS572" s="49"/>
      <c r="AT572" s="49"/>
      <c r="AU572" s="49"/>
      <c r="AV572" s="49"/>
      <c r="AW572" s="49"/>
      <c r="AX572" s="49"/>
      <c r="AY572" s="49"/>
      <c r="AZ572" s="49"/>
      <c r="BA572" s="49"/>
      <c r="BB572" s="49"/>
      <c r="BC572" s="49"/>
      <c r="BD572" s="49"/>
      <c r="BE572" s="49"/>
      <c r="BF572" s="49"/>
      <c r="BG572" s="49"/>
      <c r="BH572" s="49"/>
      <c r="BI572" s="49"/>
      <c r="BJ572" s="49"/>
      <c r="BK572" s="49"/>
      <c r="BL572" s="49"/>
      <c r="BM572" s="49"/>
      <c r="BN572" s="49"/>
      <c r="BO572" s="62"/>
      <c r="BP572" s="62"/>
    </row>
    <row r="573" spans="6:68" s="45" customFormat="1" x14ac:dyDescent="0.5">
      <c r="F573" s="46"/>
      <c r="G573" s="46"/>
      <c r="H573" s="46"/>
      <c r="I573" s="46"/>
      <c r="J573" s="46"/>
      <c r="L573" s="49"/>
      <c r="M573" s="49"/>
      <c r="N573" s="49"/>
      <c r="O573" s="49"/>
      <c r="P573" s="49"/>
      <c r="Q573" s="49"/>
      <c r="R573" s="49"/>
      <c r="S573" s="49"/>
      <c r="T573" s="49"/>
      <c r="U573" s="49"/>
      <c r="V573" s="49"/>
      <c r="W573" s="49"/>
      <c r="X573" s="49"/>
      <c r="Y573" s="49"/>
      <c r="Z573" s="49"/>
      <c r="AA573" s="49"/>
      <c r="AB573" s="49"/>
      <c r="AC573" s="49"/>
      <c r="AD573" s="49"/>
      <c r="AE573" s="49"/>
      <c r="AF573" s="49"/>
      <c r="AG573" s="49"/>
      <c r="AH573" s="49"/>
      <c r="AI573" s="49"/>
      <c r="AJ573" s="49"/>
      <c r="AK573" s="49"/>
      <c r="AL573" s="49"/>
      <c r="AM573" s="49"/>
      <c r="AN573" s="49"/>
      <c r="AO573" s="49"/>
      <c r="AP573" s="49"/>
      <c r="AQ573" s="49"/>
      <c r="AR573" s="49"/>
      <c r="AS573" s="49"/>
      <c r="AT573" s="49"/>
      <c r="AU573" s="49"/>
      <c r="AV573" s="49"/>
      <c r="AW573" s="49"/>
      <c r="AX573" s="49"/>
      <c r="AY573" s="49"/>
      <c r="AZ573" s="49"/>
      <c r="BA573" s="49"/>
      <c r="BB573" s="49"/>
      <c r="BC573" s="49"/>
      <c r="BD573" s="49"/>
      <c r="BE573" s="49"/>
      <c r="BF573" s="49"/>
      <c r="BG573" s="49"/>
      <c r="BH573" s="49"/>
      <c r="BI573" s="49"/>
      <c r="BJ573" s="49"/>
      <c r="BK573" s="49"/>
      <c r="BL573" s="49"/>
      <c r="BM573" s="49"/>
      <c r="BN573" s="49"/>
      <c r="BO573" s="62"/>
      <c r="BP573" s="62"/>
    </row>
    <row r="574" spans="6:68" s="45" customFormat="1" x14ac:dyDescent="0.5">
      <c r="F574" s="46"/>
      <c r="G574" s="46"/>
      <c r="H574" s="46"/>
      <c r="I574" s="46"/>
      <c r="J574" s="46"/>
      <c r="L574" s="49"/>
      <c r="M574" s="49"/>
      <c r="N574" s="49"/>
      <c r="O574" s="49"/>
      <c r="P574" s="49"/>
      <c r="Q574" s="49"/>
      <c r="R574" s="49"/>
      <c r="S574" s="49"/>
      <c r="T574" s="49"/>
      <c r="U574" s="49"/>
      <c r="V574" s="49"/>
      <c r="W574" s="49"/>
      <c r="X574" s="49"/>
      <c r="Y574" s="49"/>
      <c r="Z574" s="49"/>
      <c r="AA574" s="49"/>
      <c r="AB574" s="49"/>
      <c r="AC574" s="49"/>
      <c r="AD574" s="49"/>
      <c r="AE574" s="49"/>
      <c r="AF574" s="49"/>
      <c r="AG574" s="49"/>
      <c r="AH574" s="49"/>
      <c r="AI574" s="49"/>
      <c r="AJ574" s="49"/>
      <c r="AK574" s="49"/>
      <c r="AL574" s="49"/>
      <c r="AM574" s="49"/>
      <c r="AN574" s="49"/>
      <c r="AO574" s="49"/>
      <c r="AP574" s="49"/>
      <c r="AQ574" s="49"/>
      <c r="AR574" s="49"/>
      <c r="AS574" s="49"/>
      <c r="AT574" s="49"/>
      <c r="AU574" s="49"/>
      <c r="AV574" s="49"/>
      <c r="AW574" s="49"/>
      <c r="AX574" s="49"/>
      <c r="AY574" s="49"/>
      <c r="AZ574" s="49"/>
      <c r="BA574" s="49"/>
      <c r="BB574" s="49"/>
      <c r="BC574" s="49"/>
      <c r="BD574" s="49"/>
      <c r="BE574" s="49"/>
      <c r="BF574" s="49"/>
      <c r="BG574" s="49"/>
      <c r="BH574" s="49"/>
      <c r="BI574" s="49"/>
      <c r="BJ574" s="49"/>
      <c r="BK574" s="49"/>
      <c r="BL574" s="49"/>
      <c r="BM574" s="49"/>
      <c r="BN574" s="49"/>
      <c r="BO574" s="62"/>
      <c r="BP574" s="62"/>
    </row>
    <row r="575" spans="6:68" s="45" customFormat="1" x14ac:dyDescent="0.5">
      <c r="F575" s="46"/>
      <c r="G575" s="46"/>
      <c r="H575" s="46"/>
      <c r="I575" s="46"/>
      <c r="J575" s="46"/>
      <c r="L575" s="49"/>
      <c r="M575" s="49"/>
      <c r="N575" s="49"/>
      <c r="O575" s="49"/>
      <c r="P575" s="49"/>
      <c r="Q575" s="49"/>
      <c r="R575" s="49"/>
      <c r="S575" s="49"/>
      <c r="T575" s="49"/>
      <c r="U575" s="49"/>
      <c r="V575" s="49"/>
      <c r="W575" s="49"/>
      <c r="X575" s="49"/>
      <c r="Y575" s="49"/>
      <c r="Z575" s="49"/>
      <c r="AA575" s="49"/>
      <c r="AB575" s="49"/>
      <c r="AC575" s="49"/>
      <c r="AD575" s="49"/>
      <c r="AE575" s="49"/>
      <c r="AF575" s="49"/>
      <c r="AG575" s="49"/>
      <c r="AH575" s="49"/>
      <c r="AI575" s="49"/>
      <c r="AJ575" s="49"/>
      <c r="AK575" s="49"/>
      <c r="AL575" s="49"/>
      <c r="AM575" s="49"/>
      <c r="AN575" s="49"/>
      <c r="AO575" s="49"/>
      <c r="AP575" s="49"/>
      <c r="AQ575" s="49"/>
      <c r="AR575" s="49"/>
      <c r="AS575" s="49"/>
      <c r="AT575" s="49"/>
      <c r="AU575" s="49"/>
      <c r="AV575" s="49"/>
      <c r="AW575" s="49"/>
      <c r="AX575" s="49"/>
      <c r="AY575" s="49"/>
      <c r="AZ575" s="49"/>
      <c r="BA575" s="49"/>
      <c r="BB575" s="49"/>
      <c r="BC575" s="49"/>
      <c r="BD575" s="49"/>
      <c r="BE575" s="49"/>
      <c r="BF575" s="49"/>
      <c r="BG575" s="49"/>
      <c r="BH575" s="49"/>
      <c r="BI575" s="49"/>
      <c r="BJ575" s="49"/>
      <c r="BK575" s="49"/>
      <c r="BL575" s="49"/>
      <c r="BM575" s="49"/>
      <c r="BN575" s="49"/>
      <c r="BO575" s="62"/>
      <c r="BP575" s="62"/>
    </row>
    <row r="576" spans="6:68" s="45" customFormat="1" x14ac:dyDescent="0.5">
      <c r="F576" s="46"/>
      <c r="G576" s="46"/>
      <c r="H576" s="46"/>
      <c r="I576" s="46"/>
      <c r="J576" s="46"/>
      <c r="L576" s="49"/>
      <c r="M576" s="49"/>
      <c r="N576" s="49"/>
      <c r="O576" s="49"/>
      <c r="P576" s="49"/>
      <c r="Q576" s="49"/>
      <c r="R576" s="49"/>
      <c r="S576" s="49"/>
      <c r="T576" s="49"/>
      <c r="U576" s="49"/>
      <c r="V576" s="49"/>
      <c r="W576" s="49"/>
      <c r="X576" s="49"/>
      <c r="Y576" s="49"/>
      <c r="Z576" s="49"/>
      <c r="AA576" s="49"/>
      <c r="AB576" s="49"/>
      <c r="AC576" s="49"/>
      <c r="AD576" s="49"/>
      <c r="AE576" s="49"/>
      <c r="AF576" s="49"/>
      <c r="AG576" s="49"/>
      <c r="AH576" s="49"/>
      <c r="AI576" s="49"/>
      <c r="AJ576" s="49"/>
      <c r="AK576" s="49"/>
      <c r="AL576" s="49"/>
      <c r="AM576" s="49"/>
      <c r="AN576" s="49"/>
      <c r="AO576" s="49"/>
      <c r="AP576" s="49"/>
      <c r="AQ576" s="49"/>
      <c r="AR576" s="49"/>
      <c r="AS576" s="49"/>
      <c r="AT576" s="49"/>
      <c r="AU576" s="49"/>
      <c r="AV576" s="49"/>
      <c r="AW576" s="49"/>
      <c r="AX576" s="49"/>
      <c r="AY576" s="49"/>
      <c r="AZ576" s="49"/>
      <c r="BA576" s="49"/>
      <c r="BB576" s="49"/>
      <c r="BC576" s="49"/>
      <c r="BD576" s="49"/>
      <c r="BE576" s="49"/>
      <c r="BF576" s="49"/>
      <c r="BG576" s="49"/>
      <c r="BH576" s="49"/>
      <c r="BI576" s="49"/>
      <c r="BJ576" s="49"/>
      <c r="BK576" s="49"/>
      <c r="BL576" s="49"/>
      <c r="BM576" s="49"/>
      <c r="BN576" s="49"/>
      <c r="BO576" s="62"/>
      <c r="BP576" s="62"/>
    </row>
    <row r="577" spans="6:68" s="45" customFormat="1" x14ac:dyDescent="0.5">
      <c r="F577" s="46"/>
      <c r="G577" s="46"/>
      <c r="H577" s="46"/>
      <c r="I577" s="46"/>
      <c r="J577" s="46"/>
      <c r="L577" s="49"/>
      <c r="M577" s="49"/>
      <c r="N577" s="49"/>
      <c r="O577" s="49"/>
      <c r="P577" s="49"/>
      <c r="Q577" s="49"/>
      <c r="R577" s="49"/>
      <c r="S577" s="49"/>
      <c r="T577" s="49"/>
      <c r="U577" s="49"/>
      <c r="V577" s="49"/>
      <c r="W577" s="49"/>
      <c r="X577" s="49"/>
      <c r="Y577" s="49"/>
      <c r="Z577" s="49"/>
      <c r="AA577" s="49"/>
      <c r="AB577" s="49"/>
      <c r="AC577" s="49"/>
      <c r="AD577" s="49"/>
      <c r="AE577" s="49"/>
      <c r="AF577" s="49"/>
      <c r="AG577" s="49"/>
      <c r="AH577" s="49"/>
      <c r="AI577" s="49"/>
      <c r="AJ577" s="49"/>
      <c r="AK577" s="49"/>
      <c r="AL577" s="49"/>
      <c r="AM577" s="49"/>
      <c r="AN577" s="49"/>
      <c r="AO577" s="49"/>
      <c r="AP577" s="49"/>
      <c r="AQ577" s="49"/>
      <c r="AR577" s="49"/>
      <c r="AS577" s="49"/>
      <c r="AT577" s="49"/>
      <c r="AU577" s="49"/>
      <c r="AV577" s="49"/>
      <c r="AW577" s="49"/>
      <c r="AX577" s="49"/>
      <c r="AY577" s="49"/>
      <c r="AZ577" s="49"/>
      <c r="BA577" s="49"/>
      <c r="BB577" s="49"/>
      <c r="BC577" s="49"/>
      <c r="BD577" s="49"/>
      <c r="BE577" s="49"/>
      <c r="BF577" s="49"/>
      <c r="BG577" s="49"/>
      <c r="BH577" s="49"/>
      <c r="BI577" s="49"/>
      <c r="BJ577" s="49"/>
      <c r="BK577" s="49"/>
      <c r="BL577" s="49"/>
      <c r="BM577" s="49"/>
      <c r="BN577" s="49"/>
      <c r="BO577" s="62"/>
      <c r="BP577" s="62"/>
    </row>
    <row r="578" spans="6:68" s="45" customFormat="1" x14ac:dyDescent="0.5">
      <c r="F578" s="46"/>
      <c r="G578" s="46"/>
      <c r="H578" s="46"/>
      <c r="I578" s="46"/>
      <c r="J578" s="46"/>
      <c r="L578" s="49"/>
      <c r="M578" s="49"/>
      <c r="N578" s="49"/>
      <c r="O578" s="49"/>
      <c r="P578" s="49"/>
      <c r="Q578" s="49"/>
      <c r="R578" s="49"/>
      <c r="S578" s="49"/>
      <c r="T578" s="49"/>
      <c r="U578" s="49"/>
      <c r="V578" s="49"/>
      <c r="W578" s="49"/>
      <c r="X578" s="49"/>
      <c r="Y578" s="49"/>
      <c r="Z578" s="49"/>
      <c r="AA578" s="49"/>
      <c r="AB578" s="49"/>
      <c r="AC578" s="49"/>
      <c r="AD578" s="49"/>
      <c r="AE578" s="49"/>
      <c r="AF578" s="49"/>
      <c r="AG578" s="49"/>
      <c r="AH578" s="49"/>
      <c r="AI578" s="49"/>
      <c r="AJ578" s="49"/>
      <c r="AK578" s="49"/>
      <c r="AL578" s="49"/>
      <c r="AM578" s="49"/>
      <c r="AN578" s="49"/>
      <c r="AO578" s="49"/>
      <c r="AP578" s="49"/>
      <c r="AQ578" s="49"/>
      <c r="AR578" s="49"/>
      <c r="AS578" s="49"/>
      <c r="AT578" s="49"/>
      <c r="AU578" s="49"/>
      <c r="AV578" s="49"/>
      <c r="AW578" s="49"/>
      <c r="AX578" s="49"/>
      <c r="AY578" s="49"/>
      <c r="AZ578" s="49"/>
      <c r="BA578" s="49"/>
      <c r="BB578" s="49"/>
      <c r="BC578" s="49"/>
      <c r="BD578" s="49"/>
      <c r="BE578" s="49"/>
      <c r="BF578" s="49"/>
      <c r="BG578" s="49"/>
      <c r="BH578" s="49"/>
      <c r="BI578" s="49"/>
      <c r="BJ578" s="49"/>
      <c r="BK578" s="49"/>
      <c r="BL578" s="49"/>
      <c r="BM578" s="49"/>
      <c r="BN578" s="49"/>
      <c r="BO578" s="62"/>
      <c r="BP578" s="62"/>
    </row>
    <row r="579" spans="6:68" s="45" customFormat="1" x14ac:dyDescent="0.5">
      <c r="F579" s="46"/>
      <c r="G579" s="46"/>
      <c r="H579" s="46"/>
      <c r="I579" s="46"/>
      <c r="J579" s="46"/>
      <c r="L579" s="49"/>
      <c r="M579" s="49"/>
      <c r="N579" s="49"/>
      <c r="O579" s="49"/>
      <c r="P579" s="49"/>
      <c r="Q579" s="49"/>
      <c r="R579" s="49"/>
      <c r="S579" s="49"/>
      <c r="T579" s="49"/>
      <c r="U579" s="49"/>
      <c r="V579" s="49"/>
      <c r="W579" s="49"/>
      <c r="X579" s="49"/>
      <c r="Y579" s="49"/>
      <c r="Z579" s="49"/>
      <c r="AA579" s="49"/>
      <c r="AB579" s="49"/>
      <c r="AC579" s="49"/>
      <c r="AD579" s="49"/>
      <c r="AE579" s="49"/>
      <c r="AF579" s="49"/>
      <c r="AG579" s="49"/>
      <c r="AH579" s="49"/>
      <c r="AI579" s="49"/>
      <c r="AJ579" s="49"/>
      <c r="AK579" s="49"/>
      <c r="AL579" s="49"/>
      <c r="AM579" s="49"/>
      <c r="AN579" s="49"/>
      <c r="AO579" s="49"/>
      <c r="AP579" s="49"/>
      <c r="AQ579" s="49"/>
      <c r="AR579" s="49"/>
      <c r="AS579" s="49"/>
      <c r="AT579" s="49"/>
      <c r="AU579" s="49"/>
      <c r="AV579" s="49"/>
      <c r="AW579" s="49"/>
      <c r="AX579" s="49"/>
      <c r="AY579" s="49"/>
      <c r="AZ579" s="49"/>
      <c r="BA579" s="49"/>
      <c r="BB579" s="49"/>
      <c r="BC579" s="49"/>
      <c r="BD579" s="49"/>
      <c r="BE579" s="49"/>
      <c r="BF579" s="49"/>
      <c r="BG579" s="49"/>
      <c r="BH579" s="49"/>
      <c r="BI579" s="49"/>
      <c r="BJ579" s="49"/>
      <c r="BK579" s="49"/>
      <c r="BL579" s="49"/>
      <c r="BM579" s="49"/>
      <c r="BN579" s="49"/>
      <c r="BO579" s="62"/>
      <c r="BP579" s="62"/>
    </row>
    <row r="580" spans="6:68" s="45" customFormat="1" x14ac:dyDescent="0.5">
      <c r="F580" s="46"/>
      <c r="G580" s="46"/>
      <c r="H580" s="46"/>
      <c r="I580" s="46"/>
      <c r="J580" s="46"/>
      <c r="L580" s="49"/>
      <c r="M580" s="49"/>
      <c r="N580" s="49"/>
      <c r="O580" s="49"/>
      <c r="P580" s="49"/>
      <c r="Q580" s="49"/>
      <c r="R580" s="49"/>
      <c r="S580" s="49"/>
      <c r="T580" s="49"/>
      <c r="U580" s="49"/>
      <c r="V580" s="49"/>
      <c r="W580" s="49"/>
      <c r="X580" s="49"/>
      <c r="Y580" s="49"/>
      <c r="Z580" s="49"/>
      <c r="AA580" s="49"/>
      <c r="AB580" s="49"/>
      <c r="AC580" s="49"/>
      <c r="AD580" s="49"/>
      <c r="AE580" s="49"/>
      <c r="AF580" s="49"/>
      <c r="AG580" s="49"/>
      <c r="AH580" s="49"/>
      <c r="AI580" s="49"/>
      <c r="AJ580" s="49"/>
      <c r="AK580" s="49"/>
      <c r="AL580" s="49"/>
      <c r="AM580" s="49"/>
      <c r="AN580" s="49"/>
      <c r="AO580" s="49"/>
      <c r="AP580" s="49"/>
      <c r="AQ580" s="49"/>
      <c r="AR580" s="49"/>
      <c r="AS580" s="49"/>
      <c r="AT580" s="49"/>
      <c r="AU580" s="49"/>
      <c r="AV580" s="49"/>
      <c r="AW580" s="49"/>
      <c r="AX580" s="49"/>
      <c r="AY580" s="49"/>
      <c r="AZ580" s="49"/>
      <c r="BA580" s="49"/>
      <c r="BB580" s="49"/>
      <c r="BC580" s="49"/>
      <c r="BD580" s="49"/>
      <c r="BE580" s="49"/>
      <c r="BF580" s="49"/>
      <c r="BG580" s="49"/>
      <c r="BH580" s="49"/>
      <c r="BI580" s="49"/>
      <c r="BJ580" s="49"/>
      <c r="BK580" s="49"/>
      <c r="BL580" s="49"/>
      <c r="BM580" s="49"/>
      <c r="BN580" s="49"/>
      <c r="BO580" s="62"/>
      <c r="BP580" s="62"/>
    </row>
    <row r="581" spans="6:68" s="45" customFormat="1" x14ac:dyDescent="0.5">
      <c r="F581" s="46"/>
      <c r="G581" s="46"/>
      <c r="H581" s="46"/>
      <c r="I581" s="46"/>
      <c r="J581" s="46"/>
      <c r="L581" s="49"/>
      <c r="M581" s="49"/>
      <c r="N581" s="49"/>
      <c r="O581" s="49"/>
      <c r="P581" s="49"/>
      <c r="Q581" s="49"/>
      <c r="R581" s="49"/>
      <c r="S581" s="49"/>
      <c r="T581" s="49"/>
      <c r="U581" s="49"/>
      <c r="V581" s="49"/>
      <c r="W581" s="49"/>
      <c r="X581" s="49"/>
      <c r="Y581" s="49"/>
      <c r="Z581" s="49"/>
      <c r="AA581" s="49"/>
      <c r="AB581" s="49"/>
      <c r="AC581" s="49"/>
      <c r="AD581" s="49"/>
      <c r="AE581" s="49"/>
      <c r="AF581" s="49"/>
      <c r="AG581" s="49"/>
      <c r="AH581" s="49"/>
      <c r="AI581" s="49"/>
      <c r="AJ581" s="49"/>
      <c r="AK581" s="49"/>
      <c r="AL581" s="49"/>
      <c r="AM581" s="49"/>
      <c r="AN581" s="49"/>
      <c r="AO581" s="49"/>
      <c r="AP581" s="49"/>
      <c r="AQ581" s="49"/>
      <c r="AR581" s="49"/>
      <c r="AS581" s="49"/>
      <c r="AT581" s="49"/>
      <c r="AU581" s="49"/>
      <c r="AV581" s="49"/>
      <c r="AW581" s="49"/>
      <c r="AX581" s="49"/>
      <c r="AY581" s="49"/>
      <c r="AZ581" s="49"/>
      <c r="BA581" s="49"/>
      <c r="BB581" s="49"/>
      <c r="BC581" s="49"/>
      <c r="BD581" s="49"/>
      <c r="BE581" s="49"/>
      <c r="BF581" s="49"/>
      <c r="BG581" s="49"/>
      <c r="BH581" s="49"/>
      <c r="BI581" s="49"/>
      <c r="BJ581" s="49"/>
      <c r="BK581" s="49"/>
      <c r="BL581" s="49"/>
      <c r="BM581" s="49"/>
      <c r="BN581" s="49"/>
      <c r="BO581" s="62"/>
      <c r="BP581" s="62"/>
    </row>
    <row r="582" spans="6:68" s="45" customFormat="1" x14ac:dyDescent="0.5">
      <c r="F582" s="46"/>
      <c r="G582" s="46"/>
      <c r="H582" s="46"/>
      <c r="I582" s="46"/>
      <c r="J582" s="46"/>
      <c r="L582" s="49"/>
      <c r="M582" s="49"/>
      <c r="N582" s="49"/>
      <c r="O582" s="49"/>
      <c r="P582" s="49"/>
      <c r="Q582" s="49"/>
      <c r="R582" s="49"/>
      <c r="S582" s="49"/>
      <c r="T582" s="49"/>
      <c r="U582" s="49"/>
      <c r="V582" s="49"/>
      <c r="W582" s="49"/>
      <c r="X582" s="49"/>
      <c r="Y582" s="49"/>
      <c r="Z582" s="49"/>
      <c r="AA582" s="49"/>
      <c r="AB582" s="49"/>
      <c r="AC582" s="49"/>
      <c r="AD582" s="49"/>
      <c r="AE582" s="49"/>
      <c r="AF582" s="49"/>
      <c r="AG582" s="49"/>
      <c r="AH582" s="49"/>
      <c r="AI582" s="49"/>
      <c r="AJ582" s="49"/>
      <c r="AK582" s="49"/>
      <c r="AL582" s="49"/>
      <c r="AM582" s="49"/>
      <c r="AN582" s="49"/>
      <c r="AO582" s="49"/>
      <c r="AP582" s="49"/>
      <c r="AQ582" s="49"/>
      <c r="AR582" s="49"/>
      <c r="AS582" s="49"/>
      <c r="AT582" s="49"/>
      <c r="AU582" s="49"/>
      <c r="AV582" s="49"/>
      <c r="AW582" s="49"/>
      <c r="AX582" s="49"/>
      <c r="AY582" s="49"/>
      <c r="AZ582" s="49"/>
      <c r="BA582" s="49"/>
      <c r="BB582" s="49"/>
      <c r="BC582" s="49"/>
      <c r="BD582" s="49"/>
      <c r="BE582" s="49"/>
      <c r="BF582" s="49"/>
      <c r="BG582" s="49"/>
      <c r="BH582" s="49"/>
      <c r="BI582" s="49"/>
      <c r="BJ582" s="49"/>
      <c r="BK582" s="49"/>
      <c r="BL582" s="49"/>
      <c r="BM582" s="49"/>
      <c r="BN582" s="49"/>
      <c r="BO582" s="62"/>
      <c r="BP582" s="62"/>
    </row>
    <row r="583" spans="6:68" s="45" customFormat="1" x14ac:dyDescent="0.5">
      <c r="F583" s="46"/>
      <c r="G583" s="46"/>
      <c r="H583" s="46"/>
      <c r="I583" s="46"/>
      <c r="J583" s="46"/>
      <c r="L583" s="49"/>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49"/>
      <c r="AJ583" s="49"/>
      <c r="AK583" s="49"/>
      <c r="AL583" s="49"/>
      <c r="AM583" s="49"/>
      <c r="AN583" s="49"/>
      <c r="AO583" s="49"/>
      <c r="AP583" s="49"/>
      <c r="AQ583" s="49"/>
      <c r="AR583" s="49"/>
      <c r="AS583" s="49"/>
      <c r="AT583" s="49"/>
      <c r="AU583" s="49"/>
      <c r="AV583" s="49"/>
      <c r="AW583" s="49"/>
      <c r="AX583" s="49"/>
      <c r="AY583" s="49"/>
      <c r="AZ583" s="49"/>
      <c r="BA583" s="49"/>
      <c r="BB583" s="49"/>
      <c r="BC583" s="49"/>
      <c r="BD583" s="49"/>
      <c r="BE583" s="49"/>
      <c r="BF583" s="49"/>
      <c r="BG583" s="49"/>
      <c r="BH583" s="49"/>
      <c r="BI583" s="49"/>
      <c r="BJ583" s="49"/>
      <c r="BK583" s="49"/>
      <c r="BL583" s="49"/>
      <c r="BM583" s="49"/>
      <c r="BN583" s="49"/>
      <c r="BO583" s="62"/>
      <c r="BP583" s="62"/>
    </row>
    <row r="584" spans="6:68" s="45" customFormat="1" x14ac:dyDescent="0.5">
      <c r="F584" s="46"/>
      <c r="G584" s="46"/>
      <c r="H584" s="46"/>
      <c r="I584" s="46"/>
      <c r="J584" s="46"/>
      <c r="L584" s="49"/>
      <c r="M584" s="49"/>
      <c r="N584" s="49"/>
      <c r="O584" s="49"/>
      <c r="P584" s="49"/>
      <c r="Q584" s="49"/>
      <c r="R584" s="49"/>
      <c r="S584" s="49"/>
      <c r="T584" s="49"/>
      <c r="U584" s="49"/>
      <c r="V584" s="49"/>
      <c r="W584" s="49"/>
      <c r="X584" s="49"/>
      <c r="Y584" s="49"/>
      <c r="Z584" s="49"/>
      <c r="AA584" s="49"/>
      <c r="AB584" s="49"/>
      <c r="AC584" s="49"/>
      <c r="AD584" s="49"/>
      <c r="AE584" s="49"/>
      <c r="AF584" s="49"/>
      <c r="AG584" s="49"/>
      <c r="AH584" s="49"/>
      <c r="AI584" s="49"/>
      <c r="AJ584" s="49"/>
      <c r="AK584" s="49"/>
      <c r="AL584" s="49"/>
      <c r="AM584" s="49"/>
      <c r="AN584" s="49"/>
      <c r="AO584" s="49"/>
      <c r="AP584" s="49"/>
      <c r="AQ584" s="49"/>
      <c r="AR584" s="49"/>
      <c r="AS584" s="49"/>
      <c r="AT584" s="49"/>
      <c r="AU584" s="49"/>
      <c r="AV584" s="49"/>
      <c r="AW584" s="49"/>
      <c r="AX584" s="49"/>
      <c r="AY584" s="49"/>
      <c r="AZ584" s="49"/>
      <c r="BA584" s="49"/>
      <c r="BB584" s="49"/>
      <c r="BC584" s="49"/>
      <c r="BD584" s="49"/>
      <c r="BE584" s="49"/>
      <c r="BF584" s="49"/>
      <c r="BG584" s="49"/>
      <c r="BH584" s="49"/>
      <c r="BI584" s="49"/>
      <c r="BJ584" s="49"/>
      <c r="BK584" s="49"/>
      <c r="BL584" s="49"/>
      <c r="BM584" s="49"/>
      <c r="BN584" s="49"/>
      <c r="BO584" s="62"/>
      <c r="BP584" s="62"/>
    </row>
    <row r="585" spans="6:68" s="45" customFormat="1" x14ac:dyDescent="0.5">
      <c r="F585" s="46"/>
      <c r="G585" s="46"/>
      <c r="H585" s="46"/>
      <c r="I585" s="46"/>
      <c r="J585" s="46"/>
      <c r="L585" s="49"/>
      <c r="M585" s="49"/>
      <c r="N585" s="49"/>
      <c r="O585" s="49"/>
      <c r="P585" s="49"/>
      <c r="Q585" s="49"/>
      <c r="R585" s="49"/>
      <c r="S585" s="49"/>
      <c r="T585" s="49"/>
      <c r="U585" s="49"/>
      <c r="V585" s="49"/>
      <c r="W585" s="49"/>
      <c r="X585" s="49"/>
      <c r="Y585" s="49"/>
      <c r="Z585" s="49"/>
      <c r="AA585" s="49"/>
      <c r="AB585" s="49"/>
      <c r="AC585" s="49"/>
      <c r="AD585" s="49"/>
      <c r="AE585" s="49"/>
      <c r="AF585" s="49"/>
      <c r="AG585" s="49"/>
      <c r="AH585" s="49"/>
      <c r="AI585" s="49"/>
      <c r="AJ585" s="49"/>
      <c r="AK585" s="49"/>
      <c r="AL585" s="49"/>
      <c r="AM585" s="49"/>
      <c r="AN585" s="49"/>
      <c r="AO585" s="49"/>
      <c r="AP585" s="49"/>
      <c r="AQ585" s="49"/>
      <c r="AR585" s="49"/>
      <c r="AS585" s="49"/>
      <c r="AT585" s="49"/>
      <c r="AU585" s="49"/>
      <c r="AV585" s="49"/>
      <c r="AW585" s="49"/>
      <c r="AX585" s="49"/>
      <c r="AY585" s="49"/>
      <c r="AZ585" s="49"/>
      <c r="BA585" s="49"/>
      <c r="BB585" s="49"/>
      <c r="BC585" s="49"/>
      <c r="BD585" s="49"/>
      <c r="BE585" s="49"/>
      <c r="BF585" s="49"/>
      <c r="BG585" s="49"/>
      <c r="BH585" s="49"/>
      <c r="BI585" s="49"/>
      <c r="BJ585" s="49"/>
      <c r="BK585" s="49"/>
      <c r="BL585" s="49"/>
      <c r="BM585" s="49"/>
      <c r="BN585" s="49"/>
      <c r="BO585" s="62"/>
      <c r="BP585" s="62"/>
    </row>
    <row r="586" spans="6:68" s="45" customFormat="1" x14ac:dyDescent="0.5">
      <c r="F586" s="46"/>
      <c r="G586" s="46"/>
      <c r="H586" s="46"/>
      <c r="I586" s="46"/>
      <c r="J586" s="46"/>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c r="AM586" s="49"/>
      <c r="AN586" s="49"/>
      <c r="AO586" s="49"/>
      <c r="AP586" s="49"/>
      <c r="AQ586" s="49"/>
      <c r="AR586" s="49"/>
      <c r="AS586" s="49"/>
      <c r="AT586" s="49"/>
      <c r="AU586" s="49"/>
      <c r="AV586" s="49"/>
      <c r="AW586" s="49"/>
      <c r="AX586" s="49"/>
      <c r="AY586" s="49"/>
      <c r="AZ586" s="49"/>
      <c r="BA586" s="49"/>
      <c r="BB586" s="49"/>
      <c r="BC586" s="49"/>
      <c r="BD586" s="49"/>
      <c r="BE586" s="49"/>
      <c r="BF586" s="49"/>
      <c r="BG586" s="49"/>
      <c r="BH586" s="49"/>
      <c r="BI586" s="49"/>
      <c r="BJ586" s="49"/>
      <c r="BK586" s="49"/>
      <c r="BL586" s="49"/>
      <c r="BM586" s="49"/>
      <c r="BN586" s="49"/>
      <c r="BO586" s="62"/>
      <c r="BP586" s="62"/>
    </row>
    <row r="587" spans="6:68" s="45" customFormat="1" x14ac:dyDescent="0.5">
      <c r="F587" s="46"/>
      <c r="G587" s="46"/>
      <c r="H587" s="46"/>
      <c r="I587" s="46"/>
      <c r="J587" s="46"/>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c r="AT587" s="49"/>
      <c r="AU587" s="49"/>
      <c r="AV587" s="49"/>
      <c r="AW587" s="49"/>
      <c r="AX587" s="49"/>
      <c r="AY587" s="49"/>
      <c r="AZ587" s="49"/>
      <c r="BA587" s="49"/>
      <c r="BB587" s="49"/>
      <c r="BC587" s="49"/>
      <c r="BD587" s="49"/>
      <c r="BE587" s="49"/>
      <c r="BF587" s="49"/>
      <c r="BG587" s="49"/>
      <c r="BH587" s="49"/>
      <c r="BI587" s="49"/>
      <c r="BJ587" s="49"/>
      <c r="BK587" s="49"/>
      <c r="BL587" s="49"/>
      <c r="BM587" s="49"/>
      <c r="BN587" s="49"/>
      <c r="BO587" s="62"/>
      <c r="BP587" s="62"/>
    </row>
    <row r="588" spans="6:68" s="45" customFormat="1" x14ac:dyDescent="0.5">
      <c r="F588" s="46"/>
      <c r="G588" s="46"/>
      <c r="H588" s="46"/>
      <c r="I588" s="46"/>
      <c r="J588" s="46"/>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c r="AT588" s="49"/>
      <c r="AU588" s="49"/>
      <c r="AV588" s="49"/>
      <c r="AW588" s="49"/>
      <c r="AX588" s="49"/>
      <c r="AY588" s="49"/>
      <c r="AZ588" s="49"/>
      <c r="BA588" s="49"/>
      <c r="BB588" s="49"/>
      <c r="BC588" s="49"/>
      <c r="BD588" s="49"/>
      <c r="BE588" s="49"/>
      <c r="BF588" s="49"/>
      <c r="BG588" s="49"/>
      <c r="BH588" s="49"/>
      <c r="BI588" s="49"/>
      <c r="BJ588" s="49"/>
      <c r="BK588" s="49"/>
      <c r="BL588" s="49"/>
      <c r="BM588" s="49"/>
      <c r="BN588" s="49"/>
      <c r="BO588" s="62"/>
      <c r="BP588" s="62"/>
    </row>
    <row r="589" spans="6:68" s="45" customFormat="1" x14ac:dyDescent="0.5">
      <c r="F589" s="46"/>
      <c r="G589" s="46"/>
      <c r="H589" s="46"/>
      <c r="I589" s="46"/>
      <c r="J589" s="46"/>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c r="AT589" s="49"/>
      <c r="AU589" s="49"/>
      <c r="AV589" s="49"/>
      <c r="AW589" s="49"/>
      <c r="AX589" s="49"/>
      <c r="AY589" s="49"/>
      <c r="AZ589" s="49"/>
      <c r="BA589" s="49"/>
      <c r="BB589" s="49"/>
      <c r="BC589" s="49"/>
      <c r="BD589" s="49"/>
      <c r="BE589" s="49"/>
      <c r="BF589" s="49"/>
      <c r="BG589" s="49"/>
      <c r="BH589" s="49"/>
      <c r="BI589" s="49"/>
      <c r="BJ589" s="49"/>
      <c r="BK589" s="49"/>
      <c r="BL589" s="49"/>
      <c r="BM589" s="49"/>
      <c r="BN589" s="49"/>
      <c r="BO589" s="62"/>
      <c r="BP589" s="62"/>
    </row>
    <row r="590" spans="6:68" s="45" customFormat="1" x14ac:dyDescent="0.5">
      <c r="F590" s="46"/>
      <c r="G590" s="46"/>
      <c r="H590" s="46"/>
      <c r="I590" s="46"/>
      <c r="J590" s="46"/>
      <c r="L590" s="49"/>
      <c r="M590" s="49"/>
      <c r="N590" s="49"/>
      <c r="O590" s="49"/>
      <c r="P590" s="4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62"/>
      <c r="BP590" s="62"/>
    </row>
    <row r="591" spans="6:68" s="45" customFormat="1" x14ac:dyDescent="0.5">
      <c r="F591" s="46"/>
      <c r="G591" s="46"/>
      <c r="H591" s="46"/>
      <c r="I591" s="46"/>
      <c r="J591" s="46"/>
      <c r="L591" s="49"/>
      <c r="M591" s="49"/>
      <c r="N591" s="49"/>
      <c r="O591" s="49"/>
      <c r="P591" s="49"/>
      <c r="Q591" s="49"/>
      <c r="R591" s="49"/>
      <c r="S591" s="49"/>
      <c r="T591" s="49"/>
      <c r="U591" s="49"/>
      <c r="V591" s="49"/>
      <c r="W591" s="49"/>
      <c r="X591" s="49"/>
      <c r="Y591" s="49"/>
      <c r="Z591" s="49"/>
      <c r="AA591" s="49"/>
      <c r="AB591" s="49"/>
      <c r="AC591" s="49"/>
      <c r="AD591" s="49"/>
      <c r="AE591" s="49"/>
      <c r="AF591" s="49"/>
      <c r="AG591" s="49"/>
      <c r="AH591" s="49"/>
      <c r="AI591" s="49"/>
      <c r="AJ591" s="49"/>
      <c r="AK591" s="49"/>
      <c r="AL591" s="49"/>
      <c r="AM591" s="49"/>
      <c r="AN591" s="49"/>
      <c r="AO591" s="49"/>
      <c r="AP591" s="49"/>
      <c r="AQ591" s="49"/>
      <c r="AR591" s="49"/>
      <c r="AS591" s="49"/>
      <c r="AT591" s="49"/>
      <c r="AU591" s="49"/>
      <c r="AV591" s="49"/>
      <c r="AW591" s="49"/>
      <c r="AX591" s="49"/>
      <c r="AY591" s="49"/>
      <c r="AZ591" s="49"/>
      <c r="BA591" s="49"/>
      <c r="BB591" s="49"/>
      <c r="BC591" s="49"/>
      <c r="BD591" s="49"/>
      <c r="BE591" s="49"/>
      <c r="BF591" s="49"/>
      <c r="BG591" s="49"/>
      <c r="BH591" s="49"/>
      <c r="BI591" s="49"/>
      <c r="BJ591" s="49"/>
      <c r="BK591" s="49"/>
      <c r="BL591" s="49"/>
      <c r="BM591" s="49"/>
      <c r="BN591" s="49"/>
      <c r="BO591" s="62"/>
      <c r="BP591" s="62"/>
    </row>
    <row r="592" spans="6:68" s="45" customFormat="1" x14ac:dyDescent="0.5">
      <c r="F592" s="46"/>
      <c r="G592" s="46"/>
      <c r="H592" s="46"/>
      <c r="I592" s="46"/>
      <c r="J592" s="46"/>
      <c r="L592" s="49"/>
      <c r="M592" s="49"/>
      <c r="N592" s="49"/>
      <c r="O592" s="49"/>
      <c r="P592" s="49"/>
      <c r="Q592" s="49"/>
      <c r="R592" s="49"/>
      <c r="S592" s="49"/>
      <c r="T592" s="49"/>
      <c r="U592" s="49"/>
      <c r="V592" s="49"/>
      <c r="W592" s="49"/>
      <c r="X592" s="49"/>
      <c r="Y592" s="49"/>
      <c r="Z592" s="49"/>
      <c r="AA592" s="49"/>
      <c r="AB592" s="49"/>
      <c r="AC592" s="49"/>
      <c r="AD592" s="49"/>
      <c r="AE592" s="49"/>
      <c r="AF592" s="49"/>
      <c r="AG592" s="49"/>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49"/>
      <c r="BE592" s="49"/>
      <c r="BF592" s="49"/>
      <c r="BG592" s="49"/>
      <c r="BH592" s="49"/>
      <c r="BI592" s="49"/>
      <c r="BJ592" s="49"/>
      <c r="BK592" s="49"/>
      <c r="BL592" s="49"/>
      <c r="BM592" s="49"/>
      <c r="BN592" s="49"/>
      <c r="BO592" s="62"/>
      <c r="BP592" s="62"/>
    </row>
    <row r="593" spans="6:68" s="45" customFormat="1" x14ac:dyDescent="0.5">
      <c r="F593" s="46"/>
      <c r="G593" s="46"/>
      <c r="H593" s="46"/>
      <c r="I593" s="46"/>
      <c r="J593" s="46"/>
      <c r="L593" s="49"/>
      <c r="M593" s="49"/>
      <c r="N593" s="49"/>
      <c r="O593" s="49"/>
      <c r="P593" s="49"/>
      <c r="Q593" s="49"/>
      <c r="R593" s="49"/>
      <c r="S593" s="49"/>
      <c r="T593" s="49"/>
      <c r="U593" s="49"/>
      <c r="V593" s="49"/>
      <c r="W593" s="49"/>
      <c r="X593" s="49"/>
      <c r="Y593" s="49"/>
      <c r="Z593" s="49"/>
      <c r="AA593" s="49"/>
      <c r="AB593" s="49"/>
      <c r="AC593" s="49"/>
      <c r="AD593" s="49"/>
      <c r="AE593" s="49"/>
      <c r="AF593" s="49"/>
      <c r="AG593" s="49"/>
      <c r="AH593" s="49"/>
      <c r="AI593" s="49"/>
      <c r="AJ593" s="49"/>
      <c r="AK593" s="49"/>
      <c r="AL593" s="49"/>
      <c r="AM593" s="49"/>
      <c r="AN593" s="49"/>
      <c r="AO593" s="49"/>
      <c r="AP593" s="49"/>
      <c r="AQ593" s="49"/>
      <c r="AR593" s="49"/>
      <c r="AS593" s="49"/>
      <c r="AT593" s="49"/>
      <c r="AU593" s="49"/>
      <c r="AV593" s="49"/>
      <c r="AW593" s="49"/>
      <c r="AX593" s="49"/>
      <c r="AY593" s="49"/>
      <c r="AZ593" s="49"/>
      <c r="BA593" s="49"/>
      <c r="BB593" s="49"/>
      <c r="BC593" s="49"/>
      <c r="BD593" s="49"/>
      <c r="BE593" s="49"/>
      <c r="BF593" s="49"/>
      <c r="BG593" s="49"/>
      <c r="BH593" s="49"/>
      <c r="BI593" s="49"/>
      <c r="BJ593" s="49"/>
      <c r="BK593" s="49"/>
      <c r="BL593" s="49"/>
      <c r="BM593" s="49"/>
      <c r="BN593" s="49"/>
      <c r="BO593" s="62"/>
      <c r="BP593" s="62"/>
    </row>
    <row r="594" spans="6:68" s="45" customFormat="1" x14ac:dyDescent="0.5">
      <c r="F594" s="46"/>
      <c r="G594" s="46"/>
      <c r="H594" s="46"/>
      <c r="I594" s="46"/>
      <c r="J594" s="46"/>
      <c r="L594" s="49"/>
      <c r="M594" s="49"/>
      <c r="N594" s="49"/>
      <c r="O594" s="49"/>
      <c r="P594" s="49"/>
      <c r="Q594" s="49"/>
      <c r="R594" s="49"/>
      <c r="S594" s="49"/>
      <c r="T594" s="49"/>
      <c r="U594" s="49"/>
      <c r="V594" s="49"/>
      <c r="W594" s="49"/>
      <c r="X594" s="49"/>
      <c r="Y594" s="49"/>
      <c r="Z594" s="49"/>
      <c r="AA594" s="49"/>
      <c r="AB594" s="49"/>
      <c r="AC594" s="49"/>
      <c r="AD594" s="49"/>
      <c r="AE594" s="49"/>
      <c r="AF594" s="49"/>
      <c r="AG594" s="49"/>
      <c r="AH594" s="49"/>
      <c r="AI594" s="49"/>
      <c r="AJ594" s="49"/>
      <c r="AK594" s="49"/>
      <c r="AL594" s="49"/>
      <c r="AM594" s="49"/>
      <c r="AN594" s="49"/>
      <c r="AO594" s="49"/>
      <c r="AP594" s="49"/>
      <c r="AQ594" s="49"/>
      <c r="AR594" s="49"/>
      <c r="AS594" s="49"/>
      <c r="AT594" s="49"/>
      <c r="AU594" s="49"/>
      <c r="AV594" s="49"/>
      <c r="AW594" s="49"/>
      <c r="AX594" s="49"/>
      <c r="AY594" s="49"/>
      <c r="AZ594" s="49"/>
      <c r="BA594" s="49"/>
      <c r="BB594" s="49"/>
      <c r="BC594" s="49"/>
      <c r="BD594" s="49"/>
      <c r="BE594" s="49"/>
      <c r="BF594" s="49"/>
      <c r="BG594" s="49"/>
      <c r="BH594" s="49"/>
      <c r="BI594" s="49"/>
      <c r="BJ594" s="49"/>
      <c r="BK594" s="49"/>
      <c r="BL594" s="49"/>
      <c r="BM594" s="49"/>
      <c r="BN594" s="49"/>
      <c r="BO594" s="62"/>
      <c r="BP594" s="62"/>
    </row>
    <row r="595" spans="6:68" s="45" customFormat="1" x14ac:dyDescent="0.5">
      <c r="F595" s="46"/>
      <c r="G595" s="46"/>
      <c r="H595" s="46"/>
      <c r="I595" s="46"/>
      <c r="J595" s="46"/>
      <c r="L595" s="49"/>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49"/>
      <c r="AJ595" s="49"/>
      <c r="AK595" s="49"/>
      <c r="AL595" s="49"/>
      <c r="AM595" s="49"/>
      <c r="AN595" s="49"/>
      <c r="AO595" s="49"/>
      <c r="AP595" s="49"/>
      <c r="AQ595" s="49"/>
      <c r="AR595" s="49"/>
      <c r="AS595" s="49"/>
      <c r="AT595" s="49"/>
      <c r="AU595" s="49"/>
      <c r="AV595" s="49"/>
      <c r="AW595" s="49"/>
      <c r="AX595" s="49"/>
      <c r="AY595" s="49"/>
      <c r="AZ595" s="49"/>
      <c r="BA595" s="49"/>
      <c r="BB595" s="49"/>
      <c r="BC595" s="49"/>
      <c r="BD595" s="49"/>
      <c r="BE595" s="49"/>
      <c r="BF595" s="49"/>
      <c r="BG595" s="49"/>
      <c r="BH595" s="49"/>
      <c r="BI595" s="49"/>
      <c r="BJ595" s="49"/>
      <c r="BK595" s="49"/>
      <c r="BL595" s="49"/>
      <c r="BM595" s="49"/>
      <c r="BN595" s="49"/>
      <c r="BO595" s="62"/>
      <c r="BP595" s="62"/>
    </row>
    <row r="596" spans="6:68" s="45" customFormat="1" x14ac:dyDescent="0.5">
      <c r="F596" s="46"/>
      <c r="G596" s="46"/>
      <c r="H596" s="46"/>
      <c r="I596" s="46"/>
      <c r="J596" s="46"/>
      <c r="L596" s="49"/>
      <c r="M596" s="49"/>
      <c r="N596" s="49"/>
      <c r="O596" s="49"/>
      <c r="P596" s="49"/>
      <c r="Q596" s="49"/>
      <c r="R596" s="49"/>
      <c r="S596" s="49"/>
      <c r="T596" s="49"/>
      <c r="U596" s="49"/>
      <c r="V596" s="49"/>
      <c r="W596" s="49"/>
      <c r="X596" s="49"/>
      <c r="Y596" s="49"/>
      <c r="Z596" s="49"/>
      <c r="AA596" s="49"/>
      <c r="AB596" s="49"/>
      <c r="AC596" s="49"/>
      <c r="AD596" s="49"/>
      <c r="AE596" s="49"/>
      <c r="AF596" s="49"/>
      <c r="AG596" s="49"/>
      <c r="AH596" s="49"/>
      <c r="AI596" s="49"/>
      <c r="AJ596" s="49"/>
      <c r="AK596" s="49"/>
      <c r="AL596" s="49"/>
      <c r="AM596" s="49"/>
      <c r="AN596" s="49"/>
      <c r="AO596" s="49"/>
      <c r="AP596" s="49"/>
      <c r="AQ596" s="49"/>
      <c r="AR596" s="49"/>
      <c r="AS596" s="49"/>
      <c r="AT596" s="49"/>
      <c r="AU596" s="49"/>
      <c r="AV596" s="49"/>
      <c r="AW596" s="49"/>
      <c r="AX596" s="49"/>
      <c r="AY596" s="49"/>
      <c r="AZ596" s="49"/>
      <c r="BA596" s="49"/>
      <c r="BB596" s="49"/>
      <c r="BC596" s="49"/>
      <c r="BD596" s="49"/>
      <c r="BE596" s="49"/>
      <c r="BF596" s="49"/>
      <c r="BG596" s="49"/>
      <c r="BH596" s="49"/>
      <c r="BI596" s="49"/>
      <c r="BJ596" s="49"/>
      <c r="BK596" s="49"/>
      <c r="BL596" s="49"/>
      <c r="BM596" s="49"/>
      <c r="BN596" s="49"/>
      <c r="BO596" s="62"/>
      <c r="BP596" s="62"/>
    </row>
    <row r="597" spans="6:68" s="45" customFormat="1" x14ac:dyDescent="0.5">
      <c r="F597" s="46"/>
      <c r="G597" s="46"/>
      <c r="H597" s="46"/>
      <c r="I597" s="46"/>
      <c r="J597" s="46"/>
      <c r="L597" s="49"/>
      <c r="M597" s="49"/>
      <c r="N597" s="49"/>
      <c r="O597" s="49"/>
      <c r="P597" s="49"/>
      <c r="Q597" s="49"/>
      <c r="R597" s="49"/>
      <c r="S597" s="49"/>
      <c r="T597" s="49"/>
      <c r="U597" s="49"/>
      <c r="V597" s="49"/>
      <c r="W597" s="49"/>
      <c r="X597" s="49"/>
      <c r="Y597" s="49"/>
      <c r="Z597" s="49"/>
      <c r="AA597" s="49"/>
      <c r="AB597" s="49"/>
      <c r="AC597" s="49"/>
      <c r="AD597" s="49"/>
      <c r="AE597" s="49"/>
      <c r="AF597" s="49"/>
      <c r="AG597" s="49"/>
      <c r="AH597" s="49"/>
      <c r="AI597" s="49"/>
      <c r="AJ597" s="49"/>
      <c r="AK597" s="49"/>
      <c r="AL597" s="49"/>
      <c r="AM597" s="49"/>
      <c r="AN597" s="49"/>
      <c r="AO597" s="49"/>
      <c r="AP597" s="49"/>
      <c r="AQ597" s="49"/>
      <c r="AR597" s="49"/>
      <c r="AS597" s="49"/>
      <c r="AT597" s="49"/>
      <c r="AU597" s="49"/>
      <c r="AV597" s="49"/>
      <c r="AW597" s="49"/>
      <c r="AX597" s="49"/>
      <c r="AY597" s="49"/>
      <c r="AZ597" s="49"/>
      <c r="BA597" s="49"/>
      <c r="BB597" s="49"/>
      <c r="BC597" s="49"/>
      <c r="BD597" s="49"/>
      <c r="BE597" s="49"/>
      <c r="BF597" s="49"/>
      <c r="BG597" s="49"/>
      <c r="BH597" s="49"/>
      <c r="BI597" s="49"/>
      <c r="BJ597" s="49"/>
      <c r="BK597" s="49"/>
      <c r="BL597" s="49"/>
      <c r="BM597" s="49"/>
      <c r="BN597" s="49"/>
      <c r="BO597" s="62"/>
      <c r="BP597" s="62"/>
    </row>
    <row r="598" spans="6:68" s="45" customFormat="1" x14ac:dyDescent="0.5">
      <c r="F598" s="46"/>
      <c r="G598" s="46"/>
      <c r="H598" s="46"/>
      <c r="I598" s="46"/>
      <c r="J598" s="46"/>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49"/>
      <c r="AJ598" s="49"/>
      <c r="AK598" s="49"/>
      <c r="AL598" s="49"/>
      <c r="AM598" s="49"/>
      <c r="AN598" s="49"/>
      <c r="AO598" s="49"/>
      <c r="AP598" s="49"/>
      <c r="AQ598" s="49"/>
      <c r="AR598" s="49"/>
      <c r="AS598" s="49"/>
      <c r="AT598" s="49"/>
      <c r="AU598" s="49"/>
      <c r="AV598" s="49"/>
      <c r="AW598" s="49"/>
      <c r="AX598" s="49"/>
      <c r="AY598" s="49"/>
      <c r="AZ598" s="49"/>
      <c r="BA598" s="49"/>
      <c r="BB598" s="49"/>
      <c r="BC598" s="49"/>
      <c r="BD598" s="49"/>
      <c r="BE598" s="49"/>
      <c r="BF598" s="49"/>
      <c r="BG598" s="49"/>
      <c r="BH598" s="49"/>
      <c r="BI598" s="49"/>
      <c r="BJ598" s="49"/>
      <c r="BK598" s="49"/>
      <c r="BL598" s="49"/>
      <c r="BM598" s="49"/>
      <c r="BN598" s="49"/>
      <c r="BO598" s="62"/>
      <c r="BP598" s="62"/>
    </row>
    <row r="599" spans="6:68" s="45" customFormat="1" x14ac:dyDescent="0.5">
      <c r="F599" s="46"/>
      <c r="G599" s="46"/>
      <c r="H599" s="46"/>
      <c r="I599" s="46"/>
      <c r="J599" s="46"/>
      <c r="L599" s="49"/>
      <c r="M599" s="49"/>
      <c r="N599" s="49"/>
      <c r="O599" s="49"/>
      <c r="P599" s="49"/>
      <c r="Q599" s="49"/>
      <c r="R599" s="49"/>
      <c r="S599" s="49"/>
      <c r="T599" s="49"/>
      <c r="U599" s="49"/>
      <c r="V599" s="49"/>
      <c r="W599" s="49"/>
      <c r="X599" s="49"/>
      <c r="Y599" s="49"/>
      <c r="Z599" s="49"/>
      <c r="AA599" s="49"/>
      <c r="AB599" s="49"/>
      <c r="AC599" s="49"/>
      <c r="AD599" s="49"/>
      <c r="AE599" s="49"/>
      <c r="AF599" s="49"/>
      <c r="AG599" s="49"/>
      <c r="AH599" s="49"/>
      <c r="AI599" s="49"/>
      <c r="AJ599" s="49"/>
      <c r="AK599" s="49"/>
      <c r="AL599" s="49"/>
      <c r="AM599" s="49"/>
      <c r="AN599" s="49"/>
      <c r="AO599" s="49"/>
      <c r="AP599" s="49"/>
      <c r="AQ599" s="49"/>
      <c r="AR599" s="49"/>
      <c r="AS599" s="49"/>
      <c r="AT599" s="49"/>
      <c r="AU599" s="49"/>
      <c r="AV599" s="49"/>
      <c r="AW599" s="49"/>
      <c r="AX599" s="49"/>
      <c r="AY599" s="49"/>
      <c r="AZ599" s="49"/>
      <c r="BA599" s="49"/>
      <c r="BB599" s="49"/>
      <c r="BC599" s="49"/>
      <c r="BD599" s="49"/>
      <c r="BE599" s="49"/>
      <c r="BF599" s="49"/>
      <c r="BG599" s="49"/>
      <c r="BH599" s="49"/>
      <c r="BI599" s="49"/>
      <c r="BJ599" s="49"/>
      <c r="BK599" s="49"/>
      <c r="BL599" s="49"/>
      <c r="BM599" s="49"/>
      <c r="BN599" s="49"/>
      <c r="BO599" s="62"/>
      <c r="BP599" s="62"/>
    </row>
    <row r="600" spans="6:68" s="45" customFormat="1" x14ac:dyDescent="0.5">
      <c r="F600" s="46"/>
      <c r="G600" s="46"/>
      <c r="H600" s="46"/>
      <c r="I600" s="46"/>
      <c r="J600" s="46"/>
      <c r="L600" s="49"/>
      <c r="M600" s="49"/>
      <c r="N600" s="49"/>
      <c r="O600" s="49"/>
      <c r="P600" s="49"/>
      <c r="Q600" s="49"/>
      <c r="R600" s="49"/>
      <c r="S600" s="49"/>
      <c r="T600" s="49"/>
      <c r="U600" s="49"/>
      <c r="V600" s="49"/>
      <c r="W600" s="49"/>
      <c r="X600" s="49"/>
      <c r="Y600" s="49"/>
      <c r="Z600" s="49"/>
      <c r="AA600" s="49"/>
      <c r="AB600" s="49"/>
      <c r="AC600" s="49"/>
      <c r="AD600" s="49"/>
      <c r="AE600" s="49"/>
      <c r="AF600" s="49"/>
      <c r="AG600" s="49"/>
      <c r="AH600" s="49"/>
      <c r="AI600" s="49"/>
      <c r="AJ600" s="49"/>
      <c r="AK600" s="49"/>
      <c r="AL600" s="49"/>
      <c r="AM600" s="49"/>
      <c r="AN600" s="49"/>
      <c r="AO600" s="49"/>
      <c r="AP600" s="49"/>
      <c r="AQ600" s="49"/>
      <c r="AR600" s="49"/>
      <c r="AS600" s="49"/>
      <c r="AT600" s="49"/>
      <c r="AU600" s="49"/>
      <c r="AV600" s="49"/>
      <c r="AW600" s="49"/>
      <c r="AX600" s="49"/>
      <c r="AY600" s="49"/>
      <c r="AZ600" s="49"/>
      <c r="BA600" s="49"/>
      <c r="BB600" s="49"/>
      <c r="BC600" s="49"/>
      <c r="BD600" s="49"/>
      <c r="BE600" s="49"/>
      <c r="BF600" s="49"/>
      <c r="BG600" s="49"/>
      <c r="BH600" s="49"/>
      <c r="BI600" s="49"/>
      <c r="BJ600" s="49"/>
      <c r="BK600" s="49"/>
      <c r="BL600" s="49"/>
      <c r="BM600" s="49"/>
      <c r="BN600" s="49"/>
      <c r="BO600" s="62"/>
      <c r="BP600" s="62"/>
    </row>
    <row r="601" spans="6:68" s="45" customFormat="1" x14ac:dyDescent="0.5">
      <c r="F601" s="46"/>
      <c r="G601" s="46"/>
      <c r="H601" s="46"/>
      <c r="I601" s="46"/>
      <c r="J601" s="46"/>
      <c r="L601" s="49"/>
      <c r="M601" s="49"/>
      <c r="N601" s="49"/>
      <c r="O601" s="49"/>
      <c r="P601" s="49"/>
      <c r="Q601" s="49"/>
      <c r="R601" s="49"/>
      <c r="S601" s="49"/>
      <c r="T601" s="49"/>
      <c r="U601" s="49"/>
      <c r="V601" s="49"/>
      <c r="W601" s="49"/>
      <c r="X601" s="49"/>
      <c r="Y601" s="49"/>
      <c r="Z601" s="49"/>
      <c r="AA601" s="49"/>
      <c r="AB601" s="49"/>
      <c r="AC601" s="49"/>
      <c r="AD601" s="49"/>
      <c r="AE601" s="49"/>
      <c r="AF601" s="49"/>
      <c r="AG601" s="49"/>
      <c r="AH601" s="49"/>
      <c r="AI601" s="49"/>
      <c r="AJ601" s="49"/>
      <c r="AK601" s="49"/>
      <c r="AL601" s="49"/>
      <c r="AM601" s="49"/>
      <c r="AN601" s="49"/>
      <c r="AO601" s="49"/>
      <c r="AP601" s="49"/>
      <c r="AQ601" s="49"/>
      <c r="AR601" s="49"/>
      <c r="AS601" s="49"/>
      <c r="AT601" s="49"/>
      <c r="AU601" s="49"/>
      <c r="AV601" s="49"/>
      <c r="AW601" s="49"/>
      <c r="AX601" s="49"/>
      <c r="AY601" s="49"/>
      <c r="AZ601" s="49"/>
      <c r="BA601" s="49"/>
      <c r="BB601" s="49"/>
      <c r="BC601" s="49"/>
      <c r="BD601" s="49"/>
      <c r="BE601" s="49"/>
      <c r="BF601" s="49"/>
      <c r="BG601" s="49"/>
      <c r="BH601" s="49"/>
      <c r="BI601" s="49"/>
      <c r="BJ601" s="49"/>
      <c r="BK601" s="49"/>
      <c r="BL601" s="49"/>
      <c r="BM601" s="49"/>
      <c r="BN601" s="49"/>
      <c r="BO601" s="62"/>
      <c r="BP601" s="62"/>
    </row>
    <row r="602" spans="6:68" s="45" customFormat="1" x14ac:dyDescent="0.5">
      <c r="F602" s="46"/>
      <c r="G602" s="46"/>
      <c r="H602" s="46"/>
      <c r="I602" s="46"/>
      <c r="J602" s="46"/>
      <c r="L602" s="49"/>
      <c r="M602" s="49"/>
      <c r="N602" s="49"/>
      <c r="O602" s="49"/>
      <c r="P602" s="49"/>
      <c r="Q602" s="49"/>
      <c r="R602" s="49"/>
      <c r="S602" s="49"/>
      <c r="T602" s="49"/>
      <c r="U602" s="49"/>
      <c r="V602" s="49"/>
      <c r="W602" s="49"/>
      <c r="X602" s="49"/>
      <c r="Y602" s="49"/>
      <c r="Z602" s="49"/>
      <c r="AA602" s="49"/>
      <c r="AB602" s="49"/>
      <c r="AC602" s="49"/>
      <c r="AD602" s="49"/>
      <c r="AE602" s="49"/>
      <c r="AF602" s="49"/>
      <c r="AG602" s="49"/>
      <c r="AH602" s="49"/>
      <c r="AI602" s="49"/>
      <c r="AJ602" s="49"/>
      <c r="AK602" s="49"/>
      <c r="AL602" s="49"/>
      <c r="AM602" s="49"/>
      <c r="AN602" s="49"/>
      <c r="AO602" s="49"/>
      <c r="AP602" s="49"/>
      <c r="AQ602" s="49"/>
      <c r="AR602" s="49"/>
      <c r="AS602" s="49"/>
      <c r="AT602" s="49"/>
      <c r="AU602" s="49"/>
      <c r="AV602" s="49"/>
      <c r="AW602" s="49"/>
      <c r="AX602" s="49"/>
      <c r="AY602" s="49"/>
      <c r="AZ602" s="49"/>
      <c r="BA602" s="49"/>
      <c r="BB602" s="49"/>
      <c r="BC602" s="49"/>
      <c r="BD602" s="49"/>
      <c r="BE602" s="49"/>
      <c r="BF602" s="49"/>
      <c r="BG602" s="49"/>
      <c r="BH602" s="49"/>
      <c r="BI602" s="49"/>
      <c r="BJ602" s="49"/>
      <c r="BK602" s="49"/>
      <c r="BL602" s="49"/>
      <c r="BM602" s="49"/>
      <c r="BN602" s="49"/>
      <c r="BO602" s="62"/>
      <c r="BP602" s="62"/>
    </row>
    <row r="603" spans="6:68" s="45" customFormat="1" x14ac:dyDescent="0.5">
      <c r="F603" s="46"/>
      <c r="G603" s="46"/>
      <c r="H603" s="46"/>
      <c r="I603" s="46"/>
      <c r="J603" s="46"/>
      <c r="L603" s="49"/>
      <c r="M603" s="49"/>
      <c r="N603" s="49"/>
      <c r="O603" s="49"/>
      <c r="P603" s="49"/>
      <c r="Q603" s="49"/>
      <c r="R603" s="49"/>
      <c r="S603" s="49"/>
      <c r="T603" s="49"/>
      <c r="U603" s="49"/>
      <c r="V603" s="49"/>
      <c r="W603" s="49"/>
      <c r="X603" s="49"/>
      <c r="Y603" s="49"/>
      <c r="Z603" s="49"/>
      <c r="AA603" s="49"/>
      <c r="AB603" s="49"/>
      <c r="AC603" s="49"/>
      <c r="AD603" s="49"/>
      <c r="AE603" s="49"/>
      <c r="AF603" s="49"/>
      <c r="AG603" s="49"/>
      <c r="AH603" s="49"/>
      <c r="AI603" s="49"/>
      <c r="AJ603" s="49"/>
      <c r="AK603" s="49"/>
      <c r="AL603" s="49"/>
      <c r="AM603" s="49"/>
      <c r="AN603" s="49"/>
      <c r="AO603" s="49"/>
      <c r="AP603" s="49"/>
      <c r="AQ603" s="49"/>
      <c r="AR603" s="49"/>
      <c r="AS603" s="49"/>
      <c r="AT603" s="49"/>
      <c r="AU603" s="49"/>
      <c r="AV603" s="49"/>
      <c r="AW603" s="49"/>
      <c r="AX603" s="49"/>
      <c r="AY603" s="49"/>
      <c r="AZ603" s="49"/>
      <c r="BA603" s="49"/>
      <c r="BB603" s="49"/>
      <c r="BC603" s="49"/>
      <c r="BD603" s="49"/>
      <c r="BE603" s="49"/>
      <c r="BF603" s="49"/>
      <c r="BG603" s="49"/>
      <c r="BH603" s="49"/>
      <c r="BI603" s="49"/>
      <c r="BJ603" s="49"/>
      <c r="BK603" s="49"/>
      <c r="BL603" s="49"/>
      <c r="BM603" s="49"/>
      <c r="BN603" s="49"/>
      <c r="BO603" s="62"/>
      <c r="BP603" s="62"/>
    </row>
    <row r="604" spans="6:68" s="45" customFormat="1" x14ac:dyDescent="0.5">
      <c r="F604" s="46"/>
      <c r="G604" s="46"/>
      <c r="H604" s="46"/>
      <c r="I604" s="46"/>
      <c r="J604" s="46"/>
      <c r="L604" s="49"/>
      <c r="M604" s="49"/>
      <c r="N604" s="49"/>
      <c r="O604" s="49"/>
      <c r="P604" s="49"/>
      <c r="Q604" s="49"/>
      <c r="R604" s="49"/>
      <c r="S604" s="49"/>
      <c r="T604" s="49"/>
      <c r="U604" s="49"/>
      <c r="V604" s="49"/>
      <c r="W604" s="49"/>
      <c r="X604" s="49"/>
      <c r="Y604" s="49"/>
      <c r="Z604" s="49"/>
      <c r="AA604" s="49"/>
      <c r="AB604" s="49"/>
      <c r="AC604" s="49"/>
      <c r="AD604" s="49"/>
      <c r="AE604" s="49"/>
      <c r="AF604" s="49"/>
      <c r="AG604" s="49"/>
      <c r="AH604" s="49"/>
      <c r="AI604" s="49"/>
      <c r="AJ604" s="49"/>
      <c r="AK604" s="49"/>
      <c r="AL604" s="49"/>
      <c r="AM604" s="49"/>
      <c r="AN604" s="49"/>
      <c r="AO604" s="49"/>
      <c r="AP604" s="49"/>
      <c r="AQ604" s="49"/>
      <c r="AR604" s="49"/>
      <c r="AS604" s="49"/>
      <c r="AT604" s="49"/>
      <c r="AU604" s="49"/>
      <c r="AV604" s="49"/>
      <c r="AW604" s="49"/>
      <c r="AX604" s="49"/>
      <c r="AY604" s="49"/>
      <c r="AZ604" s="49"/>
      <c r="BA604" s="49"/>
      <c r="BB604" s="49"/>
      <c r="BC604" s="49"/>
      <c r="BD604" s="49"/>
      <c r="BE604" s="49"/>
      <c r="BF604" s="49"/>
      <c r="BG604" s="49"/>
      <c r="BH604" s="49"/>
      <c r="BI604" s="49"/>
      <c r="BJ604" s="49"/>
      <c r="BK604" s="49"/>
      <c r="BL604" s="49"/>
      <c r="BM604" s="49"/>
      <c r="BN604" s="49"/>
      <c r="BO604" s="62"/>
      <c r="BP604" s="62"/>
    </row>
    <row r="605" spans="6:68" s="45" customFormat="1" x14ac:dyDescent="0.5">
      <c r="F605" s="46"/>
      <c r="G605" s="46"/>
      <c r="H605" s="46"/>
      <c r="I605" s="46"/>
      <c r="J605" s="46"/>
      <c r="L605" s="49"/>
      <c r="M605" s="49"/>
      <c r="N605" s="49"/>
      <c r="O605" s="49"/>
      <c r="P605" s="49"/>
      <c r="Q605" s="49"/>
      <c r="R605" s="49"/>
      <c r="S605" s="49"/>
      <c r="T605" s="49"/>
      <c r="U605" s="49"/>
      <c r="V605" s="49"/>
      <c r="W605" s="49"/>
      <c r="X605" s="49"/>
      <c r="Y605" s="49"/>
      <c r="Z605" s="49"/>
      <c r="AA605" s="49"/>
      <c r="AB605" s="49"/>
      <c r="AC605" s="49"/>
      <c r="AD605" s="49"/>
      <c r="AE605" s="49"/>
      <c r="AF605" s="49"/>
      <c r="AG605" s="49"/>
      <c r="AH605" s="49"/>
      <c r="AI605" s="49"/>
      <c r="AJ605" s="49"/>
      <c r="AK605" s="49"/>
      <c r="AL605" s="49"/>
      <c r="AM605" s="49"/>
      <c r="AN605" s="49"/>
      <c r="AO605" s="49"/>
      <c r="AP605" s="49"/>
      <c r="AQ605" s="49"/>
      <c r="AR605" s="49"/>
      <c r="AS605" s="49"/>
      <c r="AT605" s="49"/>
      <c r="AU605" s="49"/>
      <c r="AV605" s="49"/>
      <c r="AW605" s="49"/>
      <c r="AX605" s="49"/>
      <c r="AY605" s="49"/>
      <c r="AZ605" s="49"/>
      <c r="BA605" s="49"/>
      <c r="BB605" s="49"/>
      <c r="BC605" s="49"/>
      <c r="BD605" s="49"/>
      <c r="BE605" s="49"/>
      <c r="BF605" s="49"/>
      <c r="BG605" s="49"/>
      <c r="BH605" s="49"/>
      <c r="BI605" s="49"/>
      <c r="BJ605" s="49"/>
      <c r="BK605" s="49"/>
      <c r="BL605" s="49"/>
      <c r="BM605" s="49"/>
      <c r="BN605" s="49"/>
      <c r="BO605" s="62"/>
      <c r="BP605" s="62"/>
    </row>
    <row r="606" spans="6:68" s="45" customFormat="1" x14ac:dyDescent="0.5">
      <c r="F606" s="46"/>
      <c r="G606" s="46"/>
      <c r="H606" s="46"/>
      <c r="I606" s="46"/>
      <c r="J606" s="46"/>
      <c r="L606" s="49"/>
      <c r="M606" s="49"/>
      <c r="N606" s="49"/>
      <c r="O606" s="49"/>
      <c r="P606" s="49"/>
      <c r="Q606" s="49"/>
      <c r="R606" s="49"/>
      <c r="S606" s="49"/>
      <c r="T606" s="49"/>
      <c r="U606" s="49"/>
      <c r="V606" s="49"/>
      <c r="W606" s="49"/>
      <c r="X606" s="49"/>
      <c r="Y606" s="49"/>
      <c r="Z606" s="49"/>
      <c r="AA606" s="49"/>
      <c r="AB606" s="49"/>
      <c r="AC606" s="49"/>
      <c r="AD606" s="49"/>
      <c r="AE606" s="49"/>
      <c r="AF606" s="49"/>
      <c r="AG606" s="49"/>
      <c r="AH606" s="49"/>
      <c r="AI606" s="49"/>
      <c r="AJ606" s="49"/>
      <c r="AK606" s="49"/>
      <c r="AL606" s="49"/>
      <c r="AM606" s="49"/>
      <c r="AN606" s="49"/>
      <c r="AO606" s="49"/>
      <c r="AP606" s="49"/>
      <c r="AQ606" s="49"/>
      <c r="AR606" s="49"/>
      <c r="AS606" s="49"/>
      <c r="AT606" s="49"/>
      <c r="AU606" s="49"/>
      <c r="AV606" s="49"/>
      <c r="AW606" s="49"/>
      <c r="AX606" s="49"/>
      <c r="AY606" s="49"/>
      <c r="AZ606" s="49"/>
      <c r="BA606" s="49"/>
      <c r="BB606" s="49"/>
      <c r="BC606" s="49"/>
      <c r="BD606" s="49"/>
      <c r="BE606" s="49"/>
      <c r="BF606" s="49"/>
      <c r="BG606" s="49"/>
      <c r="BH606" s="49"/>
      <c r="BI606" s="49"/>
      <c r="BJ606" s="49"/>
      <c r="BK606" s="49"/>
      <c r="BL606" s="49"/>
      <c r="BM606" s="49"/>
      <c r="BN606" s="49"/>
      <c r="BO606" s="62"/>
      <c r="BP606" s="62"/>
    </row>
    <row r="607" spans="6:68" s="45" customFormat="1" x14ac:dyDescent="0.5">
      <c r="F607" s="46"/>
      <c r="G607" s="46"/>
      <c r="H607" s="46"/>
      <c r="I607" s="46"/>
      <c r="J607" s="46"/>
      <c r="L607" s="49"/>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49"/>
      <c r="AJ607" s="49"/>
      <c r="AK607" s="49"/>
      <c r="AL607" s="49"/>
      <c r="AM607" s="49"/>
      <c r="AN607" s="49"/>
      <c r="AO607" s="49"/>
      <c r="AP607" s="49"/>
      <c r="AQ607" s="49"/>
      <c r="AR607" s="49"/>
      <c r="AS607" s="49"/>
      <c r="AT607" s="49"/>
      <c r="AU607" s="49"/>
      <c r="AV607" s="49"/>
      <c r="AW607" s="49"/>
      <c r="AX607" s="49"/>
      <c r="AY607" s="49"/>
      <c r="AZ607" s="49"/>
      <c r="BA607" s="49"/>
      <c r="BB607" s="49"/>
      <c r="BC607" s="49"/>
      <c r="BD607" s="49"/>
      <c r="BE607" s="49"/>
      <c r="BF607" s="49"/>
      <c r="BG607" s="49"/>
      <c r="BH607" s="49"/>
      <c r="BI607" s="49"/>
      <c r="BJ607" s="49"/>
      <c r="BK607" s="49"/>
      <c r="BL607" s="49"/>
      <c r="BM607" s="49"/>
      <c r="BN607" s="49"/>
      <c r="BO607" s="62"/>
      <c r="BP607" s="62"/>
    </row>
    <row r="608" spans="6:68" s="45" customFormat="1" x14ac:dyDescent="0.5">
      <c r="F608" s="46"/>
      <c r="G608" s="46"/>
      <c r="H608" s="46"/>
      <c r="I608" s="46"/>
      <c r="J608" s="46"/>
      <c r="L608" s="49"/>
      <c r="M608" s="49"/>
      <c r="N608" s="49"/>
      <c r="O608" s="49"/>
      <c r="P608" s="49"/>
      <c r="Q608" s="49"/>
      <c r="R608" s="49"/>
      <c r="S608" s="49"/>
      <c r="T608" s="49"/>
      <c r="U608" s="49"/>
      <c r="V608" s="49"/>
      <c r="W608" s="49"/>
      <c r="X608" s="49"/>
      <c r="Y608" s="49"/>
      <c r="Z608" s="49"/>
      <c r="AA608" s="49"/>
      <c r="AB608" s="49"/>
      <c r="AC608" s="49"/>
      <c r="AD608" s="49"/>
      <c r="AE608" s="49"/>
      <c r="AF608" s="49"/>
      <c r="AG608" s="49"/>
      <c r="AH608" s="49"/>
      <c r="AI608" s="49"/>
      <c r="AJ608" s="49"/>
      <c r="AK608" s="49"/>
      <c r="AL608" s="49"/>
      <c r="AM608" s="49"/>
      <c r="AN608" s="49"/>
      <c r="AO608" s="49"/>
      <c r="AP608" s="49"/>
      <c r="AQ608" s="49"/>
      <c r="AR608" s="49"/>
      <c r="AS608" s="49"/>
      <c r="AT608" s="49"/>
      <c r="AU608" s="49"/>
      <c r="AV608" s="49"/>
      <c r="AW608" s="49"/>
      <c r="AX608" s="49"/>
      <c r="AY608" s="49"/>
      <c r="AZ608" s="49"/>
      <c r="BA608" s="49"/>
      <c r="BB608" s="49"/>
      <c r="BC608" s="49"/>
      <c r="BD608" s="49"/>
      <c r="BE608" s="49"/>
      <c r="BF608" s="49"/>
      <c r="BG608" s="49"/>
      <c r="BH608" s="49"/>
      <c r="BI608" s="49"/>
      <c r="BJ608" s="49"/>
      <c r="BK608" s="49"/>
      <c r="BL608" s="49"/>
      <c r="BM608" s="49"/>
      <c r="BN608" s="49"/>
      <c r="BO608" s="62"/>
      <c r="BP608" s="62"/>
    </row>
    <row r="609" spans="6:68" s="45" customFormat="1" x14ac:dyDescent="0.5">
      <c r="F609" s="46"/>
      <c r="G609" s="46"/>
      <c r="H609" s="46"/>
      <c r="I609" s="46"/>
      <c r="J609" s="46"/>
      <c r="L609" s="49"/>
      <c r="M609" s="49"/>
      <c r="N609" s="49"/>
      <c r="O609" s="49"/>
      <c r="P609" s="49"/>
      <c r="Q609" s="49"/>
      <c r="R609" s="49"/>
      <c r="S609" s="49"/>
      <c r="T609" s="49"/>
      <c r="U609" s="49"/>
      <c r="V609" s="49"/>
      <c r="W609" s="49"/>
      <c r="X609" s="49"/>
      <c r="Y609" s="49"/>
      <c r="Z609" s="49"/>
      <c r="AA609" s="49"/>
      <c r="AB609" s="49"/>
      <c r="AC609" s="49"/>
      <c r="AD609" s="49"/>
      <c r="AE609" s="49"/>
      <c r="AF609" s="49"/>
      <c r="AG609" s="49"/>
      <c r="AH609" s="49"/>
      <c r="AI609" s="49"/>
      <c r="AJ609" s="49"/>
      <c r="AK609" s="49"/>
      <c r="AL609" s="49"/>
      <c r="AM609" s="49"/>
      <c r="AN609" s="49"/>
      <c r="AO609" s="49"/>
      <c r="AP609" s="49"/>
      <c r="AQ609" s="49"/>
      <c r="AR609" s="49"/>
      <c r="AS609" s="49"/>
      <c r="AT609" s="49"/>
      <c r="AU609" s="49"/>
      <c r="AV609" s="49"/>
      <c r="AW609" s="49"/>
      <c r="AX609" s="49"/>
      <c r="AY609" s="49"/>
      <c r="AZ609" s="49"/>
      <c r="BA609" s="49"/>
      <c r="BB609" s="49"/>
      <c r="BC609" s="49"/>
      <c r="BD609" s="49"/>
      <c r="BE609" s="49"/>
      <c r="BF609" s="49"/>
      <c r="BG609" s="49"/>
      <c r="BH609" s="49"/>
      <c r="BI609" s="49"/>
      <c r="BJ609" s="49"/>
      <c r="BK609" s="49"/>
      <c r="BL609" s="49"/>
      <c r="BM609" s="49"/>
      <c r="BN609" s="49"/>
      <c r="BO609" s="62"/>
      <c r="BP609" s="62"/>
    </row>
    <row r="610" spans="6:68" s="45" customFormat="1" x14ac:dyDescent="0.5">
      <c r="F610" s="46"/>
      <c r="G610" s="46"/>
      <c r="H610" s="46"/>
      <c r="I610" s="46"/>
      <c r="J610" s="46"/>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49"/>
      <c r="BJ610" s="49"/>
      <c r="BK610" s="49"/>
      <c r="BL610" s="49"/>
      <c r="BM610" s="49"/>
      <c r="BN610" s="49"/>
      <c r="BO610" s="62"/>
      <c r="BP610" s="62"/>
    </row>
    <row r="611" spans="6:68" s="45" customFormat="1" x14ac:dyDescent="0.5">
      <c r="F611" s="46"/>
      <c r="G611" s="46"/>
      <c r="H611" s="46"/>
      <c r="I611" s="46"/>
      <c r="J611" s="46"/>
      <c r="L611" s="49"/>
      <c r="M611" s="49"/>
      <c r="N611" s="49"/>
      <c r="O611" s="49"/>
      <c r="P611" s="49"/>
      <c r="Q611" s="49"/>
      <c r="R611" s="49"/>
      <c r="S611" s="49"/>
      <c r="T611" s="49"/>
      <c r="U611" s="49"/>
      <c r="V611" s="49"/>
      <c r="W611" s="49"/>
      <c r="X611" s="49"/>
      <c r="Y611" s="49"/>
      <c r="Z611" s="49"/>
      <c r="AA611" s="49"/>
      <c r="AB611" s="49"/>
      <c r="AC611" s="49"/>
      <c r="AD611" s="49"/>
      <c r="AE611" s="49"/>
      <c r="AF611" s="49"/>
      <c r="AG611" s="49"/>
      <c r="AH611" s="49"/>
      <c r="AI611" s="49"/>
      <c r="AJ611" s="49"/>
      <c r="AK611" s="49"/>
      <c r="AL611" s="49"/>
      <c r="AM611" s="49"/>
      <c r="AN611" s="49"/>
      <c r="AO611" s="49"/>
      <c r="AP611" s="49"/>
      <c r="AQ611" s="49"/>
      <c r="AR611" s="49"/>
      <c r="AS611" s="49"/>
      <c r="AT611" s="49"/>
      <c r="AU611" s="49"/>
      <c r="AV611" s="49"/>
      <c r="AW611" s="49"/>
      <c r="AX611" s="49"/>
      <c r="AY611" s="49"/>
      <c r="AZ611" s="49"/>
      <c r="BA611" s="49"/>
      <c r="BB611" s="49"/>
      <c r="BC611" s="49"/>
      <c r="BD611" s="49"/>
      <c r="BE611" s="49"/>
      <c r="BF611" s="49"/>
      <c r="BG611" s="49"/>
      <c r="BH611" s="49"/>
      <c r="BI611" s="49"/>
      <c r="BJ611" s="49"/>
      <c r="BK611" s="49"/>
      <c r="BL611" s="49"/>
      <c r="BM611" s="49"/>
      <c r="BN611" s="49"/>
      <c r="BO611" s="62"/>
      <c r="BP611" s="62"/>
    </row>
    <row r="612" spans="6:68" s="45" customFormat="1" x14ac:dyDescent="0.5">
      <c r="F612" s="46"/>
      <c r="G612" s="46"/>
      <c r="H612" s="46"/>
      <c r="I612" s="46"/>
      <c r="J612" s="46"/>
      <c r="L612" s="49"/>
      <c r="M612" s="49"/>
      <c r="N612" s="49"/>
      <c r="O612" s="49"/>
      <c r="P612" s="49"/>
      <c r="Q612" s="49"/>
      <c r="R612" s="49"/>
      <c r="S612" s="49"/>
      <c r="T612" s="49"/>
      <c r="U612" s="49"/>
      <c r="V612" s="49"/>
      <c r="W612" s="49"/>
      <c r="X612" s="49"/>
      <c r="Y612" s="49"/>
      <c r="Z612" s="49"/>
      <c r="AA612" s="49"/>
      <c r="AB612" s="49"/>
      <c r="AC612" s="49"/>
      <c r="AD612" s="49"/>
      <c r="AE612" s="49"/>
      <c r="AF612" s="49"/>
      <c r="AG612" s="49"/>
      <c r="AH612" s="49"/>
      <c r="AI612" s="49"/>
      <c r="AJ612" s="49"/>
      <c r="AK612" s="49"/>
      <c r="AL612" s="49"/>
      <c r="AM612" s="49"/>
      <c r="AN612" s="49"/>
      <c r="AO612" s="49"/>
      <c r="AP612" s="49"/>
      <c r="AQ612" s="49"/>
      <c r="AR612" s="49"/>
      <c r="AS612" s="49"/>
      <c r="AT612" s="49"/>
      <c r="AU612" s="49"/>
      <c r="AV612" s="49"/>
      <c r="AW612" s="49"/>
      <c r="AX612" s="49"/>
      <c r="AY612" s="49"/>
      <c r="AZ612" s="49"/>
      <c r="BA612" s="49"/>
      <c r="BB612" s="49"/>
      <c r="BC612" s="49"/>
      <c r="BD612" s="49"/>
      <c r="BE612" s="49"/>
      <c r="BF612" s="49"/>
      <c r="BG612" s="49"/>
      <c r="BH612" s="49"/>
      <c r="BI612" s="49"/>
      <c r="BJ612" s="49"/>
      <c r="BK612" s="49"/>
      <c r="BL612" s="49"/>
      <c r="BM612" s="49"/>
      <c r="BN612" s="49"/>
      <c r="BO612" s="62"/>
      <c r="BP612" s="62"/>
    </row>
    <row r="613" spans="6:68" s="45" customFormat="1" x14ac:dyDescent="0.5">
      <c r="F613" s="46"/>
      <c r="G613" s="46"/>
      <c r="H613" s="46"/>
      <c r="I613" s="46"/>
      <c r="J613" s="46"/>
      <c r="L613" s="49"/>
      <c r="M613" s="49"/>
      <c r="N613" s="49"/>
      <c r="O613" s="49"/>
      <c r="P613" s="49"/>
      <c r="Q613" s="49"/>
      <c r="R613" s="49"/>
      <c r="S613" s="49"/>
      <c r="T613" s="49"/>
      <c r="U613" s="49"/>
      <c r="V613" s="49"/>
      <c r="W613" s="49"/>
      <c r="X613" s="49"/>
      <c r="Y613" s="49"/>
      <c r="Z613" s="49"/>
      <c r="AA613" s="49"/>
      <c r="AB613" s="49"/>
      <c r="AC613" s="49"/>
      <c r="AD613" s="49"/>
      <c r="AE613" s="49"/>
      <c r="AF613" s="49"/>
      <c r="AG613" s="49"/>
      <c r="AH613" s="49"/>
      <c r="AI613" s="49"/>
      <c r="AJ613" s="49"/>
      <c r="AK613" s="49"/>
      <c r="AL613" s="49"/>
      <c r="AM613" s="49"/>
      <c r="AN613" s="49"/>
      <c r="AO613" s="49"/>
      <c r="AP613" s="49"/>
      <c r="AQ613" s="49"/>
      <c r="AR613" s="49"/>
      <c r="AS613" s="49"/>
      <c r="AT613" s="49"/>
      <c r="AU613" s="49"/>
      <c r="AV613" s="49"/>
      <c r="AW613" s="49"/>
      <c r="AX613" s="49"/>
      <c r="AY613" s="49"/>
      <c r="AZ613" s="49"/>
      <c r="BA613" s="49"/>
      <c r="BB613" s="49"/>
      <c r="BC613" s="49"/>
      <c r="BD613" s="49"/>
      <c r="BE613" s="49"/>
      <c r="BF613" s="49"/>
      <c r="BG613" s="49"/>
      <c r="BH613" s="49"/>
      <c r="BI613" s="49"/>
      <c r="BJ613" s="49"/>
      <c r="BK613" s="49"/>
      <c r="BL613" s="49"/>
      <c r="BM613" s="49"/>
      <c r="BN613" s="49"/>
      <c r="BO613" s="62"/>
      <c r="BP613" s="62"/>
    </row>
    <row r="614" spans="6:68" s="45" customFormat="1" x14ac:dyDescent="0.5">
      <c r="F614" s="46"/>
      <c r="G614" s="46"/>
      <c r="H614" s="46"/>
      <c r="I614" s="46"/>
      <c r="J614" s="46"/>
      <c r="L614" s="49"/>
      <c r="M614" s="49"/>
      <c r="N614" s="49"/>
      <c r="O614" s="49"/>
      <c r="P614" s="49"/>
      <c r="Q614" s="49"/>
      <c r="R614" s="49"/>
      <c r="S614" s="49"/>
      <c r="T614" s="49"/>
      <c r="U614" s="49"/>
      <c r="V614" s="49"/>
      <c r="W614" s="49"/>
      <c r="X614" s="49"/>
      <c r="Y614" s="49"/>
      <c r="Z614" s="49"/>
      <c r="AA614" s="49"/>
      <c r="AB614" s="49"/>
      <c r="AC614" s="49"/>
      <c r="AD614" s="49"/>
      <c r="AE614" s="49"/>
      <c r="AF614" s="49"/>
      <c r="AG614" s="49"/>
      <c r="AH614" s="49"/>
      <c r="AI614" s="49"/>
      <c r="AJ614" s="49"/>
      <c r="AK614" s="49"/>
      <c r="AL614" s="49"/>
      <c r="AM614" s="49"/>
      <c r="AN614" s="49"/>
      <c r="AO614" s="49"/>
      <c r="AP614" s="49"/>
      <c r="AQ614" s="49"/>
      <c r="AR614" s="49"/>
      <c r="AS614" s="49"/>
      <c r="AT614" s="49"/>
      <c r="AU614" s="49"/>
      <c r="AV614" s="49"/>
      <c r="AW614" s="49"/>
      <c r="AX614" s="49"/>
      <c r="AY614" s="49"/>
      <c r="AZ614" s="49"/>
      <c r="BA614" s="49"/>
      <c r="BB614" s="49"/>
      <c r="BC614" s="49"/>
      <c r="BD614" s="49"/>
      <c r="BE614" s="49"/>
      <c r="BF614" s="49"/>
      <c r="BG614" s="49"/>
      <c r="BH614" s="49"/>
      <c r="BI614" s="49"/>
      <c r="BJ614" s="49"/>
      <c r="BK614" s="49"/>
      <c r="BL614" s="49"/>
      <c r="BM614" s="49"/>
      <c r="BN614" s="49"/>
      <c r="BO614" s="62"/>
      <c r="BP614" s="62"/>
    </row>
    <row r="615" spans="6:68" s="45" customFormat="1" x14ac:dyDescent="0.5">
      <c r="F615" s="46"/>
      <c r="G615" s="46"/>
      <c r="H615" s="46"/>
      <c r="I615" s="46"/>
      <c r="J615" s="46"/>
      <c r="L615" s="49"/>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49"/>
      <c r="AJ615" s="49"/>
      <c r="AK615" s="49"/>
      <c r="AL615" s="49"/>
      <c r="AM615" s="49"/>
      <c r="AN615" s="49"/>
      <c r="AO615" s="49"/>
      <c r="AP615" s="49"/>
      <c r="AQ615" s="49"/>
      <c r="AR615" s="49"/>
      <c r="AS615" s="49"/>
      <c r="AT615" s="49"/>
      <c r="AU615" s="49"/>
      <c r="AV615" s="49"/>
      <c r="AW615" s="49"/>
      <c r="AX615" s="49"/>
      <c r="AY615" s="49"/>
      <c r="AZ615" s="49"/>
      <c r="BA615" s="49"/>
      <c r="BB615" s="49"/>
      <c r="BC615" s="49"/>
      <c r="BD615" s="49"/>
      <c r="BE615" s="49"/>
      <c r="BF615" s="49"/>
      <c r="BG615" s="49"/>
      <c r="BH615" s="49"/>
      <c r="BI615" s="49"/>
      <c r="BJ615" s="49"/>
      <c r="BK615" s="49"/>
      <c r="BL615" s="49"/>
      <c r="BM615" s="49"/>
      <c r="BN615" s="49"/>
      <c r="BO615" s="62"/>
      <c r="BP615" s="62"/>
    </row>
    <row r="616" spans="6:68" s="45" customFormat="1" x14ac:dyDescent="0.5">
      <c r="F616" s="46"/>
      <c r="G616" s="46"/>
      <c r="H616" s="46"/>
      <c r="I616" s="46"/>
      <c r="J616" s="46"/>
      <c r="L616" s="49"/>
      <c r="M616" s="49"/>
      <c r="N616" s="49"/>
      <c r="O616" s="49"/>
      <c r="P616" s="49"/>
      <c r="Q616" s="49"/>
      <c r="R616" s="49"/>
      <c r="S616" s="49"/>
      <c r="T616" s="49"/>
      <c r="U616" s="49"/>
      <c r="V616" s="49"/>
      <c r="W616" s="49"/>
      <c r="X616" s="49"/>
      <c r="Y616" s="49"/>
      <c r="Z616" s="49"/>
      <c r="AA616" s="49"/>
      <c r="AB616" s="49"/>
      <c r="AC616" s="49"/>
      <c r="AD616" s="49"/>
      <c r="AE616" s="49"/>
      <c r="AF616" s="49"/>
      <c r="AG616" s="49"/>
      <c r="AH616" s="49"/>
      <c r="AI616" s="49"/>
      <c r="AJ616" s="49"/>
      <c r="AK616" s="49"/>
      <c r="AL616" s="49"/>
      <c r="AM616" s="49"/>
      <c r="AN616" s="49"/>
      <c r="AO616" s="49"/>
      <c r="AP616" s="49"/>
      <c r="AQ616" s="49"/>
      <c r="AR616" s="49"/>
      <c r="AS616" s="49"/>
      <c r="AT616" s="49"/>
      <c r="AU616" s="49"/>
      <c r="AV616" s="49"/>
      <c r="AW616" s="49"/>
      <c r="AX616" s="49"/>
      <c r="AY616" s="49"/>
      <c r="AZ616" s="49"/>
      <c r="BA616" s="49"/>
      <c r="BB616" s="49"/>
      <c r="BC616" s="49"/>
      <c r="BD616" s="49"/>
      <c r="BE616" s="49"/>
      <c r="BF616" s="49"/>
      <c r="BG616" s="49"/>
      <c r="BH616" s="49"/>
      <c r="BI616" s="49"/>
      <c r="BJ616" s="49"/>
      <c r="BK616" s="49"/>
      <c r="BL616" s="49"/>
      <c r="BM616" s="49"/>
      <c r="BN616" s="49"/>
      <c r="BO616" s="62"/>
      <c r="BP616" s="62"/>
    </row>
    <row r="617" spans="6:68" s="45" customFormat="1" x14ac:dyDescent="0.5">
      <c r="F617" s="46"/>
      <c r="G617" s="46"/>
      <c r="H617" s="46"/>
      <c r="I617" s="46"/>
      <c r="J617" s="46"/>
      <c r="L617" s="49"/>
      <c r="M617" s="49"/>
      <c r="N617" s="49"/>
      <c r="O617" s="49"/>
      <c r="P617" s="49"/>
      <c r="Q617" s="49"/>
      <c r="R617" s="49"/>
      <c r="S617" s="49"/>
      <c r="T617" s="49"/>
      <c r="U617" s="49"/>
      <c r="V617" s="49"/>
      <c r="W617" s="49"/>
      <c r="X617" s="49"/>
      <c r="Y617" s="49"/>
      <c r="Z617" s="49"/>
      <c r="AA617" s="49"/>
      <c r="AB617" s="49"/>
      <c r="AC617" s="49"/>
      <c r="AD617" s="49"/>
      <c r="AE617" s="49"/>
      <c r="AF617" s="49"/>
      <c r="AG617" s="49"/>
      <c r="AH617" s="49"/>
      <c r="AI617" s="49"/>
      <c r="AJ617" s="49"/>
      <c r="AK617" s="49"/>
      <c r="AL617" s="49"/>
      <c r="AM617" s="49"/>
      <c r="AN617" s="49"/>
      <c r="AO617" s="49"/>
      <c r="AP617" s="49"/>
      <c r="AQ617" s="49"/>
      <c r="AR617" s="49"/>
      <c r="AS617" s="49"/>
      <c r="AT617" s="49"/>
      <c r="AU617" s="49"/>
      <c r="AV617" s="49"/>
      <c r="AW617" s="49"/>
      <c r="AX617" s="49"/>
      <c r="AY617" s="49"/>
      <c r="AZ617" s="49"/>
      <c r="BA617" s="49"/>
      <c r="BB617" s="49"/>
      <c r="BC617" s="49"/>
      <c r="BD617" s="49"/>
      <c r="BE617" s="49"/>
      <c r="BF617" s="49"/>
      <c r="BG617" s="49"/>
      <c r="BH617" s="49"/>
      <c r="BI617" s="49"/>
      <c r="BJ617" s="49"/>
      <c r="BK617" s="49"/>
      <c r="BL617" s="49"/>
      <c r="BM617" s="49"/>
      <c r="BN617" s="49"/>
      <c r="BO617" s="62"/>
      <c r="BP617" s="62"/>
    </row>
    <row r="618" spans="6:68" s="45" customFormat="1" x14ac:dyDescent="0.5">
      <c r="F618" s="46"/>
      <c r="G618" s="46"/>
      <c r="H618" s="46"/>
      <c r="I618" s="46"/>
      <c r="J618" s="46"/>
      <c r="L618" s="49"/>
      <c r="M618" s="49"/>
      <c r="N618" s="49"/>
      <c r="O618" s="49"/>
      <c r="P618" s="49"/>
      <c r="Q618" s="49"/>
      <c r="R618" s="49"/>
      <c r="S618" s="49"/>
      <c r="T618" s="49"/>
      <c r="U618" s="49"/>
      <c r="V618" s="49"/>
      <c r="W618" s="49"/>
      <c r="X618" s="49"/>
      <c r="Y618" s="49"/>
      <c r="Z618" s="49"/>
      <c r="AA618" s="49"/>
      <c r="AB618" s="49"/>
      <c r="AC618" s="49"/>
      <c r="AD618" s="49"/>
      <c r="AE618" s="49"/>
      <c r="AF618" s="49"/>
      <c r="AG618" s="49"/>
      <c r="AH618" s="49"/>
      <c r="AI618" s="49"/>
      <c r="AJ618" s="49"/>
      <c r="AK618" s="49"/>
      <c r="AL618" s="49"/>
      <c r="AM618" s="49"/>
      <c r="AN618" s="49"/>
      <c r="AO618" s="49"/>
      <c r="AP618" s="49"/>
      <c r="AQ618" s="49"/>
      <c r="AR618" s="49"/>
      <c r="AS618" s="49"/>
      <c r="AT618" s="49"/>
      <c r="AU618" s="49"/>
      <c r="AV618" s="49"/>
      <c r="AW618" s="49"/>
      <c r="AX618" s="49"/>
      <c r="AY618" s="49"/>
      <c r="AZ618" s="49"/>
      <c r="BA618" s="49"/>
      <c r="BB618" s="49"/>
      <c r="BC618" s="49"/>
      <c r="BD618" s="49"/>
      <c r="BE618" s="49"/>
      <c r="BF618" s="49"/>
      <c r="BG618" s="49"/>
      <c r="BH618" s="49"/>
      <c r="BI618" s="49"/>
      <c r="BJ618" s="49"/>
      <c r="BK618" s="49"/>
      <c r="BL618" s="49"/>
      <c r="BM618" s="49"/>
      <c r="BN618" s="49"/>
      <c r="BO618" s="62"/>
      <c r="BP618" s="62"/>
    </row>
    <row r="619" spans="6:68" s="45" customFormat="1" x14ac:dyDescent="0.5">
      <c r="F619" s="46"/>
      <c r="G619" s="46"/>
      <c r="H619" s="46"/>
      <c r="I619" s="46"/>
      <c r="J619" s="46"/>
      <c r="L619" s="49"/>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49"/>
      <c r="AJ619" s="49"/>
      <c r="AK619" s="49"/>
      <c r="AL619" s="49"/>
      <c r="AM619" s="49"/>
      <c r="AN619" s="49"/>
      <c r="AO619" s="49"/>
      <c r="AP619" s="49"/>
      <c r="AQ619" s="49"/>
      <c r="AR619" s="49"/>
      <c r="AS619" s="49"/>
      <c r="AT619" s="49"/>
      <c r="AU619" s="49"/>
      <c r="AV619" s="49"/>
      <c r="AW619" s="49"/>
      <c r="AX619" s="49"/>
      <c r="AY619" s="49"/>
      <c r="AZ619" s="49"/>
      <c r="BA619" s="49"/>
      <c r="BB619" s="49"/>
      <c r="BC619" s="49"/>
      <c r="BD619" s="49"/>
      <c r="BE619" s="49"/>
      <c r="BF619" s="49"/>
      <c r="BG619" s="49"/>
      <c r="BH619" s="49"/>
      <c r="BI619" s="49"/>
      <c r="BJ619" s="49"/>
      <c r="BK619" s="49"/>
      <c r="BL619" s="49"/>
      <c r="BM619" s="49"/>
      <c r="BN619" s="49"/>
      <c r="BO619" s="62"/>
      <c r="BP619" s="62"/>
    </row>
    <row r="620" spans="6:68" s="45" customFormat="1" x14ac:dyDescent="0.5">
      <c r="F620" s="46"/>
      <c r="G620" s="46"/>
      <c r="H620" s="46"/>
      <c r="I620" s="46"/>
      <c r="J620" s="46"/>
      <c r="L620" s="49"/>
      <c r="M620" s="49"/>
      <c r="N620" s="49"/>
      <c r="O620" s="49"/>
      <c r="P620" s="49"/>
      <c r="Q620" s="49"/>
      <c r="R620" s="49"/>
      <c r="S620" s="49"/>
      <c r="T620" s="49"/>
      <c r="U620" s="49"/>
      <c r="V620" s="49"/>
      <c r="W620" s="49"/>
      <c r="X620" s="49"/>
      <c r="Y620" s="49"/>
      <c r="Z620" s="49"/>
      <c r="AA620" s="49"/>
      <c r="AB620" s="49"/>
      <c r="AC620" s="49"/>
      <c r="AD620" s="49"/>
      <c r="AE620" s="49"/>
      <c r="AF620" s="49"/>
      <c r="AG620" s="49"/>
      <c r="AH620" s="49"/>
      <c r="AI620" s="49"/>
      <c r="AJ620" s="49"/>
      <c r="AK620" s="49"/>
      <c r="AL620" s="49"/>
      <c r="AM620" s="49"/>
      <c r="AN620" s="49"/>
      <c r="AO620" s="49"/>
      <c r="AP620" s="49"/>
      <c r="AQ620" s="49"/>
      <c r="AR620" s="49"/>
      <c r="AS620" s="49"/>
      <c r="AT620" s="49"/>
      <c r="AU620" s="49"/>
      <c r="AV620" s="49"/>
      <c r="AW620" s="49"/>
      <c r="AX620" s="49"/>
      <c r="AY620" s="49"/>
      <c r="AZ620" s="49"/>
      <c r="BA620" s="49"/>
      <c r="BB620" s="49"/>
      <c r="BC620" s="49"/>
      <c r="BD620" s="49"/>
      <c r="BE620" s="49"/>
      <c r="BF620" s="49"/>
      <c r="BG620" s="49"/>
      <c r="BH620" s="49"/>
      <c r="BI620" s="49"/>
      <c r="BJ620" s="49"/>
      <c r="BK620" s="49"/>
      <c r="BL620" s="49"/>
      <c r="BM620" s="49"/>
      <c r="BN620" s="49"/>
      <c r="BO620" s="62"/>
      <c r="BP620" s="62"/>
    </row>
    <row r="621" spans="6:68" s="45" customFormat="1" x14ac:dyDescent="0.5">
      <c r="F621" s="46"/>
      <c r="G621" s="46"/>
      <c r="H621" s="46"/>
      <c r="I621" s="46"/>
      <c r="J621" s="46"/>
      <c r="L621" s="49"/>
      <c r="M621" s="49"/>
      <c r="N621" s="49"/>
      <c r="O621" s="49"/>
      <c r="P621" s="49"/>
      <c r="Q621" s="49"/>
      <c r="R621" s="49"/>
      <c r="S621" s="49"/>
      <c r="T621" s="49"/>
      <c r="U621" s="49"/>
      <c r="V621" s="49"/>
      <c r="W621" s="49"/>
      <c r="X621" s="49"/>
      <c r="Y621" s="49"/>
      <c r="Z621" s="49"/>
      <c r="AA621" s="49"/>
      <c r="AB621" s="49"/>
      <c r="AC621" s="49"/>
      <c r="AD621" s="49"/>
      <c r="AE621" s="49"/>
      <c r="AF621" s="49"/>
      <c r="AG621" s="49"/>
      <c r="AH621" s="49"/>
      <c r="AI621" s="49"/>
      <c r="AJ621" s="49"/>
      <c r="AK621" s="49"/>
      <c r="AL621" s="49"/>
      <c r="AM621" s="49"/>
      <c r="AN621" s="49"/>
      <c r="AO621" s="49"/>
      <c r="AP621" s="49"/>
      <c r="AQ621" s="49"/>
      <c r="AR621" s="49"/>
      <c r="AS621" s="49"/>
      <c r="AT621" s="49"/>
      <c r="AU621" s="49"/>
      <c r="AV621" s="49"/>
      <c r="AW621" s="49"/>
      <c r="AX621" s="49"/>
      <c r="AY621" s="49"/>
      <c r="AZ621" s="49"/>
      <c r="BA621" s="49"/>
      <c r="BB621" s="49"/>
      <c r="BC621" s="49"/>
      <c r="BD621" s="49"/>
      <c r="BE621" s="49"/>
      <c r="BF621" s="49"/>
      <c r="BG621" s="49"/>
      <c r="BH621" s="49"/>
      <c r="BI621" s="49"/>
      <c r="BJ621" s="49"/>
      <c r="BK621" s="49"/>
      <c r="BL621" s="49"/>
      <c r="BM621" s="49"/>
      <c r="BN621" s="49"/>
      <c r="BO621" s="62"/>
      <c r="BP621" s="62"/>
    </row>
    <row r="622" spans="6:68" s="45" customFormat="1" x14ac:dyDescent="0.5">
      <c r="F622" s="46"/>
      <c r="G622" s="46"/>
      <c r="H622" s="46"/>
      <c r="I622" s="46"/>
      <c r="J622" s="46"/>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49"/>
      <c r="AJ622" s="49"/>
      <c r="AK622" s="49"/>
      <c r="AL622" s="49"/>
      <c r="AM622" s="49"/>
      <c r="AN622" s="49"/>
      <c r="AO622" s="49"/>
      <c r="AP622" s="49"/>
      <c r="AQ622" s="49"/>
      <c r="AR622" s="49"/>
      <c r="AS622" s="49"/>
      <c r="AT622" s="49"/>
      <c r="AU622" s="49"/>
      <c r="AV622" s="49"/>
      <c r="AW622" s="49"/>
      <c r="AX622" s="49"/>
      <c r="AY622" s="49"/>
      <c r="AZ622" s="49"/>
      <c r="BA622" s="49"/>
      <c r="BB622" s="49"/>
      <c r="BC622" s="49"/>
      <c r="BD622" s="49"/>
      <c r="BE622" s="49"/>
      <c r="BF622" s="49"/>
      <c r="BG622" s="49"/>
      <c r="BH622" s="49"/>
      <c r="BI622" s="49"/>
      <c r="BJ622" s="49"/>
      <c r="BK622" s="49"/>
      <c r="BL622" s="49"/>
      <c r="BM622" s="49"/>
      <c r="BN622" s="49"/>
      <c r="BO622" s="62"/>
      <c r="BP622" s="62"/>
    </row>
    <row r="623" spans="6:68" s="45" customFormat="1" x14ac:dyDescent="0.5">
      <c r="F623" s="46"/>
      <c r="G623" s="46"/>
      <c r="H623" s="46"/>
      <c r="I623" s="46"/>
      <c r="J623" s="46"/>
      <c r="L623" s="49"/>
      <c r="M623" s="49"/>
      <c r="N623" s="49"/>
      <c r="O623" s="49"/>
      <c r="P623" s="49"/>
      <c r="Q623" s="49"/>
      <c r="R623" s="49"/>
      <c r="S623" s="49"/>
      <c r="T623" s="49"/>
      <c r="U623" s="49"/>
      <c r="V623" s="49"/>
      <c r="W623" s="49"/>
      <c r="X623" s="49"/>
      <c r="Y623" s="49"/>
      <c r="Z623" s="49"/>
      <c r="AA623" s="49"/>
      <c r="AB623" s="49"/>
      <c r="AC623" s="49"/>
      <c r="AD623" s="49"/>
      <c r="AE623" s="49"/>
      <c r="AF623" s="49"/>
      <c r="AG623" s="49"/>
      <c r="AH623" s="49"/>
      <c r="AI623" s="49"/>
      <c r="AJ623" s="49"/>
      <c r="AK623" s="49"/>
      <c r="AL623" s="49"/>
      <c r="AM623" s="49"/>
      <c r="AN623" s="49"/>
      <c r="AO623" s="49"/>
      <c r="AP623" s="49"/>
      <c r="AQ623" s="49"/>
      <c r="AR623" s="49"/>
      <c r="AS623" s="49"/>
      <c r="AT623" s="49"/>
      <c r="AU623" s="49"/>
      <c r="AV623" s="49"/>
      <c r="AW623" s="49"/>
      <c r="AX623" s="49"/>
      <c r="AY623" s="49"/>
      <c r="AZ623" s="49"/>
      <c r="BA623" s="49"/>
      <c r="BB623" s="49"/>
      <c r="BC623" s="49"/>
      <c r="BD623" s="49"/>
      <c r="BE623" s="49"/>
      <c r="BF623" s="49"/>
      <c r="BG623" s="49"/>
      <c r="BH623" s="49"/>
      <c r="BI623" s="49"/>
      <c r="BJ623" s="49"/>
      <c r="BK623" s="49"/>
      <c r="BL623" s="49"/>
      <c r="BM623" s="49"/>
      <c r="BN623" s="49"/>
      <c r="BO623" s="62"/>
      <c r="BP623" s="62"/>
    </row>
    <row r="624" spans="6:68" s="45" customFormat="1" x14ac:dyDescent="0.5">
      <c r="F624" s="46"/>
      <c r="G624" s="46"/>
      <c r="H624" s="46"/>
      <c r="I624" s="46"/>
      <c r="J624" s="46"/>
      <c r="L624" s="49"/>
      <c r="M624" s="49"/>
      <c r="N624" s="49"/>
      <c r="O624" s="49"/>
      <c r="P624" s="49"/>
      <c r="Q624" s="49"/>
      <c r="R624" s="49"/>
      <c r="S624" s="49"/>
      <c r="T624" s="49"/>
      <c r="U624" s="49"/>
      <c r="V624" s="49"/>
      <c r="W624" s="49"/>
      <c r="X624" s="49"/>
      <c r="Y624" s="49"/>
      <c r="Z624" s="49"/>
      <c r="AA624" s="49"/>
      <c r="AB624" s="49"/>
      <c r="AC624" s="49"/>
      <c r="AD624" s="49"/>
      <c r="AE624" s="49"/>
      <c r="AF624" s="49"/>
      <c r="AG624" s="49"/>
      <c r="AH624" s="49"/>
      <c r="AI624" s="49"/>
      <c r="AJ624" s="49"/>
      <c r="AK624" s="49"/>
      <c r="AL624" s="49"/>
      <c r="AM624" s="49"/>
      <c r="AN624" s="49"/>
      <c r="AO624" s="49"/>
      <c r="AP624" s="49"/>
      <c r="AQ624" s="49"/>
      <c r="AR624" s="49"/>
      <c r="AS624" s="49"/>
      <c r="AT624" s="49"/>
      <c r="AU624" s="49"/>
      <c r="AV624" s="49"/>
      <c r="AW624" s="49"/>
      <c r="AX624" s="49"/>
      <c r="AY624" s="49"/>
      <c r="AZ624" s="49"/>
      <c r="BA624" s="49"/>
      <c r="BB624" s="49"/>
      <c r="BC624" s="49"/>
      <c r="BD624" s="49"/>
      <c r="BE624" s="49"/>
      <c r="BF624" s="49"/>
      <c r="BG624" s="49"/>
      <c r="BH624" s="49"/>
      <c r="BI624" s="49"/>
      <c r="BJ624" s="49"/>
      <c r="BK624" s="49"/>
      <c r="BL624" s="49"/>
      <c r="BM624" s="49"/>
      <c r="BN624" s="49"/>
      <c r="BO624" s="62"/>
      <c r="BP624" s="62"/>
    </row>
    <row r="625" spans="6:68" s="45" customFormat="1" x14ac:dyDescent="0.5">
      <c r="F625" s="46"/>
      <c r="G625" s="46"/>
      <c r="H625" s="46"/>
      <c r="I625" s="46"/>
      <c r="J625" s="46"/>
      <c r="L625" s="49"/>
      <c r="M625" s="49"/>
      <c r="N625" s="49"/>
      <c r="O625" s="49"/>
      <c r="P625" s="49"/>
      <c r="Q625" s="49"/>
      <c r="R625" s="49"/>
      <c r="S625" s="49"/>
      <c r="T625" s="49"/>
      <c r="U625" s="49"/>
      <c r="V625" s="49"/>
      <c r="W625" s="49"/>
      <c r="X625" s="49"/>
      <c r="Y625" s="49"/>
      <c r="Z625" s="49"/>
      <c r="AA625" s="49"/>
      <c r="AB625" s="49"/>
      <c r="AC625" s="49"/>
      <c r="AD625" s="49"/>
      <c r="AE625" s="49"/>
      <c r="AF625" s="49"/>
      <c r="AG625" s="49"/>
      <c r="AH625" s="49"/>
      <c r="AI625" s="49"/>
      <c r="AJ625" s="49"/>
      <c r="AK625" s="49"/>
      <c r="AL625" s="49"/>
      <c r="AM625" s="49"/>
      <c r="AN625" s="49"/>
      <c r="AO625" s="49"/>
      <c r="AP625" s="49"/>
      <c r="AQ625" s="49"/>
      <c r="AR625" s="49"/>
      <c r="AS625" s="49"/>
      <c r="AT625" s="49"/>
      <c r="AU625" s="49"/>
      <c r="AV625" s="49"/>
      <c r="AW625" s="49"/>
      <c r="AX625" s="49"/>
      <c r="AY625" s="49"/>
      <c r="AZ625" s="49"/>
      <c r="BA625" s="49"/>
      <c r="BB625" s="49"/>
      <c r="BC625" s="49"/>
      <c r="BD625" s="49"/>
      <c r="BE625" s="49"/>
      <c r="BF625" s="49"/>
      <c r="BG625" s="49"/>
      <c r="BH625" s="49"/>
      <c r="BI625" s="49"/>
      <c r="BJ625" s="49"/>
      <c r="BK625" s="49"/>
      <c r="BL625" s="49"/>
      <c r="BM625" s="49"/>
      <c r="BN625" s="49"/>
      <c r="BO625" s="62"/>
      <c r="BP625" s="62"/>
    </row>
    <row r="626" spans="6:68" s="45" customFormat="1" x14ac:dyDescent="0.5">
      <c r="F626" s="46"/>
      <c r="G626" s="46"/>
      <c r="H626" s="46"/>
      <c r="I626" s="46"/>
      <c r="J626" s="46"/>
      <c r="L626" s="49"/>
      <c r="M626" s="49"/>
      <c r="N626" s="49"/>
      <c r="O626" s="49"/>
      <c r="P626" s="49"/>
      <c r="Q626" s="49"/>
      <c r="R626" s="49"/>
      <c r="S626" s="49"/>
      <c r="T626" s="49"/>
      <c r="U626" s="49"/>
      <c r="V626" s="49"/>
      <c r="W626" s="49"/>
      <c r="X626" s="49"/>
      <c r="Y626" s="49"/>
      <c r="Z626" s="49"/>
      <c r="AA626" s="49"/>
      <c r="AB626" s="49"/>
      <c r="AC626" s="49"/>
      <c r="AD626" s="49"/>
      <c r="AE626" s="49"/>
      <c r="AF626" s="49"/>
      <c r="AG626" s="49"/>
      <c r="AH626" s="49"/>
      <c r="AI626" s="49"/>
      <c r="AJ626" s="49"/>
      <c r="AK626" s="49"/>
      <c r="AL626" s="49"/>
      <c r="AM626" s="49"/>
      <c r="AN626" s="49"/>
      <c r="AO626" s="49"/>
      <c r="AP626" s="49"/>
      <c r="AQ626" s="49"/>
      <c r="AR626" s="49"/>
      <c r="AS626" s="49"/>
      <c r="AT626" s="49"/>
      <c r="AU626" s="49"/>
      <c r="AV626" s="49"/>
      <c r="AW626" s="49"/>
      <c r="AX626" s="49"/>
      <c r="AY626" s="49"/>
      <c r="AZ626" s="49"/>
      <c r="BA626" s="49"/>
      <c r="BB626" s="49"/>
      <c r="BC626" s="49"/>
      <c r="BD626" s="49"/>
      <c r="BE626" s="49"/>
      <c r="BF626" s="49"/>
      <c r="BG626" s="49"/>
      <c r="BH626" s="49"/>
      <c r="BI626" s="49"/>
      <c r="BJ626" s="49"/>
      <c r="BK626" s="49"/>
      <c r="BL626" s="49"/>
      <c r="BM626" s="49"/>
      <c r="BN626" s="49"/>
      <c r="BO626" s="62"/>
      <c r="BP626" s="62"/>
    </row>
    <row r="627" spans="6:68" s="45" customFormat="1" x14ac:dyDescent="0.5">
      <c r="F627" s="46"/>
      <c r="G627" s="46"/>
      <c r="H627" s="46"/>
      <c r="I627" s="46"/>
      <c r="J627" s="46"/>
      <c r="L627" s="49"/>
      <c r="M627" s="49"/>
      <c r="N627" s="49"/>
      <c r="O627" s="49"/>
      <c r="P627" s="49"/>
      <c r="Q627" s="49"/>
      <c r="R627" s="49"/>
      <c r="S627" s="49"/>
      <c r="T627" s="49"/>
      <c r="U627" s="49"/>
      <c r="V627" s="49"/>
      <c r="W627" s="49"/>
      <c r="X627" s="49"/>
      <c r="Y627" s="49"/>
      <c r="Z627" s="49"/>
      <c r="AA627" s="49"/>
      <c r="AB627" s="49"/>
      <c r="AC627" s="49"/>
      <c r="AD627" s="49"/>
      <c r="AE627" s="49"/>
      <c r="AF627" s="49"/>
      <c r="AG627" s="49"/>
      <c r="AH627" s="49"/>
      <c r="AI627" s="49"/>
      <c r="AJ627" s="49"/>
      <c r="AK627" s="49"/>
      <c r="AL627" s="49"/>
      <c r="AM627" s="49"/>
      <c r="AN627" s="49"/>
      <c r="AO627" s="49"/>
      <c r="AP627" s="49"/>
      <c r="AQ627" s="49"/>
      <c r="AR627" s="49"/>
      <c r="AS627" s="49"/>
      <c r="AT627" s="49"/>
      <c r="AU627" s="49"/>
      <c r="AV627" s="49"/>
      <c r="AW627" s="49"/>
      <c r="AX627" s="49"/>
      <c r="AY627" s="49"/>
      <c r="AZ627" s="49"/>
      <c r="BA627" s="49"/>
      <c r="BB627" s="49"/>
      <c r="BC627" s="49"/>
      <c r="BD627" s="49"/>
      <c r="BE627" s="49"/>
      <c r="BF627" s="49"/>
      <c r="BG627" s="49"/>
      <c r="BH627" s="49"/>
      <c r="BI627" s="49"/>
      <c r="BJ627" s="49"/>
      <c r="BK627" s="49"/>
      <c r="BL627" s="49"/>
      <c r="BM627" s="49"/>
      <c r="BN627" s="49"/>
      <c r="BO627" s="62"/>
      <c r="BP627" s="62"/>
    </row>
    <row r="628" spans="6:68" s="45" customFormat="1" x14ac:dyDescent="0.5">
      <c r="F628" s="46"/>
      <c r="G628" s="46"/>
      <c r="H628" s="46"/>
      <c r="I628" s="46"/>
      <c r="J628" s="46"/>
      <c r="L628" s="49"/>
      <c r="M628" s="49"/>
      <c r="N628" s="49"/>
      <c r="O628" s="49"/>
      <c r="P628" s="49"/>
      <c r="Q628" s="49"/>
      <c r="R628" s="49"/>
      <c r="S628" s="49"/>
      <c r="T628" s="49"/>
      <c r="U628" s="49"/>
      <c r="V628" s="49"/>
      <c r="W628" s="49"/>
      <c r="X628" s="49"/>
      <c r="Y628" s="49"/>
      <c r="Z628" s="49"/>
      <c r="AA628" s="49"/>
      <c r="AB628" s="49"/>
      <c r="AC628" s="49"/>
      <c r="AD628" s="49"/>
      <c r="AE628" s="49"/>
      <c r="AF628" s="49"/>
      <c r="AG628" s="49"/>
      <c r="AH628" s="49"/>
      <c r="AI628" s="49"/>
      <c r="AJ628" s="49"/>
      <c r="AK628" s="49"/>
      <c r="AL628" s="49"/>
      <c r="AM628" s="49"/>
      <c r="AN628" s="49"/>
      <c r="AO628" s="49"/>
      <c r="AP628" s="49"/>
      <c r="AQ628" s="49"/>
      <c r="AR628" s="49"/>
      <c r="AS628" s="49"/>
      <c r="AT628" s="49"/>
      <c r="AU628" s="49"/>
      <c r="AV628" s="49"/>
      <c r="AW628" s="49"/>
      <c r="AX628" s="49"/>
      <c r="AY628" s="49"/>
      <c r="AZ628" s="49"/>
      <c r="BA628" s="49"/>
      <c r="BB628" s="49"/>
      <c r="BC628" s="49"/>
      <c r="BD628" s="49"/>
      <c r="BE628" s="49"/>
      <c r="BF628" s="49"/>
      <c r="BG628" s="49"/>
      <c r="BH628" s="49"/>
      <c r="BI628" s="49"/>
      <c r="BJ628" s="49"/>
      <c r="BK628" s="49"/>
      <c r="BL628" s="49"/>
      <c r="BM628" s="49"/>
      <c r="BN628" s="49"/>
      <c r="BO628" s="62"/>
      <c r="BP628" s="62"/>
    </row>
    <row r="629" spans="6:68" s="45" customFormat="1" x14ac:dyDescent="0.5">
      <c r="F629" s="46"/>
      <c r="G629" s="46"/>
      <c r="H629" s="46"/>
      <c r="I629" s="46"/>
      <c r="J629" s="46"/>
      <c r="L629" s="49"/>
      <c r="M629" s="49"/>
      <c r="N629" s="49"/>
      <c r="O629" s="49"/>
      <c r="P629" s="49"/>
      <c r="Q629" s="49"/>
      <c r="R629" s="49"/>
      <c r="S629" s="49"/>
      <c r="T629" s="49"/>
      <c r="U629" s="49"/>
      <c r="V629" s="49"/>
      <c r="W629" s="49"/>
      <c r="X629" s="49"/>
      <c r="Y629" s="49"/>
      <c r="Z629" s="49"/>
      <c r="AA629" s="49"/>
      <c r="AB629" s="49"/>
      <c r="AC629" s="49"/>
      <c r="AD629" s="49"/>
      <c r="AE629" s="49"/>
      <c r="AF629" s="49"/>
      <c r="AG629" s="49"/>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49"/>
      <c r="BE629" s="49"/>
      <c r="BF629" s="49"/>
      <c r="BG629" s="49"/>
      <c r="BH629" s="49"/>
      <c r="BI629" s="49"/>
      <c r="BJ629" s="49"/>
      <c r="BK629" s="49"/>
      <c r="BL629" s="49"/>
      <c r="BM629" s="49"/>
      <c r="BN629" s="49"/>
      <c r="BO629" s="62"/>
      <c r="BP629" s="62"/>
    </row>
    <row r="630" spans="6:68" s="45" customFormat="1" x14ac:dyDescent="0.5">
      <c r="F630" s="46"/>
      <c r="G630" s="46"/>
      <c r="H630" s="46"/>
      <c r="I630" s="46"/>
      <c r="J630" s="46"/>
      <c r="L630" s="49"/>
      <c r="M630" s="49"/>
      <c r="N630" s="49"/>
      <c r="O630" s="49"/>
      <c r="P630" s="49"/>
      <c r="Q630" s="49"/>
      <c r="R630" s="49"/>
      <c r="S630" s="49"/>
      <c r="T630" s="49"/>
      <c r="U630" s="49"/>
      <c r="V630" s="49"/>
      <c r="W630" s="49"/>
      <c r="X630" s="49"/>
      <c r="Y630" s="49"/>
      <c r="Z630" s="49"/>
      <c r="AA630" s="49"/>
      <c r="AB630" s="49"/>
      <c r="AC630" s="49"/>
      <c r="AD630" s="49"/>
      <c r="AE630" s="49"/>
      <c r="AF630" s="49"/>
      <c r="AG630" s="49"/>
      <c r="AH630" s="49"/>
      <c r="AI630" s="49"/>
      <c r="AJ630" s="49"/>
      <c r="AK630" s="49"/>
      <c r="AL630" s="49"/>
      <c r="AM630" s="49"/>
      <c r="AN630" s="49"/>
      <c r="AO630" s="49"/>
      <c r="AP630" s="49"/>
      <c r="AQ630" s="49"/>
      <c r="AR630" s="49"/>
      <c r="AS630" s="49"/>
      <c r="AT630" s="49"/>
      <c r="AU630" s="49"/>
      <c r="AV630" s="49"/>
      <c r="AW630" s="49"/>
      <c r="AX630" s="49"/>
      <c r="AY630" s="49"/>
      <c r="AZ630" s="49"/>
      <c r="BA630" s="49"/>
      <c r="BB630" s="49"/>
      <c r="BC630" s="49"/>
      <c r="BD630" s="49"/>
      <c r="BE630" s="49"/>
      <c r="BF630" s="49"/>
      <c r="BG630" s="49"/>
      <c r="BH630" s="49"/>
      <c r="BI630" s="49"/>
      <c r="BJ630" s="49"/>
      <c r="BK630" s="49"/>
      <c r="BL630" s="49"/>
      <c r="BM630" s="49"/>
      <c r="BN630" s="49"/>
      <c r="BO630" s="62"/>
      <c r="BP630" s="62"/>
    </row>
    <row r="631" spans="6:68" s="45" customFormat="1" x14ac:dyDescent="0.5">
      <c r="F631" s="46"/>
      <c r="G631" s="46"/>
      <c r="H631" s="46"/>
      <c r="I631" s="46"/>
      <c r="J631" s="46"/>
      <c r="L631" s="49"/>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49"/>
      <c r="AJ631" s="49"/>
      <c r="AK631" s="49"/>
      <c r="AL631" s="49"/>
      <c r="AM631" s="49"/>
      <c r="AN631" s="49"/>
      <c r="AO631" s="49"/>
      <c r="AP631" s="49"/>
      <c r="AQ631" s="49"/>
      <c r="AR631" s="49"/>
      <c r="AS631" s="49"/>
      <c r="AT631" s="49"/>
      <c r="AU631" s="49"/>
      <c r="AV631" s="49"/>
      <c r="AW631" s="49"/>
      <c r="AX631" s="49"/>
      <c r="AY631" s="49"/>
      <c r="AZ631" s="49"/>
      <c r="BA631" s="49"/>
      <c r="BB631" s="49"/>
      <c r="BC631" s="49"/>
      <c r="BD631" s="49"/>
      <c r="BE631" s="49"/>
      <c r="BF631" s="49"/>
      <c r="BG631" s="49"/>
      <c r="BH631" s="49"/>
      <c r="BI631" s="49"/>
      <c r="BJ631" s="49"/>
      <c r="BK631" s="49"/>
      <c r="BL631" s="49"/>
      <c r="BM631" s="49"/>
      <c r="BN631" s="49"/>
      <c r="BO631" s="62"/>
      <c r="BP631" s="62"/>
    </row>
    <row r="632" spans="6:68" s="45" customFormat="1" x14ac:dyDescent="0.5">
      <c r="F632" s="46"/>
      <c r="G632" s="46"/>
      <c r="H632" s="46"/>
      <c r="I632" s="46"/>
      <c r="J632" s="46"/>
      <c r="L632" s="49"/>
      <c r="M632" s="49"/>
      <c r="N632" s="49"/>
      <c r="O632" s="49"/>
      <c r="P632" s="49"/>
      <c r="Q632" s="49"/>
      <c r="R632" s="49"/>
      <c r="S632" s="49"/>
      <c r="T632" s="49"/>
      <c r="U632" s="49"/>
      <c r="V632" s="49"/>
      <c r="W632" s="49"/>
      <c r="X632" s="49"/>
      <c r="Y632" s="49"/>
      <c r="Z632" s="49"/>
      <c r="AA632" s="49"/>
      <c r="AB632" s="49"/>
      <c r="AC632" s="49"/>
      <c r="AD632" s="49"/>
      <c r="AE632" s="49"/>
      <c r="AF632" s="49"/>
      <c r="AG632" s="49"/>
      <c r="AH632" s="49"/>
      <c r="AI632" s="49"/>
      <c r="AJ632" s="49"/>
      <c r="AK632" s="49"/>
      <c r="AL632" s="49"/>
      <c r="AM632" s="49"/>
      <c r="AN632" s="49"/>
      <c r="AO632" s="49"/>
      <c r="AP632" s="49"/>
      <c r="AQ632" s="49"/>
      <c r="AR632" s="49"/>
      <c r="AS632" s="49"/>
      <c r="AT632" s="49"/>
      <c r="AU632" s="49"/>
      <c r="AV632" s="49"/>
      <c r="AW632" s="49"/>
      <c r="AX632" s="49"/>
      <c r="AY632" s="49"/>
      <c r="AZ632" s="49"/>
      <c r="BA632" s="49"/>
      <c r="BB632" s="49"/>
      <c r="BC632" s="49"/>
      <c r="BD632" s="49"/>
      <c r="BE632" s="49"/>
      <c r="BF632" s="49"/>
      <c r="BG632" s="49"/>
      <c r="BH632" s="49"/>
      <c r="BI632" s="49"/>
      <c r="BJ632" s="49"/>
      <c r="BK632" s="49"/>
      <c r="BL632" s="49"/>
      <c r="BM632" s="49"/>
      <c r="BN632" s="49"/>
      <c r="BO632" s="62"/>
      <c r="BP632" s="62"/>
    </row>
    <row r="633" spans="6:68" s="45" customFormat="1" x14ac:dyDescent="0.5">
      <c r="F633" s="46"/>
      <c r="G633" s="46"/>
      <c r="H633" s="46"/>
      <c r="I633" s="46"/>
      <c r="J633" s="46"/>
      <c r="L633" s="49"/>
      <c r="M633" s="49"/>
      <c r="N633" s="49"/>
      <c r="O633" s="49"/>
      <c r="P633" s="49"/>
      <c r="Q633" s="49"/>
      <c r="R633" s="49"/>
      <c r="S633" s="49"/>
      <c r="T633" s="49"/>
      <c r="U633" s="49"/>
      <c r="V633" s="49"/>
      <c r="W633" s="49"/>
      <c r="X633" s="49"/>
      <c r="Y633" s="49"/>
      <c r="Z633" s="49"/>
      <c r="AA633" s="49"/>
      <c r="AB633" s="49"/>
      <c r="AC633" s="49"/>
      <c r="AD633" s="49"/>
      <c r="AE633" s="49"/>
      <c r="AF633" s="49"/>
      <c r="AG633" s="49"/>
      <c r="AH633" s="49"/>
      <c r="AI633" s="49"/>
      <c r="AJ633" s="49"/>
      <c r="AK633" s="49"/>
      <c r="AL633" s="49"/>
      <c r="AM633" s="49"/>
      <c r="AN633" s="49"/>
      <c r="AO633" s="49"/>
      <c r="AP633" s="49"/>
      <c r="AQ633" s="49"/>
      <c r="AR633" s="49"/>
      <c r="AS633" s="49"/>
      <c r="AT633" s="49"/>
      <c r="AU633" s="49"/>
      <c r="AV633" s="49"/>
      <c r="AW633" s="49"/>
      <c r="AX633" s="49"/>
      <c r="AY633" s="49"/>
      <c r="AZ633" s="49"/>
      <c r="BA633" s="49"/>
      <c r="BB633" s="49"/>
      <c r="BC633" s="49"/>
      <c r="BD633" s="49"/>
      <c r="BE633" s="49"/>
      <c r="BF633" s="49"/>
      <c r="BG633" s="49"/>
      <c r="BH633" s="49"/>
      <c r="BI633" s="49"/>
      <c r="BJ633" s="49"/>
      <c r="BK633" s="49"/>
      <c r="BL633" s="49"/>
      <c r="BM633" s="49"/>
      <c r="BN633" s="49"/>
      <c r="BO633" s="62"/>
      <c r="BP633" s="62"/>
    </row>
    <row r="634" spans="6:68" s="45" customFormat="1" x14ac:dyDescent="0.5">
      <c r="F634" s="46"/>
      <c r="G634" s="46"/>
      <c r="H634" s="46"/>
      <c r="I634" s="46"/>
      <c r="J634" s="46"/>
      <c r="L634" s="49"/>
      <c r="M634" s="49"/>
      <c r="N634" s="49"/>
      <c r="O634" s="49"/>
      <c r="P634" s="49"/>
      <c r="Q634" s="49"/>
      <c r="R634" s="49"/>
      <c r="S634" s="49"/>
      <c r="T634" s="49"/>
      <c r="U634" s="49"/>
      <c r="V634" s="49"/>
      <c r="W634" s="49"/>
      <c r="X634" s="49"/>
      <c r="Y634" s="49"/>
      <c r="Z634" s="49"/>
      <c r="AA634" s="49"/>
      <c r="AB634" s="49"/>
      <c r="AC634" s="49"/>
      <c r="AD634" s="49"/>
      <c r="AE634" s="49"/>
      <c r="AF634" s="49"/>
      <c r="AG634" s="49"/>
      <c r="AH634" s="49"/>
      <c r="AI634" s="49"/>
      <c r="AJ634" s="49"/>
      <c r="AK634" s="49"/>
      <c r="AL634" s="49"/>
      <c r="AM634" s="49"/>
      <c r="AN634" s="49"/>
      <c r="AO634" s="49"/>
      <c r="AP634" s="49"/>
      <c r="AQ634" s="49"/>
      <c r="AR634" s="49"/>
      <c r="AS634" s="49"/>
      <c r="AT634" s="49"/>
      <c r="AU634" s="49"/>
      <c r="AV634" s="49"/>
      <c r="AW634" s="49"/>
      <c r="AX634" s="49"/>
      <c r="AY634" s="49"/>
      <c r="AZ634" s="49"/>
      <c r="BA634" s="49"/>
      <c r="BB634" s="49"/>
      <c r="BC634" s="49"/>
      <c r="BD634" s="49"/>
      <c r="BE634" s="49"/>
      <c r="BF634" s="49"/>
      <c r="BG634" s="49"/>
      <c r="BH634" s="49"/>
      <c r="BI634" s="49"/>
      <c r="BJ634" s="49"/>
      <c r="BK634" s="49"/>
      <c r="BL634" s="49"/>
      <c r="BM634" s="49"/>
      <c r="BN634" s="49"/>
      <c r="BO634" s="62"/>
      <c r="BP634" s="62"/>
    </row>
    <row r="635" spans="6:68" s="45" customFormat="1" x14ac:dyDescent="0.5">
      <c r="F635" s="46"/>
      <c r="G635" s="46"/>
      <c r="H635" s="46"/>
      <c r="I635" s="46"/>
      <c r="J635" s="46"/>
      <c r="L635" s="49"/>
      <c r="M635" s="49"/>
      <c r="N635" s="49"/>
      <c r="O635" s="49"/>
      <c r="P635" s="49"/>
      <c r="Q635" s="49"/>
      <c r="R635" s="49"/>
      <c r="S635" s="49"/>
      <c r="T635" s="49"/>
      <c r="U635" s="49"/>
      <c r="V635" s="49"/>
      <c r="W635" s="49"/>
      <c r="X635" s="49"/>
      <c r="Y635" s="49"/>
      <c r="Z635" s="49"/>
      <c r="AA635" s="49"/>
      <c r="AB635" s="49"/>
      <c r="AC635" s="49"/>
      <c r="AD635" s="49"/>
      <c r="AE635" s="49"/>
      <c r="AF635" s="49"/>
      <c r="AG635" s="49"/>
      <c r="AH635" s="49"/>
      <c r="AI635" s="49"/>
      <c r="AJ635" s="49"/>
      <c r="AK635" s="49"/>
      <c r="AL635" s="49"/>
      <c r="AM635" s="49"/>
      <c r="AN635" s="49"/>
      <c r="AO635" s="49"/>
      <c r="AP635" s="49"/>
      <c r="AQ635" s="49"/>
      <c r="AR635" s="49"/>
      <c r="AS635" s="49"/>
      <c r="AT635" s="49"/>
      <c r="AU635" s="49"/>
      <c r="AV635" s="49"/>
      <c r="AW635" s="49"/>
      <c r="AX635" s="49"/>
      <c r="AY635" s="49"/>
      <c r="AZ635" s="49"/>
      <c r="BA635" s="49"/>
      <c r="BB635" s="49"/>
      <c r="BC635" s="49"/>
      <c r="BD635" s="49"/>
      <c r="BE635" s="49"/>
      <c r="BF635" s="49"/>
      <c r="BG635" s="49"/>
      <c r="BH635" s="49"/>
      <c r="BI635" s="49"/>
      <c r="BJ635" s="49"/>
      <c r="BK635" s="49"/>
      <c r="BL635" s="49"/>
      <c r="BM635" s="49"/>
      <c r="BN635" s="49"/>
      <c r="BO635" s="62"/>
      <c r="BP635" s="62"/>
    </row>
    <row r="636" spans="6:68" s="45" customFormat="1" x14ac:dyDescent="0.5">
      <c r="F636" s="46"/>
      <c r="G636" s="46"/>
      <c r="H636" s="46"/>
      <c r="I636" s="46"/>
      <c r="J636" s="46"/>
      <c r="L636" s="49"/>
      <c r="M636" s="49"/>
      <c r="N636" s="49"/>
      <c r="O636" s="49"/>
      <c r="P636" s="49"/>
      <c r="Q636" s="49"/>
      <c r="R636" s="49"/>
      <c r="S636" s="49"/>
      <c r="T636" s="49"/>
      <c r="U636" s="49"/>
      <c r="V636" s="49"/>
      <c r="W636" s="49"/>
      <c r="X636" s="49"/>
      <c r="Y636" s="49"/>
      <c r="Z636" s="49"/>
      <c r="AA636" s="49"/>
      <c r="AB636" s="49"/>
      <c r="AC636" s="49"/>
      <c r="AD636" s="49"/>
      <c r="AE636" s="49"/>
      <c r="AF636" s="49"/>
      <c r="AG636" s="49"/>
      <c r="AH636" s="49"/>
      <c r="AI636" s="49"/>
      <c r="AJ636" s="49"/>
      <c r="AK636" s="49"/>
      <c r="AL636" s="49"/>
      <c r="AM636" s="49"/>
      <c r="AN636" s="49"/>
      <c r="AO636" s="49"/>
      <c r="AP636" s="49"/>
      <c r="AQ636" s="49"/>
      <c r="AR636" s="49"/>
      <c r="AS636" s="49"/>
      <c r="AT636" s="49"/>
      <c r="AU636" s="49"/>
      <c r="AV636" s="49"/>
      <c r="AW636" s="49"/>
      <c r="AX636" s="49"/>
      <c r="AY636" s="49"/>
      <c r="AZ636" s="49"/>
      <c r="BA636" s="49"/>
      <c r="BB636" s="49"/>
      <c r="BC636" s="49"/>
      <c r="BD636" s="49"/>
      <c r="BE636" s="49"/>
      <c r="BF636" s="49"/>
      <c r="BG636" s="49"/>
      <c r="BH636" s="49"/>
      <c r="BI636" s="49"/>
      <c r="BJ636" s="49"/>
      <c r="BK636" s="49"/>
      <c r="BL636" s="49"/>
      <c r="BM636" s="49"/>
      <c r="BN636" s="49"/>
      <c r="BO636" s="62"/>
      <c r="BP636" s="62"/>
    </row>
    <row r="637" spans="6:68" s="45" customFormat="1" x14ac:dyDescent="0.5">
      <c r="F637" s="46"/>
      <c r="G637" s="46"/>
      <c r="H637" s="46"/>
      <c r="I637" s="46"/>
      <c r="J637" s="46"/>
      <c r="L637" s="49"/>
      <c r="M637" s="49"/>
      <c r="N637" s="49"/>
      <c r="O637" s="49"/>
      <c r="P637" s="49"/>
      <c r="Q637" s="49"/>
      <c r="R637" s="49"/>
      <c r="S637" s="49"/>
      <c r="T637" s="49"/>
      <c r="U637" s="49"/>
      <c r="V637" s="49"/>
      <c r="W637" s="49"/>
      <c r="X637" s="49"/>
      <c r="Y637" s="49"/>
      <c r="Z637" s="49"/>
      <c r="AA637" s="49"/>
      <c r="AB637" s="49"/>
      <c r="AC637" s="49"/>
      <c r="AD637" s="49"/>
      <c r="AE637" s="49"/>
      <c r="AF637" s="49"/>
      <c r="AG637" s="49"/>
      <c r="AH637" s="49"/>
      <c r="AI637" s="49"/>
      <c r="AJ637" s="49"/>
      <c r="AK637" s="49"/>
      <c r="AL637" s="49"/>
      <c r="AM637" s="49"/>
      <c r="AN637" s="49"/>
      <c r="AO637" s="49"/>
      <c r="AP637" s="49"/>
      <c r="AQ637" s="49"/>
      <c r="AR637" s="49"/>
      <c r="AS637" s="49"/>
      <c r="AT637" s="49"/>
      <c r="AU637" s="49"/>
      <c r="AV637" s="49"/>
      <c r="AW637" s="49"/>
      <c r="AX637" s="49"/>
      <c r="AY637" s="49"/>
      <c r="AZ637" s="49"/>
      <c r="BA637" s="49"/>
      <c r="BB637" s="49"/>
      <c r="BC637" s="49"/>
      <c r="BD637" s="49"/>
      <c r="BE637" s="49"/>
      <c r="BF637" s="49"/>
      <c r="BG637" s="49"/>
      <c r="BH637" s="49"/>
      <c r="BI637" s="49"/>
      <c r="BJ637" s="49"/>
      <c r="BK637" s="49"/>
      <c r="BL637" s="49"/>
      <c r="BM637" s="49"/>
      <c r="BN637" s="49"/>
      <c r="BO637" s="62"/>
      <c r="BP637" s="62"/>
    </row>
    <row r="638" spans="6:68" s="45" customFormat="1" x14ac:dyDescent="0.5">
      <c r="F638" s="46"/>
      <c r="G638" s="46"/>
      <c r="H638" s="46"/>
      <c r="I638" s="46"/>
      <c r="J638" s="46"/>
      <c r="L638" s="49"/>
      <c r="M638" s="49"/>
      <c r="N638" s="49"/>
      <c r="O638" s="49"/>
      <c r="P638" s="49"/>
      <c r="Q638" s="49"/>
      <c r="R638" s="49"/>
      <c r="S638" s="49"/>
      <c r="T638" s="49"/>
      <c r="U638" s="49"/>
      <c r="V638" s="49"/>
      <c r="W638" s="49"/>
      <c r="X638" s="49"/>
      <c r="Y638" s="49"/>
      <c r="Z638" s="49"/>
      <c r="AA638" s="49"/>
      <c r="AB638" s="49"/>
      <c r="AC638" s="49"/>
      <c r="AD638" s="49"/>
      <c r="AE638" s="49"/>
      <c r="AF638" s="49"/>
      <c r="AG638" s="49"/>
      <c r="AH638" s="49"/>
      <c r="AI638" s="49"/>
      <c r="AJ638" s="49"/>
      <c r="AK638" s="49"/>
      <c r="AL638" s="49"/>
      <c r="AM638" s="49"/>
      <c r="AN638" s="49"/>
      <c r="AO638" s="49"/>
      <c r="AP638" s="49"/>
      <c r="AQ638" s="49"/>
      <c r="AR638" s="49"/>
      <c r="AS638" s="49"/>
      <c r="AT638" s="49"/>
      <c r="AU638" s="49"/>
      <c r="AV638" s="49"/>
      <c r="AW638" s="49"/>
      <c r="AX638" s="49"/>
      <c r="AY638" s="49"/>
      <c r="AZ638" s="49"/>
      <c r="BA638" s="49"/>
      <c r="BB638" s="49"/>
      <c r="BC638" s="49"/>
      <c r="BD638" s="49"/>
      <c r="BE638" s="49"/>
      <c r="BF638" s="49"/>
      <c r="BG638" s="49"/>
      <c r="BH638" s="49"/>
      <c r="BI638" s="49"/>
      <c r="BJ638" s="49"/>
      <c r="BK638" s="49"/>
      <c r="BL638" s="49"/>
      <c r="BM638" s="49"/>
      <c r="BN638" s="49"/>
      <c r="BO638" s="62"/>
      <c r="BP638" s="62"/>
    </row>
    <row r="639" spans="6:68" s="45" customFormat="1" x14ac:dyDescent="0.5">
      <c r="F639" s="46"/>
      <c r="G639" s="46"/>
      <c r="H639" s="46"/>
      <c r="I639" s="46"/>
      <c r="J639" s="46"/>
      <c r="L639" s="49"/>
      <c r="M639" s="49"/>
      <c r="N639" s="49"/>
      <c r="O639" s="49"/>
      <c r="P639" s="49"/>
      <c r="Q639" s="49"/>
      <c r="R639" s="49"/>
      <c r="S639" s="49"/>
      <c r="T639" s="49"/>
      <c r="U639" s="49"/>
      <c r="V639" s="49"/>
      <c r="W639" s="49"/>
      <c r="X639" s="49"/>
      <c r="Y639" s="49"/>
      <c r="Z639" s="49"/>
      <c r="AA639" s="49"/>
      <c r="AB639" s="49"/>
      <c r="AC639" s="49"/>
      <c r="AD639" s="49"/>
      <c r="AE639" s="49"/>
      <c r="AF639" s="49"/>
      <c r="AG639" s="49"/>
      <c r="AH639" s="49"/>
      <c r="AI639" s="49"/>
      <c r="AJ639" s="49"/>
      <c r="AK639" s="49"/>
      <c r="AL639" s="49"/>
      <c r="AM639" s="49"/>
      <c r="AN639" s="49"/>
      <c r="AO639" s="49"/>
      <c r="AP639" s="49"/>
      <c r="AQ639" s="49"/>
      <c r="AR639" s="49"/>
      <c r="AS639" s="49"/>
      <c r="AT639" s="49"/>
      <c r="AU639" s="49"/>
      <c r="AV639" s="49"/>
      <c r="AW639" s="49"/>
      <c r="AX639" s="49"/>
      <c r="AY639" s="49"/>
      <c r="AZ639" s="49"/>
      <c r="BA639" s="49"/>
      <c r="BB639" s="49"/>
      <c r="BC639" s="49"/>
      <c r="BD639" s="49"/>
      <c r="BE639" s="49"/>
      <c r="BF639" s="49"/>
      <c r="BG639" s="49"/>
      <c r="BH639" s="49"/>
      <c r="BI639" s="49"/>
      <c r="BJ639" s="49"/>
      <c r="BK639" s="49"/>
      <c r="BL639" s="49"/>
      <c r="BM639" s="49"/>
      <c r="BN639" s="49"/>
      <c r="BO639" s="62"/>
      <c r="BP639" s="62"/>
    </row>
    <row r="640" spans="6:68" s="45" customFormat="1" x14ac:dyDescent="0.5">
      <c r="F640" s="46"/>
      <c r="G640" s="46"/>
      <c r="H640" s="46"/>
      <c r="I640" s="46"/>
      <c r="J640" s="46"/>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49"/>
      <c r="AJ640" s="49"/>
      <c r="AK640" s="49"/>
      <c r="AL640" s="49"/>
      <c r="AM640" s="49"/>
      <c r="AN640" s="49"/>
      <c r="AO640" s="49"/>
      <c r="AP640" s="49"/>
      <c r="AQ640" s="49"/>
      <c r="AR640" s="49"/>
      <c r="AS640" s="49"/>
      <c r="AT640" s="49"/>
      <c r="AU640" s="49"/>
      <c r="AV640" s="49"/>
      <c r="AW640" s="49"/>
      <c r="AX640" s="49"/>
      <c r="AY640" s="49"/>
      <c r="AZ640" s="49"/>
      <c r="BA640" s="49"/>
      <c r="BB640" s="49"/>
      <c r="BC640" s="49"/>
      <c r="BD640" s="49"/>
      <c r="BE640" s="49"/>
      <c r="BF640" s="49"/>
      <c r="BG640" s="49"/>
      <c r="BH640" s="49"/>
      <c r="BI640" s="49"/>
      <c r="BJ640" s="49"/>
      <c r="BK640" s="49"/>
      <c r="BL640" s="49"/>
      <c r="BM640" s="49"/>
      <c r="BN640" s="49"/>
      <c r="BO640" s="62"/>
      <c r="BP640" s="62"/>
    </row>
    <row r="641" spans="6:68" s="45" customFormat="1" x14ac:dyDescent="0.5">
      <c r="F641" s="46"/>
      <c r="G641" s="46"/>
      <c r="H641" s="46"/>
      <c r="I641" s="46"/>
      <c r="J641" s="46"/>
      <c r="L641" s="49"/>
      <c r="M641" s="49"/>
      <c r="N641" s="49"/>
      <c r="O641" s="49"/>
      <c r="P641" s="49"/>
      <c r="Q641" s="49"/>
      <c r="R641" s="49"/>
      <c r="S641" s="49"/>
      <c r="T641" s="49"/>
      <c r="U641" s="49"/>
      <c r="V641" s="49"/>
      <c r="W641" s="49"/>
      <c r="X641" s="49"/>
      <c r="Y641" s="49"/>
      <c r="Z641" s="49"/>
      <c r="AA641" s="49"/>
      <c r="AB641" s="49"/>
      <c r="AC641" s="49"/>
      <c r="AD641" s="49"/>
      <c r="AE641" s="49"/>
      <c r="AF641" s="49"/>
      <c r="AG641" s="49"/>
      <c r="AH641" s="49"/>
      <c r="AI641" s="49"/>
      <c r="AJ641" s="49"/>
      <c r="AK641" s="49"/>
      <c r="AL641" s="49"/>
      <c r="AM641" s="49"/>
      <c r="AN641" s="49"/>
      <c r="AO641" s="49"/>
      <c r="AP641" s="49"/>
      <c r="AQ641" s="49"/>
      <c r="AR641" s="49"/>
      <c r="AS641" s="49"/>
      <c r="AT641" s="49"/>
      <c r="AU641" s="49"/>
      <c r="AV641" s="49"/>
      <c r="AW641" s="49"/>
      <c r="AX641" s="49"/>
      <c r="AY641" s="49"/>
      <c r="AZ641" s="49"/>
      <c r="BA641" s="49"/>
      <c r="BB641" s="49"/>
      <c r="BC641" s="49"/>
      <c r="BD641" s="49"/>
      <c r="BE641" s="49"/>
      <c r="BF641" s="49"/>
      <c r="BG641" s="49"/>
      <c r="BH641" s="49"/>
      <c r="BI641" s="49"/>
      <c r="BJ641" s="49"/>
      <c r="BK641" s="49"/>
      <c r="BL641" s="49"/>
      <c r="BM641" s="49"/>
      <c r="BN641" s="49"/>
      <c r="BO641" s="62"/>
      <c r="BP641" s="62"/>
    </row>
    <row r="642" spans="6:68" s="45" customFormat="1" x14ac:dyDescent="0.5">
      <c r="F642" s="46"/>
      <c r="G642" s="46"/>
      <c r="H642" s="46"/>
      <c r="I642" s="46"/>
      <c r="J642" s="46"/>
      <c r="L642" s="49"/>
      <c r="M642" s="49"/>
      <c r="N642" s="49"/>
      <c r="O642" s="49"/>
      <c r="P642" s="49"/>
      <c r="Q642" s="49"/>
      <c r="R642" s="49"/>
      <c r="S642" s="49"/>
      <c r="T642" s="49"/>
      <c r="U642" s="49"/>
      <c r="V642" s="49"/>
      <c r="W642" s="49"/>
      <c r="X642" s="49"/>
      <c r="Y642" s="49"/>
      <c r="Z642" s="49"/>
      <c r="AA642" s="49"/>
      <c r="AB642" s="49"/>
      <c r="AC642" s="49"/>
      <c r="AD642" s="49"/>
      <c r="AE642" s="49"/>
      <c r="AF642" s="49"/>
      <c r="AG642" s="49"/>
      <c r="AH642" s="49"/>
      <c r="AI642" s="49"/>
      <c r="AJ642" s="49"/>
      <c r="AK642" s="49"/>
      <c r="AL642" s="49"/>
      <c r="AM642" s="49"/>
      <c r="AN642" s="49"/>
      <c r="AO642" s="49"/>
      <c r="AP642" s="49"/>
      <c r="AQ642" s="49"/>
      <c r="AR642" s="49"/>
      <c r="AS642" s="49"/>
      <c r="AT642" s="49"/>
      <c r="AU642" s="49"/>
      <c r="AV642" s="49"/>
      <c r="AW642" s="49"/>
      <c r="AX642" s="49"/>
      <c r="AY642" s="49"/>
      <c r="AZ642" s="49"/>
      <c r="BA642" s="49"/>
      <c r="BB642" s="49"/>
      <c r="BC642" s="49"/>
      <c r="BD642" s="49"/>
      <c r="BE642" s="49"/>
      <c r="BF642" s="49"/>
      <c r="BG642" s="49"/>
      <c r="BH642" s="49"/>
      <c r="BI642" s="49"/>
      <c r="BJ642" s="49"/>
      <c r="BK642" s="49"/>
      <c r="BL642" s="49"/>
      <c r="BM642" s="49"/>
      <c r="BN642" s="49"/>
      <c r="BO642" s="62"/>
      <c r="BP642" s="62"/>
    </row>
    <row r="643" spans="6:68" s="45" customFormat="1" x14ac:dyDescent="0.5">
      <c r="F643" s="46"/>
      <c r="G643" s="46"/>
      <c r="H643" s="46"/>
      <c r="I643" s="46"/>
      <c r="J643" s="46"/>
      <c r="L643" s="49"/>
      <c r="M643" s="49"/>
      <c r="N643" s="49"/>
      <c r="O643" s="49"/>
      <c r="P643" s="49"/>
      <c r="Q643" s="49"/>
      <c r="R643" s="49"/>
      <c r="S643" s="49"/>
      <c r="T643" s="49"/>
      <c r="U643" s="49"/>
      <c r="V643" s="49"/>
      <c r="W643" s="49"/>
      <c r="X643" s="49"/>
      <c r="Y643" s="49"/>
      <c r="Z643" s="49"/>
      <c r="AA643" s="49"/>
      <c r="AB643" s="49"/>
      <c r="AC643" s="49"/>
      <c r="AD643" s="49"/>
      <c r="AE643" s="49"/>
      <c r="AF643" s="49"/>
      <c r="AG643" s="49"/>
      <c r="AH643" s="49"/>
      <c r="AI643" s="49"/>
      <c r="AJ643" s="49"/>
      <c r="AK643" s="49"/>
      <c r="AL643" s="49"/>
      <c r="AM643" s="49"/>
      <c r="AN643" s="49"/>
      <c r="AO643" s="49"/>
      <c r="AP643" s="49"/>
      <c r="AQ643" s="49"/>
      <c r="AR643" s="49"/>
      <c r="AS643" s="49"/>
      <c r="AT643" s="49"/>
      <c r="AU643" s="49"/>
      <c r="AV643" s="49"/>
      <c r="AW643" s="49"/>
      <c r="AX643" s="49"/>
      <c r="AY643" s="49"/>
      <c r="AZ643" s="49"/>
      <c r="BA643" s="49"/>
      <c r="BB643" s="49"/>
      <c r="BC643" s="49"/>
      <c r="BD643" s="49"/>
      <c r="BE643" s="49"/>
      <c r="BF643" s="49"/>
      <c r="BG643" s="49"/>
      <c r="BH643" s="49"/>
      <c r="BI643" s="49"/>
      <c r="BJ643" s="49"/>
      <c r="BK643" s="49"/>
      <c r="BL643" s="49"/>
      <c r="BM643" s="49"/>
      <c r="BN643" s="49"/>
      <c r="BO643" s="62"/>
      <c r="BP643" s="62"/>
    </row>
    <row r="644" spans="6:68" s="45" customFormat="1" x14ac:dyDescent="0.5">
      <c r="F644" s="46"/>
      <c r="G644" s="46"/>
      <c r="H644" s="46"/>
      <c r="I644" s="46"/>
      <c r="J644" s="46"/>
      <c r="L644" s="49"/>
      <c r="M644" s="49"/>
      <c r="N644" s="49"/>
      <c r="O644" s="49"/>
      <c r="P644" s="49"/>
      <c r="Q644" s="49"/>
      <c r="R644" s="49"/>
      <c r="S644" s="49"/>
      <c r="T644" s="49"/>
      <c r="U644" s="49"/>
      <c r="V644" s="49"/>
      <c r="W644" s="49"/>
      <c r="X644" s="49"/>
      <c r="Y644" s="49"/>
      <c r="Z644" s="49"/>
      <c r="AA644" s="49"/>
      <c r="AB644" s="49"/>
      <c r="AC644" s="49"/>
      <c r="AD644" s="49"/>
      <c r="AE644" s="49"/>
      <c r="AF644" s="49"/>
      <c r="AG644" s="49"/>
      <c r="AH644" s="49"/>
      <c r="AI644" s="49"/>
      <c r="AJ644" s="49"/>
      <c r="AK644" s="49"/>
      <c r="AL644" s="49"/>
      <c r="AM644" s="49"/>
      <c r="AN644" s="49"/>
      <c r="AO644" s="49"/>
      <c r="AP644" s="49"/>
      <c r="AQ644" s="49"/>
      <c r="AR644" s="49"/>
      <c r="AS644" s="49"/>
      <c r="AT644" s="49"/>
      <c r="AU644" s="49"/>
      <c r="AV644" s="49"/>
      <c r="AW644" s="49"/>
      <c r="AX644" s="49"/>
      <c r="AY644" s="49"/>
      <c r="AZ644" s="49"/>
      <c r="BA644" s="49"/>
      <c r="BB644" s="49"/>
      <c r="BC644" s="49"/>
      <c r="BD644" s="49"/>
      <c r="BE644" s="49"/>
      <c r="BF644" s="49"/>
      <c r="BG644" s="49"/>
      <c r="BH644" s="49"/>
      <c r="BI644" s="49"/>
      <c r="BJ644" s="49"/>
      <c r="BK644" s="49"/>
      <c r="BL644" s="49"/>
      <c r="BM644" s="49"/>
      <c r="BN644" s="49"/>
      <c r="BO644" s="62"/>
      <c r="BP644" s="62"/>
    </row>
    <row r="645" spans="6:68" s="45" customFormat="1" x14ac:dyDescent="0.5">
      <c r="F645" s="46"/>
      <c r="G645" s="46"/>
      <c r="H645" s="46"/>
      <c r="I645" s="46"/>
      <c r="J645" s="46"/>
      <c r="L645" s="49"/>
      <c r="M645" s="49"/>
      <c r="N645" s="49"/>
      <c r="O645" s="49"/>
      <c r="P645" s="49"/>
      <c r="Q645" s="49"/>
      <c r="R645" s="49"/>
      <c r="S645" s="49"/>
      <c r="T645" s="49"/>
      <c r="U645" s="49"/>
      <c r="V645" s="49"/>
      <c r="W645" s="49"/>
      <c r="X645" s="49"/>
      <c r="Y645" s="49"/>
      <c r="Z645" s="49"/>
      <c r="AA645" s="49"/>
      <c r="AB645" s="49"/>
      <c r="AC645" s="49"/>
      <c r="AD645" s="49"/>
      <c r="AE645" s="49"/>
      <c r="AF645" s="49"/>
      <c r="AG645" s="49"/>
      <c r="AH645" s="49"/>
      <c r="AI645" s="49"/>
      <c r="AJ645" s="49"/>
      <c r="AK645" s="49"/>
      <c r="AL645" s="49"/>
      <c r="AM645" s="49"/>
      <c r="AN645" s="49"/>
      <c r="AO645" s="49"/>
      <c r="AP645" s="49"/>
      <c r="AQ645" s="49"/>
      <c r="AR645" s="49"/>
      <c r="AS645" s="49"/>
      <c r="AT645" s="49"/>
      <c r="AU645" s="49"/>
      <c r="AV645" s="49"/>
      <c r="AW645" s="49"/>
      <c r="AX645" s="49"/>
      <c r="AY645" s="49"/>
      <c r="AZ645" s="49"/>
      <c r="BA645" s="49"/>
      <c r="BB645" s="49"/>
      <c r="BC645" s="49"/>
      <c r="BD645" s="49"/>
      <c r="BE645" s="49"/>
      <c r="BF645" s="49"/>
      <c r="BG645" s="49"/>
      <c r="BH645" s="49"/>
      <c r="BI645" s="49"/>
      <c r="BJ645" s="49"/>
      <c r="BK645" s="49"/>
      <c r="BL645" s="49"/>
      <c r="BM645" s="49"/>
      <c r="BN645" s="49"/>
      <c r="BO645" s="62"/>
      <c r="BP645" s="62"/>
    </row>
    <row r="646" spans="6:68" s="45" customFormat="1" x14ac:dyDescent="0.5">
      <c r="F646" s="46"/>
      <c r="G646" s="46"/>
      <c r="H646" s="46"/>
      <c r="I646" s="46"/>
      <c r="J646" s="46"/>
      <c r="L646" s="49"/>
      <c r="M646" s="49"/>
      <c r="N646" s="49"/>
      <c r="O646" s="49"/>
      <c r="P646" s="49"/>
      <c r="Q646" s="49"/>
      <c r="R646" s="49"/>
      <c r="S646" s="49"/>
      <c r="T646" s="49"/>
      <c r="U646" s="49"/>
      <c r="V646" s="49"/>
      <c r="W646" s="49"/>
      <c r="X646" s="49"/>
      <c r="Y646" s="49"/>
      <c r="Z646" s="49"/>
      <c r="AA646" s="49"/>
      <c r="AB646" s="49"/>
      <c r="AC646" s="49"/>
      <c r="AD646" s="49"/>
      <c r="AE646" s="49"/>
      <c r="AF646" s="49"/>
      <c r="AG646" s="49"/>
      <c r="AH646" s="49"/>
      <c r="AI646" s="49"/>
      <c r="AJ646" s="49"/>
      <c r="AK646" s="49"/>
      <c r="AL646" s="49"/>
      <c r="AM646" s="49"/>
      <c r="AN646" s="49"/>
      <c r="AO646" s="49"/>
      <c r="AP646" s="49"/>
      <c r="AQ646" s="49"/>
      <c r="AR646" s="49"/>
      <c r="AS646" s="49"/>
      <c r="AT646" s="49"/>
      <c r="AU646" s="49"/>
      <c r="AV646" s="49"/>
      <c r="AW646" s="49"/>
      <c r="AX646" s="49"/>
      <c r="AY646" s="49"/>
      <c r="AZ646" s="49"/>
      <c r="BA646" s="49"/>
      <c r="BB646" s="49"/>
      <c r="BC646" s="49"/>
      <c r="BD646" s="49"/>
      <c r="BE646" s="49"/>
      <c r="BF646" s="49"/>
      <c r="BG646" s="49"/>
      <c r="BH646" s="49"/>
      <c r="BI646" s="49"/>
      <c r="BJ646" s="49"/>
      <c r="BK646" s="49"/>
      <c r="BL646" s="49"/>
      <c r="BM646" s="49"/>
      <c r="BN646" s="49"/>
      <c r="BO646" s="62"/>
      <c r="BP646" s="62"/>
    </row>
    <row r="647" spans="6:68" s="45" customFormat="1" x14ac:dyDescent="0.5">
      <c r="F647" s="46"/>
      <c r="G647" s="46"/>
      <c r="H647" s="46"/>
      <c r="I647" s="46"/>
      <c r="J647" s="46"/>
      <c r="L647" s="49"/>
      <c r="M647" s="49"/>
      <c r="N647" s="49"/>
      <c r="O647" s="49"/>
      <c r="P647" s="49"/>
      <c r="Q647" s="49"/>
      <c r="R647" s="49"/>
      <c r="S647" s="49"/>
      <c r="T647" s="49"/>
      <c r="U647" s="49"/>
      <c r="V647" s="49"/>
      <c r="W647" s="49"/>
      <c r="X647" s="49"/>
      <c r="Y647" s="49"/>
      <c r="Z647" s="49"/>
      <c r="AA647" s="49"/>
      <c r="AB647" s="49"/>
      <c r="AC647" s="49"/>
      <c r="AD647" s="49"/>
      <c r="AE647" s="49"/>
      <c r="AF647" s="49"/>
      <c r="AG647" s="49"/>
      <c r="AH647" s="49"/>
      <c r="AI647" s="49"/>
      <c r="AJ647" s="49"/>
      <c r="AK647" s="49"/>
      <c r="AL647" s="49"/>
      <c r="AM647" s="49"/>
      <c r="AN647" s="49"/>
      <c r="AO647" s="49"/>
      <c r="AP647" s="49"/>
      <c r="AQ647" s="49"/>
      <c r="AR647" s="49"/>
      <c r="AS647" s="49"/>
      <c r="AT647" s="49"/>
      <c r="AU647" s="49"/>
      <c r="AV647" s="49"/>
      <c r="AW647" s="49"/>
      <c r="AX647" s="49"/>
      <c r="AY647" s="49"/>
      <c r="AZ647" s="49"/>
      <c r="BA647" s="49"/>
      <c r="BB647" s="49"/>
      <c r="BC647" s="49"/>
      <c r="BD647" s="49"/>
      <c r="BE647" s="49"/>
      <c r="BF647" s="49"/>
      <c r="BG647" s="49"/>
      <c r="BH647" s="49"/>
      <c r="BI647" s="49"/>
      <c r="BJ647" s="49"/>
      <c r="BK647" s="49"/>
      <c r="BL647" s="49"/>
      <c r="BM647" s="49"/>
      <c r="BN647" s="49"/>
      <c r="BO647" s="62"/>
      <c r="BP647" s="62"/>
    </row>
    <row r="648" spans="6:68" s="45" customFormat="1" x14ac:dyDescent="0.5">
      <c r="F648" s="46"/>
      <c r="G648" s="46"/>
      <c r="H648" s="46"/>
      <c r="I648" s="46"/>
      <c r="J648" s="46"/>
      <c r="L648" s="49"/>
      <c r="M648" s="49"/>
      <c r="N648" s="49"/>
      <c r="O648" s="49"/>
      <c r="P648" s="49"/>
      <c r="Q648" s="49"/>
      <c r="R648" s="49"/>
      <c r="S648" s="49"/>
      <c r="T648" s="49"/>
      <c r="U648" s="49"/>
      <c r="V648" s="49"/>
      <c r="W648" s="49"/>
      <c r="X648" s="49"/>
      <c r="Y648" s="49"/>
      <c r="Z648" s="49"/>
      <c r="AA648" s="49"/>
      <c r="AB648" s="49"/>
      <c r="AC648" s="49"/>
      <c r="AD648" s="49"/>
      <c r="AE648" s="49"/>
      <c r="AF648" s="49"/>
      <c r="AG648" s="49"/>
      <c r="AH648" s="49"/>
      <c r="AI648" s="49"/>
      <c r="AJ648" s="49"/>
      <c r="AK648" s="49"/>
      <c r="AL648" s="49"/>
      <c r="AM648" s="49"/>
      <c r="AN648" s="49"/>
      <c r="AO648" s="49"/>
      <c r="AP648" s="49"/>
      <c r="AQ648" s="49"/>
      <c r="AR648" s="49"/>
      <c r="AS648" s="49"/>
      <c r="AT648" s="49"/>
      <c r="AU648" s="49"/>
      <c r="AV648" s="49"/>
      <c r="AW648" s="49"/>
      <c r="AX648" s="49"/>
      <c r="AY648" s="49"/>
      <c r="AZ648" s="49"/>
      <c r="BA648" s="49"/>
      <c r="BB648" s="49"/>
      <c r="BC648" s="49"/>
      <c r="BD648" s="49"/>
      <c r="BE648" s="49"/>
      <c r="BF648" s="49"/>
      <c r="BG648" s="49"/>
      <c r="BH648" s="49"/>
      <c r="BI648" s="49"/>
      <c r="BJ648" s="49"/>
      <c r="BK648" s="49"/>
      <c r="BL648" s="49"/>
      <c r="BM648" s="49"/>
      <c r="BN648" s="49"/>
      <c r="BO648" s="62"/>
      <c r="BP648" s="62"/>
    </row>
    <row r="649" spans="6:68" s="45" customFormat="1" x14ac:dyDescent="0.5">
      <c r="F649" s="46"/>
      <c r="G649" s="46"/>
      <c r="H649" s="46"/>
      <c r="I649" s="46"/>
      <c r="J649" s="46"/>
      <c r="L649" s="49"/>
      <c r="M649" s="49"/>
      <c r="N649" s="49"/>
      <c r="O649" s="49"/>
      <c r="P649" s="49"/>
      <c r="Q649" s="49"/>
      <c r="R649" s="49"/>
      <c r="S649" s="49"/>
      <c r="T649" s="49"/>
      <c r="U649" s="49"/>
      <c r="V649" s="49"/>
      <c r="W649" s="49"/>
      <c r="X649" s="49"/>
      <c r="Y649" s="49"/>
      <c r="Z649" s="49"/>
      <c r="AA649" s="49"/>
      <c r="AB649" s="49"/>
      <c r="AC649" s="49"/>
      <c r="AD649" s="49"/>
      <c r="AE649" s="49"/>
      <c r="AF649" s="49"/>
      <c r="AG649" s="49"/>
      <c r="AH649" s="49"/>
      <c r="AI649" s="49"/>
      <c r="AJ649" s="49"/>
      <c r="AK649" s="49"/>
      <c r="AL649" s="49"/>
      <c r="AM649" s="49"/>
      <c r="AN649" s="49"/>
      <c r="AO649" s="49"/>
      <c r="AP649" s="49"/>
      <c r="AQ649" s="49"/>
      <c r="AR649" s="49"/>
      <c r="AS649" s="49"/>
      <c r="AT649" s="49"/>
      <c r="AU649" s="49"/>
      <c r="AV649" s="49"/>
      <c r="AW649" s="49"/>
      <c r="AX649" s="49"/>
      <c r="AY649" s="49"/>
      <c r="AZ649" s="49"/>
      <c r="BA649" s="49"/>
      <c r="BB649" s="49"/>
      <c r="BC649" s="49"/>
      <c r="BD649" s="49"/>
      <c r="BE649" s="49"/>
      <c r="BF649" s="49"/>
      <c r="BG649" s="49"/>
      <c r="BH649" s="49"/>
      <c r="BI649" s="49"/>
      <c r="BJ649" s="49"/>
      <c r="BK649" s="49"/>
      <c r="BL649" s="49"/>
      <c r="BM649" s="49"/>
      <c r="BN649" s="49"/>
      <c r="BO649" s="62"/>
      <c r="BP649" s="62"/>
    </row>
    <row r="650" spans="6:68" s="45" customFormat="1" x14ac:dyDescent="0.5">
      <c r="F650" s="46"/>
      <c r="G650" s="46"/>
      <c r="H650" s="46"/>
      <c r="I650" s="46"/>
      <c r="J650" s="46"/>
      <c r="L650" s="49"/>
      <c r="M650" s="49"/>
      <c r="N650" s="49"/>
      <c r="O650" s="49"/>
      <c r="P650" s="49"/>
      <c r="Q650" s="49"/>
      <c r="R650" s="49"/>
      <c r="S650" s="49"/>
      <c r="T650" s="49"/>
      <c r="U650" s="49"/>
      <c r="V650" s="49"/>
      <c r="W650" s="49"/>
      <c r="X650" s="49"/>
      <c r="Y650" s="49"/>
      <c r="Z650" s="49"/>
      <c r="AA650" s="49"/>
      <c r="AB650" s="49"/>
      <c r="AC650" s="49"/>
      <c r="AD650" s="49"/>
      <c r="AE650" s="49"/>
      <c r="AF650" s="49"/>
      <c r="AG650" s="49"/>
      <c r="AH650" s="49"/>
      <c r="AI650" s="49"/>
      <c r="AJ650" s="49"/>
      <c r="AK650" s="49"/>
      <c r="AL650" s="49"/>
      <c r="AM650" s="49"/>
      <c r="AN650" s="49"/>
      <c r="AO650" s="49"/>
      <c r="AP650" s="49"/>
      <c r="AQ650" s="49"/>
      <c r="AR650" s="49"/>
      <c r="AS650" s="49"/>
      <c r="AT650" s="49"/>
      <c r="AU650" s="49"/>
      <c r="AV650" s="49"/>
      <c r="AW650" s="49"/>
      <c r="AX650" s="49"/>
      <c r="AY650" s="49"/>
      <c r="AZ650" s="49"/>
      <c r="BA650" s="49"/>
      <c r="BB650" s="49"/>
      <c r="BC650" s="49"/>
      <c r="BD650" s="49"/>
      <c r="BE650" s="49"/>
      <c r="BF650" s="49"/>
      <c r="BG650" s="49"/>
      <c r="BH650" s="49"/>
      <c r="BI650" s="49"/>
      <c r="BJ650" s="49"/>
      <c r="BK650" s="49"/>
      <c r="BL650" s="49"/>
      <c r="BM650" s="49"/>
      <c r="BN650" s="49"/>
      <c r="BO650" s="62"/>
      <c r="BP650" s="62"/>
    </row>
    <row r="651" spans="6:68" s="45" customFormat="1" x14ac:dyDescent="0.5">
      <c r="F651" s="46"/>
      <c r="G651" s="46"/>
      <c r="H651" s="46"/>
      <c r="I651" s="46"/>
      <c r="J651" s="46"/>
      <c r="L651" s="49"/>
      <c r="M651" s="49"/>
      <c r="N651" s="49"/>
      <c r="O651" s="49"/>
      <c r="P651" s="49"/>
      <c r="Q651" s="49"/>
      <c r="R651" s="49"/>
      <c r="S651" s="49"/>
      <c r="T651" s="49"/>
      <c r="U651" s="49"/>
      <c r="V651" s="49"/>
      <c r="W651" s="49"/>
      <c r="X651" s="49"/>
      <c r="Y651" s="49"/>
      <c r="Z651" s="49"/>
      <c r="AA651" s="49"/>
      <c r="AB651" s="49"/>
      <c r="AC651" s="49"/>
      <c r="AD651" s="49"/>
      <c r="AE651" s="49"/>
      <c r="AF651" s="49"/>
      <c r="AG651" s="49"/>
      <c r="AH651" s="49"/>
      <c r="AI651" s="49"/>
      <c r="AJ651" s="49"/>
      <c r="AK651" s="49"/>
      <c r="AL651" s="49"/>
      <c r="AM651" s="49"/>
      <c r="AN651" s="49"/>
      <c r="AO651" s="49"/>
      <c r="AP651" s="49"/>
      <c r="AQ651" s="49"/>
      <c r="AR651" s="49"/>
      <c r="AS651" s="49"/>
      <c r="AT651" s="49"/>
      <c r="AU651" s="49"/>
      <c r="AV651" s="49"/>
      <c r="AW651" s="49"/>
      <c r="AX651" s="49"/>
      <c r="AY651" s="49"/>
      <c r="AZ651" s="49"/>
      <c r="BA651" s="49"/>
      <c r="BB651" s="49"/>
      <c r="BC651" s="49"/>
      <c r="BD651" s="49"/>
      <c r="BE651" s="49"/>
      <c r="BF651" s="49"/>
      <c r="BG651" s="49"/>
      <c r="BH651" s="49"/>
      <c r="BI651" s="49"/>
      <c r="BJ651" s="49"/>
      <c r="BK651" s="49"/>
      <c r="BL651" s="49"/>
      <c r="BM651" s="49"/>
      <c r="BN651" s="49"/>
      <c r="BO651" s="62"/>
      <c r="BP651" s="62"/>
    </row>
    <row r="652" spans="6:68" s="45" customFormat="1" x14ac:dyDescent="0.5">
      <c r="F652" s="46"/>
      <c r="G652" s="46"/>
      <c r="H652" s="46"/>
      <c r="I652" s="46"/>
      <c r="J652" s="46"/>
      <c r="L652" s="49"/>
      <c r="M652" s="49"/>
      <c r="N652" s="49"/>
      <c r="O652" s="49"/>
      <c r="P652" s="49"/>
      <c r="Q652" s="49"/>
      <c r="R652" s="49"/>
      <c r="S652" s="49"/>
      <c r="T652" s="49"/>
      <c r="U652" s="49"/>
      <c r="V652" s="49"/>
      <c r="W652" s="49"/>
      <c r="X652" s="49"/>
      <c r="Y652" s="49"/>
      <c r="Z652" s="49"/>
      <c r="AA652" s="49"/>
      <c r="AB652" s="49"/>
      <c r="AC652" s="49"/>
      <c r="AD652" s="49"/>
      <c r="AE652" s="49"/>
      <c r="AF652" s="49"/>
      <c r="AG652" s="49"/>
      <c r="AH652" s="49"/>
      <c r="AI652" s="49"/>
      <c r="AJ652" s="49"/>
      <c r="AK652" s="49"/>
      <c r="AL652" s="49"/>
      <c r="AM652" s="49"/>
      <c r="AN652" s="49"/>
      <c r="AO652" s="49"/>
      <c r="AP652" s="49"/>
      <c r="AQ652" s="49"/>
      <c r="AR652" s="49"/>
      <c r="AS652" s="49"/>
      <c r="AT652" s="49"/>
      <c r="AU652" s="49"/>
      <c r="AV652" s="49"/>
      <c r="AW652" s="49"/>
      <c r="AX652" s="49"/>
      <c r="AY652" s="49"/>
      <c r="AZ652" s="49"/>
      <c r="BA652" s="49"/>
      <c r="BB652" s="49"/>
      <c r="BC652" s="49"/>
      <c r="BD652" s="49"/>
      <c r="BE652" s="49"/>
      <c r="BF652" s="49"/>
      <c r="BG652" s="49"/>
      <c r="BH652" s="49"/>
      <c r="BI652" s="49"/>
      <c r="BJ652" s="49"/>
      <c r="BK652" s="49"/>
      <c r="BL652" s="49"/>
      <c r="BM652" s="49"/>
      <c r="BN652" s="49"/>
      <c r="BO652" s="62"/>
      <c r="BP652" s="62"/>
    </row>
    <row r="653" spans="6:68" s="45" customFormat="1" x14ac:dyDescent="0.5">
      <c r="F653" s="46"/>
      <c r="G653" s="46"/>
      <c r="H653" s="46"/>
      <c r="I653" s="46"/>
      <c r="J653" s="46"/>
      <c r="L653" s="49"/>
      <c r="M653" s="49"/>
      <c r="N653" s="49"/>
      <c r="O653" s="49"/>
      <c r="P653" s="49"/>
      <c r="Q653" s="49"/>
      <c r="R653" s="49"/>
      <c r="S653" s="49"/>
      <c r="T653" s="49"/>
      <c r="U653" s="49"/>
      <c r="V653" s="49"/>
      <c r="W653" s="49"/>
      <c r="X653" s="49"/>
      <c r="Y653" s="49"/>
      <c r="Z653" s="49"/>
      <c r="AA653" s="49"/>
      <c r="AB653" s="49"/>
      <c r="AC653" s="49"/>
      <c r="AD653" s="49"/>
      <c r="AE653" s="49"/>
      <c r="AF653" s="49"/>
      <c r="AG653" s="49"/>
      <c r="AH653" s="49"/>
      <c r="AI653" s="49"/>
      <c r="AJ653" s="49"/>
      <c r="AK653" s="49"/>
      <c r="AL653" s="49"/>
      <c r="AM653" s="49"/>
      <c r="AN653" s="49"/>
      <c r="AO653" s="49"/>
      <c r="AP653" s="49"/>
      <c r="AQ653" s="49"/>
      <c r="AR653" s="49"/>
      <c r="AS653" s="49"/>
      <c r="AT653" s="49"/>
      <c r="AU653" s="49"/>
      <c r="AV653" s="49"/>
      <c r="AW653" s="49"/>
      <c r="AX653" s="49"/>
      <c r="AY653" s="49"/>
      <c r="AZ653" s="49"/>
      <c r="BA653" s="49"/>
      <c r="BB653" s="49"/>
      <c r="BC653" s="49"/>
      <c r="BD653" s="49"/>
      <c r="BE653" s="49"/>
      <c r="BF653" s="49"/>
      <c r="BG653" s="49"/>
      <c r="BH653" s="49"/>
      <c r="BI653" s="49"/>
      <c r="BJ653" s="49"/>
      <c r="BK653" s="49"/>
      <c r="BL653" s="49"/>
      <c r="BM653" s="49"/>
      <c r="BN653" s="49"/>
      <c r="BO653" s="62"/>
      <c r="BP653" s="62"/>
    </row>
    <row r="654" spans="6:68" s="45" customFormat="1" x14ac:dyDescent="0.5">
      <c r="F654" s="46"/>
      <c r="G654" s="46"/>
      <c r="H654" s="46"/>
      <c r="I654" s="46"/>
      <c r="J654" s="46"/>
      <c r="L654" s="49"/>
      <c r="M654" s="49"/>
      <c r="N654" s="49"/>
      <c r="O654" s="49"/>
      <c r="P654" s="49"/>
      <c r="Q654" s="49"/>
      <c r="R654" s="49"/>
      <c r="S654" s="49"/>
      <c r="T654" s="49"/>
      <c r="U654" s="49"/>
      <c r="V654" s="49"/>
      <c r="W654" s="49"/>
      <c r="X654" s="49"/>
      <c r="Y654" s="49"/>
      <c r="Z654" s="49"/>
      <c r="AA654" s="49"/>
      <c r="AB654" s="49"/>
      <c r="AC654" s="49"/>
      <c r="AD654" s="49"/>
      <c r="AE654" s="49"/>
      <c r="AF654" s="49"/>
      <c r="AG654" s="49"/>
      <c r="AH654" s="49"/>
      <c r="AI654" s="49"/>
      <c r="AJ654" s="49"/>
      <c r="AK654" s="49"/>
      <c r="AL654" s="49"/>
      <c r="AM654" s="49"/>
      <c r="AN654" s="49"/>
      <c r="AO654" s="49"/>
      <c r="AP654" s="49"/>
      <c r="AQ654" s="49"/>
      <c r="AR654" s="49"/>
      <c r="AS654" s="49"/>
      <c r="AT654" s="49"/>
      <c r="AU654" s="49"/>
      <c r="AV654" s="49"/>
      <c r="AW654" s="49"/>
      <c r="AX654" s="49"/>
      <c r="AY654" s="49"/>
      <c r="AZ654" s="49"/>
      <c r="BA654" s="49"/>
      <c r="BB654" s="49"/>
      <c r="BC654" s="49"/>
      <c r="BD654" s="49"/>
      <c r="BE654" s="49"/>
      <c r="BF654" s="49"/>
      <c r="BG654" s="49"/>
      <c r="BH654" s="49"/>
      <c r="BI654" s="49"/>
      <c r="BJ654" s="49"/>
      <c r="BK654" s="49"/>
      <c r="BL654" s="49"/>
      <c r="BM654" s="49"/>
      <c r="BN654" s="49"/>
      <c r="BO654" s="62"/>
      <c r="BP654" s="62"/>
    </row>
    <row r="655" spans="6:68" s="45" customFormat="1" x14ac:dyDescent="0.5">
      <c r="F655" s="46"/>
      <c r="G655" s="46"/>
      <c r="H655" s="46"/>
      <c r="I655" s="46"/>
      <c r="J655" s="46"/>
      <c r="L655" s="49"/>
      <c r="M655" s="49"/>
      <c r="N655" s="49"/>
      <c r="O655" s="49"/>
      <c r="P655" s="49"/>
      <c r="Q655" s="49"/>
      <c r="R655" s="49"/>
      <c r="S655" s="49"/>
      <c r="T655" s="49"/>
      <c r="U655" s="49"/>
      <c r="V655" s="49"/>
      <c r="W655" s="49"/>
      <c r="X655" s="49"/>
      <c r="Y655" s="49"/>
      <c r="Z655" s="49"/>
      <c r="AA655" s="49"/>
      <c r="AB655" s="49"/>
      <c r="AC655" s="49"/>
      <c r="AD655" s="49"/>
      <c r="AE655" s="49"/>
      <c r="AF655" s="49"/>
      <c r="AG655" s="49"/>
      <c r="AH655" s="49"/>
      <c r="AI655" s="49"/>
      <c r="AJ655" s="49"/>
      <c r="AK655" s="49"/>
      <c r="AL655" s="49"/>
      <c r="AM655" s="49"/>
      <c r="AN655" s="49"/>
      <c r="AO655" s="49"/>
      <c r="AP655" s="49"/>
      <c r="AQ655" s="49"/>
      <c r="AR655" s="49"/>
      <c r="AS655" s="49"/>
      <c r="AT655" s="49"/>
      <c r="AU655" s="49"/>
      <c r="AV655" s="49"/>
      <c r="AW655" s="49"/>
      <c r="AX655" s="49"/>
      <c r="AY655" s="49"/>
      <c r="AZ655" s="49"/>
      <c r="BA655" s="49"/>
      <c r="BB655" s="49"/>
      <c r="BC655" s="49"/>
      <c r="BD655" s="49"/>
      <c r="BE655" s="49"/>
      <c r="BF655" s="49"/>
      <c r="BG655" s="49"/>
      <c r="BH655" s="49"/>
      <c r="BI655" s="49"/>
      <c r="BJ655" s="49"/>
      <c r="BK655" s="49"/>
      <c r="BL655" s="49"/>
      <c r="BM655" s="49"/>
      <c r="BN655" s="49"/>
      <c r="BO655" s="62"/>
      <c r="BP655" s="62"/>
    </row>
    <row r="656" spans="6:68" s="45" customFormat="1" x14ac:dyDescent="0.5">
      <c r="F656" s="46"/>
      <c r="G656" s="46"/>
      <c r="H656" s="46"/>
      <c r="I656" s="46"/>
      <c r="J656" s="46"/>
      <c r="L656" s="49"/>
      <c r="M656" s="49"/>
      <c r="N656" s="49"/>
      <c r="O656" s="49"/>
      <c r="P656" s="49"/>
      <c r="Q656" s="49"/>
      <c r="R656" s="49"/>
      <c r="S656" s="49"/>
      <c r="T656" s="49"/>
      <c r="U656" s="49"/>
      <c r="V656" s="49"/>
      <c r="W656" s="49"/>
      <c r="X656" s="49"/>
      <c r="Y656" s="49"/>
      <c r="Z656" s="49"/>
      <c r="AA656" s="49"/>
      <c r="AB656" s="49"/>
      <c r="AC656" s="49"/>
      <c r="AD656" s="49"/>
      <c r="AE656" s="49"/>
      <c r="AF656" s="49"/>
      <c r="AG656" s="49"/>
      <c r="AH656" s="49"/>
      <c r="AI656" s="49"/>
      <c r="AJ656" s="49"/>
      <c r="AK656" s="49"/>
      <c r="AL656" s="49"/>
      <c r="AM656" s="49"/>
      <c r="AN656" s="49"/>
      <c r="AO656" s="49"/>
      <c r="AP656" s="49"/>
      <c r="AQ656" s="49"/>
      <c r="AR656" s="49"/>
      <c r="AS656" s="49"/>
      <c r="AT656" s="49"/>
      <c r="AU656" s="49"/>
      <c r="AV656" s="49"/>
      <c r="AW656" s="49"/>
      <c r="AX656" s="49"/>
      <c r="AY656" s="49"/>
      <c r="AZ656" s="49"/>
      <c r="BA656" s="49"/>
      <c r="BB656" s="49"/>
      <c r="BC656" s="49"/>
      <c r="BD656" s="49"/>
      <c r="BE656" s="49"/>
      <c r="BF656" s="49"/>
      <c r="BG656" s="49"/>
      <c r="BH656" s="49"/>
      <c r="BI656" s="49"/>
      <c r="BJ656" s="49"/>
      <c r="BK656" s="49"/>
      <c r="BL656" s="49"/>
      <c r="BM656" s="49"/>
      <c r="BN656" s="49"/>
      <c r="BO656" s="62"/>
      <c r="BP656" s="62"/>
    </row>
    <row r="657" spans="6:68" s="45" customFormat="1" x14ac:dyDescent="0.5">
      <c r="F657" s="46"/>
      <c r="G657" s="46"/>
      <c r="H657" s="46"/>
      <c r="I657" s="46"/>
      <c r="J657" s="46"/>
      <c r="L657" s="49"/>
      <c r="M657" s="49"/>
      <c r="N657" s="49"/>
      <c r="O657" s="49"/>
      <c r="P657" s="49"/>
      <c r="Q657" s="49"/>
      <c r="R657" s="49"/>
      <c r="S657" s="49"/>
      <c r="T657" s="49"/>
      <c r="U657" s="49"/>
      <c r="V657" s="49"/>
      <c r="W657" s="49"/>
      <c r="X657" s="49"/>
      <c r="Y657" s="49"/>
      <c r="Z657" s="49"/>
      <c r="AA657" s="49"/>
      <c r="AB657" s="49"/>
      <c r="AC657" s="49"/>
      <c r="AD657" s="49"/>
      <c r="AE657" s="49"/>
      <c r="AF657" s="49"/>
      <c r="AG657" s="49"/>
      <c r="AH657" s="49"/>
      <c r="AI657" s="49"/>
      <c r="AJ657" s="49"/>
      <c r="AK657" s="49"/>
      <c r="AL657" s="49"/>
      <c r="AM657" s="49"/>
      <c r="AN657" s="49"/>
      <c r="AO657" s="49"/>
      <c r="AP657" s="49"/>
      <c r="AQ657" s="49"/>
      <c r="AR657" s="49"/>
      <c r="AS657" s="49"/>
      <c r="AT657" s="49"/>
      <c r="AU657" s="49"/>
      <c r="AV657" s="49"/>
      <c r="AW657" s="49"/>
      <c r="AX657" s="49"/>
      <c r="AY657" s="49"/>
      <c r="AZ657" s="49"/>
      <c r="BA657" s="49"/>
      <c r="BB657" s="49"/>
      <c r="BC657" s="49"/>
      <c r="BD657" s="49"/>
      <c r="BE657" s="49"/>
      <c r="BF657" s="49"/>
      <c r="BG657" s="49"/>
      <c r="BH657" s="49"/>
      <c r="BI657" s="49"/>
      <c r="BJ657" s="49"/>
      <c r="BK657" s="49"/>
      <c r="BL657" s="49"/>
      <c r="BM657" s="49"/>
      <c r="BN657" s="49"/>
      <c r="BO657" s="62"/>
      <c r="BP657" s="62"/>
    </row>
    <row r="658" spans="6:68" s="45" customFormat="1" x14ac:dyDescent="0.5">
      <c r="F658" s="46"/>
      <c r="G658" s="46"/>
      <c r="H658" s="46"/>
      <c r="I658" s="46"/>
      <c r="J658" s="46"/>
      <c r="L658" s="49"/>
      <c r="M658" s="49"/>
      <c r="N658" s="49"/>
      <c r="O658" s="49"/>
      <c r="P658" s="49"/>
      <c r="Q658" s="49"/>
      <c r="R658" s="49"/>
      <c r="S658" s="49"/>
      <c r="T658" s="49"/>
      <c r="U658" s="49"/>
      <c r="V658" s="49"/>
      <c r="W658" s="49"/>
      <c r="X658" s="49"/>
      <c r="Y658" s="49"/>
      <c r="Z658" s="49"/>
      <c r="AA658" s="49"/>
      <c r="AB658" s="49"/>
      <c r="AC658" s="49"/>
      <c r="AD658" s="49"/>
      <c r="AE658" s="49"/>
      <c r="AF658" s="49"/>
      <c r="AG658" s="49"/>
      <c r="AH658" s="49"/>
      <c r="AI658" s="49"/>
      <c r="AJ658" s="49"/>
      <c r="AK658" s="49"/>
      <c r="AL658" s="49"/>
      <c r="AM658" s="49"/>
      <c r="AN658" s="49"/>
      <c r="AO658" s="49"/>
      <c r="AP658" s="49"/>
      <c r="AQ658" s="49"/>
      <c r="AR658" s="49"/>
      <c r="AS658" s="49"/>
      <c r="AT658" s="49"/>
      <c r="AU658" s="49"/>
      <c r="AV658" s="49"/>
      <c r="AW658" s="49"/>
      <c r="AX658" s="49"/>
      <c r="AY658" s="49"/>
      <c r="AZ658" s="49"/>
      <c r="BA658" s="49"/>
      <c r="BB658" s="49"/>
      <c r="BC658" s="49"/>
      <c r="BD658" s="49"/>
      <c r="BE658" s="49"/>
      <c r="BF658" s="49"/>
      <c r="BG658" s="49"/>
      <c r="BH658" s="49"/>
      <c r="BI658" s="49"/>
      <c r="BJ658" s="49"/>
      <c r="BK658" s="49"/>
      <c r="BL658" s="49"/>
      <c r="BM658" s="49"/>
      <c r="BN658" s="49"/>
      <c r="BO658" s="62"/>
      <c r="BP658" s="62"/>
    </row>
    <row r="659" spans="6:68" s="45" customFormat="1" x14ac:dyDescent="0.5">
      <c r="F659" s="46"/>
      <c r="G659" s="46"/>
      <c r="H659" s="46"/>
      <c r="I659" s="46"/>
      <c r="J659" s="46"/>
      <c r="L659" s="49"/>
      <c r="M659" s="49"/>
      <c r="N659" s="49"/>
      <c r="O659" s="49"/>
      <c r="P659" s="49"/>
      <c r="Q659" s="49"/>
      <c r="R659" s="49"/>
      <c r="S659" s="49"/>
      <c r="T659" s="49"/>
      <c r="U659" s="49"/>
      <c r="V659" s="49"/>
      <c r="W659" s="49"/>
      <c r="X659" s="49"/>
      <c r="Y659" s="49"/>
      <c r="Z659" s="49"/>
      <c r="AA659" s="49"/>
      <c r="AB659" s="49"/>
      <c r="AC659" s="49"/>
      <c r="AD659" s="49"/>
      <c r="AE659" s="49"/>
      <c r="AF659" s="49"/>
      <c r="AG659" s="49"/>
      <c r="AH659" s="49"/>
      <c r="AI659" s="49"/>
      <c r="AJ659" s="49"/>
      <c r="AK659" s="49"/>
      <c r="AL659" s="49"/>
      <c r="AM659" s="49"/>
      <c r="AN659" s="49"/>
      <c r="AO659" s="49"/>
      <c r="AP659" s="49"/>
      <c r="AQ659" s="49"/>
      <c r="AR659" s="49"/>
      <c r="AS659" s="49"/>
      <c r="AT659" s="49"/>
      <c r="AU659" s="49"/>
      <c r="AV659" s="49"/>
      <c r="AW659" s="49"/>
      <c r="AX659" s="49"/>
      <c r="AY659" s="49"/>
      <c r="AZ659" s="49"/>
      <c r="BA659" s="49"/>
      <c r="BB659" s="49"/>
      <c r="BC659" s="49"/>
      <c r="BD659" s="49"/>
      <c r="BE659" s="49"/>
      <c r="BF659" s="49"/>
      <c r="BG659" s="49"/>
      <c r="BH659" s="49"/>
      <c r="BI659" s="49"/>
      <c r="BJ659" s="49"/>
      <c r="BK659" s="49"/>
      <c r="BL659" s="49"/>
      <c r="BM659" s="49"/>
      <c r="BN659" s="49"/>
      <c r="BO659" s="62"/>
      <c r="BP659" s="62"/>
    </row>
    <row r="660" spans="6:68" s="45" customFormat="1" x14ac:dyDescent="0.5">
      <c r="F660" s="46"/>
      <c r="G660" s="46"/>
      <c r="H660" s="46"/>
      <c r="I660" s="46"/>
      <c r="J660" s="46"/>
      <c r="L660" s="49"/>
      <c r="M660" s="49"/>
      <c r="N660" s="49"/>
      <c r="O660" s="49"/>
      <c r="P660" s="49"/>
      <c r="Q660" s="49"/>
      <c r="R660" s="49"/>
      <c r="S660" s="49"/>
      <c r="T660" s="49"/>
      <c r="U660" s="49"/>
      <c r="V660" s="49"/>
      <c r="W660" s="49"/>
      <c r="X660" s="49"/>
      <c r="Y660" s="49"/>
      <c r="Z660" s="49"/>
      <c r="AA660" s="49"/>
      <c r="AB660" s="49"/>
      <c r="AC660" s="49"/>
      <c r="AD660" s="49"/>
      <c r="AE660" s="49"/>
      <c r="AF660" s="49"/>
      <c r="AG660" s="49"/>
      <c r="AH660" s="49"/>
      <c r="AI660" s="49"/>
      <c r="AJ660" s="49"/>
      <c r="AK660" s="49"/>
      <c r="AL660" s="49"/>
      <c r="AM660" s="49"/>
      <c r="AN660" s="49"/>
      <c r="AO660" s="49"/>
      <c r="AP660" s="49"/>
      <c r="AQ660" s="49"/>
      <c r="AR660" s="49"/>
      <c r="AS660" s="49"/>
      <c r="AT660" s="49"/>
      <c r="AU660" s="49"/>
      <c r="AV660" s="49"/>
      <c r="AW660" s="49"/>
      <c r="AX660" s="49"/>
      <c r="AY660" s="49"/>
      <c r="AZ660" s="49"/>
      <c r="BA660" s="49"/>
      <c r="BB660" s="49"/>
      <c r="BC660" s="49"/>
      <c r="BD660" s="49"/>
      <c r="BE660" s="49"/>
      <c r="BF660" s="49"/>
      <c r="BG660" s="49"/>
      <c r="BH660" s="49"/>
      <c r="BI660" s="49"/>
      <c r="BJ660" s="49"/>
      <c r="BK660" s="49"/>
      <c r="BL660" s="49"/>
      <c r="BM660" s="49"/>
      <c r="BN660" s="49"/>
      <c r="BO660" s="62"/>
      <c r="BP660" s="62"/>
    </row>
    <row r="661" spans="6:68" s="45" customFormat="1" x14ac:dyDescent="0.5">
      <c r="F661" s="46"/>
      <c r="G661" s="46"/>
      <c r="H661" s="46"/>
      <c r="I661" s="46"/>
      <c r="J661" s="46"/>
      <c r="L661" s="49"/>
      <c r="M661" s="49"/>
      <c r="N661" s="49"/>
      <c r="O661" s="49"/>
      <c r="P661" s="49"/>
      <c r="Q661" s="49"/>
      <c r="R661" s="49"/>
      <c r="S661" s="49"/>
      <c r="T661" s="49"/>
      <c r="U661" s="49"/>
      <c r="V661" s="49"/>
      <c r="W661" s="49"/>
      <c r="X661" s="49"/>
      <c r="Y661" s="49"/>
      <c r="Z661" s="49"/>
      <c r="AA661" s="49"/>
      <c r="AB661" s="49"/>
      <c r="AC661" s="49"/>
      <c r="AD661" s="49"/>
      <c r="AE661" s="49"/>
      <c r="AF661" s="49"/>
      <c r="AG661" s="49"/>
      <c r="AH661" s="49"/>
      <c r="AI661" s="49"/>
      <c r="AJ661" s="49"/>
      <c r="AK661" s="49"/>
      <c r="AL661" s="49"/>
      <c r="AM661" s="49"/>
      <c r="AN661" s="49"/>
      <c r="AO661" s="49"/>
      <c r="AP661" s="49"/>
      <c r="AQ661" s="49"/>
      <c r="AR661" s="49"/>
      <c r="AS661" s="49"/>
      <c r="AT661" s="49"/>
      <c r="AU661" s="49"/>
      <c r="AV661" s="49"/>
      <c r="AW661" s="49"/>
      <c r="AX661" s="49"/>
      <c r="AY661" s="49"/>
      <c r="AZ661" s="49"/>
      <c r="BA661" s="49"/>
      <c r="BB661" s="49"/>
      <c r="BC661" s="49"/>
      <c r="BD661" s="49"/>
      <c r="BE661" s="49"/>
      <c r="BF661" s="49"/>
      <c r="BG661" s="49"/>
      <c r="BH661" s="49"/>
      <c r="BI661" s="49"/>
      <c r="BJ661" s="49"/>
      <c r="BK661" s="49"/>
      <c r="BL661" s="49"/>
      <c r="BM661" s="49"/>
      <c r="BN661" s="49"/>
      <c r="BO661" s="62"/>
      <c r="BP661" s="62"/>
    </row>
    <row r="662" spans="6:68" s="45" customFormat="1" x14ac:dyDescent="0.5">
      <c r="F662" s="46"/>
      <c r="G662" s="46"/>
      <c r="H662" s="46"/>
      <c r="I662" s="46"/>
      <c r="J662" s="46"/>
      <c r="L662" s="49"/>
      <c r="M662" s="49"/>
      <c r="N662" s="49"/>
      <c r="O662" s="49"/>
      <c r="P662" s="49"/>
      <c r="Q662" s="49"/>
      <c r="R662" s="49"/>
      <c r="S662" s="49"/>
      <c r="T662" s="49"/>
      <c r="U662" s="49"/>
      <c r="V662" s="49"/>
      <c r="W662" s="49"/>
      <c r="X662" s="49"/>
      <c r="Y662" s="49"/>
      <c r="Z662" s="49"/>
      <c r="AA662" s="49"/>
      <c r="AB662" s="49"/>
      <c r="AC662" s="49"/>
      <c r="AD662" s="49"/>
      <c r="AE662" s="49"/>
      <c r="AF662" s="49"/>
      <c r="AG662" s="49"/>
      <c r="AH662" s="49"/>
      <c r="AI662" s="49"/>
      <c r="AJ662" s="49"/>
      <c r="AK662" s="49"/>
      <c r="AL662" s="49"/>
      <c r="AM662" s="49"/>
      <c r="AN662" s="49"/>
      <c r="AO662" s="49"/>
      <c r="AP662" s="49"/>
      <c r="AQ662" s="49"/>
      <c r="AR662" s="49"/>
      <c r="AS662" s="49"/>
      <c r="AT662" s="49"/>
      <c r="AU662" s="49"/>
      <c r="AV662" s="49"/>
      <c r="AW662" s="49"/>
      <c r="AX662" s="49"/>
      <c r="AY662" s="49"/>
      <c r="AZ662" s="49"/>
      <c r="BA662" s="49"/>
      <c r="BB662" s="49"/>
      <c r="BC662" s="49"/>
      <c r="BD662" s="49"/>
      <c r="BE662" s="49"/>
      <c r="BF662" s="49"/>
      <c r="BG662" s="49"/>
      <c r="BH662" s="49"/>
      <c r="BI662" s="49"/>
      <c r="BJ662" s="49"/>
      <c r="BK662" s="49"/>
      <c r="BL662" s="49"/>
      <c r="BM662" s="49"/>
      <c r="BN662" s="49"/>
      <c r="BO662" s="62"/>
      <c r="BP662" s="62"/>
    </row>
    <row r="663" spans="6:68" s="45" customFormat="1" x14ac:dyDescent="0.5">
      <c r="F663" s="46"/>
      <c r="G663" s="46"/>
      <c r="H663" s="46"/>
      <c r="I663" s="46"/>
      <c r="J663" s="46"/>
      <c r="L663" s="49"/>
      <c r="M663" s="49"/>
      <c r="N663" s="49"/>
      <c r="O663" s="49"/>
      <c r="P663" s="49"/>
      <c r="Q663" s="49"/>
      <c r="R663" s="49"/>
      <c r="S663" s="49"/>
      <c r="T663" s="49"/>
      <c r="U663" s="49"/>
      <c r="V663" s="49"/>
      <c r="W663" s="49"/>
      <c r="X663" s="49"/>
      <c r="Y663" s="49"/>
      <c r="Z663" s="49"/>
      <c r="AA663" s="49"/>
      <c r="AB663" s="49"/>
      <c r="AC663" s="49"/>
      <c r="AD663" s="49"/>
      <c r="AE663" s="49"/>
      <c r="AF663" s="49"/>
      <c r="AG663" s="49"/>
      <c r="AH663" s="49"/>
      <c r="AI663" s="49"/>
      <c r="AJ663" s="49"/>
      <c r="AK663" s="49"/>
      <c r="AL663" s="49"/>
      <c r="AM663" s="49"/>
      <c r="AN663" s="49"/>
      <c r="AO663" s="49"/>
      <c r="AP663" s="49"/>
      <c r="AQ663" s="49"/>
      <c r="AR663" s="49"/>
      <c r="AS663" s="49"/>
      <c r="AT663" s="49"/>
      <c r="AU663" s="49"/>
      <c r="AV663" s="49"/>
      <c r="AW663" s="49"/>
      <c r="AX663" s="49"/>
      <c r="AY663" s="49"/>
      <c r="AZ663" s="49"/>
      <c r="BA663" s="49"/>
      <c r="BB663" s="49"/>
      <c r="BC663" s="49"/>
      <c r="BD663" s="49"/>
      <c r="BE663" s="49"/>
      <c r="BF663" s="49"/>
      <c r="BG663" s="49"/>
      <c r="BH663" s="49"/>
      <c r="BI663" s="49"/>
      <c r="BJ663" s="49"/>
      <c r="BK663" s="49"/>
      <c r="BL663" s="49"/>
      <c r="BM663" s="49"/>
      <c r="BN663" s="49"/>
      <c r="BO663" s="62"/>
      <c r="BP663" s="62"/>
    </row>
    <row r="664" spans="6:68" s="45" customFormat="1" x14ac:dyDescent="0.5">
      <c r="F664" s="46"/>
      <c r="G664" s="46"/>
      <c r="H664" s="46"/>
      <c r="I664" s="46"/>
      <c r="J664" s="46"/>
      <c r="L664" s="49"/>
      <c r="M664" s="49"/>
      <c r="N664" s="49"/>
      <c r="O664" s="49"/>
      <c r="P664" s="49"/>
      <c r="Q664" s="49"/>
      <c r="R664" s="49"/>
      <c r="S664" s="49"/>
      <c r="T664" s="49"/>
      <c r="U664" s="49"/>
      <c r="V664" s="49"/>
      <c r="W664" s="49"/>
      <c r="X664" s="49"/>
      <c r="Y664" s="49"/>
      <c r="Z664" s="49"/>
      <c r="AA664" s="49"/>
      <c r="AB664" s="49"/>
      <c r="AC664" s="49"/>
      <c r="AD664" s="49"/>
      <c r="AE664" s="49"/>
      <c r="AF664" s="49"/>
      <c r="AG664" s="49"/>
      <c r="AH664" s="49"/>
      <c r="AI664" s="49"/>
      <c r="AJ664" s="49"/>
      <c r="AK664" s="49"/>
      <c r="AL664" s="49"/>
      <c r="AM664" s="49"/>
      <c r="AN664" s="49"/>
      <c r="AO664" s="49"/>
      <c r="AP664" s="49"/>
      <c r="AQ664" s="49"/>
      <c r="AR664" s="49"/>
      <c r="AS664" s="49"/>
      <c r="AT664" s="49"/>
      <c r="AU664" s="49"/>
      <c r="AV664" s="49"/>
      <c r="AW664" s="49"/>
      <c r="AX664" s="49"/>
      <c r="AY664" s="49"/>
      <c r="AZ664" s="49"/>
      <c r="BA664" s="49"/>
      <c r="BB664" s="49"/>
      <c r="BC664" s="49"/>
      <c r="BD664" s="49"/>
      <c r="BE664" s="49"/>
      <c r="BF664" s="49"/>
      <c r="BG664" s="49"/>
      <c r="BH664" s="49"/>
      <c r="BI664" s="49"/>
      <c r="BJ664" s="49"/>
      <c r="BK664" s="49"/>
      <c r="BL664" s="49"/>
      <c r="BM664" s="49"/>
      <c r="BN664" s="49"/>
      <c r="BO664" s="62"/>
      <c r="BP664" s="62"/>
    </row>
    <row r="665" spans="6:68" s="45" customFormat="1" x14ac:dyDescent="0.5">
      <c r="F665" s="46"/>
      <c r="G665" s="46"/>
      <c r="H665" s="46"/>
      <c r="I665" s="46"/>
      <c r="J665" s="46"/>
      <c r="L665" s="49"/>
      <c r="M665" s="49"/>
      <c r="N665" s="49"/>
      <c r="O665" s="49"/>
      <c r="P665" s="49"/>
      <c r="Q665" s="49"/>
      <c r="R665" s="49"/>
      <c r="S665" s="49"/>
      <c r="T665" s="49"/>
      <c r="U665" s="49"/>
      <c r="V665" s="49"/>
      <c r="W665" s="49"/>
      <c r="X665" s="49"/>
      <c r="Y665" s="49"/>
      <c r="Z665" s="49"/>
      <c r="AA665" s="49"/>
      <c r="AB665" s="49"/>
      <c r="AC665" s="49"/>
      <c r="AD665" s="49"/>
      <c r="AE665" s="49"/>
      <c r="AF665" s="49"/>
      <c r="AG665" s="49"/>
      <c r="AH665" s="49"/>
      <c r="AI665" s="49"/>
      <c r="AJ665" s="49"/>
      <c r="AK665" s="49"/>
      <c r="AL665" s="49"/>
      <c r="AM665" s="49"/>
      <c r="AN665" s="49"/>
      <c r="AO665" s="49"/>
      <c r="AP665" s="49"/>
      <c r="AQ665" s="49"/>
      <c r="AR665" s="49"/>
      <c r="AS665" s="49"/>
      <c r="AT665" s="49"/>
      <c r="AU665" s="49"/>
      <c r="AV665" s="49"/>
      <c r="AW665" s="49"/>
      <c r="AX665" s="49"/>
      <c r="AY665" s="49"/>
      <c r="AZ665" s="49"/>
      <c r="BA665" s="49"/>
      <c r="BB665" s="49"/>
      <c r="BC665" s="49"/>
      <c r="BD665" s="49"/>
      <c r="BE665" s="49"/>
      <c r="BF665" s="49"/>
      <c r="BG665" s="49"/>
      <c r="BH665" s="49"/>
      <c r="BI665" s="49"/>
      <c r="BJ665" s="49"/>
      <c r="BK665" s="49"/>
      <c r="BL665" s="49"/>
      <c r="BM665" s="49"/>
      <c r="BN665" s="49"/>
      <c r="BO665" s="62"/>
      <c r="BP665" s="62"/>
    </row>
    <row r="666" spans="6:68" s="45" customFormat="1" x14ac:dyDescent="0.5">
      <c r="F666" s="46"/>
      <c r="G666" s="46"/>
      <c r="H666" s="46"/>
      <c r="I666" s="46"/>
      <c r="J666" s="46"/>
      <c r="L666" s="49"/>
      <c r="M666" s="49"/>
      <c r="N666" s="49"/>
      <c r="O666" s="49"/>
      <c r="P666" s="49"/>
      <c r="Q666" s="49"/>
      <c r="R666" s="49"/>
      <c r="S666" s="49"/>
      <c r="T666" s="49"/>
      <c r="U666" s="49"/>
      <c r="V666" s="49"/>
      <c r="W666" s="49"/>
      <c r="X666" s="49"/>
      <c r="Y666" s="49"/>
      <c r="Z666" s="49"/>
      <c r="AA666" s="49"/>
      <c r="AB666" s="49"/>
      <c r="AC666" s="49"/>
      <c r="AD666" s="49"/>
      <c r="AE666" s="49"/>
      <c r="AF666" s="49"/>
      <c r="AG666" s="49"/>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9"/>
      <c r="BH666" s="49"/>
      <c r="BI666" s="49"/>
      <c r="BJ666" s="49"/>
      <c r="BK666" s="49"/>
      <c r="BL666" s="49"/>
      <c r="BM666" s="49"/>
      <c r="BN666" s="49"/>
      <c r="BO666" s="62"/>
      <c r="BP666" s="62"/>
    </row>
    <row r="667" spans="6:68" s="45" customFormat="1" x14ac:dyDescent="0.5">
      <c r="F667" s="46"/>
      <c r="G667" s="46"/>
      <c r="H667" s="46"/>
      <c r="I667" s="46"/>
      <c r="J667" s="46"/>
      <c r="L667" s="49"/>
      <c r="M667" s="49"/>
      <c r="N667" s="49"/>
      <c r="O667" s="49"/>
      <c r="P667" s="49"/>
      <c r="Q667" s="49"/>
      <c r="R667" s="49"/>
      <c r="S667" s="49"/>
      <c r="T667" s="49"/>
      <c r="U667" s="49"/>
      <c r="V667" s="49"/>
      <c r="W667" s="49"/>
      <c r="X667" s="49"/>
      <c r="Y667" s="49"/>
      <c r="Z667" s="49"/>
      <c r="AA667" s="49"/>
      <c r="AB667" s="49"/>
      <c r="AC667" s="49"/>
      <c r="AD667" s="49"/>
      <c r="AE667" s="49"/>
      <c r="AF667" s="49"/>
      <c r="AG667" s="49"/>
      <c r="AH667" s="49"/>
      <c r="AI667" s="49"/>
      <c r="AJ667" s="49"/>
      <c r="AK667" s="49"/>
      <c r="AL667" s="49"/>
      <c r="AM667" s="49"/>
      <c r="AN667" s="49"/>
      <c r="AO667" s="49"/>
      <c r="AP667" s="49"/>
      <c r="AQ667" s="49"/>
      <c r="AR667" s="49"/>
      <c r="AS667" s="49"/>
      <c r="AT667" s="49"/>
      <c r="AU667" s="49"/>
      <c r="AV667" s="49"/>
      <c r="AW667" s="49"/>
      <c r="AX667" s="49"/>
      <c r="AY667" s="49"/>
      <c r="AZ667" s="49"/>
      <c r="BA667" s="49"/>
      <c r="BB667" s="49"/>
      <c r="BC667" s="49"/>
      <c r="BD667" s="49"/>
      <c r="BE667" s="49"/>
      <c r="BF667" s="49"/>
      <c r="BG667" s="49"/>
      <c r="BH667" s="49"/>
      <c r="BI667" s="49"/>
      <c r="BJ667" s="49"/>
      <c r="BK667" s="49"/>
      <c r="BL667" s="49"/>
      <c r="BM667" s="49"/>
      <c r="BN667" s="49"/>
      <c r="BO667" s="62"/>
      <c r="BP667" s="62"/>
    </row>
    <row r="668" spans="6:68" s="45" customFormat="1" x14ac:dyDescent="0.5">
      <c r="F668" s="46"/>
      <c r="G668" s="46"/>
      <c r="H668" s="46"/>
      <c r="I668" s="46"/>
      <c r="J668" s="46"/>
      <c r="L668" s="49"/>
      <c r="M668" s="49"/>
      <c r="N668" s="49"/>
      <c r="O668" s="49"/>
      <c r="P668" s="49"/>
      <c r="Q668" s="49"/>
      <c r="R668" s="49"/>
      <c r="S668" s="49"/>
      <c r="T668" s="49"/>
      <c r="U668" s="49"/>
      <c r="V668" s="49"/>
      <c r="W668" s="49"/>
      <c r="X668" s="49"/>
      <c r="Y668" s="49"/>
      <c r="Z668" s="49"/>
      <c r="AA668" s="49"/>
      <c r="AB668" s="49"/>
      <c r="AC668" s="49"/>
      <c r="AD668" s="49"/>
      <c r="AE668" s="49"/>
      <c r="AF668" s="49"/>
      <c r="AG668" s="49"/>
      <c r="AH668" s="49"/>
      <c r="AI668" s="49"/>
      <c r="AJ668" s="49"/>
      <c r="AK668" s="49"/>
      <c r="AL668" s="49"/>
      <c r="AM668" s="49"/>
      <c r="AN668" s="49"/>
      <c r="AO668" s="49"/>
      <c r="AP668" s="49"/>
      <c r="AQ668" s="49"/>
      <c r="AR668" s="49"/>
      <c r="AS668" s="49"/>
      <c r="AT668" s="49"/>
      <c r="AU668" s="49"/>
      <c r="AV668" s="49"/>
      <c r="AW668" s="49"/>
      <c r="AX668" s="49"/>
      <c r="AY668" s="49"/>
      <c r="AZ668" s="49"/>
      <c r="BA668" s="49"/>
      <c r="BB668" s="49"/>
      <c r="BC668" s="49"/>
      <c r="BD668" s="49"/>
      <c r="BE668" s="49"/>
      <c r="BF668" s="49"/>
      <c r="BG668" s="49"/>
      <c r="BH668" s="49"/>
      <c r="BI668" s="49"/>
      <c r="BJ668" s="49"/>
      <c r="BK668" s="49"/>
      <c r="BL668" s="49"/>
      <c r="BM668" s="49"/>
      <c r="BN668" s="49"/>
      <c r="BO668" s="62"/>
      <c r="BP668" s="62"/>
    </row>
    <row r="669" spans="6:68" s="45" customFormat="1" x14ac:dyDescent="0.5">
      <c r="F669" s="46"/>
      <c r="G669" s="46"/>
      <c r="H669" s="46"/>
      <c r="I669" s="46"/>
      <c r="J669" s="46"/>
      <c r="L669" s="49"/>
      <c r="M669" s="49"/>
      <c r="N669" s="49"/>
      <c r="O669" s="49"/>
      <c r="P669" s="49"/>
      <c r="Q669" s="49"/>
      <c r="R669" s="49"/>
      <c r="S669" s="49"/>
      <c r="T669" s="49"/>
      <c r="U669" s="49"/>
      <c r="V669" s="49"/>
      <c r="W669" s="49"/>
      <c r="X669" s="49"/>
      <c r="Y669" s="49"/>
      <c r="Z669" s="49"/>
      <c r="AA669" s="49"/>
      <c r="AB669" s="49"/>
      <c r="AC669" s="49"/>
      <c r="AD669" s="49"/>
      <c r="AE669" s="49"/>
      <c r="AF669" s="49"/>
      <c r="AG669" s="49"/>
      <c r="AH669" s="49"/>
      <c r="AI669" s="49"/>
      <c r="AJ669" s="49"/>
      <c r="AK669" s="49"/>
      <c r="AL669" s="49"/>
      <c r="AM669" s="49"/>
      <c r="AN669" s="49"/>
      <c r="AO669" s="49"/>
      <c r="AP669" s="49"/>
      <c r="AQ669" s="49"/>
      <c r="AR669" s="49"/>
      <c r="AS669" s="49"/>
      <c r="AT669" s="49"/>
      <c r="AU669" s="49"/>
      <c r="AV669" s="49"/>
      <c r="AW669" s="49"/>
      <c r="AX669" s="49"/>
      <c r="AY669" s="49"/>
      <c r="AZ669" s="49"/>
      <c r="BA669" s="49"/>
      <c r="BB669" s="49"/>
      <c r="BC669" s="49"/>
      <c r="BD669" s="49"/>
      <c r="BE669" s="49"/>
      <c r="BF669" s="49"/>
      <c r="BG669" s="49"/>
      <c r="BH669" s="49"/>
      <c r="BI669" s="49"/>
      <c r="BJ669" s="49"/>
      <c r="BK669" s="49"/>
      <c r="BL669" s="49"/>
      <c r="BM669" s="49"/>
      <c r="BN669" s="49"/>
      <c r="BO669" s="62"/>
      <c r="BP669" s="62"/>
    </row>
    <row r="670" spans="6:68" s="45" customFormat="1" x14ac:dyDescent="0.5">
      <c r="F670" s="46"/>
      <c r="G670" s="46"/>
      <c r="H670" s="46"/>
      <c r="I670" s="46"/>
      <c r="J670" s="46"/>
      <c r="L670" s="49"/>
      <c r="M670" s="49"/>
      <c r="N670" s="49"/>
      <c r="O670" s="49"/>
      <c r="P670" s="49"/>
      <c r="Q670" s="49"/>
      <c r="R670" s="49"/>
      <c r="S670" s="49"/>
      <c r="T670" s="49"/>
      <c r="U670" s="49"/>
      <c r="V670" s="49"/>
      <c r="W670" s="49"/>
      <c r="X670" s="49"/>
      <c r="Y670" s="49"/>
      <c r="Z670" s="49"/>
      <c r="AA670" s="49"/>
      <c r="AB670" s="49"/>
      <c r="AC670" s="49"/>
      <c r="AD670" s="49"/>
      <c r="AE670" s="49"/>
      <c r="AF670" s="49"/>
      <c r="AG670" s="49"/>
      <c r="AH670" s="49"/>
      <c r="AI670" s="49"/>
      <c r="AJ670" s="49"/>
      <c r="AK670" s="49"/>
      <c r="AL670" s="49"/>
      <c r="AM670" s="49"/>
      <c r="AN670" s="49"/>
      <c r="AO670" s="49"/>
      <c r="AP670" s="49"/>
      <c r="AQ670" s="49"/>
      <c r="AR670" s="49"/>
      <c r="AS670" s="49"/>
      <c r="AT670" s="49"/>
      <c r="AU670" s="49"/>
      <c r="AV670" s="49"/>
      <c r="AW670" s="49"/>
      <c r="AX670" s="49"/>
      <c r="AY670" s="49"/>
      <c r="AZ670" s="49"/>
      <c r="BA670" s="49"/>
      <c r="BB670" s="49"/>
      <c r="BC670" s="49"/>
      <c r="BD670" s="49"/>
      <c r="BE670" s="49"/>
      <c r="BF670" s="49"/>
      <c r="BG670" s="49"/>
      <c r="BH670" s="49"/>
      <c r="BI670" s="49"/>
      <c r="BJ670" s="49"/>
      <c r="BK670" s="49"/>
      <c r="BL670" s="49"/>
      <c r="BM670" s="49"/>
      <c r="BN670" s="49"/>
      <c r="BO670" s="62"/>
      <c r="BP670" s="62"/>
    </row>
    <row r="671" spans="6:68" s="45" customFormat="1" x14ac:dyDescent="0.5">
      <c r="F671" s="46"/>
      <c r="G671" s="46"/>
      <c r="H671" s="46"/>
      <c r="I671" s="46"/>
      <c r="J671" s="46"/>
      <c r="L671" s="49"/>
      <c r="M671" s="49"/>
      <c r="N671" s="49"/>
      <c r="O671" s="49"/>
      <c r="P671" s="49"/>
      <c r="Q671" s="49"/>
      <c r="R671" s="49"/>
      <c r="S671" s="49"/>
      <c r="T671" s="49"/>
      <c r="U671" s="49"/>
      <c r="V671" s="49"/>
      <c r="W671" s="49"/>
      <c r="X671" s="49"/>
      <c r="Y671" s="49"/>
      <c r="Z671" s="49"/>
      <c r="AA671" s="49"/>
      <c r="AB671" s="49"/>
      <c r="AC671" s="49"/>
      <c r="AD671" s="49"/>
      <c r="AE671" s="49"/>
      <c r="AF671" s="49"/>
      <c r="AG671" s="49"/>
      <c r="AH671" s="49"/>
      <c r="AI671" s="49"/>
      <c r="AJ671" s="49"/>
      <c r="AK671" s="49"/>
      <c r="AL671" s="49"/>
      <c r="AM671" s="49"/>
      <c r="AN671" s="49"/>
      <c r="AO671" s="49"/>
      <c r="AP671" s="49"/>
      <c r="AQ671" s="49"/>
      <c r="AR671" s="49"/>
      <c r="AS671" s="49"/>
      <c r="AT671" s="49"/>
      <c r="AU671" s="49"/>
      <c r="AV671" s="49"/>
      <c r="AW671" s="49"/>
      <c r="AX671" s="49"/>
      <c r="AY671" s="49"/>
      <c r="AZ671" s="49"/>
      <c r="BA671" s="49"/>
      <c r="BB671" s="49"/>
      <c r="BC671" s="49"/>
      <c r="BD671" s="49"/>
      <c r="BE671" s="49"/>
      <c r="BF671" s="49"/>
      <c r="BG671" s="49"/>
      <c r="BH671" s="49"/>
      <c r="BI671" s="49"/>
      <c r="BJ671" s="49"/>
      <c r="BK671" s="49"/>
      <c r="BL671" s="49"/>
      <c r="BM671" s="49"/>
      <c r="BN671" s="49"/>
      <c r="BO671" s="62"/>
      <c r="BP671" s="62"/>
    </row>
    <row r="672" spans="6:68" s="45" customFormat="1" x14ac:dyDescent="0.5">
      <c r="F672" s="46"/>
      <c r="G672" s="46"/>
      <c r="H672" s="46"/>
      <c r="I672" s="46"/>
      <c r="J672" s="46"/>
      <c r="L672" s="49"/>
      <c r="M672" s="49"/>
      <c r="N672" s="49"/>
      <c r="O672" s="49"/>
      <c r="P672" s="49"/>
      <c r="Q672" s="49"/>
      <c r="R672" s="49"/>
      <c r="S672" s="49"/>
      <c r="T672" s="49"/>
      <c r="U672" s="49"/>
      <c r="V672" s="49"/>
      <c r="W672" s="49"/>
      <c r="X672" s="49"/>
      <c r="Y672" s="49"/>
      <c r="Z672" s="49"/>
      <c r="AA672" s="49"/>
      <c r="AB672" s="49"/>
      <c r="AC672" s="49"/>
      <c r="AD672" s="49"/>
      <c r="AE672" s="49"/>
      <c r="AF672" s="49"/>
      <c r="AG672" s="49"/>
      <c r="AH672" s="49"/>
      <c r="AI672" s="49"/>
      <c r="AJ672" s="49"/>
      <c r="AK672" s="49"/>
      <c r="AL672" s="49"/>
      <c r="AM672" s="49"/>
      <c r="AN672" s="49"/>
      <c r="AO672" s="49"/>
      <c r="AP672" s="49"/>
      <c r="AQ672" s="49"/>
      <c r="AR672" s="49"/>
      <c r="AS672" s="49"/>
      <c r="AT672" s="49"/>
      <c r="AU672" s="49"/>
      <c r="AV672" s="49"/>
      <c r="AW672" s="49"/>
      <c r="AX672" s="49"/>
      <c r="AY672" s="49"/>
      <c r="AZ672" s="49"/>
      <c r="BA672" s="49"/>
      <c r="BB672" s="49"/>
      <c r="BC672" s="49"/>
      <c r="BD672" s="49"/>
      <c r="BE672" s="49"/>
      <c r="BF672" s="49"/>
      <c r="BG672" s="49"/>
      <c r="BH672" s="49"/>
      <c r="BI672" s="49"/>
      <c r="BJ672" s="49"/>
      <c r="BK672" s="49"/>
      <c r="BL672" s="49"/>
      <c r="BM672" s="49"/>
      <c r="BN672" s="49"/>
      <c r="BO672" s="62"/>
      <c r="BP672" s="62"/>
    </row>
    <row r="673" spans="6:68" s="45" customFormat="1" x14ac:dyDescent="0.5">
      <c r="F673" s="46"/>
      <c r="G673" s="46"/>
      <c r="H673" s="46"/>
      <c r="I673" s="46"/>
      <c r="J673" s="46"/>
      <c r="L673" s="49"/>
      <c r="M673" s="49"/>
      <c r="N673" s="49"/>
      <c r="O673" s="49"/>
      <c r="P673" s="49"/>
      <c r="Q673" s="49"/>
      <c r="R673" s="49"/>
      <c r="S673" s="49"/>
      <c r="T673" s="49"/>
      <c r="U673" s="49"/>
      <c r="V673" s="49"/>
      <c r="W673" s="49"/>
      <c r="X673" s="49"/>
      <c r="Y673" s="49"/>
      <c r="Z673" s="49"/>
      <c r="AA673" s="49"/>
      <c r="AB673" s="49"/>
      <c r="AC673" s="49"/>
      <c r="AD673" s="49"/>
      <c r="AE673" s="49"/>
      <c r="AF673" s="49"/>
      <c r="AG673" s="49"/>
      <c r="AH673" s="49"/>
      <c r="AI673" s="49"/>
      <c r="AJ673" s="49"/>
      <c r="AK673" s="49"/>
      <c r="AL673" s="49"/>
      <c r="AM673" s="49"/>
      <c r="AN673" s="49"/>
      <c r="AO673" s="49"/>
      <c r="AP673" s="49"/>
      <c r="AQ673" s="49"/>
      <c r="AR673" s="49"/>
      <c r="AS673" s="49"/>
      <c r="AT673" s="49"/>
      <c r="AU673" s="49"/>
      <c r="AV673" s="49"/>
      <c r="AW673" s="49"/>
      <c r="AX673" s="49"/>
      <c r="AY673" s="49"/>
      <c r="AZ673" s="49"/>
      <c r="BA673" s="49"/>
      <c r="BB673" s="49"/>
      <c r="BC673" s="49"/>
      <c r="BD673" s="49"/>
      <c r="BE673" s="49"/>
      <c r="BF673" s="49"/>
      <c r="BG673" s="49"/>
      <c r="BH673" s="49"/>
      <c r="BI673" s="49"/>
      <c r="BJ673" s="49"/>
      <c r="BK673" s="49"/>
      <c r="BL673" s="49"/>
      <c r="BM673" s="49"/>
      <c r="BN673" s="49"/>
      <c r="BO673" s="62"/>
      <c r="BP673" s="62"/>
    </row>
    <row r="674" spans="6:68" s="45" customFormat="1" x14ac:dyDescent="0.5">
      <c r="F674" s="46"/>
      <c r="G674" s="46"/>
      <c r="H674" s="46"/>
      <c r="I674" s="46"/>
      <c r="J674" s="46"/>
      <c r="L674" s="49"/>
      <c r="M674" s="49"/>
      <c r="N674" s="49"/>
      <c r="O674" s="49"/>
      <c r="P674" s="49"/>
      <c r="Q674" s="49"/>
      <c r="R674" s="49"/>
      <c r="S674" s="49"/>
      <c r="T674" s="49"/>
      <c r="U674" s="49"/>
      <c r="V674" s="49"/>
      <c r="W674" s="49"/>
      <c r="X674" s="49"/>
      <c r="Y674" s="49"/>
      <c r="Z674" s="49"/>
      <c r="AA674" s="49"/>
      <c r="AB674" s="49"/>
      <c r="AC674" s="49"/>
      <c r="AD674" s="49"/>
      <c r="AE674" s="49"/>
      <c r="AF674" s="49"/>
      <c r="AG674" s="49"/>
      <c r="AH674" s="49"/>
      <c r="AI674" s="49"/>
      <c r="AJ674" s="49"/>
      <c r="AK674" s="49"/>
      <c r="AL674" s="49"/>
      <c r="AM674" s="49"/>
      <c r="AN674" s="49"/>
      <c r="AO674" s="49"/>
      <c r="AP674" s="49"/>
      <c r="AQ674" s="49"/>
      <c r="AR674" s="49"/>
      <c r="AS674" s="49"/>
      <c r="AT674" s="49"/>
      <c r="AU674" s="49"/>
      <c r="AV674" s="49"/>
      <c r="AW674" s="49"/>
      <c r="AX674" s="49"/>
      <c r="AY674" s="49"/>
      <c r="AZ674" s="49"/>
      <c r="BA674" s="49"/>
      <c r="BB674" s="49"/>
      <c r="BC674" s="49"/>
      <c r="BD674" s="49"/>
      <c r="BE674" s="49"/>
      <c r="BF674" s="49"/>
      <c r="BG674" s="49"/>
      <c r="BH674" s="49"/>
      <c r="BI674" s="49"/>
      <c r="BJ674" s="49"/>
      <c r="BK674" s="49"/>
      <c r="BL674" s="49"/>
      <c r="BM674" s="49"/>
      <c r="BN674" s="49"/>
      <c r="BO674" s="62"/>
      <c r="BP674" s="62"/>
    </row>
    <row r="675" spans="6:68" s="45" customFormat="1" x14ac:dyDescent="0.5">
      <c r="F675" s="46"/>
      <c r="G675" s="46"/>
      <c r="H675" s="46"/>
      <c r="I675" s="46"/>
      <c r="J675" s="46"/>
      <c r="L675" s="49"/>
      <c r="M675" s="49"/>
      <c r="N675" s="49"/>
      <c r="O675" s="49"/>
      <c r="P675" s="49"/>
      <c r="Q675" s="49"/>
      <c r="R675" s="49"/>
      <c r="S675" s="49"/>
      <c r="T675" s="49"/>
      <c r="U675" s="49"/>
      <c r="V675" s="49"/>
      <c r="W675" s="49"/>
      <c r="X675" s="49"/>
      <c r="Y675" s="49"/>
      <c r="Z675" s="49"/>
      <c r="AA675" s="49"/>
      <c r="AB675" s="49"/>
      <c r="AC675" s="49"/>
      <c r="AD675" s="49"/>
      <c r="AE675" s="49"/>
      <c r="AF675" s="49"/>
      <c r="AG675" s="49"/>
      <c r="AH675" s="49"/>
      <c r="AI675" s="49"/>
      <c r="AJ675" s="49"/>
      <c r="AK675" s="49"/>
      <c r="AL675" s="49"/>
      <c r="AM675" s="49"/>
      <c r="AN675" s="49"/>
      <c r="AO675" s="49"/>
      <c r="AP675" s="49"/>
      <c r="AQ675" s="49"/>
      <c r="AR675" s="49"/>
      <c r="AS675" s="49"/>
      <c r="AT675" s="49"/>
      <c r="AU675" s="49"/>
      <c r="AV675" s="49"/>
      <c r="AW675" s="49"/>
      <c r="AX675" s="49"/>
      <c r="AY675" s="49"/>
      <c r="AZ675" s="49"/>
      <c r="BA675" s="49"/>
      <c r="BB675" s="49"/>
      <c r="BC675" s="49"/>
      <c r="BD675" s="49"/>
      <c r="BE675" s="49"/>
      <c r="BF675" s="49"/>
      <c r="BG675" s="49"/>
      <c r="BH675" s="49"/>
      <c r="BI675" s="49"/>
      <c r="BJ675" s="49"/>
      <c r="BK675" s="49"/>
      <c r="BL675" s="49"/>
      <c r="BM675" s="49"/>
      <c r="BN675" s="49"/>
      <c r="BO675" s="62"/>
      <c r="BP675" s="62"/>
    </row>
    <row r="676" spans="6:68" s="45" customFormat="1" x14ac:dyDescent="0.5">
      <c r="F676" s="46"/>
      <c r="G676" s="46"/>
      <c r="H676" s="46"/>
      <c r="I676" s="46"/>
      <c r="J676" s="46"/>
      <c r="L676" s="49"/>
      <c r="M676" s="49"/>
      <c r="N676" s="49"/>
      <c r="O676" s="49"/>
      <c r="P676" s="49"/>
      <c r="Q676" s="49"/>
      <c r="R676" s="49"/>
      <c r="S676" s="49"/>
      <c r="T676" s="49"/>
      <c r="U676" s="49"/>
      <c r="V676" s="49"/>
      <c r="W676" s="49"/>
      <c r="X676" s="49"/>
      <c r="Y676" s="49"/>
      <c r="Z676" s="49"/>
      <c r="AA676" s="49"/>
      <c r="AB676" s="49"/>
      <c r="AC676" s="49"/>
      <c r="AD676" s="49"/>
      <c r="AE676" s="49"/>
      <c r="AF676" s="49"/>
      <c r="AG676" s="49"/>
      <c r="AH676" s="49"/>
      <c r="AI676" s="49"/>
      <c r="AJ676" s="49"/>
      <c r="AK676" s="49"/>
      <c r="AL676" s="49"/>
      <c r="AM676" s="49"/>
      <c r="AN676" s="49"/>
      <c r="AO676" s="49"/>
      <c r="AP676" s="49"/>
      <c r="AQ676" s="49"/>
      <c r="AR676" s="49"/>
      <c r="AS676" s="49"/>
      <c r="AT676" s="49"/>
      <c r="AU676" s="49"/>
      <c r="AV676" s="49"/>
      <c r="AW676" s="49"/>
      <c r="AX676" s="49"/>
      <c r="AY676" s="49"/>
      <c r="AZ676" s="49"/>
      <c r="BA676" s="49"/>
      <c r="BB676" s="49"/>
      <c r="BC676" s="49"/>
      <c r="BD676" s="49"/>
      <c r="BE676" s="49"/>
      <c r="BF676" s="49"/>
      <c r="BG676" s="49"/>
      <c r="BH676" s="49"/>
      <c r="BI676" s="49"/>
      <c r="BJ676" s="49"/>
      <c r="BK676" s="49"/>
      <c r="BL676" s="49"/>
      <c r="BM676" s="49"/>
      <c r="BN676" s="49"/>
      <c r="BO676" s="62"/>
      <c r="BP676" s="62"/>
    </row>
    <row r="677" spans="6:68" s="45" customFormat="1" x14ac:dyDescent="0.5">
      <c r="F677" s="46"/>
      <c r="G677" s="46"/>
      <c r="H677" s="46"/>
      <c r="I677" s="46"/>
      <c r="J677" s="46"/>
      <c r="L677" s="49"/>
      <c r="M677" s="49"/>
      <c r="N677" s="49"/>
      <c r="O677" s="49"/>
      <c r="P677" s="49"/>
      <c r="Q677" s="49"/>
      <c r="R677" s="49"/>
      <c r="S677" s="49"/>
      <c r="T677" s="49"/>
      <c r="U677" s="49"/>
      <c r="V677" s="49"/>
      <c r="W677" s="49"/>
      <c r="X677" s="49"/>
      <c r="Y677" s="49"/>
      <c r="Z677" s="49"/>
      <c r="AA677" s="49"/>
      <c r="AB677" s="49"/>
      <c r="AC677" s="49"/>
      <c r="AD677" s="49"/>
      <c r="AE677" s="49"/>
      <c r="AF677" s="49"/>
      <c r="AG677" s="49"/>
      <c r="AH677" s="49"/>
      <c r="AI677" s="49"/>
      <c r="AJ677" s="49"/>
      <c r="AK677" s="49"/>
      <c r="AL677" s="49"/>
      <c r="AM677" s="49"/>
      <c r="AN677" s="49"/>
      <c r="AO677" s="49"/>
      <c r="AP677" s="49"/>
      <c r="AQ677" s="49"/>
      <c r="AR677" s="49"/>
      <c r="AS677" s="49"/>
      <c r="AT677" s="49"/>
      <c r="AU677" s="49"/>
      <c r="AV677" s="49"/>
      <c r="AW677" s="49"/>
      <c r="AX677" s="49"/>
      <c r="AY677" s="49"/>
      <c r="AZ677" s="49"/>
      <c r="BA677" s="49"/>
      <c r="BB677" s="49"/>
      <c r="BC677" s="49"/>
      <c r="BD677" s="49"/>
      <c r="BE677" s="49"/>
      <c r="BF677" s="49"/>
      <c r="BG677" s="49"/>
      <c r="BH677" s="49"/>
      <c r="BI677" s="49"/>
      <c r="BJ677" s="49"/>
      <c r="BK677" s="49"/>
      <c r="BL677" s="49"/>
      <c r="BM677" s="49"/>
      <c r="BN677" s="49"/>
      <c r="BO677" s="62"/>
      <c r="BP677" s="62"/>
    </row>
    <row r="678" spans="6:68" s="45" customFormat="1" x14ac:dyDescent="0.5">
      <c r="F678" s="46"/>
      <c r="G678" s="46"/>
      <c r="H678" s="46"/>
      <c r="I678" s="46"/>
      <c r="J678" s="46"/>
      <c r="L678" s="49"/>
      <c r="M678" s="49"/>
      <c r="N678" s="49"/>
      <c r="O678" s="49"/>
      <c r="P678" s="49"/>
      <c r="Q678" s="49"/>
      <c r="R678" s="49"/>
      <c r="S678" s="49"/>
      <c r="T678" s="49"/>
      <c r="U678" s="49"/>
      <c r="V678" s="49"/>
      <c r="W678" s="49"/>
      <c r="X678" s="49"/>
      <c r="Y678" s="49"/>
      <c r="Z678" s="49"/>
      <c r="AA678" s="49"/>
      <c r="AB678" s="49"/>
      <c r="AC678" s="49"/>
      <c r="AD678" s="49"/>
      <c r="AE678" s="49"/>
      <c r="AF678" s="49"/>
      <c r="AG678" s="49"/>
      <c r="AH678" s="49"/>
      <c r="AI678" s="49"/>
      <c r="AJ678" s="49"/>
      <c r="AK678" s="49"/>
      <c r="AL678" s="49"/>
      <c r="AM678" s="49"/>
      <c r="AN678" s="49"/>
      <c r="AO678" s="49"/>
      <c r="AP678" s="49"/>
      <c r="AQ678" s="49"/>
      <c r="AR678" s="49"/>
      <c r="AS678" s="49"/>
      <c r="AT678" s="49"/>
      <c r="AU678" s="49"/>
      <c r="AV678" s="49"/>
      <c r="AW678" s="49"/>
      <c r="AX678" s="49"/>
      <c r="AY678" s="49"/>
      <c r="AZ678" s="49"/>
      <c r="BA678" s="49"/>
      <c r="BB678" s="49"/>
      <c r="BC678" s="49"/>
      <c r="BD678" s="49"/>
      <c r="BE678" s="49"/>
      <c r="BF678" s="49"/>
      <c r="BG678" s="49"/>
      <c r="BH678" s="49"/>
      <c r="BI678" s="49"/>
      <c r="BJ678" s="49"/>
      <c r="BK678" s="49"/>
      <c r="BL678" s="49"/>
      <c r="BM678" s="49"/>
      <c r="BN678" s="49"/>
      <c r="BO678" s="62"/>
      <c r="BP678" s="62"/>
    </row>
    <row r="679" spans="6:68" s="45" customFormat="1" x14ac:dyDescent="0.5">
      <c r="F679" s="46"/>
      <c r="G679" s="46"/>
      <c r="H679" s="46"/>
      <c r="I679" s="46"/>
      <c r="J679" s="46"/>
      <c r="L679" s="49"/>
      <c r="M679" s="49"/>
      <c r="N679" s="49"/>
      <c r="O679" s="49"/>
      <c r="P679" s="49"/>
      <c r="Q679" s="49"/>
      <c r="R679" s="49"/>
      <c r="S679" s="49"/>
      <c r="T679" s="49"/>
      <c r="U679" s="49"/>
      <c r="V679" s="49"/>
      <c r="W679" s="49"/>
      <c r="X679" s="49"/>
      <c r="Y679" s="49"/>
      <c r="Z679" s="49"/>
      <c r="AA679" s="49"/>
      <c r="AB679" s="49"/>
      <c r="AC679" s="49"/>
      <c r="AD679" s="49"/>
      <c r="AE679" s="49"/>
      <c r="AF679" s="49"/>
      <c r="AG679" s="49"/>
      <c r="AH679" s="49"/>
      <c r="AI679" s="49"/>
      <c r="AJ679" s="49"/>
      <c r="AK679" s="49"/>
      <c r="AL679" s="49"/>
      <c r="AM679" s="49"/>
      <c r="AN679" s="49"/>
      <c r="AO679" s="49"/>
      <c r="AP679" s="49"/>
      <c r="AQ679" s="49"/>
      <c r="AR679" s="49"/>
      <c r="AS679" s="49"/>
      <c r="AT679" s="49"/>
      <c r="AU679" s="49"/>
      <c r="AV679" s="49"/>
      <c r="AW679" s="49"/>
      <c r="AX679" s="49"/>
      <c r="AY679" s="49"/>
      <c r="AZ679" s="49"/>
      <c r="BA679" s="49"/>
      <c r="BB679" s="49"/>
      <c r="BC679" s="49"/>
      <c r="BD679" s="49"/>
      <c r="BE679" s="49"/>
      <c r="BF679" s="49"/>
      <c r="BG679" s="49"/>
      <c r="BH679" s="49"/>
      <c r="BI679" s="49"/>
      <c r="BJ679" s="49"/>
      <c r="BK679" s="49"/>
      <c r="BL679" s="49"/>
      <c r="BM679" s="49"/>
      <c r="BN679" s="49"/>
      <c r="BO679" s="62"/>
      <c r="BP679" s="62"/>
    </row>
    <row r="680" spans="6:68" s="45" customFormat="1" x14ac:dyDescent="0.5">
      <c r="F680" s="46"/>
      <c r="G680" s="46"/>
      <c r="H680" s="46"/>
      <c r="I680" s="46"/>
      <c r="J680" s="46"/>
      <c r="L680" s="49"/>
      <c r="M680" s="49"/>
      <c r="N680" s="49"/>
      <c r="O680" s="49"/>
      <c r="P680" s="49"/>
      <c r="Q680" s="49"/>
      <c r="R680" s="49"/>
      <c r="S680" s="49"/>
      <c r="T680" s="49"/>
      <c r="U680" s="49"/>
      <c r="V680" s="49"/>
      <c r="W680" s="49"/>
      <c r="X680" s="49"/>
      <c r="Y680" s="49"/>
      <c r="Z680" s="49"/>
      <c r="AA680" s="49"/>
      <c r="AB680" s="49"/>
      <c r="AC680" s="49"/>
      <c r="AD680" s="49"/>
      <c r="AE680" s="49"/>
      <c r="AF680" s="49"/>
      <c r="AG680" s="49"/>
      <c r="AH680" s="49"/>
      <c r="AI680" s="49"/>
      <c r="AJ680" s="49"/>
      <c r="AK680" s="49"/>
      <c r="AL680" s="49"/>
      <c r="AM680" s="49"/>
      <c r="AN680" s="49"/>
      <c r="AO680" s="49"/>
      <c r="AP680" s="49"/>
      <c r="AQ680" s="49"/>
      <c r="AR680" s="49"/>
      <c r="AS680" s="49"/>
      <c r="AT680" s="49"/>
      <c r="AU680" s="49"/>
      <c r="AV680" s="49"/>
      <c r="AW680" s="49"/>
      <c r="AX680" s="49"/>
      <c r="AY680" s="49"/>
      <c r="AZ680" s="49"/>
      <c r="BA680" s="49"/>
      <c r="BB680" s="49"/>
      <c r="BC680" s="49"/>
      <c r="BD680" s="49"/>
      <c r="BE680" s="49"/>
      <c r="BF680" s="49"/>
      <c r="BG680" s="49"/>
      <c r="BH680" s="49"/>
      <c r="BI680" s="49"/>
      <c r="BJ680" s="49"/>
      <c r="BK680" s="49"/>
      <c r="BL680" s="49"/>
      <c r="BM680" s="49"/>
      <c r="BN680" s="49"/>
      <c r="BO680" s="62"/>
      <c r="BP680" s="62"/>
    </row>
    <row r="681" spans="6:68" s="45" customFormat="1" x14ac:dyDescent="0.5">
      <c r="F681" s="46"/>
      <c r="G681" s="46"/>
      <c r="H681" s="46"/>
      <c r="I681" s="46"/>
      <c r="J681" s="46"/>
      <c r="L681" s="49"/>
      <c r="M681" s="49"/>
      <c r="N681" s="49"/>
      <c r="O681" s="49"/>
      <c r="P681" s="49"/>
      <c r="Q681" s="49"/>
      <c r="R681" s="49"/>
      <c r="S681" s="49"/>
      <c r="T681" s="49"/>
      <c r="U681" s="49"/>
      <c r="V681" s="49"/>
      <c r="W681" s="49"/>
      <c r="X681" s="49"/>
      <c r="Y681" s="49"/>
      <c r="Z681" s="49"/>
      <c r="AA681" s="49"/>
      <c r="AB681" s="49"/>
      <c r="AC681" s="49"/>
      <c r="AD681" s="49"/>
      <c r="AE681" s="49"/>
      <c r="AF681" s="49"/>
      <c r="AG681" s="49"/>
      <c r="AH681" s="49"/>
      <c r="AI681" s="49"/>
      <c r="AJ681" s="49"/>
      <c r="AK681" s="49"/>
      <c r="AL681" s="49"/>
      <c r="AM681" s="49"/>
      <c r="AN681" s="49"/>
      <c r="AO681" s="49"/>
      <c r="AP681" s="49"/>
      <c r="AQ681" s="49"/>
      <c r="AR681" s="49"/>
      <c r="AS681" s="49"/>
      <c r="AT681" s="49"/>
      <c r="AU681" s="49"/>
      <c r="AV681" s="49"/>
      <c r="AW681" s="49"/>
      <c r="AX681" s="49"/>
      <c r="AY681" s="49"/>
      <c r="AZ681" s="49"/>
      <c r="BA681" s="49"/>
      <c r="BB681" s="49"/>
      <c r="BC681" s="49"/>
      <c r="BD681" s="49"/>
      <c r="BE681" s="49"/>
      <c r="BF681" s="49"/>
      <c r="BG681" s="49"/>
      <c r="BH681" s="49"/>
      <c r="BI681" s="49"/>
      <c r="BJ681" s="49"/>
      <c r="BK681" s="49"/>
      <c r="BL681" s="49"/>
      <c r="BM681" s="49"/>
      <c r="BN681" s="49"/>
      <c r="BO681" s="62"/>
      <c r="BP681" s="62"/>
    </row>
    <row r="682" spans="6:68" s="45" customFormat="1" x14ac:dyDescent="0.5">
      <c r="F682" s="46"/>
      <c r="G682" s="46"/>
      <c r="H682" s="46"/>
      <c r="I682" s="46"/>
      <c r="J682" s="46"/>
      <c r="L682" s="49"/>
      <c r="M682" s="49"/>
      <c r="N682" s="49"/>
      <c r="O682" s="49"/>
      <c r="P682" s="49"/>
      <c r="Q682" s="49"/>
      <c r="R682" s="49"/>
      <c r="S682" s="49"/>
      <c r="T682" s="49"/>
      <c r="U682" s="49"/>
      <c r="V682" s="49"/>
      <c r="W682" s="49"/>
      <c r="X682" s="49"/>
      <c r="Y682" s="49"/>
      <c r="Z682" s="49"/>
      <c r="AA682" s="49"/>
      <c r="AB682" s="49"/>
      <c r="AC682" s="49"/>
      <c r="AD682" s="49"/>
      <c r="AE682" s="49"/>
      <c r="AF682" s="49"/>
      <c r="AG682" s="49"/>
      <c r="AH682" s="49"/>
      <c r="AI682" s="49"/>
      <c r="AJ682" s="49"/>
      <c r="AK682" s="49"/>
      <c r="AL682" s="49"/>
      <c r="AM682" s="49"/>
      <c r="AN682" s="49"/>
      <c r="AO682" s="49"/>
      <c r="AP682" s="49"/>
      <c r="AQ682" s="49"/>
      <c r="AR682" s="49"/>
      <c r="AS682" s="49"/>
      <c r="AT682" s="49"/>
      <c r="AU682" s="49"/>
      <c r="AV682" s="49"/>
      <c r="AW682" s="49"/>
      <c r="AX682" s="49"/>
      <c r="AY682" s="49"/>
      <c r="AZ682" s="49"/>
      <c r="BA682" s="49"/>
      <c r="BB682" s="49"/>
      <c r="BC682" s="49"/>
      <c r="BD682" s="49"/>
      <c r="BE682" s="49"/>
      <c r="BF682" s="49"/>
      <c r="BG682" s="49"/>
      <c r="BH682" s="49"/>
      <c r="BI682" s="49"/>
      <c r="BJ682" s="49"/>
      <c r="BK682" s="49"/>
      <c r="BL682" s="49"/>
      <c r="BM682" s="49"/>
      <c r="BN682" s="49"/>
      <c r="BO682" s="62"/>
      <c r="BP682" s="62"/>
    </row>
    <row r="683" spans="6:68" s="45" customFormat="1" x14ac:dyDescent="0.5">
      <c r="F683" s="46"/>
      <c r="G683" s="46"/>
      <c r="H683" s="46"/>
      <c r="I683" s="46"/>
      <c r="J683" s="46"/>
      <c r="L683" s="49"/>
      <c r="M683" s="49"/>
      <c r="N683" s="49"/>
      <c r="O683" s="49"/>
      <c r="P683" s="49"/>
      <c r="Q683" s="49"/>
      <c r="R683" s="49"/>
      <c r="S683" s="49"/>
      <c r="T683" s="49"/>
      <c r="U683" s="49"/>
      <c r="V683" s="49"/>
      <c r="W683" s="49"/>
      <c r="X683" s="49"/>
      <c r="Y683" s="49"/>
      <c r="Z683" s="49"/>
      <c r="AA683" s="49"/>
      <c r="AB683" s="49"/>
      <c r="AC683" s="49"/>
      <c r="AD683" s="49"/>
      <c r="AE683" s="49"/>
      <c r="AF683" s="49"/>
      <c r="AG683" s="49"/>
      <c r="AH683" s="49"/>
      <c r="AI683" s="49"/>
      <c r="AJ683" s="49"/>
      <c r="AK683" s="49"/>
      <c r="AL683" s="49"/>
      <c r="AM683" s="49"/>
      <c r="AN683" s="49"/>
      <c r="AO683" s="49"/>
      <c r="AP683" s="49"/>
      <c r="AQ683" s="49"/>
      <c r="AR683" s="49"/>
      <c r="AS683" s="49"/>
      <c r="AT683" s="49"/>
      <c r="AU683" s="49"/>
      <c r="AV683" s="49"/>
      <c r="AW683" s="49"/>
      <c r="AX683" s="49"/>
      <c r="AY683" s="49"/>
      <c r="AZ683" s="49"/>
      <c r="BA683" s="49"/>
      <c r="BB683" s="49"/>
      <c r="BC683" s="49"/>
      <c r="BD683" s="49"/>
      <c r="BE683" s="49"/>
      <c r="BF683" s="49"/>
      <c r="BG683" s="49"/>
      <c r="BH683" s="49"/>
      <c r="BI683" s="49"/>
      <c r="BJ683" s="49"/>
      <c r="BK683" s="49"/>
      <c r="BL683" s="49"/>
      <c r="BM683" s="49"/>
      <c r="BN683" s="49"/>
      <c r="BO683" s="62"/>
      <c r="BP683" s="62"/>
    </row>
    <row r="684" spans="6:68" s="45" customFormat="1" x14ac:dyDescent="0.5">
      <c r="F684" s="46"/>
      <c r="G684" s="46"/>
      <c r="H684" s="46"/>
      <c r="I684" s="46"/>
      <c r="J684" s="46"/>
      <c r="L684" s="49"/>
      <c r="M684" s="49"/>
      <c r="N684" s="49"/>
      <c r="O684" s="49"/>
      <c r="P684" s="49"/>
      <c r="Q684" s="49"/>
      <c r="R684" s="49"/>
      <c r="S684" s="49"/>
      <c r="T684" s="49"/>
      <c r="U684" s="49"/>
      <c r="V684" s="49"/>
      <c r="W684" s="49"/>
      <c r="X684" s="49"/>
      <c r="Y684" s="49"/>
      <c r="Z684" s="49"/>
      <c r="AA684" s="49"/>
      <c r="AB684" s="49"/>
      <c r="AC684" s="49"/>
      <c r="AD684" s="49"/>
      <c r="AE684" s="49"/>
      <c r="AF684" s="49"/>
      <c r="AG684" s="49"/>
      <c r="AH684" s="49"/>
      <c r="AI684" s="49"/>
      <c r="AJ684" s="49"/>
      <c r="AK684" s="49"/>
      <c r="AL684" s="49"/>
      <c r="AM684" s="49"/>
      <c r="AN684" s="49"/>
      <c r="AO684" s="49"/>
      <c r="AP684" s="49"/>
      <c r="AQ684" s="49"/>
      <c r="AR684" s="49"/>
      <c r="AS684" s="49"/>
      <c r="AT684" s="49"/>
      <c r="AU684" s="49"/>
      <c r="AV684" s="49"/>
      <c r="AW684" s="49"/>
      <c r="AX684" s="49"/>
      <c r="AY684" s="49"/>
      <c r="AZ684" s="49"/>
      <c r="BA684" s="49"/>
      <c r="BB684" s="49"/>
      <c r="BC684" s="49"/>
      <c r="BD684" s="49"/>
      <c r="BE684" s="49"/>
      <c r="BF684" s="49"/>
      <c r="BG684" s="49"/>
      <c r="BH684" s="49"/>
      <c r="BI684" s="49"/>
      <c r="BJ684" s="49"/>
      <c r="BK684" s="49"/>
      <c r="BL684" s="49"/>
      <c r="BM684" s="49"/>
      <c r="BN684" s="49"/>
      <c r="BO684" s="62"/>
      <c r="BP684" s="62"/>
    </row>
    <row r="685" spans="6:68" s="45" customFormat="1" x14ac:dyDescent="0.5">
      <c r="F685" s="46"/>
      <c r="G685" s="46"/>
      <c r="H685" s="46"/>
      <c r="I685" s="46"/>
      <c r="J685" s="46"/>
      <c r="L685" s="49"/>
      <c r="M685" s="49"/>
      <c r="N685" s="49"/>
      <c r="O685" s="49"/>
      <c r="P685" s="49"/>
      <c r="Q685" s="49"/>
      <c r="R685" s="49"/>
      <c r="S685" s="49"/>
      <c r="T685" s="49"/>
      <c r="U685" s="49"/>
      <c r="V685" s="49"/>
      <c r="W685" s="49"/>
      <c r="X685" s="49"/>
      <c r="Y685" s="49"/>
      <c r="Z685" s="49"/>
      <c r="AA685" s="49"/>
      <c r="AB685" s="49"/>
      <c r="AC685" s="49"/>
      <c r="AD685" s="49"/>
      <c r="AE685" s="49"/>
      <c r="AF685" s="49"/>
      <c r="AG685" s="49"/>
      <c r="AH685" s="49"/>
      <c r="AI685" s="49"/>
      <c r="AJ685" s="49"/>
      <c r="AK685" s="49"/>
      <c r="AL685" s="49"/>
      <c r="AM685" s="49"/>
      <c r="AN685" s="49"/>
      <c r="AO685" s="49"/>
      <c r="AP685" s="49"/>
      <c r="AQ685" s="49"/>
      <c r="AR685" s="49"/>
      <c r="AS685" s="49"/>
      <c r="AT685" s="49"/>
      <c r="AU685" s="49"/>
      <c r="AV685" s="49"/>
      <c r="AW685" s="49"/>
      <c r="AX685" s="49"/>
      <c r="AY685" s="49"/>
      <c r="AZ685" s="49"/>
      <c r="BA685" s="49"/>
      <c r="BB685" s="49"/>
      <c r="BC685" s="49"/>
      <c r="BD685" s="49"/>
      <c r="BE685" s="49"/>
      <c r="BF685" s="49"/>
      <c r="BG685" s="49"/>
      <c r="BH685" s="49"/>
      <c r="BI685" s="49"/>
      <c r="BJ685" s="49"/>
      <c r="BK685" s="49"/>
      <c r="BL685" s="49"/>
      <c r="BM685" s="49"/>
      <c r="BN685" s="49"/>
      <c r="BO685" s="62"/>
      <c r="BP685" s="62"/>
    </row>
    <row r="686" spans="6:68" s="45" customFormat="1" x14ac:dyDescent="0.5">
      <c r="F686" s="46"/>
      <c r="G686" s="46"/>
      <c r="H686" s="46"/>
      <c r="I686" s="46"/>
      <c r="J686" s="46"/>
      <c r="L686" s="49"/>
      <c r="M686" s="49"/>
      <c r="N686" s="49"/>
      <c r="O686" s="49"/>
      <c r="P686" s="49"/>
      <c r="Q686" s="49"/>
      <c r="R686" s="49"/>
      <c r="S686" s="49"/>
      <c r="T686" s="49"/>
      <c r="U686" s="49"/>
      <c r="V686" s="49"/>
      <c r="W686" s="49"/>
      <c r="X686" s="49"/>
      <c r="Y686" s="49"/>
      <c r="Z686" s="49"/>
      <c r="AA686" s="49"/>
      <c r="AB686" s="49"/>
      <c r="AC686" s="49"/>
      <c r="AD686" s="49"/>
      <c r="AE686" s="49"/>
      <c r="AF686" s="49"/>
      <c r="AG686" s="49"/>
      <c r="AH686" s="49"/>
      <c r="AI686" s="49"/>
      <c r="AJ686" s="49"/>
      <c r="AK686" s="49"/>
      <c r="AL686" s="49"/>
      <c r="AM686" s="49"/>
      <c r="AN686" s="49"/>
      <c r="AO686" s="49"/>
      <c r="AP686" s="49"/>
      <c r="AQ686" s="49"/>
      <c r="AR686" s="49"/>
      <c r="AS686" s="49"/>
      <c r="AT686" s="49"/>
      <c r="AU686" s="49"/>
      <c r="AV686" s="49"/>
      <c r="AW686" s="49"/>
      <c r="AX686" s="49"/>
      <c r="AY686" s="49"/>
      <c r="AZ686" s="49"/>
      <c r="BA686" s="49"/>
      <c r="BB686" s="49"/>
      <c r="BC686" s="49"/>
      <c r="BD686" s="49"/>
      <c r="BE686" s="49"/>
      <c r="BF686" s="49"/>
      <c r="BG686" s="49"/>
      <c r="BH686" s="49"/>
      <c r="BI686" s="49"/>
      <c r="BJ686" s="49"/>
      <c r="BK686" s="49"/>
      <c r="BL686" s="49"/>
      <c r="BM686" s="49"/>
      <c r="BN686" s="49"/>
      <c r="BO686" s="62"/>
      <c r="BP686" s="62"/>
    </row>
    <row r="687" spans="6:68" s="45" customFormat="1" x14ac:dyDescent="0.5">
      <c r="F687" s="46"/>
      <c r="G687" s="46"/>
      <c r="H687" s="46"/>
      <c r="I687" s="46"/>
      <c r="J687" s="46"/>
      <c r="L687" s="49"/>
      <c r="M687" s="49"/>
      <c r="N687" s="49"/>
      <c r="O687" s="49"/>
      <c r="P687" s="49"/>
      <c r="Q687" s="49"/>
      <c r="R687" s="49"/>
      <c r="S687" s="49"/>
      <c r="T687" s="49"/>
      <c r="U687" s="49"/>
      <c r="V687" s="49"/>
      <c r="W687" s="49"/>
      <c r="X687" s="49"/>
      <c r="Y687" s="49"/>
      <c r="Z687" s="49"/>
      <c r="AA687" s="49"/>
      <c r="AB687" s="49"/>
      <c r="AC687" s="49"/>
      <c r="AD687" s="49"/>
      <c r="AE687" s="49"/>
      <c r="AF687" s="49"/>
      <c r="AG687" s="49"/>
      <c r="AH687" s="49"/>
      <c r="AI687" s="49"/>
      <c r="AJ687" s="49"/>
      <c r="AK687" s="49"/>
      <c r="AL687" s="49"/>
      <c r="AM687" s="49"/>
      <c r="AN687" s="49"/>
      <c r="AO687" s="49"/>
      <c r="AP687" s="49"/>
      <c r="AQ687" s="49"/>
      <c r="AR687" s="49"/>
      <c r="AS687" s="49"/>
      <c r="AT687" s="49"/>
      <c r="AU687" s="49"/>
      <c r="AV687" s="49"/>
      <c r="AW687" s="49"/>
      <c r="AX687" s="49"/>
      <c r="AY687" s="49"/>
      <c r="AZ687" s="49"/>
      <c r="BA687" s="49"/>
      <c r="BB687" s="49"/>
      <c r="BC687" s="49"/>
      <c r="BD687" s="49"/>
      <c r="BE687" s="49"/>
      <c r="BF687" s="49"/>
      <c r="BG687" s="49"/>
      <c r="BH687" s="49"/>
      <c r="BI687" s="49"/>
      <c r="BJ687" s="49"/>
      <c r="BK687" s="49"/>
      <c r="BL687" s="49"/>
      <c r="BM687" s="49"/>
      <c r="BN687" s="49"/>
      <c r="BO687" s="62"/>
      <c r="BP687" s="62"/>
    </row>
    <row r="688" spans="6:68" s="45" customFormat="1" x14ac:dyDescent="0.5">
      <c r="F688" s="46"/>
      <c r="G688" s="46"/>
      <c r="H688" s="46"/>
      <c r="I688" s="46"/>
      <c r="J688" s="46"/>
      <c r="L688" s="49"/>
      <c r="M688" s="49"/>
      <c r="N688" s="49"/>
      <c r="O688" s="49"/>
      <c r="P688" s="49"/>
      <c r="Q688" s="49"/>
      <c r="R688" s="49"/>
      <c r="S688" s="49"/>
      <c r="T688" s="49"/>
      <c r="U688" s="49"/>
      <c r="V688" s="49"/>
      <c r="W688" s="49"/>
      <c r="X688" s="49"/>
      <c r="Y688" s="49"/>
      <c r="Z688" s="49"/>
      <c r="AA688" s="49"/>
      <c r="AB688" s="49"/>
      <c r="AC688" s="49"/>
      <c r="AD688" s="49"/>
      <c r="AE688" s="49"/>
      <c r="AF688" s="49"/>
      <c r="AG688" s="49"/>
      <c r="AH688" s="49"/>
      <c r="AI688" s="49"/>
      <c r="AJ688" s="49"/>
      <c r="AK688" s="49"/>
      <c r="AL688" s="49"/>
      <c r="AM688" s="49"/>
      <c r="AN688" s="49"/>
      <c r="AO688" s="49"/>
      <c r="AP688" s="49"/>
      <c r="AQ688" s="49"/>
      <c r="AR688" s="49"/>
      <c r="AS688" s="49"/>
      <c r="AT688" s="49"/>
      <c r="AU688" s="49"/>
      <c r="AV688" s="49"/>
      <c r="AW688" s="49"/>
      <c r="AX688" s="49"/>
      <c r="AY688" s="49"/>
      <c r="AZ688" s="49"/>
      <c r="BA688" s="49"/>
      <c r="BB688" s="49"/>
      <c r="BC688" s="49"/>
      <c r="BD688" s="49"/>
      <c r="BE688" s="49"/>
      <c r="BF688" s="49"/>
      <c r="BG688" s="49"/>
      <c r="BH688" s="49"/>
      <c r="BI688" s="49"/>
      <c r="BJ688" s="49"/>
      <c r="BK688" s="49"/>
      <c r="BL688" s="49"/>
      <c r="BM688" s="49"/>
      <c r="BN688" s="49"/>
      <c r="BO688" s="62"/>
      <c r="BP688" s="62"/>
    </row>
    <row r="689" spans="6:68" s="45" customFormat="1" x14ac:dyDescent="0.5">
      <c r="F689" s="46"/>
      <c r="G689" s="46"/>
      <c r="H689" s="46"/>
      <c r="I689" s="46"/>
      <c r="J689" s="46"/>
      <c r="L689" s="49"/>
      <c r="M689" s="49"/>
      <c r="N689" s="49"/>
      <c r="O689" s="49"/>
      <c r="P689" s="49"/>
      <c r="Q689" s="49"/>
      <c r="R689" s="49"/>
      <c r="S689" s="49"/>
      <c r="T689" s="49"/>
      <c r="U689" s="49"/>
      <c r="V689" s="49"/>
      <c r="W689" s="49"/>
      <c r="X689" s="49"/>
      <c r="Y689" s="49"/>
      <c r="Z689" s="49"/>
      <c r="AA689" s="49"/>
      <c r="AB689" s="49"/>
      <c r="AC689" s="49"/>
      <c r="AD689" s="49"/>
      <c r="AE689" s="49"/>
      <c r="AF689" s="49"/>
      <c r="AG689" s="49"/>
      <c r="AH689" s="49"/>
      <c r="AI689" s="49"/>
      <c r="AJ689" s="49"/>
      <c r="AK689" s="49"/>
      <c r="AL689" s="49"/>
      <c r="AM689" s="49"/>
      <c r="AN689" s="49"/>
      <c r="AO689" s="49"/>
      <c r="AP689" s="49"/>
      <c r="AQ689" s="49"/>
      <c r="AR689" s="49"/>
      <c r="AS689" s="49"/>
      <c r="AT689" s="49"/>
      <c r="AU689" s="49"/>
      <c r="AV689" s="49"/>
      <c r="AW689" s="49"/>
      <c r="AX689" s="49"/>
      <c r="AY689" s="49"/>
      <c r="AZ689" s="49"/>
      <c r="BA689" s="49"/>
      <c r="BB689" s="49"/>
      <c r="BC689" s="49"/>
      <c r="BD689" s="49"/>
      <c r="BE689" s="49"/>
      <c r="BF689" s="49"/>
      <c r="BG689" s="49"/>
      <c r="BH689" s="49"/>
      <c r="BI689" s="49"/>
      <c r="BJ689" s="49"/>
      <c r="BK689" s="49"/>
      <c r="BL689" s="49"/>
      <c r="BM689" s="49"/>
      <c r="BN689" s="49"/>
      <c r="BO689" s="62"/>
      <c r="BP689" s="62"/>
    </row>
    <row r="690" spans="6:68" s="45" customFormat="1" x14ac:dyDescent="0.5">
      <c r="F690" s="46"/>
      <c r="G690" s="46"/>
      <c r="H690" s="46"/>
      <c r="I690" s="46"/>
      <c r="J690" s="46"/>
      <c r="L690" s="49"/>
      <c r="M690" s="49"/>
      <c r="N690" s="49"/>
      <c r="O690" s="49"/>
      <c r="P690" s="49"/>
      <c r="Q690" s="49"/>
      <c r="R690" s="49"/>
      <c r="S690" s="49"/>
      <c r="T690" s="49"/>
      <c r="U690" s="49"/>
      <c r="V690" s="49"/>
      <c r="W690" s="49"/>
      <c r="X690" s="49"/>
      <c r="Y690" s="49"/>
      <c r="Z690" s="49"/>
      <c r="AA690" s="49"/>
      <c r="AB690" s="49"/>
      <c r="AC690" s="49"/>
      <c r="AD690" s="49"/>
      <c r="AE690" s="49"/>
      <c r="AF690" s="49"/>
      <c r="AG690" s="49"/>
      <c r="AH690" s="49"/>
      <c r="AI690" s="49"/>
      <c r="AJ690" s="49"/>
      <c r="AK690" s="49"/>
      <c r="AL690" s="49"/>
      <c r="AM690" s="49"/>
      <c r="AN690" s="49"/>
      <c r="AO690" s="49"/>
      <c r="AP690" s="49"/>
      <c r="AQ690" s="49"/>
      <c r="AR690" s="49"/>
      <c r="AS690" s="49"/>
      <c r="AT690" s="49"/>
      <c r="AU690" s="49"/>
      <c r="AV690" s="49"/>
      <c r="AW690" s="49"/>
      <c r="AX690" s="49"/>
      <c r="AY690" s="49"/>
      <c r="AZ690" s="49"/>
      <c r="BA690" s="49"/>
      <c r="BB690" s="49"/>
      <c r="BC690" s="49"/>
      <c r="BD690" s="49"/>
      <c r="BE690" s="49"/>
      <c r="BF690" s="49"/>
      <c r="BG690" s="49"/>
      <c r="BH690" s="49"/>
      <c r="BI690" s="49"/>
      <c r="BJ690" s="49"/>
      <c r="BK690" s="49"/>
      <c r="BL690" s="49"/>
      <c r="BM690" s="49"/>
      <c r="BN690" s="49"/>
      <c r="BO690" s="62"/>
      <c r="BP690" s="62"/>
    </row>
    <row r="691" spans="6:68" s="45" customFormat="1" x14ac:dyDescent="0.5">
      <c r="F691" s="46"/>
      <c r="G691" s="46"/>
      <c r="H691" s="46"/>
      <c r="I691" s="46"/>
      <c r="J691" s="46"/>
      <c r="L691" s="49"/>
      <c r="M691" s="49"/>
      <c r="N691" s="49"/>
      <c r="O691" s="49"/>
      <c r="P691" s="49"/>
      <c r="Q691" s="49"/>
      <c r="R691" s="49"/>
      <c r="S691" s="49"/>
      <c r="T691" s="49"/>
      <c r="U691" s="49"/>
      <c r="V691" s="49"/>
      <c r="W691" s="49"/>
      <c r="X691" s="49"/>
      <c r="Y691" s="49"/>
      <c r="Z691" s="49"/>
      <c r="AA691" s="49"/>
      <c r="AB691" s="49"/>
      <c r="AC691" s="49"/>
      <c r="AD691" s="49"/>
      <c r="AE691" s="49"/>
      <c r="AF691" s="49"/>
      <c r="AG691" s="49"/>
      <c r="AH691" s="49"/>
      <c r="AI691" s="49"/>
      <c r="AJ691" s="49"/>
      <c r="AK691" s="49"/>
      <c r="AL691" s="49"/>
      <c r="AM691" s="49"/>
      <c r="AN691" s="49"/>
      <c r="AO691" s="49"/>
      <c r="AP691" s="49"/>
      <c r="AQ691" s="49"/>
      <c r="AR691" s="49"/>
      <c r="AS691" s="49"/>
      <c r="AT691" s="49"/>
      <c r="AU691" s="49"/>
      <c r="AV691" s="49"/>
      <c r="AW691" s="49"/>
      <c r="AX691" s="49"/>
      <c r="AY691" s="49"/>
      <c r="AZ691" s="49"/>
      <c r="BA691" s="49"/>
      <c r="BB691" s="49"/>
      <c r="BC691" s="49"/>
      <c r="BD691" s="49"/>
      <c r="BE691" s="49"/>
      <c r="BF691" s="49"/>
      <c r="BG691" s="49"/>
      <c r="BH691" s="49"/>
      <c r="BI691" s="49"/>
      <c r="BJ691" s="49"/>
      <c r="BK691" s="49"/>
      <c r="BL691" s="49"/>
      <c r="BM691" s="49"/>
      <c r="BN691" s="49"/>
      <c r="BO691" s="62"/>
      <c r="BP691" s="62"/>
    </row>
    <row r="692" spans="6:68" s="45" customFormat="1" x14ac:dyDescent="0.5">
      <c r="F692" s="46"/>
      <c r="G692" s="46"/>
      <c r="H692" s="46"/>
      <c r="I692" s="46"/>
      <c r="J692" s="46"/>
      <c r="L692" s="49"/>
      <c r="M692" s="49"/>
      <c r="N692" s="49"/>
      <c r="O692" s="49"/>
      <c r="P692" s="49"/>
      <c r="Q692" s="49"/>
      <c r="R692" s="49"/>
      <c r="S692" s="49"/>
      <c r="T692" s="49"/>
      <c r="U692" s="49"/>
      <c r="V692" s="49"/>
      <c r="W692" s="49"/>
      <c r="X692" s="49"/>
      <c r="Y692" s="49"/>
      <c r="Z692" s="49"/>
      <c r="AA692" s="49"/>
      <c r="AB692" s="49"/>
      <c r="AC692" s="49"/>
      <c r="AD692" s="49"/>
      <c r="AE692" s="49"/>
      <c r="AF692" s="49"/>
      <c r="AG692" s="49"/>
      <c r="AH692" s="49"/>
      <c r="AI692" s="49"/>
      <c r="AJ692" s="49"/>
      <c r="AK692" s="49"/>
      <c r="AL692" s="49"/>
      <c r="AM692" s="49"/>
      <c r="AN692" s="49"/>
      <c r="AO692" s="49"/>
      <c r="AP692" s="49"/>
      <c r="AQ692" s="49"/>
      <c r="AR692" s="49"/>
      <c r="AS692" s="49"/>
      <c r="AT692" s="49"/>
      <c r="AU692" s="49"/>
      <c r="AV692" s="49"/>
      <c r="AW692" s="49"/>
      <c r="AX692" s="49"/>
      <c r="AY692" s="49"/>
      <c r="AZ692" s="49"/>
      <c r="BA692" s="49"/>
      <c r="BB692" s="49"/>
      <c r="BC692" s="49"/>
      <c r="BD692" s="49"/>
      <c r="BE692" s="49"/>
      <c r="BF692" s="49"/>
      <c r="BG692" s="49"/>
      <c r="BH692" s="49"/>
      <c r="BI692" s="49"/>
      <c r="BJ692" s="49"/>
      <c r="BK692" s="49"/>
      <c r="BL692" s="49"/>
      <c r="BM692" s="49"/>
      <c r="BN692" s="49"/>
      <c r="BO692" s="62"/>
      <c r="BP692" s="62"/>
    </row>
    <row r="693" spans="6:68" s="45" customFormat="1" x14ac:dyDescent="0.5">
      <c r="F693" s="46"/>
      <c r="G693" s="46"/>
      <c r="H693" s="46"/>
      <c r="I693" s="46"/>
      <c r="J693" s="46"/>
      <c r="L693" s="49"/>
      <c r="M693" s="49"/>
      <c r="N693" s="49"/>
      <c r="O693" s="49"/>
      <c r="P693" s="49"/>
      <c r="Q693" s="49"/>
      <c r="R693" s="49"/>
      <c r="S693" s="49"/>
      <c r="T693" s="49"/>
      <c r="U693" s="49"/>
      <c r="V693" s="49"/>
      <c r="W693" s="49"/>
      <c r="X693" s="49"/>
      <c r="Y693" s="49"/>
      <c r="Z693" s="49"/>
      <c r="AA693" s="49"/>
      <c r="AB693" s="49"/>
      <c r="AC693" s="49"/>
      <c r="AD693" s="49"/>
      <c r="AE693" s="49"/>
      <c r="AF693" s="49"/>
      <c r="AG693" s="49"/>
      <c r="AH693" s="49"/>
      <c r="AI693" s="49"/>
      <c r="AJ693" s="49"/>
      <c r="AK693" s="49"/>
      <c r="AL693" s="49"/>
      <c r="AM693" s="49"/>
      <c r="AN693" s="49"/>
      <c r="AO693" s="49"/>
      <c r="AP693" s="49"/>
      <c r="AQ693" s="49"/>
      <c r="AR693" s="49"/>
      <c r="AS693" s="49"/>
      <c r="AT693" s="49"/>
      <c r="AU693" s="49"/>
      <c r="AV693" s="49"/>
      <c r="AW693" s="49"/>
      <c r="AX693" s="49"/>
      <c r="AY693" s="49"/>
      <c r="AZ693" s="49"/>
      <c r="BA693" s="49"/>
      <c r="BB693" s="49"/>
      <c r="BC693" s="49"/>
      <c r="BD693" s="49"/>
      <c r="BE693" s="49"/>
      <c r="BF693" s="49"/>
      <c r="BG693" s="49"/>
      <c r="BH693" s="49"/>
      <c r="BI693" s="49"/>
      <c r="BJ693" s="49"/>
      <c r="BK693" s="49"/>
      <c r="BL693" s="49"/>
      <c r="BM693" s="49"/>
      <c r="BN693" s="49"/>
      <c r="BO693" s="62"/>
      <c r="BP693" s="62"/>
    </row>
    <row r="694" spans="6:68" s="45" customFormat="1" x14ac:dyDescent="0.5">
      <c r="F694" s="46"/>
      <c r="G694" s="46"/>
      <c r="H694" s="46"/>
      <c r="I694" s="46"/>
      <c r="J694" s="46"/>
      <c r="L694" s="49"/>
      <c r="M694" s="49"/>
      <c r="N694" s="49"/>
      <c r="O694" s="49"/>
      <c r="P694" s="49"/>
      <c r="Q694" s="49"/>
      <c r="R694" s="49"/>
      <c r="S694" s="49"/>
      <c r="T694" s="49"/>
      <c r="U694" s="49"/>
      <c r="V694" s="49"/>
      <c r="W694" s="49"/>
      <c r="X694" s="49"/>
      <c r="Y694" s="49"/>
      <c r="Z694" s="49"/>
      <c r="AA694" s="49"/>
      <c r="AB694" s="49"/>
      <c r="AC694" s="49"/>
      <c r="AD694" s="49"/>
      <c r="AE694" s="49"/>
      <c r="AF694" s="49"/>
      <c r="AG694" s="49"/>
      <c r="AH694" s="49"/>
      <c r="AI694" s="49"/>
      <c r="AJ694" s="49"/>
      <c r="AK694" s="49"/>
      <c r="AL694" s="49"/>
      <c r="AM694" s="49"/>
      <c r="AN694" s="49"/>
      <c r="AO694" s="49"/>
      <c r="AP694" s="49"/>
      <c r="AQ694" s="49"/>
      <c r="AR694" s="49"/>
      <c r="AS694" s="49"/>
      <c r="AT694" s="49"/>
      <c r="AU694" s="49"/>
      <c r="AV694" s="49"/>
      <c r="AW694" s="49"/>
      <c r="AX694" s="49"/>
      <c r="AY694" s="49"/>
      <c r="AZ694" s="49"/>
      <c r="BA694" s="49"/>
      <c r="BB694" s="49"/>
      <c r="BC694" s="49"/>
      <c r="BD694" s="49"/>
      <c r="BE694" s="49"/>
      <c r="BF694" s="49"/>
      <c r="BG694" s="49"/>
      <c r="BH694" s="49"/>
      <c r="BI694" s="49"/>
      <c r="BJ694" s="49"/>
      <c r="BK694" s="49"/>
      <c r="BL694" s="49"/>
      <c r="BM694" s="49"/>
      <c r="BN694" s="49"/>
      <c r="BO694" s="62"/>
      <c r="BP694" s="62"/>
    </row>
    <row r="695" spans="6:68" s="45" customFormat="1" x14ac:dyDescent="0.5">
      <c r="F695" s="46"/>
      <c r="G695" s="46"/>
      <c r="H695" s="46"/>
      <c r="I695" s="46"/>
      <c r="J695" s="46"/>
      <c r="L695" s="49"/>
      <c r="M695" s="49"/>
      <c r="N695" s="49"/>
      <c r="O695" s="49"/>
      <c r="P695" s="49"/>
      <c r="Q695" s="49"/>
      <c r="R695" s="49"/>
      <c r="S695" s="49"/>
      <c r="T695" s="49"/>
      <c r="U695" s="49"/>
      <c r="V695" s="49"/>
      <c r="W695" s="49"/>
      <c r="X695" s="49"/>
      <c r="Y695" s="49"/>
      <c r="Z695" s="49"/>
      <c r="AA695" s="49"/>
      <c r="AB695" s="49"/>
      <c r="AC695" s="49"/>
      <c r="AD695" s="49"/>
      <c r="AE695" s="49"/>
      <c r="AF695" s="49"/>
      <c r="AG695" s="49"/>
      <c r="AH695" s="49"/>
      <c r="AI695" s="49"/>
      <c r="AJ695" s="49"/>
      <c r="AK695" s="49"/>
      <c r="AL695" s="49"/>
      <c r="AM695" s="49"/>
      <c r="AN695" s="49"/>
      <c r="AO695" s="49"/>
      <c r="AP695" s="49"/>
      <c r="AQ695" s="49"/>
      <c r="AR695" s="49"/>
      <c r="AS695" s="49"/>
      <c r="AT695" s="49"/>
      <c r="AU695" s="49"/>
      <c r="AV695" s="49"/>
      <c r="AW695" s="49"/>
      <c r="AX695" s="49"/>
      <c r="AY695" s="49"/>
      <c r="AZ695" s="49"/>
      <c r="BA695" s="49"/>
      <c r="BB695" s="49"/>
      <c r="BC695" s="49"/>
      <c r="BD695" s="49"/>
      <c r="BE695" s="49"/>
      <c r="BF695" s="49"/>
      <c r="BG695" s="49"/>
      <c r="BH695" s="49"/>
      <c r="BI695" s="49"/>
      <c r="BJ695" s="49"/>
      <c r="BK695" s="49"/>
      <c r="BL695" s="49"/>
      <c r="BM695" s="49"/>
      <c r="BN695" s="49"/>
      <c r="BO695" s="62"/>
      <c r="BP695" s="62"/>
    </row>
    <row r="696" spans="6:68" s="45" customFormat="1" x14ac:dyDescent="0.5">
      <c r="F696" s="46"/>
      <c r="G696" s="46"/>
      <c r="H696" s="46"/>
      <c r="I696" s="46"/>
      <c r="J696" s="46"/>
      <c r="L696" s="49"/>
      <c r="M696" s="49"/>
      <c r="N696" s="49"/>
      <c r="O696" s="49"/>
      <c r="P696" s="49"/>
      <c r="Q696" s="49"/>
      <c r="R696" s="49"/>
      <c r="S696" s="49"/>
      <c r="T696" s="49"/>
      <c r="U696" s="49"/>
      <c r="V696" s="49"/>
      <c r="W696" s="49"/>
      <c r="X696" s="49"/>
      <c r="Y696" s="49"/>
      <c r="Z696" s="49"/>
      <c r="AA696" s="49"/>
      <c r="AB696" s="49"/>
      <c r="AC696" s="49"/>
      <c r="AD696" s="49"/>
      <c r="AE696" s="49"/>
      <c r="AF696" s="49"/>
      <c r="AG696" s="49"/>
      <c r="AH696" s="49"/>
      <c r="AI696" s="49"/>
      <c r="AJ696" s="49"/>
      <c r="AK696" s="49"/>
      <c r="AL696" s="49"/>
      <c r="AM696" s="49"/>
      <c r="AN696" s="49"/>
      <c r="AO696" s="49"/>
      <c r="AP696" s="49"/>
      <c r="AQ696" s="49"/>
      <c r="AR696" s="49"/>
      <c r="AS696" s="49"/>
      <c r="AT696" s="49"/>
      <c r="AU696" s="49"/>
      <c r="AV696" s="49"/>
      <c r="AW696" s="49"/>
      <c r="AX696" s="49"/>
      <c r="AY696" s="49"/>
      <c r="AZ696" s="49"/>
      <c r="BA696" s="49"/>
      <c r="BB696" s="49"/>
      <c r="BC696" s="49"/>
      <c r="BD696" s="49"/>
      <c r="BE696" s="49"/>
      <c r="BF696" s="49"/>
      <c r="BG696" s="49"/>
      <c r="BH696" s="49"/>
      <c r="BI696" s="49"/>
      <c r="BJ696" s="49"/>
      <c r="BK696" s="49"/>
      <c r="BL696" s="49"/>
      <c r="BM696" s="49"/>
      <c r="BN696" s="49"/>
      <c r="BO696" s="62"/>
      <c r="BP696" s="62"/>
    </row>
    <row r="697" spans="6:68" s="45" customFormat="1" x14ac:dyDescent="0.5">
      <c r="F697" s="46"/>
      <c r="G697" s="46"/>
      <c r="H697" s="46"/>
      <c r="I697" s="46"/>
      <c r="J697" s="46"/>
      <c r="L697" s="49"/>
      <c r="M697" s="49"/>
      <c r="N697" s="49"/>
      <c r="O697" s="49"/>
      <c r="P697" s="49"/>
      <c r="Q697" s="49"/>
      <c r="R697" s="49"/>
      <c r="S697" s="49"/>
      <c r="T697" s="49"/>
      <c r="U697" s="49"/>
      <c r="V697" s="49"/>
      <c r="W697" s="49"/>
      <c r="X697" s="49"/>
      <c r="Y697" s="49"/>
      <c r="Z697" s="49"/>
      <c r="AA697" s="49"/>
      <c r="AB697" s="49"/>
      <c r="AC697" s="49"/>
      <c r="AD697" s="49"/>
      <c r="AE697" s="49"/>
      <c r="AF697" s="49"/>
      <c r="AG697" s="49"/>
      <c r="AH697" s="49"/>
      <c r="AI697" s="49"/>
      <c r="AJ697" s="49"/>
      <c r="AK697" s="49"/>
      <c r="AL697" s="49"/>
      <c r="AM697" s="49"/>
      <c r="AN697" s="49"/>
      <c r="AO697" s="49"/>
      <c r="AP697" s="49"/>
      <c r="AQ697" s="49"/>
      <c r="AR697" s="49"/>
      <c r="AS697" s="49"/>
      <c r="AT697" s="49"/>
      <c r="AU697" s="49"/>
      <c r="AV697" s="49"/>
      <c r="AW697" s="49"/>
      <c r="AX697" s="49"/>
      <c r="AY697" s="49"/>
      <c r="AZ697" s="49"/>
      <c r="BA697" s="49"/>
      <c r="BB697" s="49"/>
      <c r="BC697" s="49"/>
      <c r="BD697" s="49"/>
      <c r="BE697" s="49"/>
      <c r="BF697" s="49"/>
      <c r="BG697" s="49"/>
      <c r="BH697" s="49"/>
      <c r="BI697" s="49"/>
      <c r="BJ697" s="49"/>
      <c r="BK697" s="49"/>
      <c r="BL697" s="49"/>
      <c r="BM697" s="49"/>
      <c r="BN697" s="49"/>
      <c r="BO697" s="62"/>
      <c r="BP697" s="62"/>
    </row>
    <row r="698" spans="6:68" s="45" customFormat="1" x14ac:dyDescent="0.5">
      <c r="F698" s="46"/>
      <c r="G698" s="46"/>
      <c r="H698" s="46"/>
      <c r="I698" s="46"/>
      <c r="J698" s="46"/>
      <c r="L698" s="49"/>
      <c r="M698" s="49"/>
      <c r="N698" s="49"/>
      <c r="O698" s="49"/>
      <c r="P698" s="49"/>
      <c r="Q698" s="49"/>
      <c r="R698" s="49"/>
      <c r="S698" s="49"/>
      <c r="T698" s="49"/>
      <c r="U698" s="49"/>
      <c r="V698" s="49"/>
      <c r="W698" s="49"/>
      <c r="X698" s="49"/>
      <c r="Y698" s="49"/>
      <c r="Z698" s="49"/>
      <c r="AA698" s="49"/>
      <c r="AB698" s="49"/>
      <c r="AC698" s="49"/>
      <c r="AD698" s="49"/>
      <c r="AE698" s="49"/>
      <c r="AF698" s="49"/>
      <c r="AG698" s="49"/>
      <c r="AH698" s="49"/>
      <c r="AI698" s="49"/>
      <c r="AJ698" s="49"/>
      <c r="AK698" s="49"/>
      <c r="AL698" s="49"/>
      <c r="AM698" s="49"/>
      <c r="AN698" s="49"/>
      <c r="AO698" s="49"/>
      <c r="AP698" s="49"/>
      <c r="AQ698" s="49"/>
      <c r="AR698" s="49"/>
      <c r="AS698" s="49"/>
      <c r="AT698" s="49"/>
      <c r="AU698" s="49"/>
      <c r="AV698" s="49"/>
      <c r="AW698" s="49"/>
      <c r="AX698" s="49"/>
      <c r="AY698" s="49"/>
      <c r="AZ698" s="49"/>
      <c r="BA698" s="49"/>
      <c r="BB698" s="49"/>
      <c r="BC698" s="49"/>
      <c r="BD698" s="49"/>
      <c r="BE698" s="49"/>
      <c r="BF698" s="49"/>
      <c r="BG698" s="49"/>
      <c r="BH698" s="49"/>
      <c r="BI698" s="49"/>
      <c r="BJ698" s="49"/>
      <c r="BK698" s="49"/>
      <c r="BL698" s="49"/>
      <c r="BM698" s="49"/>
      <c r="BN698" s="49"/>
      <c r="BO698" s="62"/>
      <c r="BP698" s="62"/>
    </row>
    <row r="699" spans="6:68" s="45" customFormat="1" x14ac:dyDescent="0.5">
      <c r="F699" s="46"/>
      <c r="G699" s="46"/>
      <c r="H699" s="46"/>
      <c r="I699" s="46"/>
      <c r="J699" s="46"/>
      <c r="L699" s="49"/>
      <c r="M699" s="49"/>
      <c r="N699" s="49"/>
      <c r="O699" s="49"/>
      <c r="P699" s="49"/>
      <c r="Q699" s="49"/>
      <c r="R699" s="49"/>
      <c r="S699" s="49"/>
      <c r="T699" s="49"/>
      <c r="U699" s="49"/>
      <c r="V699" s="49"/>
      <c r="W699" s="49"/>
      <c r="X699" s="49"/>
      <c r="Y699" s="49"/>
      <c r="Z699" s="49"/>
      <c r="AA699" s="49"/>
      <c r="AB699" s="49"/>
      <c r="AC699" s="49"/>
      <c r="AD699" s="49"/>
      <c r="AE699" s="49"/>
      <c r="AF699" s="49"/>
      <c r="AG699" s="49"/>
      <c r="AH699" s="49"/>
      <c r="AI699" s="49"/>
      <c r="AJ699" s="49"/>
      <c r="AK699" s="49"/>
      <c r="AL699" s="49"/>
      <c r="AM699" s="49"/>
      <c r="AN699" s="49"/>
      <c r="AO699" s="49"/>
      <c r="AP699" s="49"/>
      <c r="AQ699" s="49"/>
      <c r="AR699" s="49"/>
      <c r="AS699" s="49"/>
      <c r="AT699" s="49"/>
      <c r="AU699" s="49"/>
      <c r="AV699" s="49"/>
      <c r="AW699" s="49"/>
      <c r="AX699" s="49"/>
      <c r="AY699" s="49"/>
      <c r="AZ699" s="49"/>
      <c r="BA699" s="49"/>
      <c r="BB699" s="49"/>
      <c r="BC699" s="49"/>
      <c r="BD699" s="49"/>
      <c r="BE699" s="49"/>
      <c r="BF699" s="49"/>
      <c r="BG699" s="49"/>
      <c r="BH699" s="49"/>
      <c r="BI699" s="49"/>
      <c r="BJ699" s="49"/>
      <c r="BK699" s="49"/>
      <c r="BL699" s="49"/>
      <c r="BM699" s="49"/>
      <c r="BN699" s="49"/>
      <c r="BO699" s="62"/>
      <c r="BP699" s="62"/>
    </row>
    <row r="700" spans="6:68" s="45" customFormat="1" x14ac:dyDescent="0.5">
      <c r="F700" s="46"/>
      <c r="G700" s="46"/>
      <c r="H700" s="46"/>
      <c r="I700" s="46"/>
      <c r="J700" s="46"/>
      <c r="L700" s="49"/>
      <c r="M700" s="49"/>
      <c r="N700" s="49"/>
      <c r="O700" s="49"/>
      <c r="P700" s="49"/>
      <c r="Q700" s="49"/>
      <c r="R700" s="49"/>
      <c r="S700" s="49"/>
      <c r="T700" s="49"/>
      <c r="U700" s="49"/>
      <c r="V700" s="49"/>
      <c r="W700" s="49"/>
      <c r="X700" s="49"/>
      <c r="Y700" s="49"/>
      <c r="Z700" s="49"/>
      <c r="AA700" s="49"/>
      <c r="AB700" s="49"/>
      <c r="AC700" s="49"/>
      <c r="AD700" s="49"/>
      <c r="AE700" s="49"/>
      <c r="AF700" s="49"/>
      <c r="AG700" s="49"/>
      <c r="AH700" s="49"/>
      <c r="AI700" s="49"/>
      <c r="AJ700" s="49"/>
      <c r="AK700" s="49"/>
      <c r="AL700" s="49"/>
      <c r="AM700" s="49"/>
      <c r="AN700" s="49"/>
      <c r="AO700" s="49"/>
      <c r="AP700" s="49"/>
      <c r="AQ700" s="49"/>
      <c r="AR700" s="49"/>
      <c r="AS700" s="49"/>
      <c r="AT700" s="49"/>
      <c r="AU700" s="49"/>
      <c r="AV700" s="49"/>
      <c r="AW700" s="49"/>
      <c r="AX700" s="49"/>
      <c r="AY700" s="49"/>
      <c r="AZ700" s="49"/>
      <c r="BA700" s="49"/>
      <c r="BB700" s="49"/>
      <c r="BC700" s="49"/>
      <c r="BD700" s="49"/>
      <c r="BE700" s="49"/>
      <c r="BF700" s="49"/>
      <c r="BG700" s="49"/>
      <c r="BH700" s="49"/>
      <c r="BI700" s="49"/>
      <c r="BJ700" s="49"/>
      <c r="BK700" s="49"/>
      <c r="BL700" s="49"/>
      <c r="BM700" s="49"/>
      <c r="BN700" s="49"/>
      <c r="BO700" s="62"/>
      <c r="BP700" s="62"/>
    </row>
    <row r="701" spans="6:68" s="45" customFormat="1" x14ac:dyDescent="0.5">
      <c r="F701" s="46"/>
      <c r="G701" s="46"/>
      <c r="H701" s="46"/>
      <c r="I701" s="46"/>
      <c r="J701" s="46"/>
      <c r="L701" s="49"/>
      <c r="M701" s="49"/>
      <c r="N701" s="49"/>
      <c r="O701" s="49"/>
      <c r="P701" s="49"/>
      <c r="Q701" s="49"/>
      <c r="R701" s="49"/>
      <c r="S701" s="49"/>
      <c r="T701" s="49"/>
      <c r="U701" s="49"/>
      <c r="V701" s="49"/>
      <c r="W701" s="49"/>
      <c r="X701" s="49"/>
      <c r="Y701" s="49"/>
      <c r="Z701" s="49"/>
      <c r="AA701" s="49"/>
      <c r="AB701" s="49"/>
      <c r="AC701" s="49"/>
      <c r="AD701" s="49"/>
      <c r="AE701" s="49"/>
      <c r="AF701" s="49"/>
      <c r="AG701" s="49"/>
      <c r="AH701" s="49"/>
      <c r="AI701" s="49"/>
      <c r="AJ701" s="49"/>
      <c r="AK701" s="49"/>
      <c r="AL701" s="49"/>
      <c r="AM701" s="49"/>
      <c r="AN701" s="49"/>
      <c r="AO701" s="49"/>
      <c r="AP701" s="49"/>
      <c r="AQ701" s="49"/>
      <c r="AR701" s="49"/>
      <c r="AS701" s="49"/>
      <c r="AT701" s="49"/>
      <c r="AU701" s="49"/>
      <c r="AV701" s="49"/>
      <c r="AW701" s="49"/>
      <c r="AX701" s="49"/>
      <c r="AY701" s="49"/>
      <c r="AZ701" s="49"/>
      <c r="BA701" s="49"/>
      <c r="BB701" s="49"/>
      <c r="BC701" s="49"/>
      <c r="BD701" s="49"/>
      <c r="BE701" s="49"/>
      <c r="BF701" s="49"/>
      <c r="BG701" s="49"/>
      <c r="BH701" s="49"/>
      <c r="BI701" s="49"/>
      <c r="BJ701" s="49"/>
      <c r="BK701" s="49"/>
      <c r="BL701" s="49"/>
      <c r="BM701" s="49"/>
      <c r="BN701" s="49"/>
      <c r="BO701" s="62"/>
      <c r="BP701" s="62"/>
    </row>
    <row r="702" spans="6:68" s="45" customFormat="1" x14ac:dyDescent="0.5">
      <c r="F702" s="46"/>
      <c r="G702" s="46"/>
      <c r="H702" s="46"/>
      <c r="I702" s="46"/>
      <c r="J702" s="46"/>
      <c r="L702" s="49"/>
      <c r="M702" s="49"/>
      <c r="N702" s="49"/>
      <c r="O702" s="49"/>
      <c r="P702" s="49"/>
      <c r="Q702" s="49"/>
      <c r="R702" s="49"/>
      <c r="S702" s="49"/>
      <c r="T702" s="49"/>
      <c r="U702" s="49"/>
      <c r="V702" s="49"/>
      <c r="W702" s="49"/>
      <c r="X702" s="49"/>
      <c r="Y702" s="49"/>
      <c r="Z702" s="49"/>
      <c r="AA702" s="49"/>
      <c r="AB702" s="49"/>
      <c r="AC702" s="49"/>
      <c r="AD702" s="49"/>
      <c r="AE702" s="49"/>
      <c r="AF702" s="49"/>
      <c r="AG702" s="49"/>
      <c r="AH702" s="49"/>
      <c r="AI702" s="49"/>
      <c r="AJ702" s="49"/>
      <c r="AK702" s="49"/>
      <c r="AL702" s="49"/>
      <c r="AM702" s="49"/>
      <c r="AN702" s="49"/>
      <c r="AO702" s="49"/>
      <c r="AP702" s="49"/>
      <c r="AQ702" s="49"/>
      <c r="AR702" s="49"/>
      <c r="AS702" s="49"/>
      <c r="AT702" s="49"/>
      <c r="AU702" s="49"/>
      <c r="AV702" s="49"/>
      <c r="AW702" s="49"/>
      <c r="AX702" s="49"/>
      <c r="AY702" s="49"/>
      <c r="AZ702" s="49"/>
      <c r="BA702" s="49"/>
      <c r="BB702" s="49"/>
      <c r="BC702" s="49"/>
      <c r="BD702" s="49"/>
      <c r="BE702" s="49"/>
      <c r="BF702" s="49"/>
      <c r="BG702" s="49"/>
      <c r="BH702" s="49"/>
      <c r="BI702" s="49"/>
      <c r="BJ702" s="49"/>
      <c r="BK702" s="49"/>
      <c r="BL702" s="49"/>
      <c r="BM702" s="49"/>
      <c r="BN702" s="49"/>
      <c r="BO702" s="62"/>
      <c r="BP702" s="62"/>
    </row>
    <row r="703" spans="6:68" s="45" customFormat="1" x14ac:dyDescent="0.5">
      <c r="F703" s="46"/>
      <c r="G703" s="46"/>
      <c r="H703" s="46"/>
      <c r="I703" s="46"/>
      <c r="J703" s="46"/>
      <c r="L703" s="49"/>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49"/>
      <c r="BH703" s="49"/>
      <c r="BI703" s="49"/>
      <c r="BJ703" s="49"/>
      <c r="BK703" s="49"/>
      <c r="BL703" s="49"/>
      <c r="BM703" s="49"/>
      <c r="BN703" s="49"/>
      <c r="BO703" s="62"/>
      <c r="BP703" s="62"/>
    </row>
    <row r="704" spans="6:68" s="45" customFormat="1" x14ac:dyDescent="0.5">
      <c r="F704" s="46"/>
      <c r="G704" s="46"/>
      <c r="H704" s="46"/>
      <c r="I704" s="46"/>
      <c r="J704" s="46"/>
      <c r="L704" s="49"/>
      <c r="M704" s="49"/>
      <c r="N704" s="49"/>
      <c r="O704" s="49"/>
      <c r="P704" s="49"/>
      <c r="Q704" s="49"/>
      <c r="R704" s="49"/>
      <c r="S704" s="49"/>
      <c r="T704" s="49"/>
      <c r="U704" s="49"/>
      <c r="V704" s="49"/>
      <c r="W704" s="49"/>
      <c r="X704" s="49"/>
      <c r="Y704" s="49"/>
      <c r="Z704" s="49"/>
      <c r="AA704" s="49"/>
      <c r="AB704" s="49"/>
      <c r="AC704" s="49"/>
      <c r="AD704" s="49"/>
      <c r="AE704" s="49"/>
      <c r="AF704" s="49"/>
      <c r="AG704" s="49"/>
      <c r="AH704" s="49"/>
      <c r="AI704" s="49"/>
      <c r="AJ704" s="49"/>
      <c r="AK704" s="49"/>
      <c r="AL704" s="49"/>
      <c r="AM704" s="49"/>
      <c r="AN704" s="49"/>
      <c r="AO704" s="49"/>
      <c r="AP704" s="49"/>
      <c r="AQ704" s="49"/>
      <c r="AR704" s="49"/>
      <c r="AS704" s="49"/>
      <c r="AT704" s="49"/>
      <c r="AU704" s="49"/>
      <c r="AV704" s="49"/>
      <c r="AW704" s="49"/>
      <c r="AX704" s="49"/>
      <c r="AY704" s="49"/>
      <c r="AZ704" s="49"/>
      <c r="BA704" s="49"/>
      <c r="BB704" s="49"/>
      <c r="BC704" s="49"/>
      <c r="BD704" s="49"/>
      <c r="BE704" s="49"/>
      <c r="BF704" s="49"/>
      <c r="BG704" s="49"/>
      <c r="BH704" s="49"/>
      <c r="BI704" s="49"/>
      <c r="BJ704" s="49"/>
      <c r="BK704" s="49"/>
      <c r="BL704" s="49"/>
      <c r="BM704" s="49"/>
      <c r="BN704" s="49"/>
      <c r="BO704" s="62"/>
      <c r="BP704" s="62"/>
    </row>
    <row r="705" spans="6:68" s="45" customFormat="1" x14ac:dyDescent="0.5">
      <c r="F705" s="46"/>
      <c r="G705" s="46"/>
      <c r="H705" s="46"/>
      <c r="I705" s="46"/>
      <c r="J705" s="46"/>
      <c r="L705" s="49"/>
      <c r="M705" s="49"/>
      <c r="N705" s="49"/>
      <c r="O705" s="49"/>
      <c r="P705" s="49"/>
      <c r="Q705" s="49"/>
      <c r="R705" s="49"/>
      <c r="S705" s="49"/>
      <c r="T705" s="49"/>
      <c r="U705" s="49"/>
      <c r="V705" s="49"/>
      <c r="W705" s="49"/>
      <c r="X705" s="49"/>
      <c r="Y705" s="49"/>
      <c r="Z705" s="49"/>
      <c r="AA705" s="49"/>
      <c r="AB705" s="49"/>
      <c r="AC705" s="49"/>
      <c r="AD705" s="49"/>
      <c r="AE705" s="49"/>
      <c r="AF705" s="49"/>
      <c r="AG705" s="49"/>
      <c r="AH705" s="49"/>
      <c r="AI705" s="49"/>
      <c r="AJ705" s="49"/>
      <c r="AK705" s="49"/>
      <c r="AL705" s="49"/>
      <c r="AM705" s="49"/>
      <c r="AN705" s="49"/>
      <c r="AO705" s="49"/>
      <c r="AP705" s="49"/>
      <c r="AQ705" s="49"/>
      <c r="AR705" s="49"/>
      <c r="AS705" s="49"/>
      <c r="AT705" s="49"/>
      <c r="AU705" s="49"/>
      <c r="AV705" s="49"/>
      <c r="AW705" s="49"/>
      <c r="AX705" s="49"/>
      <c r="AY705" s="49"/>
      <c r="AZ705" s="49"/>
      <c r="BA705" s="49"/>
      <c r="BB705" s="49"/>
      <c r="BC705" s="49"/>
      <c r="BD705" s="49"/>
      <c r="BE705" s="49"/>
      <c r="BF705" s="49"/>
      <c r="BG705" s="49"/>
      <c r="BH705" s="49"/>
      <c r="BI705" s="49"/>
      <c r="BJ705" s="49"/>
      <c r="BK705" s="49"/>
      <c r="BL705" s="49"/>
      <c r="BM705" s="49"/>
      <c r="BN705" s="49"/>
      <c r="BO705" s="62"/>
      <c r="BP705" s="62"/>
    </row>
    <row r="706" spans="6:68" s="45" customFormat="1" x14ac:dyDescent="0.5">
      <c r="F706" s="46"/>
      <c r="G706" s="46"/>
      <c r="H706" s="46"/>
      <c r="I706" s="46"/>
      <c r="J706" s="46"/>
      <c r="L706" s="49"/>
      <c r="M706" s="49"/>
      <c r="N706" s="49"/>
      <c r="O706" s="49"/>
      <c r="P706" s="49"/>
      <c r="Q706" s="49"/>
      <c r="R706" s="49"/>
      <c r="S706" s="49"/>
      <c r="T706" s="49"/>
      <c r="U706" s="49"/>
      <c r="V706" s="49"/>
      <c r="W706" s="49"/>
      <c r="X706" s="49"/>
      <c r="Y706" s="49"/>
      <c r="Z706" s="49"/>
      <c r="AA706" s="49"/>
      <c r="AB706" s="49"/>
      <c r="AC706" s="49"/>
      <c r="AD706" s="49"/>
      <c r="AE706" s="49"/>
      <c r="AF706" s="49"/>
      <c r="AG706" s="49"/>
      <c r="AH706" s="49"/>
      <c r="AI706" s="49"/>
      <c r="AJ706" s="49"/>
      <c r="AK706" s="49"/>
      <c r="AL706" s="49"/>
      <c r="AM706" s="49"/>
      <c r="AN706" s="49"/>
      <c r="AO706" s="49"/>
      <c r="AP706" s="49"/>
      <c r="AQ706" s="49"/>
      <c r="AR706" s="49"/>
      <c r="AS706" s="49"/>
      <c r="AT706" s="49"/>
      <c r="AU706" s="49"/>
      <c r="AV706" s="49"/>
      <c r="AW706" s="49"/>
      <c r="AX706" s="49"/>
      <c r="AY706" s="49"/>
      <c r="AZ706" s="49"/>
      <c r="BA706" s="49"/>
      <c r="BB706" s="49"/>
      <c r="BC706" s="49"/>
      <c r="BD706" s="49"/>
      <c r="BE706" s="49"/>
      <c r="BF706" s="49"/>
      <c r="BG706" s="49"/>
      <c r="BH706" s="49"/>
      <c r="BI706" s="49"/>
      <c r="BJ706" s="49"/>
      <c r="BK706" s="49"/>
      <c r="BL706" s="49"/>
      <c r="BM706" s="49"/>
      <c r="BN706" s="49"/>
      <c r="BO706" s="62"/>
      <c r="BP706" s="62"/>
    </row>
    <row r="707" spans="6:68" s="45" customFormat="1" x14ac:dyDescent="0.5">
      <c r="F707" s="46"/>
      <c r="G707" s="46"/>
      <c r="H707" s="46"/>
      <c r="I707" s="46"/>
      <c r="J707" s="46"/>
      <c r="L707" s="49"/>
      <c r="M707" s="49"/>
      <c r="N707" s="49"/>
      <c r="O707" s="49"/>
      <c r="P707" s="49"/>
      <c r="Q707" s="49"/>
      <c r="R707" s="49"/>
      <c r="S707" s="49"/>
      <c r="T707" s="49"/>
      <c r="U707" s="49"/>
      <c r="V707" s="49"/>
      <c r="W707" s="49"/>
      <c r="X707" s="49"/>
      <c r="Y707" s="49"/>
      <c r="Z707" s="49"/>
      <c r="AA707" s="49"/>
      <c r="AB707" s="49"/>
      <c r="AC707" s="49"/>
      <c r="AD707" s="49"/>
      <c r="AE707" s="49"/>
      <c r="AF707" s="49"/>
      <c r="AG707" s="49"/>
      <c r="AH707" s="49"/>
      <c r="AI707" s="49"/>
      <c r="AJ707" s="49"/>
      <c r="AK707" s="49"/>
      <c r="AL707" s="49"/>
      <c r="AM707" s="49"/>
      <c r="AN707" s="49"/>
      <c r="AO707" s="49"/>
      <c r="AP707" s="49"/>
      <c r="AQ707" s="49"/>
      <c r="AR707" s="49"/>
      <c r="AS707" s="49"/>
      <c r="AT707" s="49"/>
      <c r="AU707" s="49"/>
      <c r="AV707" s="49"/>
      <c r="AW707" s="49"/>
      <c r="AX707" s="49"/>
      <c r="AY707" s="49"/>
      <c r="AZ707" s="49"/>
      <c r="BA707" s="49"/>
      <c r="BB707" s="49"/>
      <c r="BC707" s="49"/>
      <c r="BD707" s="49"/>
      <c r="BE707" s="49"/>
      <c r="BF707" s="49"/>
      <c r="BG707" s="49"/>
      <c r="BH707" s="49"/>
      <c r="BI707" s="49"/>
      <c r="BJ707" s="49"/>
      <c r="BK707" s="49"/>
      <c r="BL707" s="49"/>
      <c r="BM707" s="49"/>
      <c r="BN707" s="49"/>
      <c r="BO707" s="62"/>
      <c r="BP707" s="62"/>
    </row>
    <row r="708" spans="6:68" s="45" customFormat="1" x14ac:dyDescent="0.5">
      <c r="F708" s="46"/>
      <c r="G708" s="46"/>
      <c r="H708" s="46"/>
      <c r="I708" s="46"/>
      <c r="J708" s="46"/>
      <c r="L708" s="49"/>
      <c r="M708" s="49"/>
      <c r="N708" s="49"/>
      <c r="O708" s="49"/>
      <c r="P708" s="49"/>
      <c r="Q708" s="49"/>
      <c r="R708" s="49"/>
      <c r="S708" s="49"/>
      <c r="T708" s="49"/>
      <c r="U708" s="49"/>
      <c r="V708" s="49"/>
      <c r="W708" s="49"/>
      <c r="X708" s="49"/>
      <c r="Y708" s="49"/>
      <c r="Z708" s="49"/>
      <c r="AA708" s="49"/>
      <c r="AB708" s="49"/>
      <c r="AC708" s="49"/>
      <c r="AD708" s="49"/>
      <c r="AE708" s="49"/>
      <c r="AF708" s="49"/>
      <c r="AG708" s="49"/>
      <c r="AH708" s="49"/>
      <c r="AI708" s="49"/>
      <c r="AJ708" s="49"/>
      <c r="AK708" s="49"/>
      <c r="AL708" s="49"/>
      <c r="AM708" s="49"/>
      <c r="AN708" s="49"/>
      <c r="AO708" s="49"/>
      <c r="AP708" s="49"/>
      <c r="AQ708" s="49"/>
      <c r="AR708" s="49"/>
      <c r="AS708" s="49"/>
      <c r="AT708" s="49"/>
      <c r="AU708" s="49"/>
      <c r="AV708" s="49"/>
      <c r="AW708" s="49"/>
      <c r="AX708" s="49"/>
      <c r="AY708" s="49"/>
      <c r="AZ708" s="49"/>
      <c r="BA708" s="49"/>
      <c r="BB708" s="49"/>
      <c r="BC708" s="49"/>
      <c r="BD708" s="49"/>
      <c r="BE708" s="49"/>
      <c r="BF708" s="49"/>
      <c r="BG708" s="49"/>
      <c r="BH708" s="49"/>
      <c r="BI708" s="49"/>
      <c r="BJ708" s="49"/>
      <c r="BK708" s="49"/>
      <c r="BL708" s="49"/>
      <c r="BM708" s="49"/>
      <c r="BN708" s="49"/>
      <c r="BO708" s="62"/>
      <c r="BP708" s="62"/>
    </row>
    <row r="709" spans="6:68" s="45" customFormat="1" x14ac:dyDescent="0.5">
      <c r="F709" s="46"/>
      <c r="G709" s="46"/>
      <c r="H709" s="46"/>
      <c r="I709" s="46"/>
      <c r="J709" s="46"/>
      <c r="L709" s="49"/>
      <c r="M709" s="49"/>
      <c r="N709" s="49"/>
      <c r="O709" s="49"/>
      <c r="P709" s="49"/>
      <c r="Q709" s="49"/>
      <c r="R709" s="49"/>
      <c r="S709" s="49"/>
      <c r="T709" s="49"/>
      <c r="U709" s="49"/>
      <c r="V709" s="49"/>
      <c r="W709" s="49"/>
      <c r="X709" s="49"/>
      <c r="Y709" s="49"/>
      <c r="Z709" s="49"/>
      <c r="AA709" s="49"/>
      <c r="AB709" s="49"/>
      <c r="AC709" s="49"/>
      <c r="AD709" s="49"/>
      <c r="AE709" s="49"/>
      <c r="AF709" s="49"/>
      <c r="AG709" s="49"/>
      <c r="AH709" s="49"/>
      <c r="AI709" s="49"/>
      <c r="AJ709" s="49"/>
      <c r="AK709" s="49"/>
      <c r="AL709" s="49"/>
      <c r="AM709" s="49"/>
      <c r="AN709" s="49"/>
      <c r="AO709" s="49"/>
      <c r="AP709" s="49"/>
      <c r="AQ709" s="49"/>
      <c r="AR709" s="49"/>
      <c r="AS709" s="49"/>
      <c r="AT709" s="49"/>
      <c r="AU709" s="49"/>
      <c r="AV709" s="49"/>
      <c r="AW709" s="49"/>
      <c r="AX709" s="49"/>
      <c r="AY709" s="49"/>
      <c r="AZ709" s="49"/>
      <c r="BA709" s="49"/>
      <c r="BB709" s="49"/>
      <c r="BC709" s="49"/>
      <c r="BD709" s="49"/>
      <c r="BE709" s="49"/>
      <c r="BF709" s="49"/>
      <c r="BG709" s="49"/>
      <c r="BH709" s="49"/>
      <c r="BI709" s="49"/>
      <c r="BJ709" s="49"/>
      <c r="BK709" s="49"/>
      <c r="BL709" s="49"/>
      <c r="BM709" s="49"/>
      <c r="BN709" s="49"/>
      <c r="BO709" s="62"/>
      <c r="BP709" s="62"/>
    </row>
    <row r="710" spans="6:68" s="45" customFormat="1" x14ac:dyDescent="0.5">
      <c r="F710" s="46"/>
      <c r="G710" s="46"/>
      <c r="H710" s="46"/>
      <c r="I710" s="46"/>
      <c r="J710" s="46"/>
      <c r="L710" s="49"/>
      <c r="M710" s="49"/>
      <c r="N710" s="49"/>
      <c r="O710" s="49"/>
      <c r="P710" s="49"/>
      <c r="Q710" s="49"/>
      <c r="R710" s="49"/>
      <c r="S710" s="49"/>
      <c r="T710" s="49"/>
      <c r="U710" s="49"/>
      <c r="V710" s="49"/>
      <c r="W710" s="49"/>
      <c r="X710" s="49"/>
      <c r="Y710" s="49"/>
      <c r="Z710" s="49"/>
      <c r="AA710" s="49"/>
      <c r="AB710" s="49"/>
      <c r="AC710" s="49"/>
      <c r="AD710" s="49"/>
      <c r="AE710" s="49"/>
      <c r="AF710" s="49"/>
      <c r="AG710" s="49"/>
      <c r="AH710" s="49"/>
      <c r="AI710" s="49"/>
      <c r="AJ710" s="49"/>
      <c r="AK710" s="49"/>
      <c r="AL710" s="49"/>
      <c r="AM710" s="49"/>
      <c r="AN710" s="49"/>
      <c r="AO710" s="49"/>
      <c r="AP710" s="49"/>
      <c r="AQ710" s="49"/>
      <c r="AR710" s="49"/>
      <c r="AS710" s="49"/>
      <c r="AT710" s="49"/>
      <c r="AU710" s="49"/>
      <c r="AV710" s="49"/>
      <c r="AW710" s="49"/>
      <c r="AX710" s="49"/>
      <c r="AY710" s="49"/>
      <c r="AZ710" s="49"/>
      <c r="BA710" s="49"/>
      <c r="BB710" s="49"/>
      <c r="BC710" s="49"/>
      <c r="BD710" s="49"/>
      <c r="BE710" s="49"/>
      <c r="BF710" s="49"/>
      <c r="BG710" s="49"/>
      <c r="BH710" s="49"/>
      <c r="BI710" s="49"/>
      <c r="BJ710" s="49"/>
      <c r="BK710" s="49"/>
      <c r="BL710" s="49"/>
      <c r="BM710" s="49"/>
      <c r="BN710" s="49"/>
      <c r="BO710" s="62"/>
      <c r="BP710" s="62"/>
    </row>
    <row r="711" spans="6:68" s="45" customFormat="1" x14ac:dyDescent="0.5">
      <c r="F711" s="46"/>
      <c r="G711" s="46"/>
      <c r="H711" s="46"/>
      <c r="I711" s="46"/>
      <c r="J711" s="46"/>
      <c r="L711" s="49"/>
      <c r="M711" s="49"/>
      <c r="N711" s="49"/>
      <c r="O711" s="49"/>
      <c r="P711" s="49"/>
      <c r="Q711" s="49"/>
      <c r="R711" s="49"/>
      <c r="S711" s="49"/>
      <c r="T711" s="49"/>
      <c r="U711" s="49"/>
      <c r="V711" s="49"/>
      <c r="W711" s="49"/>
      <c r="X711" s="49"/>
      <c r="Y711" s="49"/>
      <c r="Z711" s="49"/>
      <c r="AA711" s="49"/>
      <c r="AB711" s="49"/>
      <c r="AC711" s="49"/>
      <c r="AD711" s="49"/>
      <c r="AE711" s="49"/>
      <c r="AF711" s="49"/>
      <c r="AG711" s="49"/>
      <c r="AH711" s="49"/>
      <c r="AI711" s="49"/>
      <c r="AJ711" s="49"/>
      <c r="AK711" s="49"/>
      <c r="AL711" s="49"/>
      <c r="AM711" s="49"/>
      <c r="AN711" s="49"/>
      <c r="AO711" s="49"/>
      <c r="AP711" s="49"/>
      <c r="AQ711" s="49"/>
      <c r="AR711" s="49"/>
      <c r="AS711" s="49"/>
      <c r="AT711" s="49"/>
      <c r="AU711" s="49"/>
      <c r="AV711" s="49"/>
      <c r="AW711" s="49"/>
      <c r="AX711" s="49"/>
      <c r="AY711" s="49"/>
      <c r="AZ711" s="49"/>
      <c r="BA711" s="49"/>
      <c r="BB711" s="49"/>
      <c r="BC711" s="49"/>
      <c r="BD711" s="49"/>
      <c r="BE711" s="49"/>
      <c r="BF711" s="49"/>
      <c r="BG711" s="49"/>
      <c r="BH711" s="49"/>
      <c r="BI711" s="49"/>
      <c r="BJ711" s="49"/>
      <c r="BK711" s="49"/>
      <c r="BL711" s="49"/>
      <c r="BM711" s="49"/>
      <c r="BN711" s="49"/>
      <c r="BO711" s="62"/>
      <c r="BP711" s="62"/>
    </row>
    <row r="712" spans="6:68" s="45" customFormat="1" x14ac:dyDescent="0.5">
      <c r="F712" s="46"/>
      <c r="G712" s="46"/>
      <c r="H712" s="46"/>
      <c r="I712" s="46"/>
      <c r="J712" s="46"/>
      <c r="L712" s="49"/>
      <c r="M712" s="49"/>
      <c r="N712" s="49"/>
      <c r="O712" s="49"/>
      <c r="P712" s="49"/>
      <c r="Q712" s="49"/>
      <c r="R712" s="49"/>
      <c r="S712" s="49"/>
      <c r="T712" s="49"/>
      <c r="U712" s="49"/>
      <c r="V712" s="49"/>
      <c r="W712" s="49"/>
      <c r="X712" s="49"/>
      <c r="Y712" s="49"/>
      <c r="Z712" s="49"/>
      <c r="AA712" s="49"/>
      <c r="AB712" s="49"/>
      <c r="AC712" s="49"/>
      <c r="AD712" s="49"/>
      <c r="AE712" s="49"/>
      <c r="AF712" s="49"/>
      <c r="AG712" s="49"/>
      <c r="AH712" s="49"/>
      <c r="AI712" s="49"/>
      <c r="AJ712" s="49"/>
      <c r="AK712" s="49"/>
      <c r="AL712" s="49"/>
      <c r="AM712" s="49"/>
      <c r="AN712" s="49"/>
      <c r="AO712" s="49"/>
      <c r="AP712" s="49"/>
      <c r="AQ712" s="49"/>
      <c r="AR712" s="49"/>
      <c r="AS712" s="49"/>
      <c r="AT712" s="49"/>
      <c r="AU712" s="49"/>
      <c r="AV712" s="49"/>
      <c r="AW712" s="49"/>
      <c r="AX712" s="49"/>
      <c r="AY712" s="49"/>
      <c r="AZ712" s="49"/>
      <c r="BA712" s="49"/>
      <c r="BB712" s="49"/>
      <c r="BC712" s="49"/>
      <c r="BD712" s="49"/>
      <c r="BE712" s="49"/>
      <c r="BF712" s="49"/>
      <c r="BG712" s="49"/>
      <c r="BH712" s="49"/>
      <c r="BI712" s="49"/>
      <c r="BJ712" s="49"/>
      <c r="BK712" s="49"/>
      <c r="BL712" s="49"/>
      <c r="BM712" s="49"/>
      <c r="BN712" s="49"/>
      <c r="BO712" s="62"/>
      <c r="BP712" s="62"/>
    </row>
    <row r="713" spans="6:68" s="45" customFormat="1" x14ac:dyDescent="0.5">
      <c r="F713" s="46"/>
      <c r="G713" s="46"/>
      <c r="H713" s="46"/>
      <c r="I713" s="46"/>
      <c r="J713" s="46"/>
      <c r="L713" s="49"/>
      <c r="M713" s="49"/>
      <c r="N713" s="49"/>
      <c r="O713" s="49"/>
      <c r="P713" s="49"/>
      <c r="Q713" s="49"/>
      <c r="R713" s="49"/>
      <c r="S713" s="49"/>
      <c r="T713" s="49"/>
      <c r="U713" s="49"/>
      <c r="V713" s="49"/>
      <c r="W713" s="49"/>
      <c r="X713" s="49"/>
      <c r="Y713" s="49"/>
      <c r="Z713" s="49"/>
      <c r="AA713" s="49"/>
      <c r="AB713" s="49"/>
      <c r="AC713" s="49"/>
      <c r="AD713" s="49"/>
      <c r="AE713" s="49"/>
      <c r="AF713" s="49"/>
      <c r="AG713" s="49"/>
      <c r="AH713" s="49"/>
      <c r="AI713" s="49"/>
      <c r="AJ713" s="49"/>
      <c r="AK713" s="49"/>
      <c r="AL713" s="49"/>
      <c r="AM713" s="49"/>
      <c r="AN713" s="49"/>
      <c r="AO713" s="49"/>
      <c r="AP713" s="49"/>
      <c r="AQ713" s="49"/>
      <c r="AR713" s="49"/>
      <c r="AS713" s="49"/>
      <c r="AT713" s="49"/>
      <c r="AU713" s="49"/>
      <c r="AV713" s="49"/>
      <c r="AW713" s="49"/>
      <c r="AX713" s="49"/>
      <c r="AY713" s="49"/>
      <c r="AZ713" s="49"/>
      <c r="BA713" s="49"/>
      <c r="BB713" s="49"/>
      <c r="BC713" s="49"/>
      <c r="BD713" s="49"/>
      <c r="BE713" s="49"/>
      <c r="BF713" s="49"/>
      <c r="BG713" s="49"/>
      <c r="BH713" s="49"/>
      <c r="BI713" s="49"/>
      <c r="BJ713" s="49"/>
      <c r="BK713" s="49"/>
      <c r="BL713" s="49"/>
      <c r="BM713" s="49"/>
      <c r="BN713" s="49"/>
      <c r="BO713" s="62"/>
      <c r="BP713" s="62"/>
    </row>
    <row r="714" spans="6:68" s="45" customFormat="1" x14ac:dyDescent="0.5">
      <c r="F714" s="46"/>
      <c r="G714" s="46"/>
      <c r="H714" s="46"/>
      <c r="I714" s="46"/>
      <c r="J714" s="46"/>
      <c r="L714" s="49"/>
      <c r="M714" s="49"/>
      <c r="N714" s="49"/>
      <c r="O714" s="49"/>
      <c r="P714" s="49"/>
      <c r="Q714" s="49"/>
      <c r="R714" s="49"/>
      <c r="S714" s="49"/>
      <c r="T714" s="49"/>
      <c r="U714" s="49"/>
      <c r="V714" s="49"/>
      <c r="W714" s="49"/>
      <c r="X714" s="49"/>
      <c r="Y714" s="49"/>
      <c r="Z714" s="49"/>
      <c r="AA714" s="49"/>
      <c r="AB714" s="49"/>
      <c r="AC714" s="49"/>
      <c r="AD714" s="49"/>
      <c r="AE714" s="49"/>
      <c r="AF714" s="49"/>
      <c r="AG714" s="49"/>
      <c r="AH714" s="49"/>
      <c r="AI714" s="49"/>
      <c r="AJ714" s="49"/>
      <c r="AK714" s="49"/>
      <c r="AL714" s="49"/>
      <c r="AM714" s="49"/>
      <c r="AN714" s="49"/>
      <c r="AO714" s="49"/>
      <c r="AP714" s="49"/>
      <c r="AQ714" s="49"/>
      <c r="AR714" s="49"/>
      <c r="AS714" s="49"/>
      <c r="AT714" s="49"/>
      <c r="AU714" s="49"/>
      <c r="AV714" s="49"/>
      <c r="AW714" s="49"/>
      <c r="AX714" s="49"/>
      <c r="AY714" s="49"/>
      <c r="AZ714" s="49"/>
      <c r="BA714" s="49"/>
      <c r="BB714" s="49"/>
      <c r="BC714" s="49"/>
      <c r="BD714" s="49"/>
      <c r="BE714" s="49"/>
      <c r="BF714" s="49"/>
      <c r="BG714" s="49"/>
      <c r="BH714" s="49"/>
      <c r="BI714" s="49"/>
      <c r="BJ714" s="49"/>
      <c r="BK714" s="49"/>
      <c r="BL714" s="49"/>
      <c r="BM714" s="49"/>
      <c r="BN714" s="49"/>
      <c r="BO714" s="62"/>
      <c r="BP714" s="62"/>
    </row>
    <row r="715" spans="6:68" s="45" customFormat="1" x14ac:dyDescent="0.5">
      <c r="F715" s="46"/>
      <c r="G715" s="46"/>
      <c r="H715" s="46"/>
      <c r="I715" s="46"/>
      <c r="J715" s="46"/>
      <c r="L715" s="49"/>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c r="AJ715" s="49"/>
      <c r="AK715" s="49"/>
      <c r="AL715" s="49"/>
      <c r="AM715" s="49"/>
      <c r="AN715" s="49"/>
      <c r="AO715" s="49"/>
      <c r="AP715" s="49"/>
      <c r="AQ715" s="49"/>
      <c r="AR715" s="49"/>
      <c r="AS715" s="49"/>
      <c r="AT715" s="49"/>
      <c r="AU715" s="49"/>
      <c r="AV715" s="49"/>
      <c r="AW715" s="49"/>
      <c r="AX715" s="49"/>
      <c r="AY715" s="49"/>
      <c r="AZ715" s="49"/>
      <c r="BA715" s="49"/>
      <c r="BB715" s="49"/>
      <c r="BC715" s="49"/>
      <c r="BD715" s="49"/>
      <c r="BE715" s="49"/>
      <c r="BF715" s="49"/>
      <c r="BG715" s="49"/>
      <c r="BH715" s="49"/>
      <c r="BI715" s="49"/>
      <c r="BJ715" s="49"/>
      <c r="BK715" s="49"/>
      <c r="BL715" s="49"/>
      <c r="BM715" s="49"/>
      <c r="BN715" s="49"/>
      <c r="BO715" s="62"/>
      <c r="BP715" s="62"/>
    </row>
    <row r="716" spans="6:68" s="45" customFormat="1" x14ac:dyDescent="0.5">
      <c r="F716" s="46"/>
      <c r="G716" s="46"/>
      <c r="H716" s="46"/>
      <c r="I716" s="46"/>
      <c r="J716" s="46"/>
      <c r="L716" s="49"/>
      <c r="M716" s="49"/>
      <c r="N716" s="49"/>
      <c r="O716" s="49"/>
      <c r="P716" s="49"/>
      <c r="Q716" s="49"/>
      <c r="R716" s="49"/>
      <c r="S716" s="49"/>
      <c r="T716" s="49"/>
      <c r="U716" s="49"/>
      <c r="V716" s="49"/>
      <c r="W716" s="49"/>
      <c r="X716" s="49"/>
      <c r="Y716" s="49"/>
      <c r="Z716" s="49"/>
      <c r="AA716" s="49"/>
      <c r="AB716" s="49"/>
      <c r="AC716" s="49"/>
      <c r="AD716" s="49"/>
      <c r="AE716" s="49"/>
      <c r="AF716" s="49"/>
      <c r="AG716" s="49"/>
      <c r="AH716" s="49"/>
      <c r="AI716" s="49"/>
      <c r="AJ716" s="49"/>
      <c r="AK716" s="49"/>
      <c r="AL716" s="49"/>
      <c r="AM716" s="49"/>
      <c r="AN716" s="49"/>
      <c r="AO716" s="49"/>
      <c r="AP716" s="49"/>
      <c r="AQ716" s="49"/>
      <c r="AR716" s="49"/>
      <c r="AS716" s="49"/>
      <c r="AT716" s="49"/>
      <c r="AU716" s="49"/>
      <c r="AV716" s="49"/>
      <c r="AW716" s="49"/>
      <c r="AX716" s="49"/>
      <c r="AY716" s="49"/>
      <c r="AZ716" s="49"/>
      <c r="BA716" s="49"/>
      <c r="BB716" s="49"/>
      <c r="BC716" s="49"/>
      <c r="BD716" s="49"/>
      <c r="BE716" s="49"/>
      <c r="BF716" s="49"/>
      <c r="BG716" s="49"/>
      <c r="BH716" s="49"/>
      <c r="BI716" s="49"/>
      <c r="BJ716" s="49"/>
      <c r="BK716" s="49"/>
      <c r="BL716" s="49"/>
      <c r="BM716" s="49"/>
      <c r="BN716" s="49"/>
      <c r="BO716" s="62"/>
      <c r="BP716" s="62"/>
    </row>
    <row r="717" spans="6:68" s="45" customFormat="1" x14ac:dyDescent="0.5">
      <c r="F717" s="46"/>
      <c r="G717" s="46"/>
      <c r="H717" s="46"/>
      <c r="I717" s="46"/>
      <c r="J717" s="46"/>
      <c r="L717" s="49"/>
      <c r="M717" s="49"/>
      <c r="N717" s="49"/>
      <c r="O717" s="49"/>
      <c r="P717" s="49"/>
      <c r="Q717" s="49"/>
      <c r="R717" s="49"/>
      <c r="S717" s="49"/>
      <c r="T717" s="49"/>
      <c r="U717" s="49"/>
      <c r="V717" s="49"/>
      <c r="W717" s="49"/>
      <c r="X717" s="49"/>
      <c r="Y717" s="49"/>
      <c r="Z717" s="49"/>
      <c r="AA717" s="49"/>
      <c r="AB717" s="49"/>
      <c r="AC717" s="49"/>
      <c r="AD717" s="49"/>
      <c r="AE717" s="49"/>
      <c r="AF717" s="49"/>
      <c r="AG717" s="49"/>
      <c r="AH717" s="49"/>
      <c r="AI717" s="49"/>
      <c r="AJ717" s="49"/>
      <c r="AK717" s="49"/>
      <c r="AL717" s="49"/>
      <c r="AM717" s="49"/>
      <c r="AN717" s="49"/>
      <c r="AO717" s="49"/>
      <c r="AP717" s="49"/>
      <c r="AQ717" s="49"/>
      <c r="AR717" s="49"/>
      <c r="AS717" s="49"/>
      <c r="AT717" s="49"/>
      <c r="AU717" s="49"/>
      <c r="AV717" s="49"/>
      <c r="AW717" s="49"/>
      <c r="AX717" s="49"/>
      <c r="AY717" s="49"/>
      <c r="AZ717" s="49"/>
      <c r="BA717" s="49"/>
      <c r="BB717" s="49"/>
      <c r="BC717" s="49"/>
      <c r="BD717" s="49"/>
      <c r="BE717" s="49"/>
      <c r="BF717" s="49"/>
      <c r="BG717" s="49"/>
      <c r="BH717" s="49"/>
      <c r="BI717" s="49"/>
      <c r="BJ717" s="49"/>
      <c r="BK717" s="49"/>
      <c r="BL717" s="49"/>
      <c r="BM717" s="49"/>
      <c r="BN717" s="49"/>
      <c r="BO717" s="62"/>
      <c r="BP717" s="62"/>
    </row>
    <row r="718" spans="6:68" s="45" customFormat="1" x14ac:dyDescent="0.5">
      <c r="F718" s="46"/>
      <c r="G718" s="46"/>
      <c r="H718" s="46"/>
      <c r="I718" s="46"/>
      <c r="J718" s="46"/>
      <c r="L718" s="49"/>
      <c r="M718" s="49"/>
      <c r="N718" s="49"/>
      <c r="O718" s="49"/>
      <c r="P718" s="49"/>
      <c r="Q718" s="49"/>
      <c r="R718" s="49"/>
      <c r="S718" s="49"/>
      <c r="T718" s="49"/>
      <c r="U718" s="49"/>
      <c r="V718" s="49"/>
      <c r="W718" s="49"/>
      <c r="X718" s="49"/>
      <c r="Y718" s="49"/>
      <c r="Z718" s="49"/>
      <c r="AA718" s="49"/>
      <c r="AB718" s="49"/>
      <c r="AC718" s="49"/>
      <c r="AD718" s="49"/>
      <c r="AE718" s="49"/>
      <c r="AF718" s="49"/>
      <c r="AG718" s="49"/>
      <c r="AH718" s="49"/>
      <c r="AI718" s="49"/>
      <c r="AJ718" s="49"/>
      <c r="AK718" s="49"/>
      <c r="AL718" s="49"/>
      <c r="AM718" s="49"/>
      <c r="AN718" s="49"/>
      <c r="AO718" s="49"/>
      <c r="AP718" s="49"/>
      <c r="AQ718" s="49"/>
      <c r="AR718" s="49"/>
      <c r="AS718" s="49"/>
      <c r="AT718" s="49"/>
      <c r="AU718" s="49"/>
      <c r="AV718" s="49"/>
      <c r="AW718" s="49"/>
      <c r="AX718" s="49"/>
      <c r="AY718" s="49"/>
      <c r="AZ718" s="49"/>
      <c r="BA718" s="49"/>
      <c r="BB718" s="49"/>
      <c r="BC718" s="49"/>
      <c r="BD718" s="49"/>
      <c r="BE718" s="49"/>
      <c r="BF718" s="49"/>
      <c r="BG718" s="49"/>
      <c r="BH718" s="49"/>
      <c r="BI718" s="49"/>
      <c r="BJ718" s="49"/>
      <c r="BK718" s="49"/>
      <c r="BL718" s="49"/>
      <c r="BM718" s="49"/>
      <c r="BN718" s="49"/>
      <c r="BO718" s="62"/>
      <c r="BP718" s="62"/>
    </row>
    <row r="719" spans="6:68" s="45" customFormat="1" x14ac:dyDescent="0.5">
      <c r="F719" s="46"/>
      <c r="G719" s="46"/>
      <c r="H719" s="46"/>
      <c r="I719" s="46"/>
      <c r="J719" s="46"/>
      <c r="L719" s="49"/>
      <c r="M719" s="49"/>
      <c r="N719" s="49"/>
      <c r="O719" s="49"/>
      <c r="P719" s="49"/>
      <c r="Q719" s="49"/>
      <c r="R719" s="49"/>
      <c r="S719" s="49"/>
      <c r="T719" s="49"/>
      <c r="U719" s="49"/>
      <c r="V719" s="49"/>
      <c r="W719" s="49"/>
      <c r="X719" s="49"/>
      <c r="Y719" s="49"/>
      <c r="Z719" s="49"/>
      <c r="AA719" s="49"/>
      <c r="AB719" s="49"/>
      <c r="AC719" s="49"/>
      <c r="AD719" s="49"/>
      <c r="AE719" s="49"/>
      <c r="AF719" s="49"/>
      <c r="AG719" s="49"/>
      <c r="AH719" s="49"/>
      <c r="AI719" s="49"/>
      <c r="AJ719" s="49"/>
      <c r="AK719" s="49"/>
      <c r="AL719" s="49"/>
      <c r="AM719" s="49"/>
      <c r="AN719" s="49"/>
      <c r="AO719" s="49"/>
      <c r="AP719" s="49"/>
      <c r="AQ719" s="49"/>
      <c r="AR719" s="49"/>
      <c r="AS719" s="49"/>
      <c r="AT719" s="49"/>
      <c r="AU719" s="49"/>
      <c r="AV719" s="49"/>
      <c r="AW719" s="49"/>
      <c r="AX719" s="49"/>
      <c r="AY719" s="49"/>
      <c r="AZ719" s="49"/>
      <c r="BA719" s="49"/>
      <c r="BB719" s="49"/>
      <c r="BC719" s="49"/>
      <c r="BD719" s="49"/>
      <c r="BE719" s="49"/>
      <c r="BF719" s="49"/>
      <c r="BG719" s="49"/>
      <c r="BH719" s="49"/>
      <c r="BI719" s="49"/>
      <c r="BJ719" s="49"/>
      <c r="BK719" s="49"/>
      <c r="BL719" s="49"/>
      <c r="BM719" s="49"/>
      <c r="BN719" s="49"/>
      <c r="BO719" s="62"/>
      <c r="BP719" s="62"/>
    </row>
    <row r="720" spans="6:68" s="45" customFormat="1" x14ac:dyDescent="0.5">
      <c r="F720" s="46"/>
      <c r="G720" s="46"/>
      <c r="H720" s="46"/>
      <c r="I720" s="46"/>
      <c r="J720" s="46"/>
      <c r="L720" s="49"/>
      <c r="M720" s="49"/>
      <c r="N720" s="49"/>
      <c r="O720" s="49"/>
      <c r="P720" s="49"/>
      <c r="Q720" s="49"/>
      <c r="R720" s="49"/>
      <c r="S720" s="49"/>
      <c r="T720" s="49"/>
      <c r="U720" s="49"/>
      <c r="V720" s="49"/>
      <c r="W720" s="49"/>
      <c r="X720" s="49"/>
      <c r="Y720" s="49"/>
      <c r="Z720" s="49"/>
      <c r="AA720" s="49"/>
      <c r="AB720" s="49"/>
      <c r="AC720" s="49"/>
      <c r="AD720" s="49"/>
      <c r="AE720" s="49"/>
      <c r="AF720" s="49"/>
      <c r="AG720" s="49"/>
      <c r="AH720" s="49"/>
      <c r="AI720" s="49"/>
      <c r="AJ720" s="49"/>
      <c r="AK720" s="49"/>
      <c r="AL720" s="49"/>
      <c r="AM720" s="49"/>
      <c r="AN720" s="49"/>
      <c r="AO720" s="49"/>
      <c r="AP720" s="49"/>
      <c r="AQ720" s="49"/>
      <c r="AR720" s="49"/>
      <c r="AS720" s="49"/>
      <c r="AT720" s="49"/>
      <c r="AU720" s="49"/>
      <c r="AV720" s="49"/>
      <c r="AW720" s="49"/>
      <c r="AX720" s="49"/>
      <c r="AY720" s="49"/>
      <c r="AZ720" s="49"/>
      <c r="BA720" s="49"/>
      <c r="BB720" s="49"/>
      <c r="BC720" s="49"/>
      <c r="BD720" s="49"/>
      <c r="BE720" s="49"/>
      <c r="BF720" s="49"/>
      <c r="BG720" s="49"/>
      <c r="BH720" s="49"/>
      <c r="BI720" s="49"/>
      <c r="BJ720" s="49"/>
      <c r="BK720" s="49"/>
      <c r="BL720" s="49"/>
      <c r="BM720" s="49"/>
      <c r="BN720" s="49"/>
      <c r="BO720" s="62"/>
      <c r="BP720" s="62"/>
    </row>
    <row r="721" spans="6:68" s="45" customFormat="1" x14ac:dyDescent="0.5">
      <c r="F721" s="46"/>
      <c r="G721" s="46"/>
      <c r="H721" s="46"/>
      <c r="I721" s="46"/>
      <c r="J721" s="46"/>
      <c r="L721" s="49"/>
      <c r="M721" s="49"/>
      <c r="N721" s="49"/>
      <c r="O721" s="49"/>
      <c r="P721" s="49"/>
      <c r="Q721" s="49"/>
      <c r="R721" s="49"/>
      <c r="S721" s="49"/>
      <c r="T721" s="49"/>
      <c r="U721" s="49"/>
      <c r="V721" s="49"/>
      <c r="W721" s="49"/>
      <c r="X721" s="49"/>
      <c r="Y721" s="49"/>
      <c r="Z721" s="49"/>
      <c r="AA721" s="49"/>
      <c r="AB721" s="49"/>
      <c r="AC721" s="49"/>
      <c r="AD721" s="49"/>
      <c r="AE721" s="49"/>
      <c r="AF721" s="49"/>
      <c r="AG721" s="49"/>
      <c r="AH721" s="49"/>
      <c r="AI721" s="49"/>
      <c r="AJ721" s="49"/>
      <c r="AK721" s="49"/>
      <c r="AL721" s="49"/>
      <c r="AM721" s="49"/>
      <c r="AN721" s="49"/>
      <c r="AO721" s="49"/>
      <c r="AP721" s="49"/>
      <c r="AQ721" s="49"/>
      <c r="AR721" s="49"/>
      <c r="AS721" s="49"/>
      <c r="AT721" s="49"/>
      <c r="AU721" s="49"/>
      <c r="AV721" s="49"/>
      <c r="AW721" s="49"/>
      <c r="AX721" s="49"/>
      <c r="AY721" s="49"/>
      <c r="AZ721" s="49"/>
      <c r="BA721" s="49"/>
      <c r="BB721" s="49"/>
      <c r="BC721" s="49"/>
      <c r="BD721" s="49"/>
      <c r="BE721" s="49"/>
      <c r="BF721" s="49"/>
      <c r="BG721" s="49"/>
      <c r="BH721" s="49"/>
      <c r="BI721" s="49"/>
      <c r="BJ721" s="49"/>
      <c r="BK721" s="49"/>
      <c r="BL721" s="49"/>
      <c r="BM721" s="49"/>
      <c r="BN721" s="49"/>
      <c r="BO721" s="62"/>
      <c r="BP721" s="62"/>
    </row>
    <row r="722" spans="6:68" s="45" customFormat="1" x14ac:dyDescent="0.5">
      <c r="F722" s="46"/>
      <c r="G722" s="46"/>
      <c r="H722" s="46"/>
      <c r="I722" s="46"/>
      <c r="J722" s="46"/>
      <c r="L722" s="49"/>
      <c r="M722" s="49"/>
      <c r="N722" s="49"/>
      <c r="O722" s="49"/>
      <c r="P722" s="49"/>
      <c r="Q722" s="49"/>
      <c r="R722" s="49"/>
      <c r="S722" s="49"/>
      <c r="T722" s="49"/>
      <c r="U722" s="49"/>
      <c r="V722" s="49"/>
      <c r="W722" s="49"/>
      <c r="X722" s="49"/>
      <c r="Y722" s="49"/>
      <c r="Z722" s="49"/>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49"/>
      <c r="BL722" s="49"/>
      <c r="BM722" s="49"/>
      <c r="BN722" s="49"/>
      <c r="BO722" s="62"/>
      <c r="BP722" s="62"/>
    </row>
    <row r="723" spans="6:68" s="45" customFormat="1" x14ac:dyDescent="0.5">
      <c r="F723" s="46"/>
      <c r="G723" s="46"/>
      <c r="H723" s="46"/>
      <c r="I723" s="46"/>
      <c r="J723" s="46"/>
      <c r="L723" s="49"/>
      <c r="M723" s="49"/>
      <c r="N723" s="49"/>
      <c r="O723" s="49"/>
      <c r="P723" s="49"/>
      <c r="Q723" s="49"/>
      <c r="R723" s="49"/>
      <c r="S723" s="49"/>
      <c r="T723" s="49"/>
      <c r="U723" s="49"/>
      <c r="V723" s="49"/>
      <c r="W723" s="49"/>
      <c r="X723" s="49"/>
      <c r="Y723" s="49"/>
      <c r="Z723" s="49"/>
      <c r="AA723" s="49"/>
      <c r="AB723" s="49"/>
      <c r="AC723" s="49"/>
      <c r="AD723" s="49"/>
      <c r="AE723" s="49"/>
      <c r="AF723" s="49"/>
      <c r="AG723" s="49"/>
      <c r="AH723" s="49"/>
      <c r="AI723" s="49"/>
      <c r="AJ723" s="49"/>
      <c r="AK723" s="49"/>
      <c r="AL723" s="49"/>
      <c r="AM723" s="49"/>
      <c r="AN723" s="49"/>
      <c r="AO723" s="49"/>
      <c r="AP723" s="49"/>
      <c r="AQ723" s="49"/>
      <c r="AR723" s="49"/>
      <c r="AS723" s="49"/>
      <c r="AT723" s="49"/>
      <c r="AU723" s="49"/>
      <c r="AV723" s="49"/>
      <c r="AW723" s="49"/>
      <c r="AX723" s="49"/>
      <c r="AY723" s="49"/>
      <c r="AZ723" s="49"/>
      <c r="BA723" s="49"/>
      <c r="BB723" s="49"/>
      <c r="BC723" s="49"/>
      <c r="BD723" s="49"/>
      <c r="BE723" s="49"/>
      <c r="BF723" s="49"/>
      <c r="BG723" s="49"/>
      <c r="BH723" s="49"/>
      <c r="BI723" s="49"/>
      <c r="BJ723" s="49"/>
      <c r="BK723" s="49"/>
      <c r="BL723" s="49"/>
      <c r="BM723" s="49"/>
      <c r="BN723" s="49"/>
      <c r="BO723" s="62"/>
      <c r="BP723" s="62"/>
    </row>
    <row r="724" spans="6:68" s="45" customFormat="1" x14ac:dyDescent="0.5">
      <c r="F724" s="46"/>
      <c r="G724" s="46"/>
      <c r="H724" s="46"/>
      <c r="I724" s="46"/>
      <c r="J724" s="46"/>
      <c r="L724" s="49"/>
      <c r="M724" s="49"/>
      <c r="N724" s="49"/>
      <c r="O724" s="49"/>
      <c r="P724" s="49"/>
      <c r="Q724" s="49"/>
      <c r="R724" s="49"/>
      <c r="S724" s="49"/>
      <c r="T724" s="49"/>
      <c r="U724" s="49"/>
      <c r="V724" s="49"/>
      <c r="W724" s="49"/>
      <c r="X724" s="49"/>
      <c r="Y724" s="49"/>
      <c r="Z724" s="49"/>
      <c r="AA724" s="49"/>
      <c r="AB724" s="49"/>
      <c r="AC724" s="49"/>
      <c r="AD724" s="49"/>
      <c r="AE724" s="49"/>
      <c r="AF724" s="49"/>
      <c r="AG724" s="49"/>
      <c r="AH724" s="49"/>
      <c r="AI724" s="49"/>
      <c r="AJ724" s="49"/>
      <c r="AK724" s="49"/>
      <c r="AL724" s="49"/>
      <c r="AM724" s="49"/>
      <c r="AN724" s="49"/>
      <c r="AO724" s="49"/>
      <c r="AP724" s="49"/>
      <c r="AQ724" s="49"/>
      <c r="AR724" s="49"/>
      <c r="AS724" s="49"/>
      <c r="AT724" s="49"/>
      <c r="AU724" s="49"/>
      <c r="AV724" s="49"/>
      <c r="AW724" s="49"/>
      <c r="AX724" s="49"/>
      <c r="AY724" s="49"/>
      <c r="AZ724" s="49"/>
      <c r="BA724" s="49"/>
      <c r="BB724" s="49"/>
      <c r="BC724" s="49"/>
      <c r="BD724" s="49"/>
      <c r="BE724" s="49"/>
      <c r="BF724" s="49"/>
      <c r="BG724" s="49"/>
      <c r="BH724" s="49"/>
      <c r="BI724" s="49"/>
      <c r="BJ724" s="49"/>
      <c r="BK724" s="49"/>
      <c r="BL724" s="49"/>
      <c r="BM724" s="49"/>
      <c r="BN724" s="49"/>
      <c r="BO724" s="62"/>
      <c r="BP724" s="62"/>
    </row>
    <row r="725" spans="6:68" s="45" customFormat="1" x14ac:dyDescent="0.5">
      <c r="F725" s="46"/>
      <c r="G725" s="46"/>
      <c r="H725" s="46"/>
      <c r="I725" s="46"/>
      <c r="J725" s="46"/>
      <c r="L725" s="49"/>
      <c r="M725" s="49"/>
      <c r="N725" s="49"/>
      <c r="O725" s="49"/>
      <c r="P725" s="49"/>
      <c r="Q725" s="49"/>
      <c r="R725" s="49"/>
      <c r="S725" s="49"/>
      <c r="T725" s="49"/>
      <c r="U725" s="49"/>
      <c r="V725" s="49"/>
      <c r="W725" s="49"/>
      <c r="X725" s="49"/>
      <c r="Y725" s="49"/>
      <c r="Z725" s="49"/>
      <c r="AA725" s="49"/>
      <c r="AB725" s="49"/>
      <c r="AC725" s="49"/>
      <c r="AD725" s="49"/>
      <c r="AE725" s="49"/>
      <c r="AF725" s="49"/>
      <c r="AG725" s="49"/>
      <c r="AH725" s="49"/>
      <c r="AI725" s="49"/>
      <c r="AJ725" s="49"/>
      <c r="AK725" s="49"/>
      <c r="AL725" s="49"/>
      <c r="AM725" s="49"/>
      <c r="AN725" s="49"/>
      <c r="AO725" s="49"/>
      <c r="AP725" s="49"/>
      <c r="AQ725" s="49"/>
      <c r="AR725" s="49"/>
      <c r="AS725" s="49"/>
      <c r="AT725" s="49"/>
      <c r="AU725" s="49"/>
      <c r="AV725" s="49"/>
      <c r="AW725" s="49"/>
      <c r="AX725" s="49"/>
      <c r="AY725" s="49"/>
      <c r="AZ725" s="49"/>
      <c r="BA725" s="49"/>
      <c r="BB725" s="49"/>
      <c r="BC725" s="49"/>
      <c r="BD725" s="49"/>
      <c r="BE725" s="49"/>
      <c r="BF725" s="49"/>
      <c r="BG725" s="49"/>
      <c r="BH725" s="49"/>
      <c r="BI725" s="49"/>
      <c r="BJ725" s="49"/>
      <c r="BK725" s="49"/>
      <c r="BL725" s="49"/>
      <c r="BM725" s="49"/>
      <c r="BN725" s="49"/>
      <c r="BO725" s="62"/>
      <c r="BP725" s="62"/>
    </row>
    <row r="726" spans="6:68" s="45" customFormat="1" x14ac:dyDescent="0.5">
      <c r="F726" s="46"/>
      <c r="G726" s="46"/>
      <c r="H726" s="46"/>
      <c r="I726" s="46"/>
      <c r="J726" s="46"/>
      <c r="L726" s="49"/>
      <c r="M726" s="49"/>
      <c r="N726" s="49"/>
      <c r="O726" s="49"/>
      <c r="P726" s="49"/>
      <c r="Q726" s="49"/>
      <c r="R726" s="49"/>
      <c r="S726" s="49"/>
      <c r="T726" s="49"/>
      <c r="U726" s="49"/>
      <c r="V726" s="49"/>
      <c r="W726" s="49"/>
      <c r="X726" s="49"/>
      <c r="Y726" s="49"/>
      <c r="Z726" s="49"/>
      <c r="AA726" s="49"/>
      <c r="AB726" s="49"/>
      <c r="AC726" s="49"/>
      <c r="AD726" s="49"/>
      <c r="AE726" s="49"/>
      <c r="AF726" s="49"/>
      <c r="AG726" s="49"/>
      <c r="AH726" s="49"/>
      <c r="AI726" s="49"/>
      <c r="AJ726" s="49"/>
      <c r="AK726" s="49"/>
      <c r="AL726" s="49"/>
      <c r="AM726" s="49"/>
      <c r="AN726" s="49"/>
      <c r="AO726" s="49"/>
      <c r="AP726" s="49"/>
      <c r="AQ726" s="49"/>
      <c r="AR726" s="49"/>
      <c r="AS726" s="49"/>
      <c r="AT726" s="49"/>
      <c r="AU726" s="49"/>
      <c r="AV726" s="49"/>
      <c r="AW726" s="49"/>
      <c r="AX726" s="49"/>
      <c r="AY726" s="49"/>
      <c r="AZ726" s="49"/>
      <c r="BA726" s="49"/>
      <c r="BB726" s="49"/>
      <c r="BC726" s="49"/>
      <c r="BD726" s="49"/>
      <c r="BE726" s="49"/>
      <c r="BF726" s="49"/>
      <c r="BG726" s="49"/>
      <c r="BH726" s="49"/>
      <c r="BI726" s="49"/>
      <c r="BJ726" s="49"/>
      <c r="BK726" s="49"/>
      <c r="BL726" s="49"/>
      <c r="BM726" s="49"/>
      <c r="BN726" s="49"/>
      <c r="BO726" s="62"/>
      <c r="BP726" s="62"/>
    </row>
    <row r="727" spans="6:68" s="45" customFormat="1" x14ac:dyDescent="0.5">
      <c r="F727" s="46"/>
      <c r="G727" s="46"/>
      <c r="H727" s="46"/>
      <c r="I727" s="46"/>
      <c r="J727" s="46"/>
      <c r="L727" s="49"/>
      <c r="M727" s="49"/>
      <c r="N727" s="49"/>
      <c r="O727" s="49"/>
      <c r="P727" s="49"/>
      <c r="Q727" s="49"/>
      <c r="R727" s="49"/>
      <c r="S727" s="49"/>
      <c r="T727" s="49"/>
      <c r="U727" s="49"/>
      <c r="V727" s="49"/>
      <c r="W727" s="49"/>
      <c r="X727" s="49"/>
      <c r="Y727" s="49"/>
      <c r="Z727" s="49"/>
      <c r="AA727" s="49"/>
      <c r="AB727" s="49"/>
      <c r="AC727" s="49"/>
      <c r="AD727" s="49"/>
      <c r="AE727" s="49"/>
      <c r="AF727" s="49"/>
      <c r="AG727" s="49"/>
      <c r="AH727" s="49"/>
      <c r="AI727" s="49"/>
      <c r="AJ727" s="49"/>
      <c r="AK727" s="49"/>
      <c r="AL727" s="49"/>
      <c r="AM727" s="49"/>
      <c r="AN727" s="49"/>
      <c r="AO727" s="49"/>
      <c r="AP727" s="49"/>
      <c r="AQ727" s="49"/>
      <c r="AR727" s="49"/>
      <c r="AS727" s="49"/>
      <c r="AT727" s="49"/>
      <c r="AU727" s="49"/>
      <c r="AV727" s="49"/>
      <c r="AW727" s="49"/>
      <c r="AX727" s="49"/>
      <c r="AY727" s="49"/>
      <c r="AZ727" s="49"/>
      <c r="BA727" s="49"/>
      <c r="BB727" s="49"/>
      <c r="BC727" s="49"/>
      <c r="BD727" s="49"/>
      <c r="BE727" s="49"/>
      <c r="BF727" s="49"/>
      <c r="BG727" s="49"/>
      <c r="BH727" s="49"/>
      <c r="BI727" s="49"/>
      <c r="BJ727" s="49"/>
      <c r="BK727" s="49"/>
      <c r="BL727" s="49"/>
      <c r="BM727" s="49"/>
      <c r="BN727" s="49"/>
      <c r="BO727" s="62"/>
      <c r="BP727" s="62"/>
    </row>
    <row r="728" spans="6:68" s="45" customFormat="1" x14ac:dyDescent="0.5">
      <c r="F728" s="46"/>
      <c r="G728" s="46"/>
      <c r="H728" s="46"/>
      <c r="I728" s="46"/>
      <c r="J728" s="46"/>
      <c r="L728" s="49"/>
      <c r="M728" s="49"/>
      <c r="N728" s="49"/>
      <c r="O728" s="49"/>
      <c r="P728" s="49"/>
      <c r="Q728" s="49"/>
      <c r="R728" s="49"/>
      <c r="S728" s="49"/>
      <c r="T728" s="49"/>
      <c r="U728" s="49"/>
      <c r="V728" s="49"/>
      <c r="W728" s="49"/>
      <c r="X728" s="49"/>
      <c r="Y728" s="49"/>
      <c r="Z728" s="49"/>
      <c r="AA728" s="49"/>
      <c r="AB728" s="49"/>
      <c r="AC728" s="49"/>
      <c r="AD728" s="49"/>
      <c r="AE728" s="49"/>
      <c r="AF728" s="49"/>
      <c r="AG728" s="49"/>
      <c r="AH728" s="49"/>
      <c r="AI728" s="49"/>
      <c r="AJ728" s="49"/>
      <c r="AK728" s="49"/>
      <c r="AL728" s="49"/>
      <c r="AM728" s="49"/>
      <c r="AN728" s="49"/>
      <c r="AO728" s="49"/>
      <c r="AP728" s="49"/>
      <c r="AQ728" s="49"/>
      <c r="AR728" s="49"/>
      <c r="AS728" s="49"/>
      <c r="AT728" s="49"/>
      <c r="AU728" s="49"/>
      <c r="AV728" s="49"/>
      <c r="AW728" s="49"/>
      <c r="AX728" s="49"/>
      <c r="AY728" s="49"/>
      <c r="AZ728" s="49"/>
      <c r="BA728" s="49"/>
      <c r="BB728" s="49"/>
      <c r="BC728" s="49"/>
      <c r="BD728" s="49"/>
      <c r="BE728" s="49"/>
      <c r="BF728" s="49"/>
      <c r="BG728" s="49"/>
      <c r="BH728" s="49"/>
      <c r="BI728" s="49"/>
      <c r="BJ728" s="49"/>
      <c r="BK728" s="49"/>
      <c r="BL728" s="49"/>
      <c r="BM728" s="49"/>
      <c r="BN728" s="49"/>
      <c r="BO728" s="62"/>
      <c r="BP728" s="62"/>
    </row>
    <row r="729" spans="6:68" s="45" customFormat="1" x14ac:dyDescent="0.5">
      <c r="F729" s="46"/>
      <c r="G729" s="46"/>
      <c r="H729" s="46"/>
      <c r="I729" s="46"/>
      <c r="J729" s="46"/>
      <c r="L729" s="49"/>
      <c r="M729" s="49"/>
      <c r="N729" s="49"/>
      <c r="O729" s="49"/>
      <c r="P729" s="49"/>
      <c r="Q729" s="49"/>
      <c r="R729" s="49"/>
      <c r="S729" s="49"/>
      <c r="T729" s="49"/>
      <c r="U729" s="49"/>
      <c r="V729" s="49"/>
      <c r="W729" s="49"/>
      <c r="X729" s="49"/>
      <c r="Y729" s="49"/>
      <c r="Z729" s="49"/>
      <c r="AA729" s="49"/>
      <c r="AB729" s="49"/>
      <c r="AC729" s="49"/>
      <c r="AD729" s="49"/>
      <c r="AE729" s="49"/>
      <c r="AF729" s="49"/>
      <c r="AG729" s="49"/>
      <c r="AH729" s="49"/>
      <c r="AI729" s="49"/>
      <c r="AJ729" s="49"/>
      <c r="AK729" s="49"/>
      <c r="AL729" s="49"/>
      <c r="AM729" s="49"/>
      <c r="AN729" s="49"/>
      <c r="AO729" s="49"/>
      <c r="AP729" s="49"/>
      <c r="AQ729" s="49"/>
      <c r="AR729" s="49"/>
      <c r="AS729" s="49"/>
      <c r="AT729" s="49"/>
      <c r="AU729" s="49"/>
      <c r="AV729" s="49"/>
      <c r="AW729" s="49"/>
      <c r="AX729" s="49"/>
      <c r="AY729" s="49"/>
      <c r="AZ729" s="49"/>
      <c r="BA729" s="49"/>
      <c r="BB729" s="49"/>
      <c r="BC729" s="49"/>
      <c r="BD729" s="49"/>
      <c r="BE729" s="49"/>
      <c r="BF729" s="49"/>
      <c r="BG729" s="49"/>
      <c r="BH729" s="49"/>
      <c r="BI729" s="49"/>
      <c r="BJ729" s="49"/>
      <c r="BK729" s="49"/>
      <c r="BL729" s="49"/>
      <c r="BM729" s="49"/>
      <c r="BN729" s="49"/>
      <c r="BO729" s="62"/>
      <c r="BP729" s="62"/>
    </row>
    <row r="730" spans="6:68" s="45" customFormat="1" x14ac:dyDescent="0.5">
      <c r="F730" s="46"/>
      <c r="G730" s="46"/>
      <c r="H730" s="46"/>
      <c r="I730" s="46"/>
      <c r="J730" s="46"/>
      <c r="L730" s="49"/>
      <c r="M730" s="49"/>
      <c r="N730" s="49"/>
      <c r="O730" s="49"/>
      <c r="P730" s="49"/>
      <c r="Q730" s="49"/>
      <c r="R730" s="49"/>
      <c r="S730" s="49"/>
      <c r="T730" s="49"/>
      <c r="U730" s="49"/>
      <c r="V730" s="49"/>
      <c r="W730" s="49"/>
      <c r="X730" s="49"/>
      <c r="Y730" s="49"/>
      <c r="Z730" s="49"/>
      <c r="AA730" s="49"/>
      <c r="AB730" s="49"/>
      <c r="AC730" s="49"/>
      <c r="AD730" s="49"/>
      <c r="AE730" s="49"/>
      <c r="AF730" s="49"/>
      <c r="AG730" s="49"/>
      <c r="AH730" s="49"/>
      <c r="AI730" s="49"/>
      <c r="AJ730" s="49"/>
      <c r="AK730" s="49"/>
      <c r="AL730" s="49"/>
      <c r="AM730" s="49"/>
      <c r="AN730" s="49"/>
      <c r="AO730" s="49"/>
      <c r="AP730" s="49"/>
      <c r="AQ730" s="49"/>
      <c r="AR730" s="49"/>
      <c r="AS730" s="49"/>
      <c r="AT730" s="49"/>
      <c r="AU730" s="49"/>
      <c r="AV730" s="49"/>
      <c r="AW730" s="49"/>
      <c r="AX730" s="49"/>
      <c r="AY730" s="49"/>
      <c r="AZ730" s="49"/>
      <c r="BA730" s="49"/>
      <c r="BB730" s="49"/>
      <c r="BC730" s="49"/>
      <c r="BD730" s="49"/>
      <c r="BE730" s="49"/>
      <c r="BF730" s="49"/>
      <c r="BG730" s="49"/>
      <c r="BH730" s="49"/>
      <c r="BI730" s="49"/>
      <c r="BJ730" s="49"/>
      <c r="BK730" s="49"/>
      <c r="BL730" s="49"/>
      <c r="BM730" s="49"/>
      <c r="BN730" s="49"/>
      <c r="BO730" s="62"/>
      <c r="BP730" s="62"/>
    </row>
    <row r="731" spans="6:68" s="45" customFormat="1" x14ac:dyDescent="0.5">
      <c r="F731" s="46"/>
      <c r="G731" s="46"/>
      <c r="H731" s="46"/>
      <c r="I731" s="46"/>
      <c r="J731" s="46"/>
      <c r="L731" s="49"/>
      <c r="M731" s="49"/>
      <c r="N731" s="49"/>
      <c r="O731" s="49"/>
      <c r="P731" s="49"/>
      <c r="Q731" s="49"/>
      <c r="R731" s="49"/>
      <c r="S731" s="49"/>
      <c r="T731" s="49"/>
      <c r="U731" s="49"/>
      <c r="V731" s="49"/>
      <c r="W731" s="49"/>
      <c r="X731" s="49"/>
      <c r="Y731" s="49"/>
      <c r="Z731" s="49"/>
      <c r="AA731" s="49"/>
      <c r="AB731" s="49"/>
      <c r="AC731" s="49"/>
      <c r="AD731" s="49"/>
      <c r="AE731" s="49"/>
      <c r="AF731" s="49"/>
      <c r="AG731" s="49"/>
      <c r="AH731" s="49"/>
      <c r="AI731" s="49"/>
      <c r="AJ731" s="49"/>
      <c r="AK731" s="49"/>
      <c r="AL731" s="49"/>
      <c r="AM731" s="49"/>
      <c r="AN731" s="49"/>
      <c r="AO731" s="49"/>
      <c r="AP731" s="49"/>
      <c r="AQ731" s="49"/>
      <c r="AR731" s="49"/>
      <c r="AS731" s="49"/>
      <c r="AT731" s="49"/>
      <c r="AU731" s="49"/>
      <c r="AV731" s="49"/>
      <c r="AW731" s="49"/>
      <c r="AX731" s="49"/>
      <c r="AY731" s="49"/>
      <c r="AZ731" s="49"/>
      <c r="BA731" s="49"/>
      <c r="BB731" s="49"/>
      <c r="BC731" s="49"/>
      <c r="BD731" s="49"/>
      <c r="BE731" s="49"/>
      <c r="BF731" s="49"/>
      <c r="BG731" s="49"/>
      <c r="BH731" s="49"/>
      <c r="BI731" s="49"/>
      <c r="BJ731" s="49"/>
      <c r="BK731" s="49"/>
      <c r="BL731" s="49"/>
      <c r="BM731" s="49"/>
      <c r="BN731" s="49"/>
      <c r="BO731" s="62"/>
      <c r="BP731" s="62"/>
    </row>
    <row r="732" spans="6:68" s="45" customFormat="1" x14ac:dyDescent="0.5">
      <c r="F732" s="46"/>
      <c r="G732" s="46"/>
      <c r="H732" s="46"/>
      <c r="I732" s="46"/>
      <c r="J732" s="46"/>
      <c r="L732" s="49"/>
      <c r="M732" s="49"/>
      <c r="N732" s="49"/>
      <c r="O732" s="49"/>
      <c r="P732" s="49"/>
      <c r="Q732" s="49"/>
      <c r="R732" s="49"/>
      <c r="S732" s="49"/>
      <c r="T732" s="49"/>
      <c r="U732" s="49"/>
      <c r="V732" s="49"/>
      <c r="W732" s="49"/>
      <c r="X732" s="49"/>
      <c r="Y732" s="49"/>
      <c r="Z732" s="49"/>
      <c r="AA732" s="49"/>
      <c r="AB732" s="49"/>
      <c r="AC732" s="49"/>
      <c r="AD732" s="49"/>
      <c r="AE732" s="49"/>
      <c r="AF732" s="49"/>
      <c r="AG732" s="49"/>
      <c r="AH732" s="49"/>
      <c r="AI732" s="49"/>
      <c r="AJ732" s="49"/>
      <c r="AK732" s="49"/>
      <c r="AL732" s="49"/>
      <c r="AM732" s="49"/>
      <c r="AN732" s="49"/>
      <c r="AO732" s="49"/>
      <c r="AP732" s="49"/>
      <c r="AQ732" s="49"/>
      <c r="AR732" s="49"/>
      <c r="AS732" s="49"/>
      <c r="AT732" s="49"/>
      <c r="AU732" s="49"/>
      <c r="AV732" s="49"/>
      <c r="AW732" s="49"/>
      <c r="AX732" s="49"/>
      <c r="AY732" s="49"/>
      <c r="AZ732" s="49"/>
      <c r="BA732" s="49"/>
      <c r="BB732" s="49"/>
      <c r="BC732" s="49"/>
      <c r="BD732" s="49"/>
      <c r="BE732" s="49"/>
      <c r="BF732" s="49"/>
      <c r="BG732" s="49"/>
      <c r="BH732" s="49"/>
      <c r="BI732" s="49"/>
      <c r="BJ732" s="49"/>
      <c r="BK732" s="49"/>
      <c r="BL732" s="49"/>
      <c r="BM732" s="49"/>
      <c r="BN732" s="49"/>
      <c r="BO732" s="62"/>
      <c r="BP732" s="62"/>
    </row>
    <row r="733" spans="6:68" s="45" customFormat="1" x14ac:dyDescent="0.5">
      <c r="F733" s="46"/>
      <c r="G733" s="46"/>
      <c r="H733" s="46"/>
      <c r="I733" s="46"/>
      <c r="J733" s="46"/>
      <c r="L733" s="49"/>
      <c r="M733" s="49"/>
      <c r="N733" s="49"/>
      <c r="O733" s="49"/>
      <c r="P733" s="49"/>
      <c r="Q733" s="49"/>
      <c r="R733" s="49"/>
      <c r="S733" s="49"/>
      <c r="T733" s="49"/>
      <c r="U733" s="49"/>
      <c r="V733" s="49"/>
      <c r="W733" s="49"/>
      <c r="X733" s="49"/>
      <c r="Y733" s="49"/>
      <c r="Z733" s="49"/>
      <c r="AA733" s="49"/>
      <c r="AB733" s="49"/>
      <c r="AC733" s="49"/>
      <c r="AD733" s="49"/>
      <c r="AE733" s="49"/>
      <c r="AF733" s="49"/>
      <c r="AG733" s="49"/>
      <c r="AH733" s="49"/>
      <c r="AI733" s="49"/>
      <c r="AJ733" s="49"/>
      <c r="AK733" s="49"/>
      <c r="AL733" s="49"/>
      <c r="AM733" s="49"/>
      <c r="AN733" s="49"/>
      <c r="AO733" s="49"/>
      <c r="AP733" s="49"/>
      <c r="AQ733" s="49"/>
      <c r="AR733" s="49"/>
      <c r="AS733" s="49"/>
      <c r="AT733" s="49"/>
      <c r="AU733" s="49"/>
      <c r="AV733" s="49"/>
      <c r="AW733" s="49"/>
      <c r="AX733" s="49"/>
      <c r="AY733" s="49"/>
      <c r="AZ733" s="49"/>
      <c r="BA733" s="49"/>
      <c r="BB733" s="49"/>
      <c r="BC733" s="49"/>
      <c r="BD733" s="49"/>
      <c r="BE733" s="49"/>
      <c r="BF733" s="49"/>
      <c r="BG733" s="49"/>
      <c r="BH733" s="49"/>
      <c r="BI733" s="49"/>
      <c r="BJ733" s="49"/>
      <c r="BK733" s="49"/>
      <c r="BL733" s="49"/>
      <c r="BM733" s="49"/>
      <c r="BN733" s="49"/>
      <c r="BO733" s="62"/>
      <c r="BP733" s="62"/>
    </row>
    <row r="734" spans="6:68" s="45" customFormat="1" x14ac:dyDescent="0.5">
      <c r="F734" s="46"/>
      <c r="G734" s="46"/>
      <c r="H734" s="46"/>
      <c r="I734" s="46"/>
      <c r="J734" s="46"/>
      <c r="L734" s="49"/>
      <c r="M734" s="49"/>
      <c r="N734" s="49"/>
      <c r="O734" s="49"/>
      <c r="P734" s="49"/>
      <c r="Q734" s="49"/>
      <c r="R734" s="49"/>
      <c r="S734" s="49"/>
      <c r="T734" s="49"/>
      <c r="U734" s="49"/>
      <c r="V734" s="49"/>
      <c r="W734" s="49"/>
      <c r="X734" s="49"/>
      <c r="Y734" s="49"/>
      <c r="Z734" s="49"/>
      <c r="AA734" s="49"/>
      <c r="AB734" s="49"/>
      <c r="AC734" s="49"/>
      <c r="AD734" s="49"/>
      <c r="AE734" s="49"/>
      <c r="AF734" s="49"/>
      <c r="AG734" s="49"/>
      <c r="AH734" s="49"/>
      <c r="AI734" s="49"/>
      <c r="AJ734" s="49"/>
      <c r="AK734" s="49"/>
      <c r="AL734" s="49"/>
      <c r="AM734" s="49"/>
      <c r="AN734" s="49"/>
      <c r="AO734" s="49"/>
      <c r="AP734" s="49"/>
      <c r="AQ734" s="49"/>
      <c r="AR734" s="49"/>
      <c r="AS734" s="49"/>
      <c r="AT734" s="49"/>
      <c r="AU734" s="49"/>
      <c r="AV734" s="49"/>
      <c r="AW734" s="49"/>
      <c r="AX734" s="49"/>
      <c r="AY734" s="49"/>
      <c r="AZ734" s="49"/>
      <c r="BA734" s="49"/>
      <c r="BB734" s="49"/>
      <c r="BC734" s="49"/>
      <c r="BD734" s="49"/>
      <c r="BE734" s="49"/>
      <c r="BF734" s="49"/>
      <c r="BG734" s="49"/>
      <c r="BH734" s="49"/>
      <c r="BI734" s="49"/>
      <c r="BJ734" s="49"/>
      <c r="BK734" s="49"/>
      <c r="BL734" s="49"/>
      <c r="BM734" s="49"/>
      <c r="BN734" s="49"/>
      <c r="BO734" s="62"/>
      <c r="BP734" s="62"/>
    </row>
    <row r="735" spans="6:68" s="45" customFormat="1" x14ac:dyDescent="0.5">
      <c r="F735" s="46"/>
      <c r="G735" s="46"/>
      <c r="H735" s="46"/>
      <c r="I735" s="46"/>
      <c r="J735" s="46"/>
      <c r="L735" s="49"/>
      <c r="M735" s="49"/>
      <c r="N735" s="49"/>
      <c r="O735" s="49"/>
      <c r="P735" s="49"/>
      <c r="Q735" s="49"/>
      <c r="R735" s="49"/>
      <c r="S735" s="49"/>
      <c r="T735" s="49"/>
      <c r="U735" s="49"/>
      <c r="V735" s="49"/>
      <c r="W735" s="49"/>
      <c r="X735" s="49"/>
      <c r="Y735" s="49"/>
      <c r="Z735" s="49"/>
      <c r="AA735" s="49"/>
      <c r="AB735" s="49"/>
      <c r="AC735" s="49"/>
      <c r="AD735" s="49"/>
      <c r="AE735" s="49"/>
      <c r="AF735" s="49"/>
      <c r="AG735" s="49"/>
      <c r="AH735" s="49"/>
      <c r="AI735" s="49"/>
      <c r="AJ735" s="49"/>
      <c r="AK735" s="49"/>
      <c r="AL735" s="49"/>
      <c r="AM735" s="49"/>
      <c r="AN735" s="49"/>
      <c r="AO735" s="49"/>
      <c r="AP735" s="49"/>
      <c r="AQ735" s="49"/>
      <c r="AR735" s="49"/>
      <c r="AS735" s="49"/>
      <c r="AT735" s="49"/>
      <c r="AU735" s="49"/>
      <c r="AV735" s="49"/>
      <c r="AW735" s="49"/>
      <c r="AX735" s="49"/>
      <c r="AY735" s="49"/>
      <c r="AZ735" s="49"/>
      <c r="BA735" s="49"/>
      <c r="BB735" s="49"/>
      <c r="BC735" s="49"/>
      <c r="BD735" s="49"/>
      <c r="BE735" s="49"/>
      <c r="BF735" s="49"/>
      <c r="BG735" s="49"/>
      <c r="BH735" s="49"/>
      <c r="BI735" s="49"/>
      <c r="BJ735" s="49"/>
      <c r="BK735" s="49"/>
      <c r="BL735" s="49"/>
      <c r="BM735" s="49"/>
      <c r="BN735" s="49"/>
      <c r="BO735" s="62"/>
      <c r="BP735" s="62"/>
    </row>
    <row r="736" spans="6:68" s="45" customFormat="1" x14ac:dyDescent="0.5">
      <c r="F736" s="46"/>
      <c r="G736" s="46"/>
      <c r="H736" s="46"/>
      <c r="I736" s="46"/>
      <c r="J736" s="46"/>
      <c r="L736" s="49"/>
      <c r="M736" s="49"/>
      <c r="N736" s="49"/>
      <c r="O736" s="49"/>
      <c r="P736" s="49"/>
      <c r="Q736" s="49"/>
      <c r="R736" s="49"/>
      <c r="S736" s="49"/>
      <c r="T736" s="49"/>
      <c r="U736" s="49"/>
      <c r="V736" s="49"/>
      <c r="W736" s="49"/>
      <c r="X736" s="49"/>
      <c r="Y736" s="49"/>
      <c r="Z736" s="49"/>
      <c r="AA736" s="49"/>
      <c r="AB736" s="49"/>
      <c r="AC736" s="49"/>
      <c r="AD736" s="49"/>
      <c r="AE736" s="49"/>
      <c r="AF736" s="49"/>
      <c r="AG736" s="49"/>
      <c r="AH736" s="49"/>
      <c r="AI736" s="49"/>
      <c r="AJ736" s="49"/>
      <c r="AK736" s="49"/>
      <c r="AL736" s="49"/>
      <c r="AM736" s="49"/>
      <c r="AN736" s="49"/>
      <c r="AO736" s="49"/>
      <c r="AP736" s="49"/>
      <c r="AQ736" s="49"/>
      <c r="AR736" s="49"/>
      <c r="AS736" s="49"/>
      <c r="AT736" s="49"/>
      <c r="AU736" s="49"/>
      <c r="AV736" s="49"/>
      <c r="AW736" s="49"/>
      <c r="AX736" s="49"/>
      <c r="AY736" s="49"/>
      <c r="AZ736" s="49"/>
      <c r="BA736" s="49"/>
      <c r="BB736" s="49"/>
      <c r="BC736" s="49"/>
      <c r="BD736" s="49"/>
      <c r="BE736" s="49"/>
      <c r="BF736" s="49"/>
      <c r="BG736" s="49"/>
      <c r="BH736" s="49"/>
      <c r="BI736" s="49"/>
      <c r="BJ736" s="49"/>
      <c r="BK736" s="49"/>
      <c r="BL736" s="49"/>
      <c r="BM736" s="49"/>
      <c r="BN736" s="49"/>
      <c r="BO736" s="62"/>
      <c r="BP736" s="62"/>
    </row>
    <row r="737" spans="6:68" s="45" customFormat="1" x14ac:dyDescent="0.5">
      <c r="F737" s="46"/>
      <c r="G737" s="46"/>
      <c r="H737" s="46"/>
      <c r="I737" s="46"/>
      <c r="J737" s="46"/>
      <c r="L737" s="49"/>
      <c r="M737" s="49"/>
      <c r="N737" s="49"/>
      <c r="O737" s="49"/>
      <c r="P737" s="49"/>
      <c r="Q737" s="49"/>
      <c r="R737" s="49"/>
      <c r="S737" s="49"/>
      <c r="T737" s="49"/>
      <c r="U737" s="49"/>
      <c r="V737" s="49"/>
      <c r="W737" s="49"/>
      <c r="X737" s="49"/>
      <c r="Y737" s="49"/>
      <c r="Z737" s="49"/>
      <c r="AA737" s="49"/>
      <c r="AB737" s="49"/>
      <c r="AC737" s="49"/>
      <c r="AD737" s="49"/>
      <c r="AE737" s="49"/>
      <c r="AF737" s="49"/>
      <c r="AG737" s="49"/>
      <c r="AH737" s="49"/>
      <c r="AI737" s="49"/>
      <c r="AJ737" s="49"/>
      <c r="AK737" s="49"/>
      <c r="AL737" s="49"/>
      <c r="AM737" s="49"/>
      <c r="AN737" s="49"/>
      <c r="AO737" s="49"/>
      <c r="AP737" s="49"/>
      <c r="AQ737" s="49"/>
      <c r="AR737" s="49"/>
      <c r="AS737" s="49"/>
      <c r="AT737" s="49"/>
      <c r="AU737" s="49"/>
      <c r="AV737" s="49"/>
      <c r="AW737" s="49"/>
      <c r="AX737" s="49"/>
      <c r="AY737" s="49"/>
      <c r="AZ737" s="49"/>
      <c r="BA737" s="49"/>
      <c r="BB737" s="49"/>
      <c r="BC737" s="49"/>
      <c r="BD737" s="49"/>
      <c r="BE737" s="49"/>
      <c r="BF737" s="49"/>
      <c r="BG737" s="49"/>
      <c r="BH737" s="49"/>
      <c r="BI737" s="49"/>
      <c r="BJ737" s="49"/>
      <c r="BK737" s="49"/>
      <c r="BL737" s="49"/>
      <c r="BM737" s="49"/>
      <c r="BN737" s="49"/>
      <c r="BO737" s="62"/>
      <c r="BP737" s="62"/>
    </row>
    <row r="738" spans="6:68" s="45" customFormat="1" x14ac:dyDescent="0.5">
      <c r="F738" s="46"/>
      <c r="G738" s="46"/>
      <c r="H738" s="46"/>
      <c r="I738" s="46"/>
      <c r="J738" s="46"/>
      <c r="L738" s="49"/>
      <c r="M738" s="49"/>
      <c r="N738" s="49"/>
      <c r="O738" s="49"/>
      <c r="P738" s="49"/>
      <c r="Q738" s="49"/>
      <c r="R738" s="49"/>
      <c r="S738" s="49"/>
      <c r="T738" s="49"/>
      <c r="U738" s="49"/>
      <c r="V738" s="49"/>
      <c r="W738" s="49"/>
      <c r="X738" s="49"/>
      <c r="Y738" s="49"/>
      <c r="Z738" s="49"/>
      <c r="AA738" s="49"/>
      <c r="AB738" s="49"/>
      <c r="AC738" s="49"/>
      <c r="AD738" s="49"/>
      <c r="AE738" s="49"/>
      <c r="AF738" s="49"/>
      <c r="AG738" s="49"/>
      <c r="AH738" s="49"/>
      <c r="AI738" s="49"/>
      <c r="AJ738" s="49"/>
      <c r="AK738" s="49"/>
      <c r="AL738" s="49"/>
      <c r="AM738" s="49"/>
      <c r="AN738" s="49"/>
      <c r="AO738" s="49"/>
      <c r="AP738" s="49"/>
      <c r="AQ738" s="49"/>
      <c r="AR738" s="49"/>
      <c r="AS738" s="49"/>
      <c r="AT738" s="49"/>
      <c r="AU738" s="49"/>
      <c r="AV738" s="49"/>
      <c r="AW738" s="49"/>
      <c r="AX738" s="49"/>
      <c r="AY738" s="49"/>
      <c r="AZ738" s="49"/>
      <c r="BA738" s="49"/>
      <c r="BB738" s="49"/>
      <c r="BC738" s="49"/>
      <c r="BD738" s="49"/>
      <c r="BE738" s="49"/>
      <c r="BF738" s="49"/>
      <c r="BG738" s="49"/>
      <c r="BH738" s="49"/>
      <c r="BI738" s="49"/>
      <c r="BJ738" s="49"/>
      <c r="BK738" s="49"/>
      <c r="BL738" s="49"/>
      <c r="BM738" s="49"/>
      <c r="BN738" s="49"/>
      <c r="BO738" s="62"/>
      <c r="BP738" s="62"/>
    </row>
    <row r="739" spans="6:68" s="45" customFormat="1" x14ac:dyDescent="0.5">
      <c r="F739" s="46"/>
      <c r="G739" s="46"/>
      <c r="H739" s="46"/>
      <c r="I739" s="46"/>
      <c r="J739" s="46"/>
      <c r="L739" s="49"/>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49"/>
      <c r="AJ739" s="49"/>
      <c r="AK739" s="49"/>
      <c r="AL739" s="49"/>
      <c r="AM739" s="49"/>
      <c r="AN739" s="49"/>
      <c r="AO739" s="49"/>
      <c r="AP739" s="49"/>
      <c r="AQ739" s="49"/>
      <c r="AR739" s="49"/>
      <c r="AS739" s="49"/>
      <c r="AT739" s="49"/>
      <c r="AU739" s="49"/>
      <c r="AV739" s="49"/>
      <c r="AW739" s="49"/>
      <c r="AX739" s="49"/>
      <c r="AY739" s="49"/>
      <c r="AZ739" s="49"/>
      <c r="BA739" s="49"/>
      <c r="BB739" s="49"/>
      <c r="BC739" s="49"/>
      <c r="BD739" s="49"/>
      <c r="BE739" s="49"/>
      <c r="BF739" s="49"/>
      <c r="BG739" s="49"/>
      <c r="BH739" s="49"/>
      <c r="BI739" s="49"/>
      <c r="BJ739" s="49"/>
      <c r="BK739" s="49"/>
      <c r="BL739" s="49"/>
      <c r="BM739" s="49"/>
      <c r="BN739" s="49"/>
      <c r="BO739" s="62"/>
      <c r="BP739" s="62"/>
    </row>
    <row r="740" spans="6:68" s="45" customFormat="1" x14ac:dyDescent="0.5">
      <c r="F740" s="46"/>
      <c r="G740" s="46"/>
      <c r="H740" s="46"/>
      <c r="I740" s="46"/>
      <c r="J740" s="46"/>
      <c r="L740" s="49"/>
      <c r="M740" s="49"/>
      <c r="N740" s="49"/>
      <c r="O740" s="49"/>
      <c r="P740" s="49"/>
      <c r="Q740" s="49"/>
      <c r="R740" s="49"/>
      <c r="S740" s="49"/>
      <c r="T740" s="49"/>
      <c r="U740" s="49"/>
      <c r="V740" s="49"/>
      <c r="W740" s="49"/>
      <c r="X740" s="49"/>
      <c r="Y740" s="49"/>
      <c r="Z740" s="49"/>
      <c r="AA740" s="49"/>
      <c r="AB740" s="49"/>
      <c r="AC740" s="49"/>
      <c r="AD740" s="49"/>
      <c r="AE740" s="49"/>
      <c r="AF740" s="49"/>
      <c r="AG740" s="49"/>
      <c r="AH740" s="49"/>
      <c r="AI740" s="49"/>
      <c r="AJ740" s="49"/>
      <c r="AK740" s="49"/>
      <c r="AL740" s="49"/>
      <c r="AM740" s="49"/>
      <c r="AN740" s="49"/>
      <c r="AO740" s="49"/>
      <c r="AP740" s="49"/>
      <c r="AQ740" s="49"/>
      <c r="AR740" s="49"/>
      <c r="AS740" s="49"/>
      <c r="AT740" s="49"/>
      <c r="AU740" s="49"/>
      <c r="AV740" s="49"/>
      <c r="AW740" s="49"/>
      <c r="AX740" s="49"/>
      <c r="AY740" s="49"/>
      <c r="AZ740" s="49"/>
      <c r="BA740" s="49"/>
      <c r="BB740" s="49"/>
      <c r="BC740" s="49"/>
      <c r="BD740" s="49"/>
      <c r="BE740" s="49"/>
      <c r="BF740" s="49"/>
      <c r="BG740" s="49"/>
      <c r="BH740" s="49"/>
      <c r="BI740" s="49"/>
      <c r="BJ740" s="49"/>
      <c r="BK740" s="49"/>
      <c r="BL740" s="49"/>
      <c r="BM740" s="49"/>
      <c r="BN740" s="49"/>
      <c r="BO740" s="62"/>
      <c r="BP740" s="62"/>
    </row>
    <row r="741" spans="6:68" s="45" customFormat="1" x14ac:dyDescent="0.5">
      <c r="F741" s="46"/>
      <c r="G741" s="46"/>
      <c r="H741" s="46"/>
      <c r="I741" s="46"/>
      <c r="J741" s="46"/>
      <c r="L741" s="49"/>
      <c r="M741" s="49"/>
      <c r="N741" s="49"/>
      <c r="O741" s="49"/>
      <c r="P741" s="49"/>
      <c r="Q741" s="49"/>
      <c r="R741" s="49"/>
      <c r="S741" s="49"/>
      <c r="T741" s="49"/>
      <c r="U741" s="49"/>
      <c r="V741" s="49"/>
      <c r="W741" s="49"/>
      <c r="X741" s="49"/>
      <c r="Y741" s="49"/>
      <c r="Z741" s="49"/>
      <c r="AA741" s="49"/>
      <c r="AB741" s="49"/>
      <c r="AC741" s="49"/>
      <c r="AD741" s="49"/>
      <c r="AE741" s="49"/>
      <c r="AF741" s="49"/>
      <c r="AG741" s="49"/>
      <c r="AH741" s="49"/>
      <c r="AI741" s="49"/>
      <c r="AJ741" s="49"/>
      <c r="AK741" s="49"/>
      <c r="AL741" s="49"/>
      <c r="AM741" s="49"/>
      <c r="AN741" s="49"/>
      <c r="AO741" s="49"/>
      <c r="AP741" s="49"/>
      <c r="AQ741" s="49"/>
      <c r="AR741" s="49"/>
      <c r="AS741" s="49"/>
      <c r="AT741" s="49"/>
      <c r="AU741" s="49"/>
      <c r="AV741" s="49"/>
      <c r="AW741" s="49"/>
      <c r="AX741" s="49"/>
      <c r="AY741" s="49"/>
      <c r="AZ741" s="49"/>
      <c r="BA741" s="49"/>
      <c r="BB741" s="49"/>
      <c r="BC741" s="49"/>
      <c r="BD741" s="49"/>
      <c r="BE741" s="49"/>
      <c r="BF741" s="49"/>
      <c r="BG741" s="49"/>
      <c r="BH741" s="49"/>
      <c r="BI741" s="49"/>
      <c r="BJ741" s="49"/>
      <c r="BK741" s="49"/>
      <c r="BL741" s="49"/>
      <c r="BM741" s="49"/>
      <c r="BN741" s="49"/>
      <c r="BO741" s="62"/>
      <c r="BP741" s="62"/>
    </row>
    <row r="742" spans="6:68" s="45" customFormat="1" x14ac:dyDescent="0.5">
      <c r="F742" s="46"/>
      <c r="G742" s="46"/>
      <c r="H742" s="46"/>
      <c r="I742" s="46"/>
      <c r="J742" s="46"/>
      <c r="L742" s="49"/>
      <c r="M742" s="49"/>
      <c r="N742" s="49"/>
      <c r="O742" s="49"/>
      <c r="P742" s="49"/>
      <c r="Q742" s="49"/>
      <c r="R742" s="49"/>
      <c r="S742" s="49"/>
      <c r="T742" s="49"/>
      <c r="U742" s="49"/>
      <c r="V742" s="49"/>
      <c r="W742" s="49"/>
      <c r="X742" s="49"/>
      <c r="Y742" s="49"/>
      <c r="Z742" s="49"/>
      <c r="AA742" s="49"/>
      <c r="AB742" s="49"/>
      <c r="AC742" s="49"/>
      <c r="AD742" s="49"/>
      <c r="AE742" s="49"/>
      <c r="AF742" s="49"/>
      <c r="AG742" s="49"/>
      <c r="AH742" s="49"/>
      <c r="AI742" s="49"/>
      <c r="AJ742" s="49"/>
      <c r="AK742" s="49"/>
      <c r="AL742" s="49"/>
      <c r="AM742" s="49"/>
      <c r="AN742" s="49"/>
      <c r="AO742" s="49"/>
      <c r="AP742" s="49"/>
      <c r="AQ742" s="49"/>
      <c r="AR742" s="49"/>
      <c r="AS742" s="49"/>
      <c r="AT742" s="49"/>
      <c r="AU742" s="49"/>
      <c r="AV742" s="49"/>
      <c r="AW742" s="49"/>
      <c r="AX742" s="49"/>
      <c r="AY742" s="49"/>
      <c r="AZ742" s="49"/>
      <c r="BA742" s="49"/>
      <c r="BB742" s="49"/>
      <c r="BC742" s="49"/>
      <c r="BD742" s="49"/>
      <c r="BE742" s="49"/>
      <c r="BF742" s="49"/>
      <c r="BG742" s="49"/>
      <c r="BH742" s="49"/>
      <c r="BI742" s="49"/>
      <c r="BJ742" s="49"/>
      <c r="BK742" s="49"/>
      <c r="BL742" s="49"/>
      <c r="BM742" s="49"/>
      <c r="BN742" s="49"/>
      <c r="BO742" s="62"/>
      <c r="BP742" s="62"/>
    </row>
    <row r="743" spans="6:68" s="45" customFormat="1" x14ac:dyDescent="0.5">
      <c r="F743" s="46"/>
      <c r="G743" s="46"/>
      <c r="H743" s="46"/>
      <c r="I743" s="46"/>
      <c r="J743" s="46"/>
      <c r="L743" s="49"/>
      <c r="M743" s="49"/>
      <c r="N743" s="49"/>
      <c r="O743" s="49"/>
      <c r="P743" s="49"/>
      <c r="Q743" s="49"/>
      <c r="R743" s="49"/>
      <c r="S743" s="49"/>
      <c r="T743" s="49"/>
      <c r="U743" s="49"/>
      <c r="V743" s="49"/>
      <c r="W743" s="49"/>
      <c r="X743" s="49"/>
      <c r="Y743" s="49"/>
      <c r="Z743" s="49"/>
      <c r="AA743" s="49"/>
      <c r="AB743" s="49"/>
      <c r="AC743" s="49"/>
      <c r="AD743" s="49"/>
      <c r="AE743" s="49"/>
      <c r="AF743" s="49"/>
      <c r="AG743" s="49"/>
      <c r="AH743" s="49"/>
      <c r="AI743" s="49"/>
      <c r="AJ743" s="49"/>
      <c r="AK743" s="49"/>
      <c r="AL743" s="49"/>
      <c r="AM743" s="49"/>
      <c r="AN743" s="49"/>
      <c r="AO743" s="49"/>
      <c r="AP743" s="49"/>
      <c r="AQ743" s="49"/>
      <c r="AR743" s="49"/>
      <c r="AS743" s="49"/>
      <c r="AT743" s="49"/>
      <c r="AU743" s="49"/>
      <c r="AV743" s="49"/>
      <c r="AW743" s="49"/>
      <c r="AX743" s="49"/>
      <c r="AY743" s="49"/>
      <c r="AZ743" s="49"/>
      <c r="BA743" s="49"/>
      <c r="BB743" s="49"/>
      <c r="BC743" s="49"/>
      <c r="BD743" s="49"/>
      <c r="BE743" s="49"/>
      <c r="BF743" s="49"/>
      <c r="BG743" s="49"/>
      <c r="BH743" s="49"/>
      <c r="BI743" s="49"/>
      <c r="BJ743" s="49"/>
      <c r="BK743" s="49"/>
      <c r="BL743" s="49"/>
      <c r="BM743" s="49"/>
      <c r="BN743" s="49"/>
      <c r="BO743" s="62"/>
      <c r="BP743" s="62"/>
    </row>
    <row r="744" spans="6:68" s="45" customFormat="1" x14ac:dyDescent="0.5">
      <c r="F744" s="46"/>
      <c r="G744" s="46"/>
      <c r="H744" s="46"/>
      <c r="I744" s="46"/>
      <c r="J744" s="46"/>
      <c r="L744" s="49"/>
      <c r="M744" s="49"/>
      <c r="N744" s="49"/>
      <c r="O744" s="49"/>
      <c r="P744" s="49"/>
      <c r="Q744" s="49"/>
      <c r="R744" s="49"/>
      <c r="S744" s="49"/>
      <c r="T744" s="49"/>
      <c r="U744" s="49"/>
      <c r="V744" s="49"/>
      <c r="W744" s="49"/>
      <c r="X744" s="49"/>
      <c r="Y744" s="49"/>
      <c r="Z744" s="49"/>
      <c r="AA744" s="49"/>
      <c r="AB744" s="49"/>
      <c r="AC744" s="49"/>
      <c r="AD744" s="49"/>
      <c r="AE744" s="49"/>
      <c r="AF744" s="49"/>
      <c r="AG744" s="49"/>
      <c r="AH744" s="49"/>
      <c r="AI744" s="49"/>
      <c r="AJ744" s="49"/>
      <c r="AK744" s="49"/>
      <c r="AL744" s="49"/>
      <c r="AM744" s="49"/>
      <c r="AN744" s="49"/>
      <c r="AO744" s="49"/>
      <c r="AP744" s="49"/>
      <c r="AQ744" s="49"/>
      <c r="AR744" s="49"/>
      <c r="AS744" s="49"/>
      <c r="AT744" s="49"/>
      <c r="AU744" s="49"/>
      <c r="AV744" s="49"/>
      <c r="AW744" s="49"/>
      <c r="AX744" s="49"/>
      <c r="AY744" s="49"/>
      <c r="AZ744" s="49"/>
      <c r="BA744" s="49"/>
      <c r="BB744" s="49"/>
      <c r="BC744" s="49"/>
      <c r="BD744" s="49"/>
      <c r="BE744" s="49"/>
      <c r="BF744" s="49"/>
      <c r="BG744" s="49"/>
      <c r="BH744" s="49"/>
      <c r="BI744" s="49"/>
      <c r="BJ744" s="49"/>
      <c r="BK744" s="49"/>
      <c r="BL744" s="49"/>
      <c r="BM744" s="49"/>
      <c r="BN744" s="49"/>
      <c r="BO744" s="62"/>
      <c r="BP744" s="62"/>
    </row>
    <row r="745" spans="6:68" s="45" customFormat="1" x14ac:dyDescent="0.5">
      <c r="F745" s="46"/>
      <c r="G745" s="46"/>
      <c r="H745" s="46"/>
      <c r="I745" s="46"/>
      <c r="J745" s="46"/>
      <c r="L745" s="49"/>
      <c r="M745" s="49"/>
      <c r="N745" s="49"/>
      <c r="O745" s="49"/>
      <c r="P745" s="49"/>
      <c r="Q745" s="49"/>
      <c r="R745" s="49"/>
      <c r="S745" s="49"/>
      <c r="T745" s="49"/>
      <c r="U745" s="49"/>
      <c r="V745" s="49"/>
      <c r="W745" s="49"/>
      <c r="X745" s="49"/>
      <c r="Y745" s="49"/>
      <c r="Z745" s="49"/>
      <c r="AA745" s="49"/>
      <c r="AB745" s="49"/>
      <c r="AC745" s="49"/>
      <c r="AD745" s="49"/>
      <c r="AE745" s="49"/>
      <c r="AF745" s="49"/>
      <c r="AG745" s="49"/>
      <c r="AH745" s="49"/>
      <c r="AI745" s="49"/>
      <c r="AJ745" s="49"/>
      <c r="AK745" s="49"/>
      <c r="AL745" s="49"/>
      <c r="AM745" s="49"/>
      <c r="AN745" s="49"/>
      <c r="AO745" s="49"/>
      <c r="AP745" s="49"/>
      <c r="AQ745" s="49"/>
      <c r="AR745" s="49"/>
      <c r="AS745" s="49"/>
      <c r="AT745" s="49"/>
      <c r="AU745" s="49"/>
      <c r="AV745" s="49"/>
      <c r="AW745" s="49"/>
      <c r="AX745" s="49"/>
      <c r="AY745" s="49"/>
      <c r="AZ745" s="49"/>
      <c r="BA745" s="49"/>
      <c r="BB745" s="49"/>
      <c r="BC745" s="49"/>
      <c r="BD745" s="49"/>
      <c r="BE745" s="49"/>
      <c r="BF745" s="49"/>
      <c r="BG745" s="49"/>
      <c r="BH745" s="49"/>
      <c r="BI745" s="49"/>
      <c r="BJ745" s="49"/>
      <c r="BK745" s="49"/>
      <c r="BL745" s="49"/>
      <c r="BM745" s="49"/>
      <c r="BN745" s="49"/>
      <c r="BO745" s="62"/>
      <c r="BP745" s="62"/>
    </row>
    <row r="746" spans="6:68" s="45" customFormat="1" x14ac:dyDescent="0.5">
      <c r="F746" s="46"/>
      <c r="G746" s="46"/>
      <c r="H746" s="46"/>
      <c r="I746" s="46"/>
      <c r="J746" s="46"/>
      <c r="L746" s="49"/>
      <c r="M746" s="49"/>
      <c r="N746" s="49"/>
      <c r="O746" s="49"/>
      <c r="P746" s="49"/>
      <c r="Q746" s="49"/>
      <c r="R746" s="49"/>
      <c r="S746" s="49"/>
      <c r="T746" s="49"/>
      <c r="U746" s="49"/>
      <c r="V746" s="49"/>
      <c r="W746" s="49"/>
      <c r="X746" s="49"/>
      <c r="Y746" s="49"/>
      <c r="Z746" s="49"/>
      <c r="AA746" s="49"/>
      <c r="AB746" s="49"/>
      <c r="AC746" s="49"/>
      <c r="AD746" s="49"/>
      <c r="AE746" s="49"/>
      <c r="AF746" s="49"/>
      <c r="AG746" s="49"/>
      <c r="AH746" s="49"/>
      <c r="AI746" s="49"/>
      <c r="AJ746" s="49"/>
      <c r="AK746" s="49"/>
      <c r="AL746" s="49"/>
      <c r="AM746" s="49"/>
      <c r="AN746" s="49"/>
      <c r="AO746" s="49"/>
      <c r="AP746" s="49"/>
      <c r="AQ746" s="49"/>
      <c r="AR746" s="49"/>
      <c r="AS746" s="49"/>
      <c r="AT746" s="49"/>
      <c r="AU746" s="49"/>
      <c r="AV746" s="49"/>
      <c r="AW746" s="49"/>
      <c r="AX746" s="49"/>
      <c r="AY746" s="49"/>
      <c r="AZ746" s="49"/>
      <c r="BA746" s="49"/>
      <c r="BB746" s="49"/>
      <c r="BC746" s="49"/>
      <c r="BD746" s="49"/>
      <c r="BE746" s="49"/>
      <c r="BF746" s="49"/>
      <c r="BG746" s="49"/>
      <c r="BH746" s="49"/>
      <c r="BI746" s="49"/>
      <c r="BJ746" s="49"/>
      <c r="BK746" s="49"/>
      <c r="BL746" s="49"/>
      <c r="BM746" s="49"/>
      <c r="BN746" s="49"/>
      <c r="BO746" s="62"/>
      <c r="BP746" s="62"/>
    </row>
    <row r="747" spans="6:68" s="45" customFormat="1" x14ac:dyDescent="0.5">
      <c r="F747" s="46"/>
      <c r="G747" s="46"/>
      <c r="H747" s="46"/>
      <c r="I747" s="46"/>
      <c r="J747" s="46"/>
      <c r="L747" s="49"/>
      <c r="M747" s="49"/>
      <c r="N747" s="49"/>
      <c r="O747" s="49"/>
      <c r="P747" s="49"/>
      <c r="Q747" s="49"/>
      <c r="R747" s="49"/>
      <c r="S747" s="49"/>
      <c r="T747" s="49"/>
      <c r="U747" s="49"/>
      <c r="V747" s="49"/>
      <c r="W747" s="49"/>
      <c r="X747" s="49"/>
      <c r="Y747" s="49"/>
      <c r="Z747" s="49"/>
      <c r="AA747" s="49"/>
      <c r="AB747" s="49"/>
      <c r="AC747" s="49"/>
      <c r="AD747" s="49"/>
      <c r="AE747" s="49"/>
      <c r="AF747" s="49"/>
      <c r="AG747" s="49"/>
      <c r="AH747" s="49"/>
      <c r="AI747" s="49"/>
      <c r="AJ747" s="49"/>
      <c r="AK747" s="49"/>
      <c r="AL747" s="49"/>
      <c r="AM747" s="49"/>
      <c r="AN747" s="49"/>
      <c r="AO747" s="49"/>
      <c r="AP747" s="49"/>
      <c r="AQ747" s="49"/>
      <c r="AR747" s="49"/>
      <c r="AS747" s="49"/>
      <c r="AT747" s="49"/>
      <c r="AU747" s="49"/>
      <c r="AV747" s="49"/>
      <c r="AW747" s="49"/>
      <c r="AX747" s="49"/>
      <c r="AY747" s="49"/>
      <c r="AZ747" s="49"/>
      <c r="BA747" s="49"/>
      <c r="BB747" s="49"/>
      <c r="BC747" s="49"/>
      <c r="BD747" s="49"/>
      <c r="BE747" s="49"/>
      <c r="BF747" s="49"/>
      <c r="BG747" s="49"/>
      <c r="BH747" s="49"/>
      <c r="BI747" s="49"/>
      <c r="BJ747" s="49"/>
      <c r="BK747" s="49"/>
      <c r="BL747" s="49"/>
      <c r="BM747" s="49"/>
      <c r="BN747" s="49"/>
      <c r="BO747" s="62"/>
      <c r="BP747" s="62"/>
    </row>
    <row r="748" spans="6:68" s="45" customFormat="1" x14ac:dyDescent="0.5">
      <c r="F748" s="46"/>
      <c r="G748" s="46"/>
      <c r="H748" s="46"/>
      <c r="I748" s="46"/>
      <c r="J748" s="46"/>
      <c r="L748" s="49"/>
      <c r="M748" s="49"/>
      <c r="N748" s="49"/>
      <c r="O748" s="49"/>
      <c r="P748" s="49"/>
      <c r="Q748" s="49"/>
      <c r="R748" s="49"/>
      <c r="S748" s="49"/>
      <c r="T748" s="49"/>
      <c r="U748" s="49"/>
      <c r="V748" s="49"/>
      <c r="W748" s="49"/>
      <c r="X748" s="49"/>
      <c r="Y748" s="49"/>
      <c r="Z748" s="49"/>
      <c r="AA748" s="49"/>
      <c r="AB748" s="49"/>
      <c r="AC748" s="49"/>
      <c r="AD748" s="49"/>
      <c r="AE748" s="49"/>
      <c r="AF748" s="49"/>
      <c r="AG748" s="49"/>
      <c r="AH748" s="49"/>
      <c r="AI748" s="49"/>
      <c r="AJ748" s="49"/>
      <c r="AK748" s="49"/>
      <c r="AL748" s="49"/>
      <c r="AM748" s="49"/>
      <c r="AN748" s="49"/>
      <c r="AO748" s="49"/>
      <c r="AP748" s="49"/>
      <c r="AQ748" s="49"/>
      <c r="AR748" s="49"/>
      <c r="AS748" s="49"/>
      <c r="AT748" s="49"/>
      <c r="AU748" s="49"/>
      <c r="AV748" s="49"/>
      <c r="AW748" s="49"/>
      <c r="AX748" s="49"/>
      <c r="AY748" s="49"/>
      <c r="AZ748" s="49"/>
      <c r="BA748" s="49"/>
      <c r="BB748" s="49"/>
      <c r="BC748" s="49"/>
      <c r="BD748" s="49"/>
      <c r="BE748" s="49"/>
      <c r="BF748" s="49"/>
      <c r="BG748" s="49"/>
      <c r="BH748" s="49"/>
      <c r="BI748" s="49"/>
      <c r="BJ748" s="49"/>
      <c r="BK748" s="49"/>
      <c r="BL748" s="49"/>
      <c r="BM748" s="49"/>
      <c r="BN748" s="49"/>
      <c r="BO748" s="62"/>
      <c r="BP748" s="62"/>
    </row>
    <row r="749" spans="6:68" s="45" customFormat="1" x14ac:dyDescent="0.5">
      <c r="F749" s="46"/>
      <c r="G749" s="46"/>
      <c r="H749" s="46"/>
      <c r="I749" s="46"/>
      <c r="J749" s="46"/>
      <c r="L749" s="49"/>
      <c r="M749" s="49"/>
      <c r="N749" s="49"/>
      <c r="O749" s="49"/>
      <c r="P749" s="49"/>
      <c r="Q749" s="49"/>
      <c r="R749" s="49"/>
      <c r="S749" s="49"/>
      <c r="T749" s="49"/>
      <c r="U749" s="49"/>
      <c r="V749" s="49"/>
      <c r="W749" s="49"/>
      <c r="X749" s="49"/>
      <c r="Y749" s="49"/>
      <c r="Z749" s="49"/>
      <c r="AA749" s="49"/>
      <c r="AB749" s="49"/>
      <c r="AC749" s="49"/>
      <c r="AD749" s="49"/>
      <c r="AE749" s="49"/>
      <c r="AF749" s="49"/>
      <c r="AG749" s="49"/>
      <c r="AH749" s="49"/>
      <c r="AI749" s="49"/>
      <c r="AJ749" s="49"/>
      <c r="AK749" s="49"/>
      <c r="AL749" s="49"/>
      <c r="AM749" s="49"/>
      <c r="AN749" s="49"/>
      <c r="AO749" s="49"/>
      <c r="AP749" s="49"/>
      <c r="AQ749" s="49"/>
      <c r="AR749" s="49"/>
      <c r="AS749" s="49"/>
      <c r="AT749" s="49"/>
      <c r="AU749" s="49"/>
      <c r="AV749" s="49"/>
      <c r="AW749" s="49"/>
      <c r="AX749" s="49"/>
      <c r="AY749" s="49"/>
      <c r="AZ749" s="49"/>
      <c r="BA749" s="49"/>
      <c r="BB749" s="49"/>
      <c r="BC749" s="49"/>
      <c r="BD749" s="49"/>
      <c r="BE749" s="49"/>
      <c r="BF749" s="49"/>
      <c r="BG749" s="49"/>
      <c r="BH749" s="49"/>
      <c r="BI749" s="49"/>
      <c r="BJ749" s="49"/>
      <c r="BK749" s="49"/>
      <c r="BL749" s="49"/>
      <c r="BM749" s="49"/>
      <c r="BN749" s="49"/>
      <c r="BO749" s="62"/>
      <c r="BP749" s="62"/>
    </row>
    <row r="750" spans="6:68" s="45" customFormat="1" x14ac:dyDescent="0.5">
      <c r="F750" s="46"/>
      <c r="G750" s="46"/>
      <c r="H750" s="46"/>
      <c r="I750" s="46"/>
      <c r="J750" s="46"/>
      <c r="L750" s="49"/>
      <c r="M750" s="49"/>
      <c r="N750" s="49"/>
      <c r="O750" s="49"/>
      <c r="P750" s="49"/>
      <c r="Q750" s="49"/>
      <c r="R750" s="49"/>
      <c r="S750" s="49"/>
      <c r="T750" s="49"/>
      <c r="U750" s="49"/>
      <c r="V750" s="49"/>
      <c r="W750" s="49"/>
      <c r="X750" s="49"/>
      <c r="Y750" s="49"/>
      <c r="Z750" s="49"/>
      <c r="AA750" s="49"/>
      <c r="AB750" s="49"/>
      <c r="AC750" s="49"/>
      <c r="AD750" s="49"/>
      <c r="AE750" s="49"/>
      <c r="AF750" s="49"/>
      <c r="AG750" s="49"/>
      <c r="AH750" s="49"/>
      <c r="AI750" s="49"/>
      <c r="AJ750" s="49"/>
      <c r="AK750" s="49"/>
      <c r="AL750" s="49"/>
      <c r="AM750" s="49"/>
      <c r="AN750" s="49"/>
      <c r="AO750" s="49"/>
      <c r="AP750" s="49"/>
      <c r="AQ750" s="49"/>
      <c r="AR750" s="49"/>
      <c r="AS750" s="49"/>
      <c r="AT750" s="49"/>
      <c r="AU750" s="49"/>
      <c r="AV750" s="49"/>
      <c r="AW750" s="49"/>
      <c r="AX750" s="49"/>
      <c r="AY750" s="49"/>
      <c r="AZ750" s="49"/>
      <c r="BA750" s="49"/>
      <c r="BB750" s="49"/>
      <c r="BC750" s="49"/>
      <c r="BD750" s="49"/>
      <c r="BE750" s="49"/>
      <c r="BF750" s="49"/>
      <c r="BG750" s="49"/>
      <c r="BH750" s="49"/>
      <c r="BI750" s="49"/>
      <c r="BJ750" s="49"/>
      <c r="BK750" s="49"/>
      <c r="BL750" s="49"/>
      <c r="BM750" s="49"/>
      <c r="BN750" s="49"/>
      <c r="BO750" s="62"/>
      <c r="BP750" s="62"/>
    </row>
    <row r="751" spans="6:68" s="45" customFormat="1" x14ac:dyDescent="0.5">
      <c r="F751" s="46"/>
      <c r="G751" s="46"/>
      <c r="H751" s="46"/>
      <c r="I751" s="46"/>
      <c r="J751" s="46"/>
      <c r="L751" s="49"/>
      <c r="M751" s="49"/>
      <c r="N751" s="49"/>
      <c r="O751" s="49"/>
      <c r="P751" s="49"/>
      <c r="Q751" s="49"/>
      <c r="R751" s="49"/>
      <c r="S751" s="49"/>
      <c r="T751" s="49"/>
      <c r="U751" s="49"/>
      <c r="V751" s="49"/>
      <c r="W751" s="49"/>
      <c r="X751" s="49"/>
      <c r="Y751" s="49"/>
      <c r="Z751" s="49"/>
      <c r="AA751" s="49"/>
      <c r="AB751" s="49"/>
      <c r="AC751" s="49"/>
      <c r="AD751" s="49"/>
      <c r="AE751" s="49"/>
      <c r="AF751" s="49"/>
      <c r="AG751" s="49"/>
      <c r="AH751" s="49"/>
      <c r="AI751" s="49"/>
      <c r="AJ751" s="49"/>
      <c r="AK751" s="49"/>
      <c r="AL751" s="49"/>
      <c r="AM751" s="49"/>
      <c r="AN751" s="49"/>
      <c r="AO751" s="49"/>
      <c r="AP751" s="49"/>
      <c r="AQ751" s="49"/>
      <c r="AR751" s="49"/>
      <c r="AS751" s="49"/>
      <c r="AT751" s="49"/>
      <c r="AU751" s="49"/>
      <c r="AV751" s="49"/>
      <c r="AW751" s="49"/>
      <c r="AX751" s="49"/>
      <c r="AY751" s="49"/>
      <c r="AZ751" s="49"/>
      <c r="BA751" s="49"/>
      <c r="BB751" s="49"/>
      <c r="BC751" s="49"/>
      <c r="BD751" s="49"/>
      <c r="BE751" s="49"/>
      <c r="BF751" s="49"/>
      <c r="BG751" s="49"/>
      <c r="BH751" s="49"/>
      <c r="BI751" s="49"/>
      <c r="BJ751" s="49"/>
      <c r="BK751" s="49"/>
      <c r="BL751" s="49"/>
      <c r="BM751" s="49"/>
      <c r="BN751" s="49"/>
      <c r="BO751" s="62"/>
      <c r="BP751" s="62"/>
    </row>
    <row r="752" spans="6:68" s="45" customFormat="1" x14ac:dyDescent="0.5">
      <c r="F752" s="46"/>
      <c r="G752" s="46"/>
      <c r="H752" s="46"/>
      <c r="I752" s="46"/>
      <c r="J752" s="46"/>
      <c r="L752" s="49"/>
      <c r="M752" s="49"/>
      <c r="N752" s="49"/>
      <c r="O752" s="49"/>
      <c r="P752" s="49"/>
      <c r="Q752" s="49"/>
      <c r="R752" s="49"/>
      <c r="S752" s="49"/>
      <c r="T752" s="49"/>
      <c r="U752" s="49"/>
      <c r="V752" s="49"/>
      <c r="W752" s="49"/>
      <c r="X752" s="49"/>
      <c r="Y752" s="49"/>
      <c r="Z752" s="49"/>
      <c r="AA752" s="49"/>
      <c r="AB752" s="49"/>
      <c r="AC752" s="49"/>
      <c r="AD752" s="49"/>
      <c r="AE752" s="49"/>
      <c r="AF752" s="49"/>
      <c r="AG752" s="49"/>
      <c r="AH752" s="49"/>
      <c r="AI752" s="49"/>
      <c r="AJ752" s="49"/>
      <c r="AK752" s="49"/>
      <c r="AL752" s="49"/>
      <c r="AM752" s="49"/>
      <c r="AN752" s="49"/>
      <c r="AO752" s="49"/>
      <c r="AP752" s="49"/>
      <c r="AQ752" s="49"/>
      <c r="AR752" s="49"/>
      <c r="AS752" s="49"/>
      <c r="AT752" s="49"/>
      <c r="AU752" s="49"/>
      <c r="AV752" s="49"/>
      <c r="AW752" s="49"/>
      <c r="AX752" s="49"/>
      <c r="AY752" s="49"/>
      <c r="AZ752" s="49"/>
      <c r="BA752" s="49"/>
      <c r="BB752" s="49"/>
      <c r="BC752" s="49"/>
      <c r="BD752" s="49"/>
      <c r="BE752" s="49"/>
      <c r="BF752" s="49"/>
      <c r="BG752" s="49"/>
      <c r="BH752" s="49"/>
      <c r="BI752" s="49"/>
      <c r="BJ752" s="49"/>
      <c r="BK752" s="49"/>
      <c r="BL752" s="49"/>
      <c r="BM752" s="49"/>
      <c r="BN752" s="49"/>
      <c r="BO752" s="62"/>
      <c r="BP752" s="62"/>
    </row>
    <row r="753" spans="6:68" s="45" customFormat="1" x14ac:dyDescent="0.5">
      <c r="F753" s="46"/>
      <c r="G753" s="46"/>
      <c r="H753" s="46"/>
      <c r="I753" s="46"/>
      <c r="J753" s="46"/>
      <c r="L753" s="49"/>
      <c r="M753" s="49"/>
      <c r="N753" s="49"/>
      <c r="O753" s="49"/>
      <c r="P753" s="49"/>
      <c r="Q753" s="49"/>
      <c r="R753" s="49"/>
      <c r="S753" s="49"/>
      <c r="T753" s="49"/>
      <c r="U753" s="49"/>
      <c r="V753" s="49"/>
      <c r="W753" s="49"/>
      <c r="X753" s="49"/>
      <c r="Y753" s="49"/>
      <c r="Z753" s="49"/>
      <c r="AA753" s="49"/>
      <c r="AB753" s="49"/>
      <c r="AC753" s="49"/>
      <c r="AD753" s="49"/>
      <c r="AE753" s="49"/>
      <c r="AF753" s="49"/>
      <c r="AG753" s="49"/>
      <c r="AH753" s="49"/>
      <c r="AI753" s="49"/>
      <c r="AJ753" s="49"/>
      <c r="AK753" s="49"/>
      <c r="AL753" s="49"/>
      <c r="AM753" s="49"/>
      <c r="AN753" s="49"/>
      <c r="AO753" s="49"/>
      <c r="AP753" s="49"/>
      <c r="AQ753" s="49"/>
      <c r="AR753" s="49"/>
      <c r="AS753" s="49"/>
      <c r="AT753" s="49"/>
      <c r="AU753" s="49"/>
      <c r="AV753" s="49"/>
      <c r="AW753" s="49"/>
      <c r="AX753" s="49"/>
      <c r="AY753" s="49"/>
      <c r="AZ753" s="49"/>
      <c r="BA753" s="49"/>
      <c r="BB753" s="49"/>
      <c r="BC753" s="49"/>
      <c r="BD753" s="49"/>
      <c r="BE753" s="49"/>
      <c r="BF753" s="49"/>
      <c r="BG753" s="49"/>
      <c r="BH753" s="49"/>
      <c r="BI753" s="49"/>
      <c r="BJ753" s="49"/>
      <c r="BK753" s="49"/>
      <c r="BL753" s="49"/>
      <c r="BM753" s="49"/>
      <c r="BN753" s="49"/>
      <c r="BO753" s="62"/>
      <c r="BP753" s="62"/>
    </row>
    <row r="754" spans="6:68" s="45" customFormat="1" x14ac:dyDescent="0.5">
      <c r="F754" s="46"/>
      <c r="G754" s="46"/>
      <c r="H754" s="46"/>
      <c r="I754" s="46"/>
      <c r="J754" s="46"/>
      <c r="L754" s="49"/>
      <c r="M754" s="49"/>
      <c r="N754" s="49"/>
      <c r="O754" s="49"/>
      <c r="P754" s="49"/>
      <c r="Q754" s="49"/>
      <c r="R754" s="49"/>
      <c r="S754" s="49"/>
      <c r="T754" s="49"/>
      <c r="U754" s="49"/>
      <c r="V754" s="49"/>
      <c r="W754" s="49"/>
      <c r="X754" s="49"/>
      <c r="Y754" s="49"/>
      <c r="Z754" s="49"/>
      <c r="AA754" s="49"/>
      <c r="AB754" s="49"/>
      <c r="AC754" s="49"/>
      <c r="AD754" s="49"/>
      <c r="AE754" s="49"/>
      <c r="AF754" s="49"/>
      <c r="AG754" s="49"/>
      <c r="AH754" s="49"/>
      <c r="AI754" s="49"/>
      <c r="AJ754" s="49"/>
      <c r="AK754" s="49"/>
      <c r="AL754" s="49"/>
      <c r="AM754" s="49"/>
      <c r="AN754" s="49"/>
      <c r="AO754" s="49"/>
      <c r="AP754" s="49"/>
      <c r="AQ754" s="49"/>
      <c r="AR754" s="49"/>
      <c r="AS754" s="49"/>
      <c r="AT754" s="49"/>
      <c r="AU754" s="49"/>
      <c r="AV754" s="49"/>
      <c r="AW754" s="49"/>
      <c r="AX754" s="49"/>
      <c r="AY754" s="49"/>
      <c r="AZ754" s="49"/>
      <c r="BA754" s="49"/>
      <c r="BB754" s="49"/>
      <c r="BC754" s="49"/>
      <c r="BD754" s="49"/>
      <c r="BE754" s="49"/>
      <c r="BF754" s="49"/>
      <c r="BG754" s="49"/>
      <c r="BH754" s="49"/>
      <c r="BI754" s="49"/>
      <c r="BJ754" s="49"/>
      <c r="BK754" s="49"/>
      <c r="BL754" s="49"/>
      <c r="BM754" s="49"/>
      <c r="BN754" s="49"/>
      <c r="BO754" s="62"/>
      <c r="BP754" s="62"/>
    </row>
    <row r="755" spans="6:68" s="45" customFormat="1" x14ac:dyDescent="0.5">
      <c r="F755" s="46"/>
      <c r="G755" s="46"/>
      <c r="H755" s="46"/>
      <c r="I755" s="46"/>
      <c r="J755" s="46"/>
      <c r="L755" s="49"/>
      <c r="M755" s="49"/>
      <c r="N755" s="49"/>
      <c r="O755" s="49"/>
      <c r="P755" s="49"/>
      <c r="Q755" s="49"/>
      <c r="R755" s="49"/>
      <c r="S755" s="49"/>
      <c r="T755" s="49"/>
      <c r="U755" s="49"/>
      <c r="V755" s="49"/>
      <c r="W755" s="49"/>
      <c r="X755" s="49"/>
      <c r="Y755" s="49"/>
      <c r="Z755" s="49"/>
      <c r="AA755" s="49"/>
      <c r="AB755" s="49"/>
      <c r="AC755" s="49"/>
      <c r="AD755" s="49"/>
      <c r="AE755" s="49"/>
      <c r="AF755" s="49"/>
      <c r="AG755" s="49"/>
      <c r="AH755" s="49"/>
      <c r="AI755" s="49"/>
      <c r="AJ755" s="49"/>
      <c r="AK755" s="49"/>
      <c r="AL755" s="49"/>
      <c r="AM755" s="49"/>
      <c r="AN755" s="49"/>
      <c r="AO755" s="49"/>
      <c r="AP755" s="49"/>
      <c r="AQ755" s="49"/>
      <c r="AR755" s="49"/>
      <c r="AS755" s="49"/>
      <c r="AT755" s="49"/>
      <c r="AU755" s="49"/>
      <c r="AV755" s="49"/>
      <c r="AW755" s="49"/>
      <c r="AX755" s="49"/>
      <c r="AY755" s="49"/>
      <c r="AZ755" s="49"/>
      <c r="BA755" s="49"/>
      <c r="BB755" s="49"/>
      <c r="BC755" s="49"/>
      <c r="BD755" s="49"/>
      <c r="BE755" s="49"/>
      <c r="BF755" s="49"/>
      <c r="BG755" s="49"/>
      <c r="BH755" s="49"/>
      <c r="BI755" s="49"/>
      <c r="BJ755" s="49"/>
      <c r="BK755" s="49"/>
      <c r="BL755" s="49"/>
      <c r="BM755" s="49"/>
      <c r="BN755" s="49"/>
      <c r="BO755" s="62"/>
      <c r="BP755" s="62"/>
    </row>
    <row r="756" spans="6:68" s="45" customFormat="1" x14ac:dyDescent="0.5">
      <c r="F756" s="46"/>
      <c r="G756" s="46"/>
      <c r="H756" s="46"/>
      <c r="I756" s="46"/>
      <c r="J756" s="46"/>
      <c r="L756" s="49"/>
      <c r="M756" s="49"/>
      <c r="N756" s="49"/>
      <c r="O756" s="49"/>
      <c r="P756" s="49"/>
      <c r="Q756" s="49"/>
      <c r="R756" s="49"/>
      <c r="S756" s="49"/>
      <c r="T756" s="49"/>
      <c r="U756" s="49"/>
      <c r="V756" s="49"/>
      <c r="W756" s="49"/>
      <c r="X756" s="49"/>
      <c r="Y756" s="49"/>
      <c r="Z756" s="49"/>
      <c r="AA756" s="49"/>
      <c r="AB756" s="49"/>
      <c r="AC756" s="49"/>
      <c r="AD756" s="49"/>
      <c r="AE756" s="49"/>
      <c r="AF756" s="49"/>
      <c r="AG756" s="49"/>
      <c r="AH756" s="49"/>
      <c r="AI756" s="49"/>
      <c r="AJ756" s="49"/>
      <c r="AK756" s="49"/>
      <c r="AL756" s="49"/>
      <c r="AM756" s="49"/>
      <c r="AN756" s="49"/>
      <c r="AO756" s="49"/>
      <c r="AP756" s="49"/>
      <c r="AQ756" s="49"/>
      <c r="AR756" s="49"/>
      <c r="AS756" s="49"/>
      <c r="AT756" s="49"/>
      <c r="AU756" s="49"/>
      <c r="AV756" s="49"/>
      <c r="AW756" s="49"/>
      <c r="AX756" s="49"/>
      <c r="AY756" s="49"/>
      <c r="AZ756" s="49"/>
      <c r="BA756" s="49"/>
      <c r="BB756" s="49"/>
      <c r="BC756" s="49"/>
      <c r="BD756" s="49"/>
      <c r="BE756" s="49"/>
      <c r="BF756" s="49"/>
      <c r="BG756" s="49"/>
      <c r="BH756" s="49"/>
      <c r="BI756" s="49"/>
      <c r="BJ756" s="49"/>
      <c r="BK756" s="49"/>
      <c r="BL756" s="49"/>
      <c r="BM756" s="49"/>
      <c r="BN756" s="49"/>
      <c r="BO756" s="62"/>
      <c r="BP756" s="62"/>
    </row>
    <row r="757" spans="6:68" s="45" customFormat="1" x14ac:dyDescent="0.5">
      <c r="F757" s="46"/>
      <c r="G757" s="46"/>
      <c r="H757" s="46"/>
      <c r="I757" s="46"/>
      <c r="J757" s="46"/>
      <c r="L757" s="49"/>
      <c r="M757" s="49"/>
      <c r="N757" s="49"/>
      <c r="O757" s="49"/>
      <c r="P757" s="49"/>
      <c r="Q757" s="49"/>
      <c r="R757" s="49"/>
      <c r="S757" s="49"/>
      <c r="T757" s="49"/>
      <c r="U757" s="49"/>
      <c r="V757" s="49"/>
      <c r="W757" s="49"/>
      <c r="X757" s="49"/>
      <c r="Y757" s="49"/>
      <c r="Z757" s="49"/>
      <c r="AA757" s="49"/>
      <c r="AB757" s="49"/>
      <c r="AC757" s="49"/>
      <c r="AD757" s="49"/>
      <c r="AE757" s="49"/>
      <c r="AF757" s="49"/>
      <c r="AG757" s="49"/>
      <c r="AH757" s="49"/>
      <c r="AI757" s="49"/>
      <c r="AJ757" s="49"/>
      <c r="AK757" s="49"/>
      <c r="AL757" s="49"/>
      <c r="AM757" s="49"/>
      <c r="AN757" s="49"/>
      <c r="AO757" s="49"/>
      <c r="AP757" s="49"/>
      <c r="AQ757" s="49"/>
      <c r="AR757" s="49"/>
      <c r="AS757" s="49"/>
      <c r="AT757" s="49"/>
      <c r="AU757" s="49"/>
      <c r="AV757" s="49"/>
      <c r="AW757" s="49"/>
      <c r="AX757" s="49"/>
      <c r="AY757" s="49"/>
      <c r="AZ757" s="49"/>
      <c r="BA757" s="49"/>
      <c r="BB757" s="49"/>
      <c r="BC757" s="49"/>
      <c r="BD757" s="49"/>
      <c r="BE757" s="49"/>
      <c r="BF757" s="49"/>
      <c r="BG757" s="49"/>
      <c r="BH757" s="49"/>
      <c r="BI757" s="49"/>
      <c r="BJ757" s="49"/>
      <c r="BK757" s="49"/>
      <c r="BL757" s="49"/>
      <c r="BM757" s="49"/>
      <c r="BN757" s="49"/>
      <c r="BO757" s="62"/>
      <c r="BP757" s="62"/>
    </row>
    <row r="758" spans="6:68" s="45" customFormat="1" x14ac:dyDescent="0.5">
      <c r="F758" s="46"/>
      <c r="G758" s="46"/>
      <c r="H758" s="46"/>
      <c r="I758" s="46"/>
      <c r="J758" s="46"/>
      <c r="L758" s="49"/>
      <c r="M758" s="49"/>
      <c r="N758" s="49"/>
      <c r="O758" s="49"/>
      <c r="P758" s="49"/>
      <c r="Q758" s="49"/>
      <c r="R758" s="49"/>
      <c r="S758" s="49"/>
      <c r="T758" s="49"/>
      <c r="U758" s="49"/>
      <c r="V758" s="49"/>
      <c r="W758" s="49"/>
      <c r="X758" s="49"/>
      <c r="Y758" s="49"/>
      <c r="Z758" s="49"/>
      <c r="AA758" s="49"/>
      <c r="AB758" s="49"/>
      <c r="AC758" s="49"/>
      <c r="AD758" s="49"/>
      <c r="AE758" s="49"/>
      <c r="AF758" s="49"/>
      <c r="AG758" s="49"/>
      <c r="AH758" s="49"/>
      <c r="AI758" s="49"/>
      <c r="AJ758" s="49"/>
      <c r="AK758" s="49"/>
      <c r="AL758" s="49"/>
      <c r="AM758" s="49"/>
      <c r="AN758" s="49"/>
      <c r="AO758" s="49"/>
      <c r="AP758" s="49"/>
      <c r="AQ758" s="49"/>
      <c r="AR758" s="49"/>
      <c r="AS758" s="49"/>
      <c r="AT758" s="49"/>
      <c r="AU758" s="49"/>
      <c r="AV758" s="49"/>
      <c r="AW758" s="49"/>
      <c r="AX758" s="49"/>
      <c r="AY758" s="49"/>
      <c r="AZ758" s="49"/>
      <c r="BA758" s="49"/>
      <c r="BB758" s="49"/>
      <c r="BC758" s="49"/>
      <c r="BD758" s="49"/>
      <c r="BE758" s="49"/>
      <c r="BF758" s="49"/>
      <c r="BG758" s="49"/>
      <c r="BH758" s="49"/>
      <c r="BI758" s="49"/>
      <c r="BJ758" s="49"/>
      <c r="BK758" s="49"/>
      <c r="BL758" s="49"/>
      <c r="BM758" s="49"/>
      <c r="BN758" s="49"/>
      <c r="BO758" s="62"/>
      <c r="BP758" s="62"/>
    </row>
    <row r="759" spans="6:68" s="45" customFormat="1" x14ac:dyDescent="0.5">
      <c r="F759" s="46"/>
      <c r="G759" s="46"/>
      <c r="H759" s="46"/>
      <c r="I759" s="46"/>
      <c r="J759" s="46"/>
      <c r="L759" s="49"/>
      <c r="M759" s="49"/>
      <c r="N759" s="49"/>
      <c r="O759" s="49"/>
      <c r="P759" s="49"/>
      <c r="Q759" s="49"/>
      <c r="R759" s="49"/>
      <c r="S759" s="49"/>
      <c r="T759" s="49"/>
      <c r="U759" s="49"/>
      <c r="V759" s="49"/>
      <c r="W759" s="49"/>
      <c r="X759" s="49"/>
      <c r="Y759" s="49"/>
      <c r="Z759" s="49"/>
      <c r="AA759" s="49"/>
      <c r="AB759" s="49"/>
      <c r="AC759" s="49"/>
      <c r="AD759" s="49"/>
      <c r="AE759" s="49"/>
      <c r="AF759" s="49"/>
      <c r="AG759" s="49"/>
      <c r="AH759" s="49"/>
      <c r="AI759" s="49"/>
      <c r="AJ759" s="49"/>
      <c r="AK759" s="49"/>
      <c r="AL759" s="49"/>
      <c r="AM759" s="49"/>
      <c r="AN759" s="49"/>
      <c r="AO759" s="49"/>
      <c r="AP759" s="49"/>
      <c r="AQ759" s="49"/>
      <c r="AR759" s="49"/>
      <c r="AS759" s="49"/>
      <c r="AT759" s="49"/>
      <c r="AU759" s="49"/>
      <c r="AV759" s="49"/>
      <c r="AW759" s="49"/>
      <c r="AX759" s="49"/>
      <c r="AY759" s="49"/>
      <c r="AZ759" s="49"/>
      <c r="BA759" s="49"/>
      <c r="BB759" s="49"/>
      <c r="BC759" s="49"/>
      <c r="BD759" s="49"/>
      <c r="BE759" s="49"/>
      <c r="BF759" s="49"/>
      <c r="BG759" s="49"/>
      <c r="BH759" s="49"/>
      <c r="BI759" s="49"/>
      <c r="BJ759" s="49"/>
      <c r="BK759" s="49"/>
      <c r="BL759" s="49"/>
      <c r="BM759" s="49"/>
      <c r="BN759" s="49"/>
      <c r="BO759" s="62"/>
      <c r="BP759" s="62"/>
    </row>
    <row r="760" spans="6:68" s="45" customFormat="1" x14ac:dyDescent="0.5">
      <c r="F760" s="46"/>
      <c r="G760" s="46"/>
      <c r="H760" s="46"/>
      <c r="I760" s="46"/>
      <c r="J760" s="46"/>
      <c r="L760" s="49"/>
      <c r="M760" s="49"/>
      <c r="N760" s="49"/>
      <c r="O760" s="49"/>
      <c r="P760" s="49"/>
      <c r="Q760" s="49"/>
      <c r="R760" s="49"/>
      <c r="S760" s="49"/>
      <c r="T760" s="49"/>
      <c r="U760" s="49"/>
      <c r="V760" s="49"/>
      <c r="W760" s="49"/>
      <c r="X760" s="49"/>
      <c r="Y760" s="49"/>
      <c r="Z760" s="49"/>
      <c r="AA760" s="49"/>
      <c r="AB760" s="49"/>
      <c r="AC760" s="49"/>
      <c r="AD760" s="49"/>
      <c r="AE760" s="49"/>
      <c r="AF760" s="49"/>
      <c r="AG760" s="49"/>
      <c r="AH760" s="49"/>
      <c r="AI760" s="49"/>
      <c r="AJ760" s="49"/>
      <c r="AK760" s="49"/>
      <c r="AL760" s="49"/>
      <c r="AM760" s="49"/>
      <c r="AN760" s="49"/>
      <c r="AO760" s="49"/>
      <c r="AP760" s="49"/>
      <c r="AQ760" s="49"/>
      <c r="AR760" s="49"/>
      <c r="AS760" s="49"/>
      <c r="AT760" s="49"/>
      <c r="AU760" s="49"/>
      <c r="AV760" s="49"/>
      <c r="AW760" s="49"/>
      <c r="AX760" s="49"/>
      <c r="AY760" s="49"/>
      <c r="AZ760" s="49"/>
      <c r="BA760" s="49"/>
      <c r="BB760" s="49"/>
      <c r="BC760" s="49"/>
      <c r="BD760" s="49"/>
      <c r="BE760" s="49"/>
      <c r="BF760" s="49"/>
      <c r="BG760" s="49"/>
      <c r="BH760" s="49"/>
      <c r="BI760" s="49"/>
      <c r="BJ760" s="49"/>
      <c r="BK760" s="49"/>
      <c r="BL760" s="49"/>
      <c r="BM760" s="49"/>
      <c r="BN760" s="49"/>
      <c r="BO760" s="62"/>
      <c r="BP760" s="62"/>
    </row>
    <row r="761" spans="6:68" s="45" customFormat="1" x14ac:dyDescent="0.5">
      <c r="F761" s="46"/>
      <c r="G761" s="46"/>
      <c r="H761" s="46"/>
      <c r="I761" s="46"/>
      <c r="J761" s="46"/>
      <c r="L761" s="49"/>
      <c r="M761" s="49"/>
      <c r="N761" s="49"/>
      <c r="O761" s="49"/>
      <c r="P761" s="49"/>
      <c r="Q761" s="49"/>
      <c r="R761" s="49"/>
      <c r="S761" s="49"/>
      <c r="T761" s="49"/>
      <c r="U761" s="49"/>
      <c r="V761" s="49"/>
      <c r="W761" s="49"/>
      <c r="X761" s="49"/>
      <c r="Y761" s="49"/>
      <c r="Z761" s="49"/>
      <c r="AA761" s="49"/>
      <c r="AB761" s="49"/>
      <c r="AC761" s="49"/>
      <c r="AD761" s="49"/>
      <c r="AE761" s="49"/>
      <c r="AF761" s="49"/>
      <c r="AG761" s="49"/>
      <c r="AH761" s="49"/>
      <c r="AI761" s="49"/>
      <c r="AJ761" s="49"/>
      <c r="AK761" s="49"/>
      <c r="AL761" s="49"/>
      <c r="AM761" s="49"/>
      <c r="AN761" s="49"/>
      <c r="AO761" s="49"/>
      <c r="AP761" s="49"/>
      <c r="AQ761" s="49"/>
      <c r="AR761" s="49"/>
      <c r="AS761" s="49"/>
      <c r="AT761" s="49"/>
      <c r="AU761" s="49"/>
      <c r="AV761" s="49"/>
      <c r="AW761" s="49"/>
      <c r="AX761" s="49"/>
      <c r="AY761" s="49"/>
      <c r="AZ761" s="49"/>
      <c r="BA761" s="49"/>
      <c r="BB761" s="49"/>
      <c r="BC761" s="49"/>
      <c r="BD761" s="49"/>
      <c r="BE761" s="49"/>
      <c r="BF761" s="49"/>
      <c r="BG761" s="49"/>
      <c r="BH761" s="49"/>
      <c r="BI761" s="49"/>
      <c r="BJ761" s="49"/>
      <c r="BK761" s="49"/>
      <c r="BL761" s="49"/>
      <c r="BM761" s="49"/>
      <c r="BN761" s="49"/>
      <c r="BO761" s="62"/>
      <c r="BP761" s="62"/>
    </row>
    <row r="762" spans="6:68" s="45" customFormat="1" x14ac:dyDescent="0.5">
      <c r="F762" s="46"/>
      <c r="G762" s="46"/>
      <c r="H762" s="46"/>
      <c r="I762" s="46"/>
      <c r="J762" s="46"/>
      <c r="L762" s="49"/>
      <c r="M762" s="49"/>
      <c r="N762" s="49"/>
      <c r="O762" s="49"/>
      <c r="P762" s="49"/>
      <c r="Q762" s="49"/>
      <c r="R762" s="49"/>
      <c r="S762" s="49"/>
      <c r="T762" s="49"/>
      <c r="U762" s="49"/>
      <c r="V762" s="49"/>
      <c r="W762" s="49"/>
      <c r="X762" s="49"/>
      <c r="Y762" s="49"/>
      <c r="Z762" s="49"/>
      <c r="AA762" s="49"/>
      <c r="AB762" s="49"/>
      <c r="AC762" s="49"/>
      <c r="AD762" s="49"/>
      <c r="AE762" s="49"/>
      <c r="AF762" s="49"/>
      <c r="AG762" s="49"/>
      <c r="AH762" s="49"/>
      <c r="AI762" s="49"/>
      <c r="AJ762" s="49"/>
      <c r="AK762" s="49"/>
      <c r="AL762" s="49"/>
      <c r="AM762" s="49"/>
      <c r="AN762" s="49"/>
      <c r="AO762" s="49"/>
      <c r="AP762" s="49"/>
      <c r="AQ762" s="49"/>
      <c r="AR762" s="49"/>
      <c r="AS762" s="49"/>
      <c r="AT762" s="49"/>
      <c r="AU762" s="49"/>
      <c r="AV762" s="49"/>
      <c r="AW762" s="49"/>
      <c r="AX762" s="49"/>
      <c r="AY762" s="49"/>
      <c r="AZ762" s="49"/>
      <c r="BA762" s="49"/>
      <c r="BB762" s="49"/>
      <c r="BC762" s="49"/>
      <c r="BD762" s="49"/>
      <c r="BE762" s="49"/>
      <c r="BF762" s="49"/>
      <c r="BG762" s="49"/>
      <c r="BH762" s="49"/>
      <c r="BI762" s="49"/>
      <c r="BJ762" s="49"/>
      <c r="BK762" s="49"/>
      <c r="BL762" s="49"/>
      <c r="BM762" s="49"/>
      <c r="BN762" s="49"/>
      <c r="BO762" s="62"/>
      <c r="BP762" s="62"/>
    </row>
    <row r="763" spans="6:68" s="45" customFormat="1" x14ac:dyDescent="0.5">
      <c r="F763" s="46"/>
      <c r="G763" s="46"/>
      <c r="H763" s="46"/>
      <c r="I763" s="46"/>
      <c r="J763" s="46"/>
      <c r="L763" s="49"/>
      <c r="M763" s="49"/>
      <c r="N763" s="49"/>
      <c r="O763" s="49"/>
      <c r="P763" s="49"/>
      <c r="Q763" s="49"/>
      <c r="R763" s="49"/>
      <c r="S763" s="49"/>
      <c r="T763" s="49"/>
      <c r="U763" s="49"/>
      <c r="V763" s="49"/>
      <c r="W763" s="49"/>
      <c r="X763" s="49"/>
      <c r="Y763" s="49"/>
      <c r="Z763" s="49"/>
      <c r="AA763" s="49"/>
      <c r="AB763" s="49"/>
      <c r="AC763" s="49"/>
      <c r="AD763" s="49"/>
      <c r="AE763" s="49"/>
      <c r="AF763" s="49"/>
      <c r="AG763" s="49"/>
      <c r="AH763" s="49"/>
      <c r="AI763" s="49"/>
      <c r="AJ763" s="49"/>
      <c r="AK763" s="49"/>
      <c r="AL763" s="49"/>
      <c r="AM763" s="49"/>
      <c r="AN763" s="49"/>
      <c r="AO763" s="49"/>
      <c r="AP763" s="49"/>
      <c r="AQ763" s="49"/>
      <c r="AR763" s="49"/>
      <c r="AS763" s="49"/>
      <c r="AT763" s="49"/>
      <c r="AU763" s="49"/>
      <c r="AV763" s="49"/>
      <c r="AW763" s="49"/>
      <c r="AX763" s="49"/>
      <c r="AY763" s="49"/>
      <c r="AZ763" s="49"/>
      <c r="BA763" s="49"/>
      <c r="BB763" s="49"/>
      <c r="BC763" s="49"/>
      <c r="BD763" s="49"/>
      <c r="BE763" s="49"/>
      <c r="BF763" s="49"/>
      <c r="BG763" s="49"/>
      <c r="BH763" s="49"/>
      <c r="BI763" s="49"/>
      <c r="BJ763" s="49"/>
      <c r="BK763" s="49"/>
      <c r="BL763" s="49"/>
      <c r="BM763" s="49"/>
      <c r="BN763" s="49"/>
      <c r="BO763" s="62"/>
      <c r="BP763" s="62"/>
    </row>
    <row r="764" spans="6:68" s="45" customFormat="1" x14ac:dyDescent="0.5">
      <c r="F764" s="46"/>
      <c r="G764" s="46"/>
      <c r="H764" s="46"/>
      <c r="I764" s="46"/>
      <c r="J764" s="46"/>
      <c r="L764" s="49"/>
      <c r="M764" s="49"/>
      <c r="N764" s="49"/>
      <c r="O764" s="49"/>
      <c r="P764" s="49"/>
      <c r="Q764" s="49"/>
      <c r="R764" s="49"/>
      <c r="S764" s="49"/>
      <c r="T764" s="49"/>
      <c r="U764" s="49"/>
      <c r="V764" s="49"/>
      <c r="W764" s="49"/>
      <c r="X764" s="49"/>
      <c r="Y764" s="49"/>
      <c r="Z764" s="49"/>
      <c r="AA764" s="49"/>
      <c r="AB764" s="49"/>
      <c r="AC764" s="49"/>
      <c r="AD764" s="49"/>
      <c r="AE764" s="49"/>
      <c r="AF764" s="49"/>
      <c r="AG764" s="49"/>
      <c r="AH764" s="49"/>
      <c r="AI764" s="49"/>
      <c r="AJ764" s="49"/>
      <c r="AK764" s="49"/>
      <c r="AL764" s="49"/>
      <c r="AM764" s="49"/>
      <c r="AN764" s="49"/>
      <c r="AO764" s="49"/>
      <c r="AP764" s="49"/>
      <c r="AQ764" s="49"/>
      <c r="AR764" s="49"/>
      <c r="AS764" s="49"/>
      <c r="AT764" s="49"/>
      <c r="AU764" s="49"/>
      <c r="AV764" s="49"/>
      <c r="AW764" s="49"/>
      <c r="AX764" s="49"/>
      <c r="AY764" s="49"/>
      <c r="AZ764" s="49"/>
      <c r="BA764" s="49"/>
      <c r="BB764" s="49"/>
      <c r="BC764" s="49"/>
      <c r="BD764" s="49"/>
      <c r="BE764" s="49"/>
      <c r="BF764" s="49"/>
      <c r="BG764" s="49"/>
      <c r="BH764" s="49"/>
      <c r="BI764" s="49"/>
      <c r="BJ764" s="49"/>
      <c r="BK764" s="49"/>
      <c r="BL764" s="49"/>
      <c r="BM764" s="49"/>
      <c r="BN764" s="49"/>
      <c r="BO764" s="62"/>
      <c r="BP764" s="62"/>
    </row>
    <row r="765" spans="6:68" s="45" customFormat="1" x14ac:dyDescent="0.5">
      <c r="F765" s="46"/>
      <c r="G765" s="46"/>
      <c r="H765" s="46"/>
      <c r="I765" s="46"/>
      <c r="J765" s="46"/>
      <c r="L765" s="49"/>
      <c r="M765" s="49"/>
      <c r="N765" s="49"/>
      <c r="O765" s="49"/>
      <c r="P765" s="49"/>
      <c r="Q765" s="49"/>
      <c r="R765" s="49"/>
      <c r="S765" s="49"/>
      <c r="T765" s="49"/>
      <c r="U765" s="49"/>
      <c r="V765" s="49"/>
      <c r="W765" s="49"/>
      <c r="X765" s="49"/>
      <c r="Y765" s="49"/>
      <c r="Z765" s="49"/>
      <c r="AA765" s="49"/>
      <c r="AB765" s="49"/>
      <c r="AC765" s="49"/>
      <c r="AD765" s="49"/>
      <c r="AE765" s="49"/>
      <c r="AF765" s="49"/>
      <c r="AG765" s="49"/>
      <c r="AH765" s="49"/>
      <c r="AI765" s="49"/>
      <c r="AJ765" s="49"/>
      <c r="AK765" s="49"/>
      <c r="AL765" s="49"/>
      <c r="AM765" s="49"/>
      <c r="AN765" s="49"/>
      <c r="AO765" s="49"/>
      <c r="AP765" s="49"/>
      <c r="AQ765" s="49"/>
      <c r="AR765" s="49"/>
      <c r="AS765" s="49"/>
      <c r="AT765" s="49"/>
      <c r="AU765" s="49"/>
      <c r="AV765" s="49"/>
      <c r="AW765" s="49"/>
      <c r="AX765" s="49"/>
      <c r="AY765" s="49"/>
      <c r="AZ765" s="49"/>
      <c r="BA765" s="49"/>
      <c r="BB765" s="49"/>
      <c r="BC765" s="49"/>
      <c r="BD765" s="49"/>
      <c r="BE765" s="49"/>
      <c r="BF765" s="49"/>
      <c r="BG765" s="49"/>
      <c r="BH765" s="49"/>
      <c r="BI765" s="49"/>
      <c r="BJ765" s="49"/>
      <c r="BK765" s="49"/>
      <c r="BL765" s="49"/>
      <c r="BM765" s="49"/>
      <c r="BN765" s="49"/>
      <c r="BO765" s="62"/>
      <c r="BP765" s="62"/>
    </row>
    <row r="766" spans="6:68" s="45" customFormat="1" x14ac:dyDescent="0.5">
      <c r="F766" s="46"/>
      <c r="G766" s="46"/>
      <c r="H766" s="46"/>
      <c r="I766" s="46"/>
      <c r="J766" s="46"/>
      <c r="L766" s="49"/>
      <c r="M766" s="49"/>
      <c r="N766" s="49"/>
      <c r="O766" s="49"/>
      <c r="P766" s="49"/>
      <c r="Q766" s="49"/>
      <c r="R766" s="49"/>
      <c r="S766" s="49"/>
      <c r="T766" s="49"/>
      <c r="U766" s="49"/>
      <c r="V766" s="49"/>
      <c r="W766" s="49"/>
      <c r="X766" s="49"/>
      <c r="Y766" s="49"/>
      <c r="Z766" s="49"/>
      <c r="AA766" s="49"/>
      <c r="AB766" s="49"/>
      <c r="AC766" s="49"/>
      <c r="AD766" s="49"/>
      <c r="AE766" s="49"/>
      <c r="AF766" s="49"/>
      <c r="AG766" s="49"/>
      <c r="AH766" s="49"/>
      <c r="AI766" s="49"/>
      <c r="AJ766" s="49"/>
      <c r="AK766" s="49"/>
      <c r="AL766" s="49"/>
      <c r="AM766" s="49"/>
      <c r="AN766" s="49"/>
      <c r="AO766" s="49"/>
      <c r="AP766" s="49"/>
      <c r="AQ766" s="49"/>
      <c r="AR766" s="49"/>
      <c r="AS766" s="49"/>
      <c r="AT766" s="49"/>
      <c r="AU766" s="49"/>
      <c r="AV766" s="49"/>
      <c r="AW766" s="49"/>
      <c r="AX766" s="49"/>
      <c r="AY766" s="49"/>
      <c r="AZ766" s="49"/>
      <c r="BA766" s="49"/>
      <c r="BB766" s="49"/>
      <c r="BC766" s="49"/>
      <c r="BD766" s="49"/>
      <c r="BE766" s="49"/>
      <c r="BF766" s="49"/>
      <c r="BG766" s="49"/>
      <c r="BH766" s="49"/>
      <c r="BI766" s="49"/>
      <c r="BJ766" s="49"/>
      <c r="BK766" s="49"/>
      <c r="BL766" s="49"/>
      <c r="BM766" s="49"/>
      <c r="BN766" s="49"/>
      <c r="BO766" s="62"/>
      <c r="BP766" s="62"/>
    </row>
    <row r="767" spans="6:68" s="45" customFormat="1" x14ac:dyDescent="0.5">
      <c r="F767" s="46"/>
      <c r="G767" s="46"/>
      <c r="H767" s="46"/>
      <c r="I767" s="46"/>
      <c r="J767" s="46"/>
      <c r="L767" s="49"/>
      <c r="M767" s="49"/>
      <c r="N767" s="49"/>
      <c r="O767" s="49"/>
      <c r="P767" s="49"/>
      <c r="Q767" s="49"/>
      <c r="R767" s="49"/>
      <c r="S767" s="49"/>
      <c r="T767" s="49"/>
      <c r="U767" s="49"/>
      <c r="V767" s="49"/>
      <c r="W767" s="49"/>
      <c r="X767" s="49"/>
      <c r="Y767" s="49"/>
      <c r="Z767" s="49"/>
      <c r="AA767" s="49"/>
      <c r="AB767" s="49"/>
      <c r="AC767" s="49"/>
      <c r="AD767" s="49"/>
      <c r="AE767" s="49"/>
      <c r="AF767" s="49"/>
      <c r="AG767" s="49"/>
      <c r="AH767" s="49"/>
      <c r="AI767" s="49"/>
      <c r="AJ767" s="49"/>
      <c r="AK767" s="49"/>
      <c r="AL767" s="49"/>
      <c r="AM767" s="49"/>
      <c r="AN767" s="49"/>
      <c r="AO767" s="49"/>
      <c r="AP767" s="49"/>
      <c r="AQ767" s="49"/>
      <c r="AR767" s="49"/>
      <c r="AS767" s="49"/>
      <c r="AT767" s="49"/>
      <c r="AU767" s="49"/>
      <c r="AV767" s="49"/>
      <c r="AW767" s="49"/>
      <c r="AX767" s="49"/>
      <c r="AY767" s="49"/>
      <c r="AZ767" s="49"/>
      <c r="BA767" s="49"/>
      <c r="BB767" s="49"/>
      <c r="BC767" s="49"/>
      <c r="BD767" s="49"/>
      <c r="BE767" s="49"/>
      <c r="BF767" s="49"/>
      <c r="BG767" s="49"/>
      <c r="BH767" s="49"/>
      <c r="BI767" s="49"/>
      <c r="BJ767" s="49"/>
      <c r="BK767" s="49"/>
      <c r="BL767" s="49"/>
      <c r="BM767" s="49"/>
      <c r="BN767" s="49"/>
      <c r="BO767" s="62"/>
      <c r="BP767" s="62"/>
    </row>
    <row r="768" spans="6:68" s="45" customFormat="1" x14ac:dyDescent="0.5">
      <c r="F768" s="46"/>
      <c r="G768" s="46"/>
      <c r="H768" s="46"/>
      <c r="I768" s="46"/>
      <c r="J768" s="46"/>
      <c r="L768" s="49"/>
      <c r="M768" s="49"/>
      <c r="N768" s="49"/>
      <c r="O768" s="49"/>
      <c r="P768" s="49"/>
      <c r="Q768" s="49"/>
      <c r="R768" s="49"/>
      <c r="S768" s="49"/>
      <c r="T768" s="49"/>
      <c r="U768" s="49"/>
      <c r="V768" s="49"/>
      <c r="W768" s="49"/>
      <c r="X768" s="49"/>
      <c r="Y768" s="49"/>
      <c r="Z768" s="49"/>
      <c r="AA768" s="49"/>
      <c r="AB768" s="49"/>
      <c r="AC768" s="49"/>
      <c r="AD768" s="49"/>
      <c r="AE768" s="49"/>
      <c r="AF768" s="49"/>
      <c r="AG768" s="49"/>
      <c r="AH768" s="49"/>
      <c r="AI768" s="49"/>
      <c r="AJ768" s="49"/>
      <c r="AK768" s="49"/>
      <c r="AL768" s="49"/>
      <c r="AM768" s="49"/>
      <c r="AN768" s="49"/>
      <c r="AO768" s="49"/>
      <c r="AP768" s="49"/>
      <c r="AQ768" s="49"/>
      <c r="AR768" s="49"/>
      <c r="AS768" s="49"/>
      <c r="AT768" s="49"/>
      <c r="AU768" s="49"/>
      <c r="AV768" s="49"/>
      <c r="AW768" s="49"/>
      <c r="AX768" s="49"/>
      <c r="AY768" s="49"/>
      <c r="AZ768" s="49"/>
      <c r="BA768" s="49"/>
      <c r="BB768" s="49"/>
      <c r="BC768" s="49"/>
      <c r="BD768" s="49"/>
      <c r="BE768" s="49"/>
      <c r="BF768" s="49"/>
      <c r="BG768" s="49"/>
      <c r="BH768" s="49"/>
      <c r="BI768" s="49"/>
      <c r="BJ768" s="49"/>
      <c r="BK768" s="49"/>
      <c r="BL768" s="49"/>
      <c r="BM768" s="49"/>
      <c r="BN768" s="49"/>
      <c r="BO768" s="62"/>
      <c r="BP768" s="62"/>
    </row>
    <row r="769" spans="6:68" s="45" customFormat="1" x14ac:dyDescent="0.5">
      <c r="F769" s="46"/>
      <c r="G769" s="46"/>
      <c r="H769" s="46"/>
      <c r="I769" s="46"/>
      <c r="J769" s="46"/>
      <c r="L769" s="49"/>
      <c r="M769" s="49"/>
      <c r="N769" s="49"/>
      <c r="O769" s="49"/>
      <c r="P769" s="49"/>
      <c r="Q769" s="49"/>
      <c r="R769" s="49"/>
      <c r="S769" s="49"/>
      <c r="T769" s="49"/>
      <c r="U769" s="49"/>
      <c r="V769" s="49"/>
      <c r="W769" s="49"/>
      <c r="X769" s="49"/>
      <c r="Y769" s="49"/>
      <c r="Z769" s="49"/>
      <c r="AA769" s="49"/>
      <c r="AB769" s="49"/>
      <c r="AC769" s="49"/>
      <c r="AD769" s="49"/>
      <c r="AE769" s="49"/>
      <c r="AF769" s="49"/>
      <c r="AG769" s="49"/>
      <c r="AH769" s="49"/>
      <c r="AI769" s="49"/>
      <c r="AJ769" s="49"/>
      <c r="AK769" s="49"/>
      <c r="AL769" s="49"/>
      <c r="AM769" s="49"/>
      <c r="AN769" s="49"/>
      <c r="AO769" s="49"/>
      <c r="AP769" s="49"/>
      <c r="AQ769" s="49"/>
      <c r="AR769" s="49"/>
      <c r="AS769" s="49"/>
      <c r="AT769" s="49"/>
      <c r="AU769" s="49"/>
      <c r="AV769" s="49"/>
      <c r="AW769" s="49"/>
      <c r="AX769" s="49"/>
      <c r="AY769" s="49"/>
      <c r="AZ769" s="49"/>
      <c r="BA769" s="49"/>
      <c r="BB769" s="49"/>
      <c r="BC769" s="49"/>
      <c r="BD769" s="49"/>
      <c r="BE769" s="49"/>
      <c r="BF769" s="49"/>
      <c r="BG769" s="49"/>
      <c r="BH769" s="49"/>
      <c r="BI769" s="49"/>
      <c r="BJ769" s="49"/>
      <c r="BK769" s="49"/>
      <c r="BL769" s="49"/>
      <c r="BM769" s="49"/>
      <c r="BN769" s="49"/>
      <c r="BO769" s="62"/>
      <c r="BP769" s="62"/>
    </row>
    <row r="770" spans="6:68" s="45" customFormat="1" x14ac:dyDescent="0.5">
      <c r="F770" s="46"/>
      <c r="G770" s="46"/>
      <c r="H770" s="46"/>
      <c r="I770" s="46"/>
      <c r="J770" s="46"/>
      <c r="L770" s="49"/>
      <c r="M770" s="49"/>
      <c r="N770" s="49"/>
      <c r="O770" s="49"/>
      <c r="P770" s="49"/>
      <c r="Q770" s="49"/>
      <c r="R770" s="49"/>
      <c r="S770" s="49"/>
      <c r="T770" s="49"/>
      <c r="U770" s="49"/>
      <c r="V770" s="49"/>
      <c r="W770" s="49"/>
      <c r="X770" s="49"/>
      <c r="Y770" s="49"/>
      <c r="Z770" s="49"/>
      <c r="AA770" s="49"/>
      <c r="AB770" s="49"/>
      <c r="AC770" s="49"/>
      <c r="AD770" s="49"/>
      <c r="AE770" s="49"/>
      <c r="AF770" s="49"/>
      <c r="AG770" s="49"/>
      <c r="AH770" s="49"/>
      <c r="AI770" s="49"/>
      <c r="AJ770" s="49"/>
      <c r="AK770" s="49"/>
      <c r="AL770" s="49"/>
      <c r="AM770" s="49"/>
      <c r="AN770" s="49"/>
      <c r="AO770" s="49"/>
      <c r="AP770" s="49"/>
      <c r="AQ770" s="49"/>
      <c r="AR770" s="49"/>
      <c r="AS770" s="49"/>
      <c r="AT770" s="49"/>
      <c r="AU770" s="49"/>
      <c r="AV770" s="49"/>
      <c r="AW770" s="49"/>
      <c r="AX770" s="49"/>
      <c r="AY770" s="49"/>
      <c r="AZ770" s="49"/>
      <c r="BA770" s="49"/>
      <c r="BB770" s="49"/>
      <c r="BC770" s="49"/>
      <c r="BD770" s="49"/>
      <c r="BE770" s="49"/>
      <c r="BF770" s="49"/>
      <c r="BG770" s="49"/>
      <c r="BH770" s="49"/>
      <c r="BI770" s="49"/>
      <c r="BJ770" s="49"/>
      <c r="BK770" s="49"/>
      <c r="BL770" s="49"/>
      <c r="BM770" s="49"/>
      <c r="BN770" s="49"/>
      <c r="BO770" s="62"/>
      <c r="BP770" s="62"/>
    </row>
    <row r="771" spans="6:68" s="45" customFormat="1" x14ac:dyDescent="0.5">
      <c r="F771" s="46"/>
      <c r="G771" s="46"/>
      <c r="H771" s="46"/>
      <c r="I771" s="46"/>
      <c r="J771" s="46"/>
      <c r="L771" s="49"/>
      <c r="M771" s="49"/>
      <c r="N771" s="49"/>
      <c r="O771" s="49"/>
      <c r="P771" s="49"/>
      <c r="Q771" s="49"/>
      <c r="R771" s="49"/>
      <c r="S771" s="49"/>
      <c r="T771" s="49"/>
      <c r="U771" s="49"/>
      <c r="V771" s="49"/>
      <c r="W771" s="49"/>
      <c r="X771" s="49"/>
      <c r="Y771" s="49"/>
      <c r="Z771" s="49"/>
      <c r="AA771" s="49"/>
      <c r="AB771" s="49"/>
      <c r="AC771" s="49"/>
      <c r="AD771" s="49"/>
      <c r="AE771" s="49"/>
      <c r="AF771" s="49"/>
      <c r="AG771" s="49"/>
      <c r="AH771" s="49"/>
      <c r="AI771" s="49"/>
      <c r="AJ771" s="49"/>
      <c r="AK771" s="49"/>
      <c r="AL771" s="49"/>
      <c r="AM771" s="49"/>
      <c r="AN771" s="49"/>
      <c r="AO771" s="49"/>
      <c r="AP771" s="49"/>
      <c r="AQ771" s="49"/>
      <c r="AR771" s="49"/>
      <c r="AS771" s="49"/>
      <c r="AT771" s="49"/>
      <c r="AU771" s="49"/>
      <c r="AV771" s="49"/>
      <c r="AW771" s="49"/>
      <c r="AX771" s="49"/>
      <c r="AY771" s="49"/>
      <c r="AZ771" s="49"/>
      <c r="BA771" s="49"/>
      <c r="BB771" s="49"/>
      <c r="BC771" s="49"/>
      <c r="BD771" s="49"/>
      <c r="BE771" s="49"/>
      <c r="BF771" s="49"/>
      <c r="BG771" s="49"/>
      <c r="BH771" s="49"/>
      <c r="BI771" s="49"/>
      <c r="BJ771" s="49"/>
      <c r="BK771" s="49"/>
      <c r="BL771" s="49"/>
      <c r="BM771" s="49"/>
      <c r="BN771" s="49"/>
      <c r="BO771" s="62"/>
      <c r="BP771" s="62"/>
    </row>
    <row r="772" spans="6:68" s="45" customFormat="1" x14ac:dyDescent="0.5">
      <c r="F772" s="46"/>
      <c r="G772" s="46"/>
      <c r="H772" s="46"/>
      <c r="I772" s="46"/>
      <c r="J772" s="46"/>
      <c r="L772" s="49"/>
      <c r="M772" s="49"/>
      <c r="N772" s="49"/>
      <c r="O772" s="49"/>
      <c r="P772" s="49"/>
      <c r="Q772" s="49"/>
      <c r="R772" s="49"/>
      <c r="S772" s="49"/>
      <c r="T772" s="49"/>
      <c r="U772" s="49"/>
      <c r="V772" s="49"/>
      <c r="W772" s="49"/>
      <c r="X772" s="49"/>
      <c r="Y772" s="49"/>
      <c r="Z772" s="49"/>
      <c r="AA772" s="49"/>
      <c r="AB772" s="49"/>
      <c r="AC772" s="49"/>
      <c r="AD772" s="49"/>
      <c r="AE772" s="49"/>
      <c r="AF772" s="49"/>
      <c r="AG772" s="49"/>
      <c r="AH772" s="49"/>
      <c r="AI772" s="49"/>
      <c r="AJ772" s="49"/>
      <c r="AK772" s="49"/>
      <c r="AL772" s="49"/>
      <c r="AM772" s="49"/>
      <c r="AN772" s="49"/>
      <c r="AO772" s="49"/>
      <c r="AP772" s="49"/>
      <c r="AQ772" s="49"/>
      <c r="AR772" s="49"/>
      <c r="AS772" s="49"/>
      <c r="AT772" s="49"/>
      <c r="AU772" s="49"/>
      <c r="AV772" s="49"/>
      <c r="AW772" s="49"/>
      <c r="AX772" s="49"/>
      <c r="AY772" s="49"/>
      <c r="AZ772" s="49"/>
      <c r="BA772" s="49"/>
      <c r="BB772" s="49"/>
      <c r="BC772" s="49"/>
      <c r="BD772" s="49"/>
      <c r="BE772" s="49"/>
      <c r="BF772" s="49"/>
      <c r="BG772" s="49"/>
      <c r="BH772" s="49"/>
      <c r="BI772" s="49"/>
      <c r="BJ772" s="49"/>
      <c r="BK772" s="49"/>
      <c r="BL772" s="49"/>
      <c r="BM772" s="49"/>
      <c r="BN772" s="49"/>
      <c r="BO772" s="62"/>
      <c r="BP772" s="62"/>
    </row>
    <row r="773" spans="6:68" s="45" customFormat="1" x14ac:dyDescent="0.5">
      <c r="F773" s="46"/>
      <c r="G773" s="46"/>
      <c r="H773" s="46"/>
      <c r="I773" s="46"/>
      <c r="J773" s="46"/>
      <c r="L773" s="49"/>
      <c r="M773" s="49"/>
      <c r="N773" s="49"/>
      <c r="O773" s="49"/>
      <c r="P773" s="49"/>
      <c r="Q773" s="49"/>
      <c r="R773" s="49"/>
      <c r="S773" s="49"/>
      <c r="T773" s="49"/>
      <c r="U773" s="49"/>
      <c r="V773" s="49"/>
      <c r="W773" s="49"/>
      <c r="X773" s="49"/>
      <c r="Y773" s="49"/>
      <c r="Z773" s="49"/>
      <c r="AA773" s="49"/>
      <c r="AB773" s="49"/>
      <c r="AC773" s="49"/>
      <c r="AD773" s="49"/>
      <c r="AE773" s="49"/>
      <c r="AF773" s="49"/>
      <c r="AG773" s="49"/>
      <c r="AH773" s="49"/>
      <c r="AI773" s="49"/>
      <c r="AJ773" s="49"/>
      <c r="AK773" s="49"/>
      <c r="AL773" s="49"/>
      <c r="AM773" s="49"/>
      <c r="AN773" s="49"/>
      <c r="AO773" s="49"/>
      <c r="AP773" s="49"/>
      <c r="AQ773" s="49"/>
      <c r="AR773" s="49"/>
      <c r="AS773" s="49"/>
      <c r="AT773" s="49"/>
      <c r="AU773" s="49"/>
      <c r="AV773" s="49"/>
      <c r="AW773" s="49"/>
      <c r="AX773" s="49"/>
      <c r="AY773" s="49"/>
      <c r="AZ773" s="49"/>
      <c r="BA773" s="49"/>
      <c r="BB773" s="49"/>
      <c r="BC773" s="49"/>
      <c r="BD773" s="49"/>
      <c r="BE773" s="49"/>
      <c r="BF773" s="49"/>
      <c r="BG773" s="49"/>
      <c r="BH773" s="49"/>
      <c r="BI773" s="49"/>
      <c r="BJ773" s="49"/>
      <c r="BK773" s="49"/>
      <c r="BL773" s="49"/>
      <c r="BM773" s="49"/>
      <c r="BN773" s="49"/>
      <c r="BO773" s="62"/>
      <c r="BP773" s="62"/>
    </row>
    <row r="774" spans="6:68" s="45" customFormat="1" x14ac:dyDescent="0.5">
      <c r="F774" s="46"/>
      <c r="G774" s="46"/>
      <c r="H774" s="46"/>
      <c r="I774" s="46"/>
      <c r="J774" s="46"/>
      <c r="L774" s="49"/>
      <c r="M774" s="49"/>
      <c r="N774" s="49"/>
      <c r="O774" s="49"/>
      <c r="P774" s="49"/>
      <c r="Q774" s="49"/>
      <c r="R774" s="49"/>
      <c r="S774" s="49"/>
      <c r="T774" s="49"/>
      <c r="U774" s="49"/>
      <c r="V774" s="49"/>
      <c r="W774" s="49"/>
      <c r="X774" s="49"/>
      <c r="Y774" s="49"/>
      <c r="Z774" s="49"/>
      <c r="AA774" s="49"/>
      <c r="AB774" s="49"/>
      <c r="AC774" s="49"/>
      <c r="AD774" s="49"/>
      <c r="AE774" s="49"/>
      <c r="AF774" s="49"/>
      <c r="AG774" s="49"/>
      <c r="AH774" s="49"/>
      <c r="AI774" s="49"/>
      <c r="AJ774" s="49"/>
      <c r="AK774" s="49"/>
      <c r="AL774" s="49"/>
      <c r="AM774" s="49"/>
      <c r="AN774" s="49"/>
      <c r="AO774" s="49"/>
      <c r="AP774" s="49"/>
      <c r="AQ774" s="49"/>
      <c r="AR774" s="49"/>
      <c r="AS774" s="49"/>
      <c r="AT774" s="49"/>
      <c r="AU774" s="49"/>
      <c r="AV774" s="49"/>
      <c r="AW774" s="49"/>
      <c r="AX774" s="49"/>
      <c r="AY774" s="49"/>
      <c r="AZ774" s="49"/>
      <c r="BA774" s="49"/>
      <c r="BB774" s="49"/>
      <c r="BC774" s="49"/>
      <c r="BD774" s="49"/>
      <c r="BE774" s="49"/>
      <c r="BF774" s="49"/>
      <c r="BG774" s="49"/>
      <c r="BH774" s="49"/>
      <c r="BI774" s="49"/>
      <c r="BJ774" s="49"/>
      <c r="BK774" s="49"/>
      <c r="BL774" s="49"/>
      <c r="BM774" s="49"/>
      <c r="BN774" s="49"/>
      <c r="BO774" s="62"/>
      <c r="BP774" s="62"/>
    </row>
    <row r="775" spans="6:68" s="45" customFormat="1" x14ac:dyDescent="0.5">
      <c r="F775" s="46"/>
      <c r="G775" s="46"/>
      <c r="H775" s="46"/>
      <c r="I775" s="46"/>
      <c r="J775" s="46"/>
      <c r="L775" s="49"/>
      <c r="M775" s="49"/>
      <c r="N775" s="49"/>
      <c r="O775" s="49"/>
      <c r="P775" s="49"/>
      <c r="Q775" s="49"/>
      <c r="R775" s="49"/>
      <c r="S775" s="49"/>
      <c r="T775" s="49"/>
      <c r="U775" s="49"/>
      <c r="V775" s="49"/>
      <c r="W775" s="49"/>
      <c r="X775" s="49"/>
      <c r="Y775" s="49"/>
      <c r="Z775" s="49"/>
      <c r="AA775" s="49"/>
      <c r="AB775" s="49"/>
      <c r="AC775" s="49"/>
      <c r="AD775" s="49"/>
      <c r="AE775" s="49"/>
      <c r="AF775" s="49"/>
      <c r="AG775" s="49"/>
      <c r="AH775" s="49"/>
      <c r="AI775" s="49"/>
      <c r="AJ775" s="49"/>
      <c r="AK775" s="49"/>
      <c r="AL775" s="49"/>
      <c r="AM775" s="49"/>
      <c r="AN775" s="49"/>
      <c r="AO775" s="49"/>
      <c r="AP775" s="49"/>
      <c r="AQ775" s="49"/>
      <c r="AR775" s="49"/>
      <c r="AS775" s="49"/>
      <c r="AT775" s="49"/>
      <c r="AU775" s="49"/>
      <c r="AV775" s="49"/>
      <c r="AW775" s="49"/>
      <c r="AX775" s="49"/>
      <c r="AY775" s="49"/>
      <c r="AZ775" s="49"/>
      <c r="BA775" s="49"/>
      <c r="BB775" s="49"/>
      <c r="BC775" s="49"/>
      <c r="BD775" s="49"/>
      <c r="BE775" s="49"/>
      <c r="BF775" s="49"/>
      <c r="BG775" s="49"/>
      <c r="BH775" s="49"/>
      <c r="BI775" s="49"/>
      <c r="BJ775" s="49"/>
      <c r="BK775" s="49"/>
      <c r="BL775" s="49"/>
      <c r="BM775" s="49"/>
      <c r="BN775" s="49"/>
      <c r="BO775" s="62"/>
      <c r="BP775" s="62"/>
    </row>
    <row r="776" spans="6:68" s="45" customFormat="1" x14ac:dyDescent="0.5">
      <c r="F776" s="46"/>
      <c r="G776" s="46"/>
      <c r="H776" s="46"/>
      <c r="I776" s="46"/>
      <c r="J776" s="46"/>
      <c r="L776" s="49"/>
      <c r="M776" s="49"/>
      <c r="N776" s="49"/>
      <c r="O776" s="49"/>
      <c r="P776" s="49"/>
      <c r="Q776" s="49"/>
      <c r="R776" s="49"/>
      <c r="S776" s="49"/>
      <c r="T776" s="49"/>
      <c r="U776" s="49"/>
      <c r="V776" s="49"/>
      <c r="W776" s="49"/>
      <c r="X776" s="49"/>
      <c r="Y776" s="49"/>
      <c r="Z776" s="49"/>
      <c r="AA776" s="49"/>
      <c r="AB776" s="49"/>
      <c r="AC776" s="49"/>
      <c r="AD776" s="49"/>
      <c r="AE776" s="49"/>
      <c r="AF776" s="49"/>
      <c r="AG776" s="49"/>
      <c r="AH776" s="49"/>
      <c r="AI776" s="49"/>
      <c r="AJ776" s="49"/>
      <c r="AK776" s="49"/>
      <c r="AL776" s="49"/>
      <c r="AM776" s="49"/>
      <c r="AN776" s="49"/>
      <c r="AO776" s="49"/>
      <c r="AP776" s="49"/>
      <c r="AQ776" s="49"/>
      <c r="AR776" s="49"/>
      <c r="AS776" s="49"/>
      <c r="AT776" s="49"/>
      <c r="AU776" s="49"/>
      <c r="AV776" s="49"/>
      <c r="AW776" s="49"/>
      <c r="AX776" s="49"/>
      <c r="AY776" s="49"/>
      <c r="AZ776" s="49"/>
      <c r="BA776" s="49"/>
      <c r="BB776" s="49"/>
      <c r="BC776" s="49"/>
      <c r="BD776" s="49"/>
      <c r="BE776" s="49"/>
      <c r="BF776" s="49"/>
      <c r="BG776" s="49"/>
      <c r="BH776" s="49"/>
      <c r="BI776" s="49"/>
      <c r="BJ776" s="49"/>
      <c r="BK776" s="49"/>
      <c r="BL776" s="49"/>
      <c r="BM776" s="49"/>
      <c r="BN776" s="49"/>
      <c r="BO776" s="62"/>
      <c r="BP776" s="62"/>
    </row>
    <row r="777" spans="6:68" s="45" customFormat="1" x14ac:dyDescent="0.5">
      <c r="F777" s="46"/>
      <c r="G777" s="46"/>
      <c r="H777" s="46"/>
      <c r="I777" s="46"/>
      <c r="J777" s="46"/>
      <c r="L777" s="49"/>
      <c r="M777" s="49"/>
      <c r="N777" s="49"/>
      <c r="O777" s="49"/>
      <c r="P777" s="49"/>
      <c r="Q777" s="49"/>
      <c r="R777" s="49"/>
      <c r="S777" s="49"/>
      <c r="T777" s="49"/>
      <c r="U777" s="49"/>
      <c r="V777" s="49"/>
      <c r="W777" s="49"/>
      <c r="X777" s="49"/>
      <c r="Y777" s="49"/>
      <c r="Z777" s="49"/>
      <c r="AA777" s="49"/>
      <c r="AB777" s="49"/>
      <c r="AC777" s="49"/>
      <c r="AD777" s="49"/>
      <c r="AE777" s="49"/>
      <c r="AF777" s="49"/>
      <c r="AG777" s="49"/>
      <c r="AH777" s="49"/>
      <c r="AI777" s="49"/>
      <c r="AJ777" s="49"/>
      <c r="AK777" s="49"/>
      <c r="AL777" s="49"/>
      <c r="AM777" s="49"/>
      <c r="AN777" s="49"/>
      <c r="AO777" s="49"/>
      <c r="AP777" s="49"/>
      <c r="AQ777" s="49"/>
      <c r="AR777" s="49"/>
      <c r="AS777" s="49"/>
      <c r="AT777" s="49"/>
      <c r="AU777" s="49"/>
      <c r="AV777" s="49"/>
      <c r="AW777" s="49"/>
      <c r="AX777" s="49"/>
      <c r="AY777" s="49"/>
      <c r="AZ777" s="49"/>
      <c r="BA777" s="49"/>
      <c r="BB777" s="49"/>
      <c r="BC777" s="49"/>
      <c r="BD777" s="49"/>
      <c r="BE777" s="49"/>
      <c r="BF777" s="49"/>
      <c r="BG777" s="49"/>
      <c r="BH777" s="49"/>
      <c r="BI777" s="49"/>
      <c r="BJ777" s="49"/>
      <c r="BK777" s="49"/>
      <c r="BL777" s="49"/>
      <c r="BM777" s="49"/>
      <c r="BN777" s="49"/>
      <c r="BO777" s="62"/>
      <c r="BP777" s="62"/>
    </row>
    <row r="778" spans="6:68" s="45" customFormat="1" x14ac:dyDescent="0.5">
      <c r="F778" s="46"/>
      <c r="G778" s="46"/>
      <c r="H778" s="46"/>
      <c r="I778" s="46"/>
      <c r="J778" s="46"/>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c r="AO778" s="49"/>
      <c r="AP778" s="49"/>
      <c r="AQ778" s="49"/>
      <c r="AR778" s="49"/>
      <c r="AS778" s="49"/>
      <c r="AT778" s="49"/>
      <c r="AU778" s="49"/>
      <c r="AV778" s="49"/>
      <c r="AW778" s="49"/>
      <c r="AX778" s="49"/>
      <c r="AY778" s="49"/>
      <c r="AZ778" s="49"/>
      <c r="BA778" s="49"/>
      <c r="BB778" s="49"/>
      <c r="BC778" s="49"/>
      <c r="BD778" s="49"/>
      <c r="BE778" s="49"/>
      <c r="BF778" s="49"/>
      <c r="BG778" s="49"/>
      <c r="BH778" s="49"/>
      <c r="BI778" s="49"/>
      <c r="BJ778" s="49"/>
      <c r="BK778" s="49"/>
      <c r="BL778" s="49"/>
      <c r="BM778" s="49"/>
      <c r="BN778" s="49"/>
      <c r="BO778" s="62"/>
      <c r="BP778" s="62"/>
    </row>
    <row r="779" spans="6:68" s="45" customFormat="1" x14ac:dyDescent="0.5">
      <c r="F779" s="46"/>
      <c r="G779" s="46"/>
      <c r="H779" s="46"/>
      <c r="I779" s="46"/>
      <c r="J779" s="46"/>
      <c r="L779" s="49"/>
      <c r="M779" s="49"/>
      <c r="N779" s="49"/>
      <c r="O779" s="49"/>
      <c r="P779" s="49"/>
      <c r="Q779" s="49"/>
      <c r="R779" s="49"/>
      <c r="S779" s="49"/>
      <c r="T779" s="49"/>
      <c r="U779" s="49"/>
      <c r="V779" s="49"/>
      <c r="W779" s="49"/>
      <c r="X779" s="49"/>
      <c r="Y779" s="49"/>
      <c r="Z779" s="49"/>
      <c r="AA779" s="49"/>
      <c r="AB779" s="49"/>
      <c r="AC779" s="49"/>
      <c r="AD779" s="49"/>
      <c r="AE779" s="49"/>
      <c r="AF779" s="49"/>
      <c r="AG779" s="49"/>
      <c r="AH779" s="49"/>
      <c r="AI779" s="49"/>
      <c r="AJ779" s="49"/>
      <c r="AK779" s="49"/>
      <c r="AL779" s="49"/>
      <c r="AM779" s="49"/>
      <c r="AN779" s="49"/>
      <c r="AO779" s="49"/>
      <c r="AP779" s="49"/>
      <c r="AQ779" s="49"/>
      <c r="AR779" s="49"/>
      <c r="AS779" s="49"/>
      <c r="AT779" s="49"/>
      <c r="AU779" s="49"/>
      <c r="AV779" s="49"/>
      <c r="AW779" s="49"/>
      <c r="AX779" s="49"/>
      <c r="AY779" s="49"/>
      <c r="AZ779" s="49"/>
      <c r="BA779" s="49"/>
      <c r="BB779" s="49"/>
      <c r="BC779" s="49"/>
      <c r="BD779" s="49"/>
      <c r="BE779" s="49"/>
      <c r="BF779" s="49"/>
      <c r="BG779" s="49"/>
      <c r="BH779" s="49"/>
      <c r="BI779" s="49"/>
      <c r="BJ779" s="49"/>
      <c r="BK779" s="49"/>
      <c r="BL779" s="49"/>
      <c r="BM779" s="49"/>
      <c r="BN779" s="49"/>
      <c r="BO779" s="62"/>
      <c r="BP779" s="62"/>
    </row>
    <row r="780" spans="6:68" s="45" customFormat="1" x14ac:dyDescent="0.5">
      <c r="F780" s="46"/>
      <c r="G780" s="46"/>
      <c r="H780" s="46"/>
      <c r="I780" s="46"/>
      <c r="J780" s="46"/>
      <c r="L780" s="49"/>
      <c r="M780" s="49"/>
      <c r="N780" s="49"/>
      <c r="O780" s="49"/>
      <c r="P780" s="49"/>
      <c r="Q780" s="49"/>
      <c r="R780" s="49"/>
      <c r="S780" s="49"/>
      <c r="T780" s="49"/>
      <c r="U780" s="49"/>
      <c r="V780" s="49"/>
      <c r="W780" s="49"/>
      <c r="X780" s="49"/>
      <c r="Y780" s="49"/>
      <c r="Z780" s="49"/>
      <c r="AA780" s="49"/>
      <c r="AB780" s="49"/>
      <c r="AC780" s="49"/>
      <c r="AD780" s="49"/>
      <c r="AE780" s="49"/>
      <c r="AF780" s="49"/>
      <c r="AG780" s="49"/>
      <c r="AH780" s="49"/>
      <c r="AI780" s="49"/>
      <c r="AJ780" s="49"/>
      <c r="AK780" s="49"/>
      <c r="AL780" s="49"/>
      <c r="AM780" s="49"/>
      <c r="AN780" s="49"/>
      <c r="AO780" s="49"/>
      <c r="AP780" s="49"/>
      <c r="AQ780" s="49"/>
      <c r="AR780" s="49"/>
      <c r="AS780" s="49"/>
      <c r="AT780" s="49"/>
      <c r="AU780" s="49"/>
      <c r="AV780" s="49"/>
      <c r="AW780" s="49"/>
      <c r="AX780" s="49"/>
      <c r="AY780" s="49"/>
      <c r="AZ780" s="49"/>
      <c r="BA780" s="49"/>
      <c r="BB780" s="49"/>
      <c r="BC780" s="49"/>
      <c r="BD780" s="49"/>
      <c r="BE780" s="49"/>
      <c r="BF780" s="49"/>
      <c r="BG780" s="49"/>
      <c r="BH780" s="49"/>
      <c r="BI780" s="49"/>
      <c r="BJ780" s="49"/>
      <c r="BK780" s="49"/>
      <c r="BL780" s="49"/>
      <c r="BM780" s="49"/>
      <c r="BN780" s="49"/>
      <c r="BO780" s="62"/>
      <c r="BP780" s="62"/>
    </row>
    <row r="781" spans="6:68" s="45" customFormat="1" x14ac:dyDescent="0.5">
      <c r="F781" s="46"/>
      <c r="G781" s="46"/>
      <c r="H781" s="46"/>
      <c r="I781" s="46"/>
      <c r="J781" s="46"/>
      <c r="L781" s="49"/>
      <c r="M781" s="49"/>
      <c r="N781" s="49"/>
      <c r="O781" s="49"/>
      <c r="P781" s="49"/>
      <c r="Q781" s="49"/>
      <c r="R781" s="49"/>
      <c r="S781" s="49"/>
      <c r="T781" s="49"/>
      <c r="U781" s="49"/>
      <c r="V781" s="49"/>
      <c r="W781" s="49"/>
      <c r="X781" s="49"/>
      <c r="Y781" s="49"/>
      <c r="Z781" s="49"/>
      <c r="AA781" s="49"/>
      <c r="AB781" s="49"/>
      <c r="AC781" s="49"/>
      <c r="AD781" s="49"/>
      <c r="AE781" s="49"/>
      <c r="AF781" s="49"/>
      <c r="AG781" s="49"/>
      <c r="AH781" s="49"/>
      <c r="AI781" s="49"/>
      <c r="AJ781" s="49"/>
      <c r="AK781" s="49"/>
      <c r="AL781" s="49"/>
      <c r="AM781" s="49"/>
      <c r="AN781" s="49"/>
      <c r="AO781" s="49"/>
      <c r="AP781" s="49"/>
      <c r="AQ781" s="49"/>
      <c r="AR781" s="49"/>
      <c r="AS781" s="49"/>
      <c r="AT781" s="49"/>
      <c r="AU781" s="49"/>
      <c r="AV781" s="49"/>
      <c r="AW781" s="49"/>
      <c r="AX781" s="49"/>
      <c r="AY781" s="49"/>
      <c r="AZ781" s="49"/>
      <c r="BA781" s="49"/>
      <c r="BB781" s="49"/>
      <c r="BC781" s="49"/>
      <c r="BD781" s="49"/>
      <c r="BE781" s="49"/>
      <c r="BF781" s="49"/>
      <c r="BG781" s="49"/>
      <c r="BH781" s="49"/>
      <c r="BI781" s="49"/>
      <c r="BJ781" s="49"/>
      <c r="BK781" s="49"/>
      <c r="BL781" s="49"/>
      <c r="BM781" s="49"/>
      <c r="BN781" s="49"/>
      <c r="BO781" s="62"/>
      <c r="BP781" s="62"/>
    </row>
    <row r="782" spans="6:68" s="45" customFormat="1" x14ac:dyDescent="0.5">
      <c r="F782" s="46"/>
      <c r="G782" s="46"/>
      <c r="H782" s="46"/>
      <c r="I782" s="46"/>
      <c r="J782" s="46"/>
      <c r="L782" s="49"/>
      <c r="M782" s="49"/>
      <c r="N782" s="49"/>
      <c r="O782" s="49"/>
      <c r="P782" s="49"/>
      <c r="Q782" s="49"/>
      <c r="R782" s="49"/>
      <c r="S782" s="49"/>
      <c r="T782" s="49"/>
      <c r="U782" s="49"/>
      <c r="V782" s="49"/>
      <c r="W782" s="49"/>
      <c r="X782" s="49"/>
      <c r="Y782" s="49"/>
      <c r="Z782" s="49"/>
      <c r="AA782" s="49"/>
      <c r="AB782" s="49"/>
      <c r="AC782" s="49"/>
      <c r="AD782" s="49"/>
      <c r="AE782" s="49"/>
      <c r="AF782" s="49"/>
      <c r="AG782" s="49"/>
      <c r="AH782" s="49"/>
      <c r="AI782" s="49"/>
      <c r="AJ782" s="49"/>
      <c r="AK782" s="49"/>
      <c r="AL782" s="49"/>
      <c r="AM782" s="49"/>
      <c r="AN782" s="49"/>
      <c r="AO782" s="49"/>
      <c r="AP782" s="49"/>
      <c r="AQ782" s="49"/>
      <c r="AR782" s="49"/>
      <c r="AS782" s="49"/>
      <c r="AT782" s="49"/>
      <c r="AU782" s="49"/>
      <c r="AV782" s="49"/>
      <c r="AW782" s="49"/>
      <c r="AX782" s="49"/>
      <c r="AY782" s="49"/>
      <c r="AZ782" s="49"/>
      <c r="BA782" s="49"/>
      <c r="BB782" s="49"/>
      <c r="BC782" s="49"/>
      <c r="BD782" s="49"/>
      <c r="BE782" s="49"/>
      <c r="BF782" s="49"/>
      <c r="BG782" s="49"/>
      <c r="BH782" s="49"/>
      <c r="BI782" s="49"/>
      <c r="BJ782" s="49"/>
      <c r="BK782" s="49"/>
      <c r="BL782" s="49"/>
      <c r="BM782" s="49"/>
      <c r="BN782" s="49"/>
      <c r="BO782" s="62"/>
      <c r="BP782" s="62"/>
    </row>
    <row r="783" spans="6:68" s="45" customFormat="1" x14ac:dyDescent="0.5">
      <c r="F783" s="46"/>
      <c r="G783" s="46"/>
      <c r="H783" s="46"/>
      <c r="I783" s="46"/>
      <c r="J783" s="46"/>
      <c r="L783" s="49"/>
      <c r="M783" s="49"/>
      <c r="N783" s="49"/>
      <c r="O783" s="49"/>
      <c r="P783" s="49"/>
      <c r="Q783" s="49"/>
      <c r="R783" s="49"/>
      <c r="S783" s="49"/>
      <c r="T783" s="49"/>
      <c r="U783" s="49"/>
      <c r="V783" s="49"/>
      <c r="W783" s="49"/>
      <c r="X783" s="49"/>
      <c r="Y783" s="49"/>
      <c r="Z783" s="49"/>
      <c r="AA783" s="49"/>
      <c r="AB783" s="49"/>
      <c r="AC783" s="49"/>
      <c r="AD783" s="49"/>
      <c r="AE783" s="49"/>
      <c r="AF783" s="49"/>
      <c r="AG783" s="49"/>
      <c r="AH783" s="49"/>
      <c r="AI783" s="49"/>
      <c r="AJ783" s="49"/>
      <c r="AK783" s="49"/>
      <c r="AL783" s="49"/>
      <c r="AM783" s="49"/>
      <c r="AN783" s="49"/>
      <c r="AO783" s="49"/>
      <c r="AP783" s="49"/>
      <c r="AQ783" s="49"/>
      <c r="AR783" s="49"/>
      <c r="AS783" s="49"/>
      <c r="AT783" s="49"/>
      <c r="AU783" s="49"/>
      <c r="AV783" s="49"/>
      <c r="AW783" s="49"/>
      <c r="AX783" s="49"/>
      <c r="AY783" s="49"/>
      <c r="AZ783" s="49"/>
      <c r="BA783" s="49"/>
      <c r="BB783" s="49"/>
      <c r="BC783" s="49"/>
      <c r="BD783" s="49"/>
      <c r="BE783" s="49"/>
      <c r="BF783" s="49"/>
      <c r="BG783" s="49"/>
      <c r="BH783" s="49"/>
      <c r="BI783" s="49"/>
      <c r="BJ783" s="49"/>
      <c r="BK783" s="49"/>
      <c r="BL783" s="49"/>
      <c r="BM783" s="49"/>
      <c r="BN783" s="49"/>
      <c r="BO783" s="62"/>
      <c r="BP783" s="62"/>
    </row>
    <row r="784" spans="6:68" s="45" customFormat="1" x14ac:dyDescent="0.5">
      <c r="F784" s="46"/>
      <c r="G784" s="46"/>
      <c r="H784" s="46"/>
      <c r="I784" s="46"/>
      <c r="J784" s="46"/>
      <c r="L784" s="49"/>
      <c r="M784" s="49"/>
      <c r="N784" s="49"/>
      <c r="O784" s="49"/>
      <c r="P784" s="49"/>
      <c r="Q784" s="49"/>
      <c r="R784" s="49"/>
      <c r="S784" s="49"/>
      <c r="T784" s="49"/>
      <c r="U784" s="49"/>
      <c r="V784" s="49"/>
      <c r="W784" s="49"/>
      <c r="X784" s="49"/>
      <c r="Y784" s="49"/>
      <c r="Z784" s="49"/>
      <c r="AA784" s="49"/>
      <c r="AB784" s="49"/>
      <c r="AC784" s="49"/>
      <c r="AD784" s="49"/>
      <c r="AE784" s="49"/>
      <c r="AF784" s="49"/>
      <c r="AG784" s="49"/>
      <c r="AH784" s="49"/>
      <c r="AI784" s="49"/>
      <c r="AJ784" s="49"/>
      <c r="AK784" s="49"/>
      <c r="AL784" s="49"/>
      <c r="AM784" s="49"/>
      <c r="AN784" s="49"/>
      <c r="AO784" s="49"/>
      <c r="AP784" s="49"/>
      <c r="AQ784" s="49"/>
      <c r="AR784" s="49"/>
      <c r="AS784" s="49"/>
      <c r="AT784" s="49"/>
      <c r="AU784" s="49"/>
      <c r="AV784" s="49"/>
      <c r="AW784" s="49"/>
      <c r="AX784" s="49"/>
      <c r="AY784" s="49"/>
      <c r="AZ784" s="49"/>
      <c r="BA784" s="49"/>
      <c r="BB784" s="49"/>
      <c r="BC784" s="49"/>
      <c r="BD784" s="49"/>
      <c r="BE784" s="49"/>
      <c r="BF784" s="49"/>
      <c r="BG784" s="49"/>
      <c r="BH784" s="49"/>
      <c r="BI784" s="49"/>
      <c r="BJ784" s="49"/>
      <c r="BK784" s="49"/>
      <c r="BL784" s="49"/>
      <c r="BM784" s="49"/>
      <c r="BN784" s="49"/>
      <c r="BO784" s="62"/>
      <c r="BP784" s="62"/>
    </row>
    <row r="785" spans="6:68" s="45" customFormat="1" x14ac:dyDescent="0.5">
      <c r="F785" s="46"/>
      <c r="G785" s="46"/>
      <c r="H785" s="46"/>
      <c r="I785" s="46"/>
      <c r="J785" s="46"/>
      <c r="L785" s="49"/>
      <c r="M785" s="49"/>
      <c r="N785" s="49"/>
      <c r="O785" s="49"/>
      <c r="P785" s="49"/>
      <c r="Q785" s="49"/>
      <c r="R785" s="49"/>
      <c r="S785" s="49"/>
      <c r="T785" s="49"/>
      <c r="U785" s="49"/>
      <c r="V785" s="49"/>
      <c r="W785" s="49"/>
      <c r="X785" s="49"/>
      <c r="Y785" s="49"/>
      <c r="Z785" s="49"/>
      <c r="AA785" s="49"/>
      <c r="AB785" s="49"/>
      <c r="AC785" s="49"/>
      <c r="AD785" s="49"/>
      <c r="AE785" s="49"/>
      <c r="AF785" s="49"/>
      <c r="AG785" s="49"/>
      <c r="AH785" s="49"/>
      <c r="AI785" s="49"/>
      <c r="AJ785" s="49"/>
      <c r="AK785" s="49"/>
      <c r="AL785" s="49"/>
      <c r="AM785" s="49"/>
      <c r="AN785" s="49"/>
      <c r="AO785" s="49"/>
      <c r="AP785" s="49"/>
      <c r="AQ785" s="49"/>
      <c r="AR785" s="49"/>
      <c r="AS785" s="49"/>
      <c r="AT785" s="49"/>
      <c r="AU785" s="49"/>
      <c r="AV785" s="49"/>
      <c r="AW785" s="49"/>
      <c r="AX785" s="49"/>
      <c r="AY785" s="49"/>
      <c r="AZ785" s="49"/>
      <c r="BA785" s="49"/>
      <c r="BB785" s="49"/>
      <c r="BC785" s="49"/>
      <c r="BD785" s="49"/>
      <c r="BE785" s="49"/>
      <c r="BF785" s="49"/>
      <c r="BG785" s="49"/>
      <c r="BH785" s="49"/>
      <c r="BI785" s="49"/>
      <c r="BJ785" s="49"/>
      <c r="BK785" s="49"/>
      <c r="BL785" s="49"/>
      <c r="BM785" s="49"/>
      <c r="BN785" s="49"/>
      <c r="BO785" s="62"/>
      <c r="BP785" s="62"/>
    </row>
    <row r="786" spans="6:68" s="45" customFormat="1" x14ac:dyDescent="0.5">
      <c r="F786" s="46"/>
      <c r="G786" s="46"/>
      <c r="H786" s="46"/>
      <c r="I786" s="46"/>
      <c r="J786" s="46"/>
      <c r="L786" s="49"/>
      <c r="M786" s="49"/>
      <c r="N786" s="49"/>
      <c r="O786" s="49"/>
      <c r="P786" s="49"/>
      <c r="Q786" s="49"/>
      <c r="R786" s="49"/>
      <c r="S786" s="49"/>
      <c r="T786" s="49"/>
      <c r="U786" s="49"/>
      <c r="V786" s="49"/>
      <c r="W786" s="49"/>
      <c r="X786" s="49"/>
      <c r="Y786" s="49"/>
      <c r="Z786" s="49"/>
      <c r="AA786" s="49"/>
      <c r="AB786" s="49"/>
      <c r="AC786" s="49"/>
      <c r="AD786" s="49"/>
      <c r="AE786" s="49"/>
      <c r="AF786" s="49"/>
      <c r="AG786" s="49"/>
      <c r="AH786" s="49"/>
      <c r="AI786" s="49"/>
      <c r="AJ786" s="49"/>
      <c r="AK786" s="49"/>
      <c r="AL786" s="49"/>
      <c r="AM786" s="49"/>
      <c r="AN786" s="49"/>
      <c r="AO786" s="49"/>
      <c r="AP786" s="49"/>
      <c r="AQ786" s="49"/>
      <c r="AR786" s="49"/>
      <c r="AS786" s="49"/>
      <c r="AT786" s="49"/>
      <c r="AU786" s="49"/>
      <c r="AV786" s="49"/>
      <c r="AW786" s="49"/>
      <c r="AX786" s="49"/>
      <c r="AY786" s="49"/>
      <c r="AZ786" s="49"/>
      <c r="BA786" s="49"/>
      <c r="BB786" s="49"/>
      <c r="BC786" s="49"/>
      <c r="BD786" s="49"/>
      <c r="BE786" s="49"/>
      <c r="BF786" s="49"/>
      <c r="BG786" s="49"/>
      <c r="BH786" s="49"/>
      <c r="BI786" s="49"/>
      <c r="BJ786" s="49"/>
      <c r="BK786" s="49"/>
      <c r="BL786" s="49"/>
      <c r="BM786" s="49"/>
      <c r="BN786" s="49"/>
      <c r="BO786" s="62"/>
      <c r="BP786" s="62"/>
    </row>
    <row r="787" spans="6:68" s="45" customFormat="1" x14ac:dyDescent="0.5">
      <c r="F787" s="46"/>
      <c r="G787" s="46"/>
      <c r="H787" s="46"/>
      <c r="I787" s="46"/>
      <c r="J787" s="46"/>
      <c r="L787" s="49"/>
      <c r="M787" s="49"/>
      <c r="N787" s="49"/>
      <c r="O787" s="49"/>
      <c r="P787" s="49"/>
      <c r="Q787" s="49"/>
      <c r="R787" s="49"/>
      <c r="S787" s="49"/>
      <c r="T787" s="49"/>
      <c r="U787" s="49"/>
      <c r="V787" s="49"/>
      <c r="W787" s="49"/>
      <c r="X787" s="49"/>
      <c r="Y787" s="49"/>
      <c r="Z787" s="49"/>
      <c r="AA787" s="49"/>
      <c r="AB787" s="49"/>
      <c r="AC787" s="49"/>
      <c r="AD787" s="49"/>
      <c r="AE787" s="49"/>
      <c r="AF787" s="49"/>
      <c r="AG787" s="49"/>
      <c r="AH787" s="49"/>
      <c r="AI787" s="49"/>
      <c r="AJ787" s="49"/>
      <c r="AK787" s="49"/>
      <c r="AL787" s="49"/>
      <c r="AM787" s="49"/>
      <c r="AN787" s="49"/>
      <c r="AO787" s="49"/>
      <c r="AP787" s="49"/>
      <c r="AQ787" s="49"/>
      <c r="AR787" s="49"/>
      <c r="AS787" s="49"/>
      <c r="AT787" s="49"/>
      <c r="AU787" s="49"/>
      <c r="AV787" s="49"/>
      <c r="AW787" s="49"/>
      <c r="AX787" s="49"/>
      <c r="AY787" s="49"/>
      <c r="AZ787" s="49"/>
      <c r="BA787" s="49"/>
      <c r="BB787" s="49"/>
      <c r="BC787" s="49"/>
      <c r="BD787" s="49"/>
      <c r="BE787" s="49"/>
      <c r="BF787" s="49"/>
      <c r="BG787" s="49"/>
      <c r="BH787" s="49"/>
      <c r="BI787" s="49"/>
      <c r="BJ787" s="49"/>
      <c r="BK787" s="49"/>
      <c r="BL787" s="49"/>
      <c r="BM787" s="49"/>
      <c r="BN787" s="49"/>
      <c r="BO787" s="62"/>
      <c r="BP787" s="62"/>
    </row>
    <row r="788" spans="6:68" s="45" customFormat="1" x14ac:dyDescent="0.5">
      <c r="F788" s="46"/>
      <c r="G788" s="46"/>
      <c r="H788" s="46"/>
      <c r="I788" s="46"/>
      <c r="J788" s="46"/>
      <c r="L788" s="49"/>
      <c r="M788" s="49"/>
      <c r="N788" s="49"/>
      <c r="O788" s="49"/>
      <c r="P788" s="49"/>
      <c r="Q788" s="49"/>
      <c r="R788" s="49"/>
      <c r="S788" s="49"/>
      <c r="T788" s="49"/>
      <c r="U788" s="49"/>
      <c r="V788" s="49"/>
      <c r="W788" s="49"/>
      <c r="X788" s="49"/>
      <c r="Y788" s="49"/>
      <c r="Z788" s="49"/>
      <c r="AA788" s="49"/>
      <c r="AB788" s="49"/>
      <c r="AC788" s="49"/>
      <c r="AD788" s="49"/>
      <c r="AE788" s="49"/>
      <c r="AF788" s="49"/>
      <c r="AG788" s="49"/>
      <c r="AH788" s="49"/>
      <c r="AI788" s="49"/>
      <c r="AJ788" s="49"/>
      <c r="AK788" s="49"/>
      <c r="AL788" s="49"/>
      <c r="AM788" s="49"/>
      <c r="AN788" s="49"/>
      <c r="AO788" s="49"/>
      <c r="AP788" s="49"/>
      <c r="AQ788" s="49"/>
      <c r="AR788" s="49"/>
      <c r="AS788" s="49"/>
      <c r="AT788" s="49"/>
      <c r="AU788" s="49"/>
      <c r="AV788" s="49"/>
      <c r="AW788" s="49"/>
      <c r="AX788" s="49"/>
      <c r="AY788" s="49"/>
      <c r="AZ788" s="49"/>
      <c r="BA788" s="49"/>
      <c r="BB788" s="49"/>
      <c r="BC788" s="49"/>
      <c r="BD788" s="49"/>
      <c r="BE788" s="49"/>
      <c r="BF788" s="49"/>
      <c r="BG788" s="49"/>
      <c r="BH788" s="49"/>
      <c r="BI788" s="49"/>
      <c r="BJ788" s="49"/>
      <c r="BK788" s="49"/>
      <c r="BL788" s="49"/>
      <c r="BM788" s="49"/>
      <c r="BN788" s="49"/>
      <c r="BO788" s="62"/>
      <c r="BP788" s="62"/>
    </row>
    <row r="789" spans="6:68" s="45" customFormat="1" x14ac:dyDescent="0.5">
      <c r="F789" s="46"/>
      <c r="G789" s="46"/>
      <c r="H789" s="46"/>
      <c r="I789" s="46"/>
      <c r="J789" s="46"/>
      <c r="L789" s="49"/>
      <c r="M789" s="49"/>
      <c r="N789" s="49"/>
      <c r="O789" s="49"/>
      <c r="P789" s="49"/>
      <c r="Q789" s="49"/>
      <c r="R789" s="49"/>
      <c r="S789" s="49"/>
      <c r="T789" s="49"/>
      <c r="U789" s="49"/>
      <c r="V789" s="49"/>
      <c r="W789" s="49"/>
      <c r="X789" s="49"/>
      <c r="Y789" s="49"/>
      <c r="Z789" s="49"/>
      <c r="AA789" s="49"/>
      <c r="AB789" s="49"/>
      <c r="AC789" s="49"/>
      <c r="AD789" s="49"/>
      <c r="AE789" s="49"/>
      <c r="AF789" s="49"/>
      <c r="AG789" s="49"/>
      <c r="AH789" s="49"/>
      <c r="AI789" s="49"/>
      <c r="AJ789" s="49"/>
      <c r="AK789" s="49"/>
      <c r="AL789" s="49"/>
      <c r="AM789" s="49"/>
      <c r="AN789" s="49"/>
      <c r="AO789" s="49"/>
      <c r="AP789" s="49"/>
      <c r="AQ789" s="49"/>
      <c r="AR789" s="49"/>
      <c r="AS789" s="49"/>
      <c r="AT789" s="49"/>
      <c r="AU789" s="49"/>
      <c r="AV789" s="49"/>
      <c r="AW789" s="49"/>
      <c r="AX789" s="49"/>
      <c r="AY789" s="49"/>
      <c r="AZ789" s="49"/>
      <c r="BA789" s="49"/>
      <c r="BB789" s="49"/>
      <c r="BC789" s="49"/>
      <c r="BD789" s="49"/>
      <c r="BE789" s="49"/>
      <c r="BF789" s="49"/>
      <c r="BG789" s="49"/>
      <c r="BH789" s="49"/>
      <c r="BI789" s="49"/>
      <c r="BJ789" s="49"/>
      <c r="BK789" s="49"/>
      <c r="BL789" s="49"/>
      <c r="BM789" s="49"/>
      <c r="BN789" s="49"/>
      <c r="BO789" s="62"/>
      <c r="BP789" s="62"/>
    </row>
    <row r="790" spans="6:68" s="45" customFormat="1" x14ac:dyDescent="0.5">
      <c r="F790" s="46"/>
      <c r="G790" s="46"/>
      <c r="H790" s="46"/>
      <c r="I790" s="46"/>
      <c r="J790" s="46"/>
      <c r="L790" s="49"/>
      <c r="M790" s="49"/>
      <c r="N790" s="49"/>
      <c r="O790" s="49"/>
      <c r="P790" s="49"/>
      <c r="Q790" s="49"/>
      <c r="R790" s="49"/>
      <c r="S790" s="49"/>
      <c r="T790" s="49"/>
      <c r="U790" s="49"/>
      <c r="V790" s="49"/>
      <c r="W790" s="49"/>
      <c r="X790" s="49"/>
      <c r="Y790" s="49"/>
      <c r="Z790" s="49"/>
      <c r="AA790" s="49"/>
      <c r="AB790" s="49"/>
      <c r="AC790" s="49"/>
      <c r="AD790" s="49"/>
      <c r="AE790" s="49"/>
      <c r="AF790" s="49"/>
      <c r="AG790" s="49"/>
      <c r="AH790" s="49"/>
      <c r="AI790" s="49"/>
      <c r="AJ790" s="49"/>
      <c r="AK790" s="49"/>
      <c r="AL790" s="49"/>
      <c r="AM790" s="49"/>
      <c r="AN790" s="49"/>
      <c r="AO790" s="49"/>
      <c r="AP790" s="49"/>
      <c r="AQ790" s="49"/>
      <c r="AR790" s="49"/>
      <c r="AS790" s="49"/>
      <c r="AT790" s="49"/>
      <c r="AU790" s="49"/>
      <c r="AV790" s="49"/>
      <c r="AW790" s="49"/>
      <c r="AX790" s="49"/>
      <c r="AY790" s="49"/>
      <c r="AZ790" s="49"/>
      <c r="BA790" s="49"/>
      <c r="BB790" s="49"/>
      <c r="BC790" s="49"/>
      <c r="BD790" s="49"/>
      <c r="BE790" s="49"/>
      <c r="BF790" s="49"/>
      <c r="BG790" s="49"/>
      <c r="BH790" s="49"/>
      <c r="BI790" s="49"/>
      <c r="BJ790" s="49"/>
      <c r="BK790" s="49"/>
      <c r="BL790" s="49"/>
      <c r="BM790" s="49"/>
      <c r="BN790" s="49"/>
      <c r="BO790" s="62"/>
      <c r="BP790" s="62"/>
    </row>
    <row r="791" spans="6:68" s="45" customFormat="1" x14ac:dyDescent="0.5">
      <c r="F791" s="46"/>
      <c r="G791" s="46"/>
      <c r="H791" s="46"/>
      <c r="I791" s="46"/>
      <c r="J791" s="46"/>
      <c r="L791" s="49"/>
      <c r="M791" s="49"/>
      <c r="N791" s="49"/>
      <c r="O791" s="49"/>
      <c r="P791" s="49"/>
      <c r="Q791" s="49"/>
      <c r="R791" s="49"/>
      <c r="S791" s="49"/>
      <c r="T791" s="49"/>
      <c r="U791" s="49"/>
      <c r="V791" s="49"/>
      <c r="W791" s="49"/>
      <c r="X791" s="49"/>
      <c r="Y791" s="49"/>
      <c r="Z791" s="49"/>
      <c r="AA791" s="49"/>
      <c r="AB791" s="49"/>
      <c r="AC791" s="49"/>
      <c r="AD791" s="49"/>
      <c r="AE791" s="49"/>
      <c r="AF791" s="49"/>
      <c r="AG791" s="49"/>
      <c r="AH791" s="49"/>
      <c r="AI791" s="49"/>
      <c r="AJ791" s="49"/>
      <c r="AK791" s="49"/>
      <c r="AL791" s="49"/>
      <c r="AM791" s="49"/>
      <c r="AN791" s="49"/>
      <c r="AO791" s="49"/>
      <c r="AP791" s="49"/>
      <c r="AQ791" s="49"/>
      <c r="AR791" s="49"/>
      <c r="AS791" s="49"/>
      <c r="AT791" s="49"/>
      <c r="AU791" s="49"/>
      <c r="AV791" s="49"/>
      <c r="AW791" s="49"/>
      <c r="AX791" s="49"/>
      <c r="AY791" s="49"/>
      <c r="AZ791" s="49"/>
      <c r="BA791" s="49"/>
      <c r="BB791" s="49"/>
      <c r="BC791" s="49"/>
      <c r="BD791" s="49"/>
      <c r="BE791" s="49"/>
      <c r="BF791" s="49"/>
      <c r="BG791" s="49"/>
      <c r="BH791" s="49"/>
      <c r="BI791" s="49"/>
      <c r="BJ791" s="49"/>
      <c r="BK791" s="49"/>
      <c r="BL791" s="49"/>
      <c r="BM791" s="49"/>
      <c r="BN791" s="49"/>
      <c r="BO791" s="62"/>
      <c r="BP791" s="62"/>
    </row>
    <row r="792" spans="6:68" s="45" customFormat="1" x14ac:dyDescent="0.5">
      <c r="F792" s="46"/>
      <c r="G792" s="46"/>
      <c r="H792" s="46"/>
      <c r="I792" s="46"/>
      <c r="J792" s="46"/>
      <c r="L792" s="49"/>
      <c r="M792" s="49"/>
      <c r="N792" s="49"/>
      <c r="O792" s="49"/>
      <c r="P792" s="49"/>
      <c r="Q792" s="49"/>
      <c r="R792" s="49"/>
      <c r="S792" s="49"/>
      <c r="T792" s="49"/>
      <c r="U792" s="49"/>
      <c r="V792" s="49"/>
      <c r="W792" s="49"/>
      <c r="X792" s="49"/>
      <c r="Y792" s="49"/>
      <c r="Z792" s="49"/>
      <c r="AA792" s="49"/>
      <c r="AB792" s="49"/>
      <c r="AC792" s="49"/>
      <c r="AD792" s="49"/>
      <c r="AE792" s="49"/>
      <c r="AF792" s="49"/>
      <c r="AG792" s="49"/>
      <c r="AH792" s="49"/>
      <c r="AI792" s="49"/>
      <c r="AJ792" s="49"/>
      <c r="AK792" s="49"/>
      <c r="AL792" s="49"/>
      <c r="AM792" s="49"/>
      <c r="AN792" s="49"/>
      <c r="AO792" s="49"/>
      <c r="AP792" s="49"/>
      <c r="AQ792" s="49"/>
      <c r="AR792" s="49"/>
      <c r="AS792" s="49"/>
      <c r="AT792" s="49"/>
      <c r="AU792" s="49"/>
      <c r="AV792" s="49"/>
      <c r="AW792" s="49"/>
      <c r="AX792" s="49"/>
      <c r="AY792" s="49"/>
      <c r="AZ792" s="49"/>
      <c r="BA792" s="49"/>
      <c r="BB792" s="49"/>
      <c r="BC792" s="49"/>
      <c r="BD792" s="49"/>
      <c r="BE792" s="49"/>
      <c r="BF792" s="49"/>
      <c r="BG792" s="49"/>
      <c r="BH792" s="49"/>
      <c r="BI792" s="49"/>
      <c r="BJ792" s="49"/>
      <c r="BK792" s="49"/>
      <c r="BL792" s="49"/>
      <c r="BM792" s="49"/>
      <c r="BN792" s="49"/>
      <c r="BO792" s="62"/>
      <c r="BP792" s="62"/>
    </row>
    <row r="793" spans="6:68" s="45" customFormat="1" x14ac:dyDescent="0.5">
      <c r="F793" s="46"/>
      <c r="G793" s="46"/>
      <c r="H793" s="46"/>
      <c r="I793" s="46"/>
      <c r="J793" s="46"/>
      <c r="L793" s="49"/>
      <c r="M793" s="49"/>
      <c r="N793" s="49"/>
      <c r="O793" s="49"/>
      <c r="P793" s="49"/>
      <c r="Q793" s="49"/>
      <c r="R793" s="49"/>
      <c r="S793" s="49"/>
      <c r="T793" s="49"/>
      <c r="U793" s="49"/>
      <c r="V793" s="49"/>
      <c r="W793" s="49"/>
      <c r="X793" s="49"/>
      <c r="Y793" s="49"/>
      <c r="Z793" s="49"/>
      <c r="AA793" s="49"/>
      <c r="AB793" s="49"/>
      <c r="AC793" s="49"/>
      <c r="AD793" s="49"/>
      <c r="AE793" s="49"/>
      <c r="AF793" s="49"/>
      <c r="AG793" s="49"/>
      <c r="AH793" s="49"/>
      <c r="AI793" s="49"/>
      <c r="AJ793" s="49"/>
      <c r="AK793" s="49"/>
      <c r="AL793" s="49"/>
      <c r="AM793" s="49"/>
      <c r="AN793" s="49"/>
      <c r="AO793" s="49"/>
      <c r="AP793" s="49"/>
      <c r="AQ793" s="49"/>
      <c r="AR793" s="49"/>
      <c r="AS793" s="49"/>
      <c r="AT793" s="49"/>
      <c r="AU793" s="49"/>
      <c r="AV793" s="49"/>
      <c r="AW793" s="49"/>
      <c r="AX793" s="49"/>
      <c r="AY793" s="49"/>
      <c r="AZ793" s="49"/>
      <c r="BA793" s="49"/>
      <c r="BB793" s="49"/>
      <c r="BC793" s="49"/>
      <c r="BD793" s="49"/>
      <c r="BE793" s="49"/>
      <c r="BF793" s="49"/>
      <c r="BG793" s="49"/>
      <c r="BH793" s="49"/>
      <c r="BI793" s="49"/>
      <c r="BJ793" s="49"/>
      <c r="BK793" s="49"/>
      <c r="BL793" s="49"/>
      <c r="BM793" s="49"/>
      <c r="BN793" s="49"/>
      <c r="BO793" s="62"/>
      <c r="BP793" s="62"/>
    </row>
    <row r="794" spans="6:68" s="45" customFormat="1" x14ac:dyDescent="0.5">
      <c r="F794" s="46"/>
      <c r="G794" s="46"/>
      <c r="H794" s="46"/>
      <c r="I794" s="46"/>
      <c r="J794" s="46"/>
      <c r="L794" s="49"/>
      <c r="M794" s="49"/>
      <c r="N794" s="49"/>
      <c r="O794" s="49"/>
      <c r="P794" s="49"/>
      <c r="Q794" s="49"/>
      <c r="R794" s="49"/>
      <c r="S794" s="49"/>
      <c r="T794" s="49"/>
      <c r="U794" s="49"/>
      <c r="V794" s="49"/>
      <c r="W794" s="49"/>
      <c r="X794" s="49"/>
      <c r="Y794" s="49"/>
      <c r="Z794" s="49"/>
      <c r="AA794" s="49"/>
      <c r="AB794" s="49"/>
      <c r="AC794" s="49"/>
      <c r="AD794" s="49"/>
      <c r="AE794" s="49"/>
      <c r="AF794" s="49"/>
      <c r="AG794" s="49"/>
      <c r="AH794" s="49"/>
      <c r="AI794" s="49"/>
      <c r="AJ794" s="49"/>
      <c r="AK794" s="49"/>
      <c r="AL794" s="49"/>
      <c r="AM794" s="49"/>
      <c r="AN794" s="49"/>
      <c r="AO794" s="49"/>
      <c r="AP794" s="49"/>
      <c r="AQ794" s="49"/>
      <c r="AR794" s="49"/>
      <c r="AS794" s="49"/>
      <c r="AT794" s="49"/>
      <c r="AU794" s="49"/>
      <c r="AV794" s="49"/>
      <c r="AW794" s="49"/>
      <c r="AX794" s="49"/>
      <c r="AY794" s="49"/>
      <c r="AZ794" s="49"/>
      <c r="BA794" s="49"/>
      <c r="BB794" s="49"/>
      <c r="BC794" s="49"/>
      <c r="BD794" s="49"/>
      <c r="BE794" s="49"/>
      <c r="BF794" s="49"/>
      <c r="BG794" s="49"/>
      <c r="BH794" s="49"/>
      <c r="BI794" s="49"/>
      <c r="BJ794" s="49"/>
      <c r="BK794" s="49"/>
      <c r="BL794" s="49"/>
      <c r="BM794" s="49"/>
      <c r="BN794" s="49"/>
      <c r="BO794" s="62"/>
      <c r="BP794" s="62"/>
    </row>
    <row r="795" spans="6:68" s="45" customFormat="1" x14ac:dyDescent="0.5">
      <c r="F795" s="46"/>
      <c r="G795" s="46"/>
      <c r="H795" s="46"/>
      <c r="I795" s="46"/>
      <c r="J795" s="46"/>
      <c r="L795" s="49"/>
      <c r="M795" s="49"/>
      <c r="N795" s="49"/>
      <c r="O795" s="49"/>
      <c r="P795" s="49"/>
      <c r="Q795" s="49"/>
      <c r="R795" s="49"/>
      <c r="S795" s="49"/>
      <c r="T795" s="49"/>
      <c r="U795" s="49"/>
      <c r="V795" s="49"/>
      <c r="W795" s="49"/>
      <c r="X795" s="49"/>
      <c r="Y795" s="49"/>
      <c r="Z795" s="49"/>
      <c r="AA795" s="49"/>
      <c r="AB795" s="49"/>
      <c r="AC795" s="49"/>
      <c r="AD795" s="49"/>
      <c r="AE795" s="49"/>
      <c r="AF795" s="49"/>
      <c r="AG795" s="49"/>
      <c r="AH795" s="49"/>
      <c r="AI795" s="49"/>
      <c r="AJ795" s="49"/>
      <c r="AK795" s="49"/>
      <c r="AL795" s="49"/>
      <c r="AM795" s="49"/>
      <c r="AN795" s="49"/>
      <c r="AO795" s="49"/>
      <c r="AP795" s="49"/>
      <c r="AQ795" s="49"/>
      <c r="AR795" s="49"/>
      <c r="AS795" s="49"/>
      <c r="AT795" s="49"/>
      <c r="AU795" s="49"/>
      <c r="AV795" s="49"/>
      <c r="AW795" s="49"/>
      <c r="AX795" s="49"/>
      <c r="AY795" s="49"/>
      <c r="AZ795" s="49"/>
      <c r="BA795" s="49"/>
      <c r="BB795" s="49"/>
      <c r="BC795" s="49"/>
      <c r="BD795" s="49"/>
      <c r="BE795" s="49"/>
      <c r="BF795" s="49"/>
      <c r="BG795" s="49"/>
      <c r="BH795" s="49"/>
      <c r="BI795" s="49"/>
      <c r="BJ795" s="49"/>
      <c r="BK795" s="49"/>
      <c r="BL795" s="49"/>
      <c r="BM795" s="49"/>
      <c r="BN795" s="49"/>
      <c r="BO795" s="62"/>
      <c r="BP795" s="62"/>
    </row>
    <row r="796" spans="6:68" s="45" customFormat="1" x14ac:dyDescent="0.5">
      <c r="F796" s="46"/>
      <c r="G796" s="46"/>
      <c r="H796" s="46"/>
      <c r="I796" s="46"/>
      <c r="J796" s="46"/>
      <c r="L796" s="49"/>
      <c r="M796" s="49"/>
      <c r="N796" s="49"/>
      <c r="O796" s="49"/>
      <c r="P796" s="49"/>
      <c r="Q796" s="49"/>
      <c r="R796" s="49"/>
      <c r="S796" s="49"/>
      <c r="T796" s="49"/>
      <c r="U796" s="49"/>
      <c r="V796" s="49"/>
      <c r="W796" s="49"/>
      <c r="X796" s="49"/>
      <c r="Y796" s="49"/>
      <c r="Z796" s="49"/>
      <c r="AA796" s="49"/>
      <c r="AB796" s="49"/>
      <c r="AC796" s="49"/>
      <c r="AD796" s="49"/>
      <c r="AE796" s="49"/>
      <c r="AF796" s="49"/>
      <c r="AG796" s="49"/>
      <c r="AH796" s="49"/>
      <c r="AI796" s="49"/>
      <c r="AJ796" s="49"/>
      <c r="AK796" s="49"/>
      <c r="AL796" s="49"/>
      <c r="AM796" s="49"/>
      <c r="AN796" s="49"/>
      <c r="AO796" s="49"/>
      <c r="AP796" s="49"/>
      <c r="AQ796" s="49"/>
      <c r="AR796" s="49"/>
      <c r="AS796" s="49"/>
      <c r="AT796" s="49"/>
      <c r="AU796" s="49"/>
      <c r="AV796" s="49"/>
      <c r="AW796" s="49"/>
      <c r="AX796" s="49"/>
      <c r="AY796" s="49"/>
      <c r="AZ796" s="49"/>
      <c r="BA796" s="49"/>
      <c r="BB796" s="49"/>
      <c r="BC796" s="49"/>
      <c r="BD796" s="49"/>
      <c r="BE796" s="49"/>
      <c r="BF796" s="49"/>
      <c r="BG796" s="49"/>
      <c r="BH796" s="49"/>
      <c r="BI796" s="49"/>
      <c r="BJ796" s="49"/>
      <c r="BK796" s="49"/>
      <c r="BL796" s="49"/>
      <c r="BM796" s="49"/>
      <c r="BN796" s="49"/>
      <c r="BO796" s="62"/>
      <c r="BP796" s="62"/>
    </row>
    <row r="797" spans="6:68" s="45" customFormat="1" x14ac:dyDescent="0.5">
      <c r="F797" s="46"/>
      <c r="G797" s="46"/>
      <c r="H797" s="46"/>
      <c r="I797" s="46"/>
      <c r="J797" s="46"/>
      <c r="L797" s="49"/>
      <c r="M797" s="49"/>
      <c r="N797" s="49"/>
      <c r="O797" s="49"/>
      <c r="P797" s="49"/>
      <c r="Q797" s="49"/>
      <c r="R797" s="49"/>
      <c r="S797" s="49"/>
      <c r="T797" s="49"/>
      <c r="U797" s="49"/>
      <c r="V797" s="49"/>
      <c r="W797" s="49"/>
      <c r="X797" s="49"/>
      <c r="Y797" s="49"/>
      <c r="Z797" s="49"/>
      <c r="AA797" s="49"/>
      <c r="AB797" s="49"/>
      <c r="AC797" s="49"/>
      <c r="AD797" s="49"/>
      <c r="AE797" s="49"/>
      <c r="AF797" s="49"/>
      <c r="AG797" s="49"/>
      <c r="AH797" s="49"/>
      <c r="AI797" s="49"/>
      <c r="AJ797" s="49"/>
      <c r="AK797" s="49"/>
      <c r="AL797" s="49"/>
      <c r="AM797" s="49"/>
      <c r="AN797" s="49"/>
      <c r="AO797" s="49"/>
      <c r="AP797" s="49"/>
      <c r="AQ797" s="49"/>
      <c r="AR797" s="49"/>
      <c r="AS797" s="49"/>
      <c r="AT797" s="49"/>
      <c r="AU797" s="49"/>
      <c r="AV797" s="49"/>
      <c r="AW797" s="49"/>
      <c r="AX797" s="49"/>
      <c r="AY797" s="49"/>
      <c r="AZ797" s="49"/>
      <c r="BA797" s="49"/>
      <c r="BB797" s="49"/>
      <c r="BC797" s="49"/>
      <c r="BD797" s="49"/>
      <c r="BE797" s="49"/>
      <c r="BF797" s="49"/>
      <c r="BG797" s="49"/>
      <c r="BH797" s="49"/>
      <c r="BI797" s="49"/>
      <c r="BJ797" s="49"/>
      <c r="BK797" s="49"/>
      <c r="BL797" s="49"/>
      <c r="BM797" s="49"/>
      <c r="BN797" s="49"/>
      <c r="BO797" s="62"/>
      <c r="BP797" s="62"/>
    </row>
    <row r="798" spans="6:68" s="45" customFormat="1" x14ac:dyDescent="0.5">
      <c r="F798" s="46"/>
      <c r="G798" s="46"/>
      <c r="H798" s="46"/>
      <c r="I798" s="46"/>
      <c r="J798" s="46"/>
      <c r="L798" s="49"/>
      <c r="M798" s="49"/>
      <c r="N798" s="49"/>
      <c r="O798" s="49"/>
      <c r="P798" s="49"/>
      <c r="Q798" s="49"/>
      <c r="R798" s="49"/>
      <c r="S798" s="49"/>
      <c r="T798" s="49"/>
      <c r="U798" s="49"/>
      <c r="V798" s="49"/>
      <c r="W798" s="49"/>
      <c r="X798" s="49"/>
      <c r="Y798" s="49"/>
      <c r="Z798" s="49"/>
      <c r="AA798" s="49"/>
      <c r="AB798" s="49"/>
      <c r="AC798" s="49"/>
      <c r="AD798" s="49"/>
      <c r="AE798" s="49"/>
      <c r="AF798" s="49"/>
      <c r="AG798" s="49"/>
      <c r="AH798" s="49"/>
      <c r="AI798" s="49"/>
      <c r="AJ798" s="49"/>
      <c r="AK798" s="49"/>
      <c r="AL798" s="49"/>
      <c r="AM798" s="49"/>
      <c r="AN798" s="49"/>
      <c r="AO798" s="49"/>
      <c r="AP798" s="49"/>
      <c r="AQ798" s="49"/>
      <c r="AR798" s="49"/>
      <c r="AS798" s="49"/>
      <c r="AT798" s="49"/>
      <c r="AU798" s="49"/>
      <c r="AV798" s="49"/>
      <c r="AW798" s="49"/>
      <c r="AX798" s="49"/>
      <c r="AY798" s="49"/>
      <c r="AZ798" s="49"/>
      <c r="BA798" s="49"/>
      <c r="BB798" s="49"/>
      <c r="BC798" s="49"/>
      <c r="BD798" s="49"/>
      <c r="BE798" s="49"/>
      <c r="BF798" s="49"/>
      <c r="BG798" s="49"/>
      <c r="BH798" s="49"/>
      <c r="BI798" s="49"/>
      <c r="BJ798" s="49"/>
      <c r="BK798" s="49"/>
      <c r="BL798" s="49"/>
      <c r="BM798" s="49"/>
      <c r="BN798" s="49"/>
      <c r="BO798" s="62"/>
      <c r="BP798" s="62"/>
    </row>
    <row r="799" spans="6:68" s="45" customFormat="1" x14ac:dyDescent="0.5">
      <c r="F799" s="46"/>
      <c r="G799" s="46"/>
      <c r="H799" s="46"/>
      <c r="I799" s="46"/>
      <c r="J799" s="46"/>
      <c r="L799" s="49"/>
      <c r="M799" s="49"/>
      <c r="N799" s="49"/>
      <c r="O799" s="49"/>
      <c r="P799" s="49"/>
      <c r="Q799" s="49"/>
      <c r="R799" s="49"/>
      <c r="S799" s="49"/>
      <c r="T799" s="49"/>
      <c r="U799" s="49"/>
      <c r="V799" s="49"/>
      <c r="W799" s="49"/>
      <c r="X799" s="49"/>
      <c r="Y799" s="49"/>
      <c r="Z799" s="49"/>
      <c r="AA799" s="49"/>
      <c r="AB799" s="49"/>
      <c r="AC799" s="49"/>
      <c r="AD799" s="49"/>
      <c r="AE799" s="49"/>
      <c r="AF799" s="49"/>
      <c r="AG799" s="49"/>
      <c r="AH799" s="49"/>
      <c r="AI799" s="49"/>
      <c r="AJ799" s="49"/>
      <c r="AK799" s="49"/>
      <c r="AL799" s="49"/>
      <c r="AM799" s="49"/>
      <c r="AN799" s="49"/>
      <c r="AO799" s="49"/>
      <c r="AP799" s="49"/>
      <c r="AQ799" s="49"/>
      <c r="AR799" s="49"/>
      <c r="AS799" s="49"/>
      <c r="AT799" s="49"/>
      <c r="AU799" s="49"/>
      <c r="AV799" s="49"/>
      <c r="AW799" s="49"/>
      <c r="AX799" s="49"/>
      <c r="AY799" s="49"/>
      <c r="AZ799" s="49"/>
      <c r="BA799" s="49"/>
      <c r="BB799" s="49"/>
      <c r="BC799" s="49"/>
      <c r="BD799" s="49"/>
      <c r="BE799" s="49"/>
      <c r="BF799" s="49"/>
      <c r="BG799" s="49"/>
      <c r="BH799" s="49"/>
      <c r="BI799" s="49"/>
      <c r="BJ799" s="49"/>
      <c r="BK799" s="49"/>
      <c r="BL799" s="49"/>
      <c r="BM799" s="49"/>
      <c r="BN799" s="49"/>
      <c r="BO799" s="62"/>
      <c r="BP799" s="62"/>
    </row>
    <row r="800" spans="6:68" s="45" customFormat="1" x14ac:dyDescent="0.5">
      <c r="F800" s="46"/>
      <c r="G800" s="46"/>
      <c r="H800" s="46"/>
      <c r="I800" s="46"/>
      <c r="J800" s="46"/>
      <c r="L800" s="49"/>
      <c r="M800" s="49"/>
      <c r="N800" s="49"/>
      <c r="O800" s="49"/>
      <c r="P800" s="49"/>
      <c r="Q800" s="49"/>
      <c r="R800" s="49"/>
      <c r="S800" s="49"/>
      <c r="T800" s="49"/>
      <c r="U800" s="49"/>
      <c r="V800" s="49"/>
      <c r="W800" s="49"/>
      <c r="X800" s="49"/>
      <c r="Y800" s="49"/>
      <c r="Z800" s="49"/>
      <c r="AA800" s="49"/>
      <c r="AB800" s="49"/>
      <c r="AC800" s="49"/>
      <c r="AD800" s="49"/>
      <c r="AE800" s="49"/>
      <c r="AF800" s="49"/>
      <c r="AG800" s="49"/>
      <c r="AH800" s="49"/>
      <c r="AI800" s="49"/>
      <c r="AJ800" s="49"/>
      <c r="AK800" s="49"/>
      <c r="AL800" s="49"/>
      <c r="AM800" s="49"/>
      <c r="AN800" s="49"/>
      <c r="AO800" s="49"/>
      <c r="AP800" s="49"/>
      <c r="AQ800" s="49"/>
      <c r="AR800" s="49"/>
      <c r="AS800" s="49"/>
      <c r="AT800" s="49"/>
      <c r="AU800" s="49"/>
      <c r="AV800" s="49"/>
      <c r="AW800" s="49"/>
      <c r="AX800" s="49"/>
      <c r="AY800" s="49"/>
      <c r="AZ800" s="49"/>
      <c r="BA800" s="49"/>
      <c r="BB800" s="49"/>
      <c r="BC800" s="49"/>
      <c r="BD800" s="49"/>
      <c r="BE800" s="49"/>
      <c r="BF800" s="49"/>
      <c r="BG800" s="49"/>
      <c r="BH800" s="49"/>
      <c r="BI800" s="49"/>
      <c r="BJ800" s="49"/>
      <c r="BK800" s="49"/>
      <c r="BL800" s="49"/>
      <c r="BM800" s="49"/>
      <c r="BN800" s="49"/>
      <c r="BO800" s="62"/>
      <c r="BP800" s="62"/>
    </row>
    <row r="801" spans="6:68" s="45" customFormat="1" x14ac:dyDescent="0.5">
      <c r="F801" s="46"/>
      <c r="G801" s="46"/>
      <c r="H801" s="46"/>
      <c r="I801" s="46"/>
      <c r="J801" s="46"/>
      <c r="L801" s="49"/>
      <c r="M801" s="49"/>
      <c r="N801" s="49"/>
      <c r="O801" s="49"/>
      <c r="P801" s="49"/>
      <c r="Q801" s="49"/>
      <c r="R801" s="49"/>
      <c r="S801" s="49"/>
      <c r="T801" s="49"/>
      <c r="U801" s="49"/>
      <c r="V801" s="49"/>
      <c r="W801" s="49"/>
      <c r="X801" s="49"/>
      <c r="Y801" s="49"/>
      <c r="Z801" s="49"/>
      <c r="AA801" s="49"/>
      <c r="AB801" s="49"/>
      <c r="AC801" s="49"/>
      <c r="AD801" s="49"/>
      <c r="AE801" s="49"/>
      <c r="AF801" s="49"/>
      <c r="AG801" s="49"/>
      <c r="AH801" s="49"/>
      <c r="AI801" s="49"/>
      <c r="AJ801" s="49"/>
      <c r="AK801" s="49"/>
      <c r="AL801" s="49"/>
      <c r="AM801" s="49"/>
      <c r="AN801" s="49"/>
      <c r="AO801" s="49"/>
      <c r="AP801" s="49"/>
      <c r="AQ801" s="49"/>
      <c r="AR801" s="49"/>
      <c r="AS801" s="49"/>
      <c r="AT801" s="49"/>
      <c r="AU801" s="49"/>
      <c r="AV801" s="49"/>
      <c r="AW801" s="49"/>
      <c r="AX801" s="49"/>
      <c r="AY801" s="49"/>
      <c r="AZ801" s="49"/>
      <c r="BA801" s="49"/>
      <c r="BB801" s="49"/>
      <c r="BC801" s="49"/>
      <c r="BD801" s="49"/>
      <c r="BE801" s="49"/>
      <c r="BF801" s="49"/>
      <c r="BG801" s="49"/>
      <c r="BH801" s="49"/>
      <c r="BI801" s="49"/>
      <c r="BJ801" s="49"/>
      <c r="BK801" s="49"/>
      <c r="BL801" s="49"/>
      <c r="BM801" s="49"/>
      <c r="BN801" s="49"/>
      <c r="BO801" s="62"/>
      <c r="BP801" s="62"/>
    </row>
    <row r="802" spans="6:68" s="45" customFormat="1" x14ac:dyDescent="0.5">
      <c r="F802" s="46"/>
      <c r="G802" s="46"/>
      <c r="H802" s="46"/>
      <c r="I802" s="46"/>
      <c r="J802" s="46"/>
      <c r="L802" s="49"/>
      <c r="M802" s="49"/>
      <c r="N802" s="49"/>
      <c r="O802" s="49"/>
      <c r="P802" s="49"/>
      <c r="Q802" s="49"/>
      <c r="R802" s="49"/>
      <c r="S802" s="49"/>
      <c r="T802" s="49"/>
      <c r="U802" s="49"/>
      <c r="V802" s="49"/>
      <c r="W802" s="49"/>
      <c r="X802" s="49"/>
      <c r="Y802" s="49"/>
      <c r="Z802" s="49"/>
      <c r="AA802" s="49"/>
      <c r="AB802" s="49"/>
      <c r="AC802" s="49"/>
      <c r="AD802" s="49"/>
      <c r="AE802" s="49"/>
      <c r="AF802" s="49"/>
      <c r="AG802" s="49"/>
      <c r="AH802" s="49"/>
      <c r="AI802" s="49"/>
      <c r="AJ802" s="49"/>
      <c r="AK802" s="49"/>
      <c r="AL802" s="49"/>
      <c r="AM802" s="49"/>
      <c r="AN802" s="49"/>
      <c r="AO802" s="49"/>
      <c r="AP802" s="49"/>
      <c r="AQ802" s="49"/>
      <c r="AR802" s="49"/>
      <c r="AS802" s="49"/>
      <c r="AT802" s="49"/>
      <c r="AU802" s="49"/>
      <c r="AV802" s="49"/>
      <c r="AW802" s="49"/>
      <c r="AX802" s="49"/>
      <c r="AY802" s="49"/>
      <c r="AZ802" s="49"/>
      <c r="BA802" s="49"/>
      <c r="BB802" s="49"/>
      <c r="BC802" s="49"/>
      <c r="BD802" s="49"/>
      <c r="BE802" s="49"/>
      <c r="BF802" s="49"/>
      <c r="BG802" s="49"/>
      <c r="BH802" s="49"/>
      <c r="BI802" s="49"/>
      <c r="BJ802" s="49"/>
      <c r="BK802" s="49"/>
      <c r="BL802" s="49"/>
      <c r="BM802" s="49"/>
      <c r="BN802" s="49"/>
      <c r="BO802" s="62"/>
      <c r="BP802" s="62"/>
    </row>
    <row r="803" spans="6:68" s="45" customFormat="1" x14ac:dyDescent="0.5">
      <c r="F803" s="46"/>
      <c r="G803" s="46"/>
      <c r="H803" s="46"/>
      <c r="I803" s="46"/>
      <c r="J803" s="46"/>
      <c r="L803" s="49"/>
      <c r="M803" s="49"/>
      <c r="N803" s="49"/>
      <c r="O803" s="49"/>
      <c r="P803" s="49"/>
      <c r="Q803" s="49"/>
      <c r="R803" s="49"/>
      <c r="S803" s="49"/>
      <c r="T803" s="49"/>
      <c r="U803" s="49"/>
      <c r="V803" s="49"/>
      <c r="W803" s="49"/>
      <c r="X803" s="49"/>
      <c r="Y803" s="49"/>
      <c r="Z803" s="49"/>
      <c r="AA803" s="49"/>
      <c r="AB803" s="49"/>
      <c r="AC803" s="49"/>
      <c r="AD803" s="49"/>
      <c r="AE803" s="49"/>
      <c r="AF803" s="49"/>
      <c r="AG803" s="49"/>
      <c r="AH803" s="49"/>
      <c r="AI803" s="49"/>
      <c r="AJ803" s="49"/>
      <c r="AK803" s="49"/>
      <c r="AL803" s="49"/>
      <c r="AM803" s="49"/>
      <c r="AN803" s="49"/>
      <c r="AO803" s="49"/>
      <c r="AP803" s="49"/>
      <c r="AQ803" s="49"/>
      <c r="AR803" s="49"/>
      <c r="AS803" s="49"/>
      <c r="AT803" s="49"/>
      <c r="AU803" s="49"/>
      <c r="AV803" s="49"/>
      <c r="AW803" s="49"/>
      <c r="AX803" s="49"/>
      <c r="AY803" s="49"/>
      <c r="AZ803" s="49"/>
      <c r="BA803" s="49"/>
      <c r="BB803" s="49"/>
      <c r="BC803" s="49"/>
      <c r="BD803" s="49"/>
      <c r="BE803" s="49"/>
      <c r="BF803" s="49"/>
      <c r="BG803" s="49"/>
      <c r="BH803" s="49"/>
      <c r="BI803" s="49"/>
      <c r="BJ803" s="49"/>
      <c r="BK803" s="49"/>
      <c r="BL803" s="49"/>
      <c r="BM803" s="49"/>
      <c r="BN803" s="49"/>
      <c r="BO803" s="62"/>
      <c r="BP803" s="62"/>
    </row>
    <row r="804" spans="6:68" s="45" customFormat="1" x14ac:dyDescent="0.5">
      <c r="F804" s="46"/>
      <c r="G804" s="46"/>
      <c r="H804" s="46"/>
      <c r="I804" s="46"/>
      <c r="J804" s="46"/>
      <c r="L804" s="49"/>
      <c r="M804" s="49"/>
      <c r="N804" s="49"/>
      <c r="O804" s="49"/>
      <c r="P804" s="49"/>
      <c r="Q804" s="49"/>
      <c r="R804" s="49"/>
      <c r="S804" s="49"/>
      <c r="T804" s="49"/>
      <c r="U804" s="49"/>
      <c r="V804" s="49"/>
      <c r="W804" s="49"/>
      <c r="X804" s="49"/>
      <c r="Y804" s="49"/>
      <c r="Z804" s="49"/>
      <c r="AA804" s="49"/>
      <c r="AB804" s="49"/>
      <c r="AC804" s="49"/>
      <c r="AD804" s="49"/>
      <c r="AE804" s="49"/>
      <c r="AF804" s="49"/>
      <c r="AG804" s="49"/>
      <c r="AH804" s="49"/>
      <c r="AI804" s="49"/>
      <c r="AJ804" s="49"/>
      <c r="AK804" s="49"/>
      <c r="AL804" s="49"/>
      <c r="AM804" s="49"/>
      <c r="AN804" s="49"/>
      <c r="AO804" s="49"/>
      <c r="AP804" s="49"/>
      <c r="AQ804" s="49"/>
      <c r="AR804" s="49"/>
      <c r="AS804" s="49"/>
      <c r="AT804" s="49"/>
      <c r="AU804" s="49"/>
      <c r="AV804" s="49"/>
      <c r="AW804" s="49"/>
      <c r="AX804" s="49"/>
      <c r="AY804" s="49"/>
      <c r="AZ804" s="49"/>
      <c r="BA804" s="49"/>
      <c r="BB804" s="49"/>
      <c r="BC804" s="49"/>
      <c r="BD804" s="49"/>
      <c r="BE804" s="49"/>
      <c r="BF804" s="49"/>
      <c r="BG804" s="49"/>
      <c r="BH804" s="49"/>
      <c r="BI804" s="49"/>
      <c r="BJ804" s="49"/>
      <c r="BK804" s="49"/>
      <c r="BL804" s="49"/>
      <c r="BM804" s="49"/>
      <c r="BN804" s="49"/>
      <c r="BO804" s="62"/>
      <c r="BP804" s="62"/>
    </row>
    <row r="805" spans="6:68" s="45" customFormat="1" x14ac:dyDescent="0.5">
      <c r="F805" s="46"/>
      <c r="G805" s="46"/>
      <c r="H805" s="46"/>
      <c r="I805" s="46"/>
      <c r="J805" s="46"/>
      <c r="L805" s="49"/>
      <c r="M805" s="49"/>
      <c r="N805" s="49"/>
      <c r="O805" s="49"/>
      <c r="P805" s="49"/>
      <c r="Q805" s="49"/>
      <c r="R805" s="49"/>
      <c r="S805" s="49"/>
      <c r="T805" s="49"/>
      <c r="U805" s="49"/>
      <c r="V805" s="49"/>
      <c r="W805" s="49"/>
      <c r="X805" s="49"/>
      <c r="Y805" s="49"/>
      <c r="Z805" s="49"/>
      <c r="AA805" s="49"/>
      <c r="AB805" s="49"/>
      <c r="AC805" s="49"/>
      <c r="AD805" s="49"/>
      <c r="AE805" s="49"/>
      <c r="AF805" s="49"/>
      <c r="AG805" s="49"/>
      <c r="AH805" s="49"/>
      <c r="AI805" s="49"/>
      <c r="AJ805" s="49"/>
      <c r="AK805" s="49"/>
      <c r="AL805" s="49"/>
      <c r="AM805" s="49"/>
      <c r="AN805" s="49"/>
      <c r="AO805" s="49"/>
      <c r="AP805" s="49"/>
      <c r="AQ805" s="49"/>
      <c r="AR805" s="49"/>
      <c r="AS805" s="49"/>
      <c r="AT805" s="49"/>
      <c r="AU805" s="49"/>
      <c r="AV805" s="49"/>
      <c r="AW805" s="49"/>
      <c r="AX805" s="49"/>
      <c r="AY805" s="49"/>
      <c r="AZ805" s="49"/>
      <c r="BA805" s="49"/>
      <c r="BB805" s="49"/>
      <c r="BC805" s="49"/>
      <c r="BD805" s="49"/>
      <c r="BE805" s="49"/>
      <c r="BF805" s="49"/>
      <c r="BG805" s="49"/>
      <c r="BH805" s="49"/>
      <c r="BI805" s="49"/>
      <c r="BJ805" s="49"/>
      <c r="BK805" s="49"/>
      <c r="BL805" s="49"/>
      <c r="BM805" s="49"/>
      <c r="BN805" s="49"/>
      <c r="BO805" s="62"/>
      <c r="BP805" s="62"/>
    </row>
    <row r="806" spans="6:68" s="45" customFormat="1" x14ac:dyDescent="0.5">
      <c r="F806" s="46"/>
      <c r="G806" s="46"/>
      <c r="H806" s="46"/>
      <c r="I806" s="46"/>
      <c r="J806" s="46"/>
      <c r="L806" s="49"/>
      <c r="M806" s="49"/>
      <c r="N806" s="49"/>
      <c r="O806" s="49"/>
      <c r="P806" s="49"/>
      <c r="Q806" s="49"/>
      <c r="R806" s="49"/>
      <c r="S806" s="49"/>
      <c r="T806" s="49"/>
      <c r="U806" s="49"/>
      <c r="V806" s="49"/>
      <c r="W806" s="49"/>
      <c r="X806" s="49"/>
      <c r="Y806" s="49"/>
      <c r="Z806" s="49"/>
      <c r="AA806" s="49"/>
      <c r="AB806" s="49"/>
      <c r="AC806" s="49"/>
      <c r="AD806" s="49"/>
      <c r="AE806" s="49"/>
      <c r="AF806" s="49"/>
      <c r="AG806" s="49"/>
      <c r="AH806" s="49"/>
      <c r="AI806" s="49"/>
      <c r="AJ806" s="49"/>
      <c r="AK806" s="49"/>
      <c r="AL806" s="49"/>
      <c r="AM806" s="49"/>
      <c r="AN806" s="49"/>
      <c r="AO806" s="49"/>
      <c r="AP806" s="49"/>
      <c r="AQ806" s="49"/>
      <c r="AR806" s="49"/>
      <c r="AS806" s="49"/>
      <c r="AT806" s="49"/>
      <c r="AU806" s="49"/>
      <c r="AV806" s="49"/>
      <c r="AW806" s="49"/>
      <c r="AX806" s="49"/>
      <c r="AY806" s="49"/>
      <c r="AZ806" s="49"/>
      <c r="BA806" s="49"/>
      <c r="BB806" s="49"/>
      <c r="BC806" s="49"/>
      <c r="BD806" s="49"/>
      <c r="BE806" s="49"/>
      <c r="BF806" s="49"/>
      <c r="BG806" s="49"/>
      <c r="BH806" s="49"/>
      <c r="BI806" s="49"/>
      <c r="BJ806" s="49"/>
      <c r="BK806" s="49"/>
      <c r="BL806" s="49"/>
      <c r="BM806" s="49"/>
      <c r="BN806" s="49"/>
      <c r="BO806" s="62"/>
      <c r="BP806" s="62"/>
    </row>
    <row r="807" spans="6:68" s="45" customFormat="1" x14ac:dyDescent="0.5">
      <c r="F807" s="46"/>
      <c r="G807" s="46"/>
      <c r="H807" s="46"/>
      <c r="I807" s="46"/>
      <c r="J807" s="46"/>
      <c r="L807" s="49"/>
      <c r="M807" s="49"/>
      <c r="N807" s="49"/>
      <c r="O807" s="49"/>
      <c r="P807" s="49"/>
      <c r="Q807" s="49"/>
      <c r="R807" s="49"/>
      <c r="S807" s="49"/>
      <c r="T807" s="49"/>
      <c r="U807" s="49"/>
      <c r="V807" s="49"/>
      <c r="W807" s="49"/>
      <c r="X807" s="49"/>
      <c r="Y807" s="49"/>
      <c r="Z807" s="49"/>
      <c r="AA807" s="49"/>
      <c r="AB807" s="49"/>
      <c r="AC807" s="49"/>
      <c r="AD807" s="49"/>
      <c r="AE807" s="49"/>
      <c r="AF807" s="49"/>
      <c r="AG807" s="49"/>
      <c r="AH807" s="49"/>
      <c r="AI807" s="49"/>
      <c r="AJ807" s="49"/>
      <c r="AK807" s="49"/>
      <c r="AL807" s="49"/>
      <c r="AM807" s="49"/>
      <c r="AN807" s="49"/>
      <c r="AO807" s="49"/>
      <c r="AP807" s="49"/>
      <c r="AQ807" s="49"/>
      <c r="AR807" s="49"/>
      <c r="AS807" s="49"/>
      <c r="AT807" s="49"/>
      <c r="AU807" s="49"/>
      <c r="AV807" s="49"/>
      <c r="AW807" s="49"/>
      <c r="AX807" s="49"/>
      <c r="AY807" s="49"/>
      <c r="AZ807" s="49"/>
      <c r="BA807" s="49"/>
      <c r="BB807" s="49"/>
      <c r="BC807" s="49"/>
      <c r="BD807" s="49"/>
      <c r="BE807" s="49"/>
      <c r="BF807" s="49"/>
      <c r="BG807" s="49"/>
      <c r="BH807" s="49"/>
      <c r="BI807" s="49"/>
      <c r="BJ807" s="49"/>
      <c r="BK807" s="49"/>
      <c r="BL807" s="49"/>
      <c r="BM807" s="49"/>
      <c r="BN807" s="49"/>
      <c r="BO807" s="62"/>
      <c r="BP807" s="62"/>
    </row>
    <row r="808" spans="6:68" s="45" customFormat="1" x14ac:dyDescent="0.5">
      <c r="F808" s="46"/>
      <c r="G808" s="46"/>
      <c r="H808" s="46"/>
      <c r="I808" s="46"/>
      <c r="J808" s="46"/>
      <c r="L808" s="49"/>
      <c r="M808" s="49"/>
      <c r="N808" s="49"/>
      <c r="O808" s="49"/>
      <c r="P808" s="49"/>
      <c r="Q808" s="49"/>
      <c r="R808" s="49"/>
      <c r="S808" s="49"/>
      <c r="T808" s="49"/>
      <c r="U808" s="49"/>
      <c r="V808" s="49"/>
      <c r="W808" s="49"/>
      <c r="X808" s="49"/>
      <c r="Y808" s="49"/>
      <c r="Z808" s="49"/>
      <c r="AA808" s="49"/>
      <c r="AB808" s="49"/>
      <c r="AC808" s="49"/>
      <c r="AD808" s="49"/>
      <c r="AE808" s="49"/>
      <c r="AF808" s="49"/>
      <c r="AG808" s="49"/>
      <c r="AH808" s="49"/>
      <c r="AI808" s="49"/>
      <c r="AJ808" s="49"/>
      <c r="AK808" s="49"/>
      <c r="AL808" s="49"/>
      <c r="AM808" s="49"/>
      <c r="AN808" s="49"/>
      <c r="AO808" s="49"/>
      <c r="AP808" s="49"/>
      <c r="AQ808" s="49"/>
      <c r="AR808" s="49"/>
      <c r="AS808" s="49"/>
      <c r="AT808" s="49"/>
      <c r="AU808" s="49"/>
      <c r="AV808" s="49"/>
      <c r="AW808" s="49"/>
      <c r="AX808" s="49"/>
      <c r="AY808" s="49"/>
      <c r="AZ808" s="49"/>
      <c r="BA808" s="49"/>
      <c r="BB808" s="49"/>
      <c r="BC808" s="49"/>
      <c r="BD808" s="49"/>
      <c r="BE808" s="49"/>
      <c r="BF808" s="49"/>
      <c r="BG808" s="49"/>
      <c r="BH808" s="49"/>
      <c r="BI808" s="49"/>
      <c r="BJ808" s="49"/>
      <c r="BK808" s="49"/>
      <c r="BL808" s="49"/>
      <c r="BM808" s="49"/>
      <c r="BN808" s="49"/>
      <c r="BO808" s="62"/>
      <c r="BP808" s="62"/>
    </row>
    <row r="809" spans="6:68" s="45" customFormat="1" x14ac:dyDescent="0.5">
      <c r="F809" s="46"/>
      <c r="G809" s="46"/>
      <c r="H809" s="46"/>
      <c r="I809" s="46"/>
      <c r="J809" s="46"/>
      <c r="L809" s="49"/>
      <c r="M809" s="49"/>
      <c r="N809" s="49"/>
      <c r="O809" s="49"/>
      <c r="P809" s="49"/>
      <c r="Q809" s="49"/>
      <c r="R809" s="49"/>
      <c r="S809" s="49"/>
      <c r="T809" s="49"/>
      <c r="U809" s="49"/>
      <c r="V809" s="49"/>
      <c r="W809" s="49"/>
      <c r="X809" s="49"/>
      <c r="Y809" s="49"/>
      <c r="Z809" s="49"/>
      <c r="AA809" s="49"/>
      <c r="AB809" s="49"/>
      <c r="AC809" s="49"/>
      <c r="AD809" s="49"/>
      <c r="AE809" s="49"/>
      <c r="AF809" s="49"/>
      <c r="AG809" s="49"/>
      <c r="AH809" s="49"/>
      <c r="AI809" s="49"/>
      <c r="AJ809" s="49"/>
      <c r="AK809" s="49"/>
      <c r="AL809" s="49"/>
      <c r="AM809" s="49"/>
      <c r="AN809" s="49"/>
      <c r="AO809" s="49"/>
      <c r="AP809" s="49"/>
      <c r="AQ809" s="49"/>
      <c r="AR809" s="49"/>
      <c r="AS809" s="49"/>
      <c r="AT809" s="49"/>
      <c r="AU809" s="49"/>
      <c r="AV809" s="49"/>
      <c r="AW809" s="49"/>
      <c r="AX809" s="49"/>
      <c r="AY809" s="49"/>
      <c r="AZ809" s="49"/>
      <c r="BA809" s="49"/>
      <c r="BB809" s="49"/>
      <c r="BC809" s="49"/>
      <c r="BD809" s="49"/>
      <c r="BE809" s="49"/>
      <c r="BF809" s="49"/>
      <c r="BG809" s="49"/>
      <c r="BH809" s="49"/>
      <c r="BI809" s="49"/>
      <c r="BJ809" s="49"/>
      <c r="BK809" s="49"/>
      <c r="BL809" s="49"/>
      <c r="BM809" s="49"/>
      <c r="BN809" s="49"/>
      <c r="BO809" s="62"/>
      <c r="BP809" s="62"/>
    </row>
    <row r="810" spans="6:68" s="45" customFormat="1" x14ac:dyDescent="0.5">
      <c r="F810" s="46"/>
      <c r="G810" s="46"/>
      <c r="H810" s="46"/>
      <c r="I810" s="46"/>
      <c r="J810" s="46"/>
      <c r="L810" s="49"/>
      <c r="M810" s="49"/>
      <c r="N810" s="49"/>
      <c r="O810" s="49"/>
      <c r="P810" s="49"/>
      <c r="Q810" s="49"/>
      <c r="R810" s="49"/>
      <c r="S810" s="49"/>
      <c r="T810" s="49"/>
      <c r="U810" s="49"/>
      <c r="V810" s="49"/>
      <c r="W810" s="49"/>
      <c r="X810" s="49"/>
      <c r="Y810" s="49"/>
      <c r="Z810" s="49"/>
      <c r="AA810" s="49"/>
      <c r="AB810" s="49"/>
      <c r="AC810" s="49"/>
      <c r="AD810" s="49"/>
      <c r="AE810" s="49"/>
      <c r="AF810" s="49"/>
      <c r="AG810" s="49"/>
      <c r="AH810" s="49"/>
      <c r="AI810" s="49"/>
      <c r="AJ810" s="49"/>
      <c r="AK810" s="49"/>
      <c r="AL810" s="49"/>
      <c r="AM810" s="49"/>
      <c r="AN810" s="49"/>
      <c r="AO810" s="49"/>
      <c r="AP810" s="49"/>
      <c r="AQ810" s="49"/>
      <c r="AR810" s="49"/>
      <c r="AS810" s="49"/>
      <c r="AT810" s="49"/>
      <c r="AU810" s="49"/>
      <c r="AV810" s="49"/>
      <c r="AW810" s="49"/>
      <c r="AX810" s="49"/>
      <c r="AY810" s="49"/>
      <c r="AZ810" s="49"/>
      <c r="BA810" s="49"/>
      <c r="BB810" s="49"/>
      <c r="BC810" s="49"/>
      <c r="BD810" s="49"/>
      <c r="BE810" s="49"/>
      <c r="BF810" s="49"/>
      <c r="BG810" s="49"/>
      <c r="BH810" s="49"/>
      <c r="BI810" s="49"/>
      <c r="BJ810" s="49"/>
      <c r="BK810" s="49"/>
      <c r="BL810" s="49"/>
      <c r="BM810" s="49"/>
      <c r="BN810" s="49"/>
      <c r="BO810" s="62"/>
      <c r="BP810" s="62"/>
    </row>
    <row r="811" spans="6:68" s="45" customFormat="1" x14ac:dyDescent="0.5">
      <c r="F811" s="46"/>
      <c r="G811" s="46"/>
      <c r="H811" s="46"/>
      <c r="I811" s="46"/>
      <c r="J811" s="46"/>
      <c r="L811" s="49"/>
      <c r="M811" s="49"/>
      <c r="N811" s="49"/>
      <c r="O811" s="49"/>
      <c r="P811" s="49"/>
      <c r="Q811" s="49"/>
      <c r="R811" s="49"/>
      <c r="S811" s="49"/>
      <c r="T811" s="49"/>
      <c r="U811" s="49"/>
      <c r="V811" s="49"/>
      <c r="W811" s="49"/>
      <c r="X811" s="49"/>
      <c r="Y811" s="49"/>
      <c r="Z811" s="49"/>
      <c r="AA811" s="49"/>
      <c r="AB811" s="49"/>
      <c r="AC811" s="49"/>
      <c r="AD811" s="49"/>
      <c r="AE811" s="49"/>
      <c r="AF811" s="49"/>
      <c r="AG811" s="49"/>
      <c r="AH811" s="49"/>
      <c r="AI811" s="49"/>
      <c r="AJ811" s="49"/>
      <c r="AK811" s="49"/>
      <c r="AL811" s="49"/>
      <c r="AM811" s="49"/>
      <c r="AN811" s="49"/>
      <c r="AO811" s="49"/>
      <c r="AP811" s="49"/>
      <c r="AQ811" s="49"/>
      <c r="AR811" s="49"/>
      <c r="AS811" s="49"/>
      <c r="AT811" s="49"/>
      <c r="AU811" s="49"/>
      <c r="AV811" s="49"/>
      <c r="AW811" s="49"/>
      <c r="AX811" s="49"/>
      <c r="AY811" s="49"/>
      <c r="AZ811" s="49"/>
      <c r="BA811" s="49"/>
      <c r="BB811" s="49"/>
      <c r="BC811" s="49"/>
      <c r="BD811" s="49"/>
      <c r="BE811" s="49"/>
      <c r="BF811" s="49"/>
      <c r="BG811" s="49"/>
      <c r="BH811" s="49"/>
      <c r="BI811" s="49"/>
      <c r="BJ811" s="49"/>
      <c r="BK811" s="49"/>
      <c r="BL811" s="49"/>
      <c r="BM811" s="49"/>
      <c r="BN811" s="49"/>
      <c r="BO811" s="62"/>
      <c r="BP811" s="62"/>
    </row>
    <row r="812" spans="6:68" s="45" customFormat="1" x14ac:dyDescent="0.5">
      <c r="F812" s="46"/>
      <c r="G812" s="46"/>
      <c r="H812" s="46"/>
      <c r="I812" s="46"/>
      <c r="J812" s="46"/>
      <c r="L812" s="49"/>
      <c r="M812" s="49"/>
      <c r="N812" s="49"/>
      <c r="O812" s="49"/>
      <c r="P812" s="49"/>
      <c r="Q812" s="49"/>
      <c r="R812" s="49"/>
      <c r="S812" s="49"/>
      <c r="T812" s="49"/>
      <c r="U812" s="49"/>
      <c r="V812" s="49"/>
      <c r="W812" s="49"/>
      <c r="X812" s="49"/>
      <c r="Y812" s="49"/>
      <c r="Z812" s="49"/>
      <c r="AA812" s="49"/>
      <c r="AB812" s="49"/>
      <c r="AC812" s="49"/>
      <c r="AD812" s="49"/>
      <c r="AE812" s="49"/>
      <c r="AF812" s="49"/>
      <c r="AG812" s="49"/>
      <c r="AH812" s="49"/>
      <c r="AI812" s="49"/>
      <c r="AJ812" s="49"/>
      <c r="AK812" s="49"/>
      <c r="AL812" s="49"/>
      <c r="AM812" s="49"/>
      <c r="AN812" s="49"/>
      <c r="AO812" s="49"/>
      <c r="AP812" s="49"/>
      <c r="AQ812" s="49"/>
      <c r="AR812" s="49"/>
      <c r="AS812" s="49"/>
      <c r="AT812" s="49"/>
      <c r="AU812" s="49"/>
      <c r="AV812" s="49"/>
      <c r="AW812" s="49"/>
      <c r="AX812" s="49"/>
      <c r="AY812" s="49"/>
      <c r="AZ812" s="49"/>
      <c r="BA812" s="49"/>
      <c r="BB812" s="49"/>
      <c r="BC812" s="49"/>
      <c r="BD812" s="49"/>
      <c r="BE812" s="49"/>
      <c r="BF812" s="49"/>
      <c r="BG812" s="49"/>
      <c r="BH812" s="49"/>
      <c r="BI812" s="49"/>
      <c r="BJ812" s="49"/>
      <c r="BK812" s="49"/>
      <c r="BL812" s="49"/>
      <c r="BM812" s="49"/>
      <c r="BN812" s="49"/>
      <c r="BO812" s="62"/>
      <c r="BP812" s="62"/>
    </row>
    <row r="813" spans="6:68" s="45" customFormat="1" x14ac:dyDescent="0.5">
      <c r="F813" s="46"/>
      <c r="G813" s="46"/>
      <c r="H813" s="46"/>
      <c r="I813" s="46"/>
      <c r="J813" s="46"/>
      <c r="L813" s="49"/>
      <c r="M813" s="49"/>
      <c r="N813" s="49"/>
      <c r="O813" s="49"/>
      <c r="P813" s="49"/>
      <c r="Q813" s="49"/>
      <c r="R813" s="49"/>
      <c r="S813" s="49"/>
      <c r="T813" s="49"/>
      <c r="U813" s="49"/>
      <c r="V813" s="49"/>
      <c r="W813" s="49"/>
      <c r="X813" s="49"/>
      <c r="Y813" s="49"/>
      <c r="Z813" s="49"/>
      <c r="AA813" s="49"/>
      <c r="AB813" s="49"/>
      <c r="AC813" s="49"/>
      <c r="AD813" s="49"/>
      <c r="AE813" s="49"/>
      <c r="AF813" s="49"/>
      <c r="AG813" s="49"/>
      <c r="AH813" s="49"/>
      <c r="AI813" s="49"/>
      <c r="AJ813" s="49"/>
      <c r="AK813" s="49"/>
      <c r="AL813" s="49"/>
      <c r="AM813" s="49"/>
      <c r="AN813" s="49"/>
      <c r="AO813" s="49"/>
      <c r="AP813" s="49"/>
      <c r="AQ813" s="49"/>
      <c r="AR813" s="49"/>
      <c r="AS813" s="49"/>
      <c r="AT813" s="49"/>
      <c r="AU813" s="49"/>
      <c r="AV813" s="49"/>
      <c r="AW813" s="49"/>
      <c r="AX813" s="49"/>
      <c r="AY813" s="49"/>
      <c r="AZ813" s="49"/>
      <c r="BA813" s="49"/>
      <c r="BB813" s="49"/>
      <c r="BC813" s="49"/>
      <c r="BD813" s="49"/>
      <c r="BE813" s="49"/>
      <c r="BF813" s="49"/>
      <c r="BG813" s="49"/>
      <c r="BH813" s="49"/>
      <c r="BI813" s="49"/>
      <c r="BJ813" s="49"/>
      <c r="BK813" s="49"/>
      <c r="BL813" s="49"/>
      <c r="BM813" s="49"/>
      <c r="BN813" s="49"/>
      <c r="BO813" s="62"/>
      <c r="BP813" s="62"/>
    </row>
    <row r="814" spans="6:68" s="45" customFormat="1" x14ac:dyDescent="0.5">
      <c r="F814" s="46"/>
      <c r="G814" s="46"/>
      <c r="H814" s="46"/>
      <c r="I814" s="46"/>
      <c r="J814" s="46"/>
      <c r="L814" s="49"/>
      <c r="M814" s="49"/>
      <c r="N814" s="49"/>
      <c r="O814" s="49"/>
      <c r="P814" s="49"/>
      <c r="Q814" s="49"/>
      <c r="R814" s="49"/>
      <c r="S814" s="49"/>
      <c r="T814" s="49"/>
      <c r="U814" s="49"/>
      <c r="V814" s="49"/>
      <c r="W814" s="49"/>
      <c r="X814" s="49"/>
      <c r="Y814" s="49"/>
      <c r="Z814" s="49"/>
      <c r="AA814" s="49"/>
      <c r="AB814" s="49"/>
      <c r="AC814" s="49"/>
      <c r="AD814" s="49"/>
      <c r="AE814" s="49"/>
      <c r="AF814" s="49"/>
      <c r="AG814" s="49"/>
      <c r="AH814" s="49"/>
      <c r="AI814" s="49"/>
      <c r="AJ814" s="49"/>
      <c r="AK814" s="49"/>
      <c r="AL814" s="49"/>
      <c r="AM814" s="49"/>
      <c r="AN814" s="49"/>
      <c r="AO814" s="49"/>
      <c r="AP814" s="49"/>
      <c r="AQ814" s="49"/>
      <c r="AR814" s="49"/>
      <c r="AS814" s="49"/>
      <c r="AT814" s="49"/>
      <c r="AU814" s="49"/>
      <c r="AV814" s="49"/>
      <c r="AW814" s="49"/>
      <c r="AX814" s="49"/>
      <c r="AY814" s="49"/>
      <c r="AZ814" s="49"/>
      <c r="BA814" s="49"/>
      <c r="BB814" s="49"/>
      <c r="BC814" s="49"/>
      <c r="BD814" s="49"/>
      <c r="BE814" s="49"/>
      <c r="BF814" s="49"/>
      <c r="BG814" s="49"/>
      <c r="BH814" s="49"/>
      <c r="BI814" s="49"/>
      <c r="BJ814" s="49"/>
      <c r="BK814" s="49"/>
      <c r="BL814" s="49"/>
      <c r="BM814" s="49"/>
      <c r="BN814" s="49"/>
      <c r="BO814" s="62"/>
      <c r="BP814" s="62"/>
    </row>
    <row r="815" spans="6:68" s="45" customFormat="1" x14ac:dyDescent="0.5">
      <c r="F815" s="46"/>
      <c r="G815" s="46"/>
      <c r="H815" s="46"/>
      <c r="I815" s="46"/>
      <c r="J815" s="46"/>
      <c r="L815" s="49"/>
      <c r="M815" s="49"/>
      <c r="N815" s="49"/>
      <c r="O815" s="49"/>
      <c r="P815" s="49"/>
      <c r="Q815" s="49"/>
      <c r="R815" s="49"/>
      <c r="S815" s="49"/>
      <c r="T815" s="49"/>
      <c r="U815" s="49"/>
      <c r="V815" s="49"/>
      <c r="W815" s="49"/>
      <c r="X815" s="49"/>
      <c r="Y815" s="49"/>
      <c r="Z815" s="49"/>
      <c r="AA815" s="49"/>
      <c r="AB815" s="49"/>
      <c r="AC815" s="49"/>
      <c r="AD815" s="49"/>
      <c r="AE815" s="49"/>
      <c r="AF815" s="49"/>
      <c r="AG815" s="49"/>
      <c r="AH815" s="49"/>
      <c r="AI815" s="49"/>
      <c r="AJ815" s="49"/>
      <c r="AK815" s="49"/>
      <c r="AL815" s="49"/>
      <c r="AM815" s="49"/>
      <c r="AN815" s="49"/>
      <c r="AO815" s="49"/>
      <c r="AP815" s="49"/>
      <c r="AQ815" s="49"/>
      <c r="AR815" s="49"/>
      <c r="AS815" s="49"/>
      <c r="AT815" s="49"/>
      <c r="AU815" s="49"/>
      <c r="AV815" s="49"/>
      <c r="AW815" s="49"/>
      <c r="AX815" s="49"/>
      <c r="AY815" s="49"/>
      <c r="AZ815" s="49"/>
      <c r="BA815" s="49"/>
      <c r="BB815" s="49"/>
      <c r="BC815" s="49"/>
      <c r="BD815" s="49"/>
      <c r="BE815" s="49"/>
      <c r="BF815" s="49"/>
      <c r="BG815" s="49"/>
      <c r="BH815" s="49"/>
      <c r="BI815" s="49"/>
      <c r="BJ815" s="49"/>
      <c r="BK815" s="49"/>
      <c r="BL815" s="49"/>
      <c r="BM815" s="49"/>
      <c r="BN815" s="49"/>
      <c r="BO815" s="62"/>
      <c r="BP815" s="62"/>
    </row>
    <row r="816" spans="6:68" s="45" customFormat="1" x14ac:dyDescent="0.5">
      <c r="F816" s="46"/>
      <c r="G816" s="46"/>
      <c r="H816" s="46"/>
      <c r="I816" s="46"/>
      <c r="J816" s="46"/>
      <c r="L816" s="49"/>
      <c r="M816" s="49"/>
      <c r="N816" s="49"/>
      <c r="O816" s="49"/>
      <c r="P816" s="49"/>
      <c r="Q816" s="49"/>
      <c r="R816" s="49"/>
      <c r="S816" s="49"/>
      <c r="T816" s="49"/>
      <c r="U816" s="49"/>
      <c r="V816" s="49"/>
      <c r="W816" s="49"/>
      <c r="X816" s="49"/>
      <c r="Y816" s="49"/>
      <c r="Z816" s="49"/>
      <c r="AA816" s="49"/>
      <c r="AB816" s="49"/>
      <c r="AC816" s="49"/>
      <c r="AD816" s="49"/>
      <c r="AE816" s="49"/>
      <c r="AF816" s="49"/>
      <c r="AG816" s="49"/>
      <c r="AH816" s="49"/>
      <c r="AI816" s="49"/>
      <c r="AJ816" s="49"/>
      <c r="AK816" s="49"/>
      <c r="AL816" s="49"/>
      <c r="AM816" s="49"/>
      <c r="AN816" s="49"/>
      <c r="AO816" s="49"/>
      <c r="AP816" s="49"/>
      <c r="AQ816" s="49"/>
      <c r="AR816" s="49"/>
      <c r="AS816" s="49"/>
      <c r="AT816" s="49"/>
      <c r="AU816" s="49"/>
      <c r="AV816" s="49"/>
      <c r="AW816" s="49"/>
      <c r="AX816" s="49"/>
      <c r="AY816" s="49"/>
      <c r="AZ816" s="49"/>
      <c r="BA816" s="49"/>
      <c r="BB816" s="49"/>
      <c r="BC816" s="49"/>
      <c r="BD816" s="49"/>
      <c r="BE816" s="49"/>
      <c r="BF816" s="49"/>
      <c r="BG816" s="49"/>
      <c r="BH816" s="49"/>
      <c r="BI816" s="49"/>
      <c r="BJ816" s="49"/>
      <c r="BK816" s="49"/>
      <c r="BL816" s="49"/>
      <c r="BM816" s="49"/>
      <c r="BN816" s="49"/>
      <c r="BO816" s="62"/>
      <c r="BP816" s="62"/>
    </row>
    <row r="817" spans="6:68" s="45" customFormat="1" x14ac:dyDescent="0.5">
      <c r="F817" s="46"/>
      <c r="G817" s="46"/>
      <c r="H817" s="46"/>
      <c r="I817" s="46"/>
      <c r="J817" s="46"/>
      <c r="L817" s="49"/>
      <c r="M817" s="49"/>
      <c r="N817" s="49"/>
      <c r="O817" s="49"/>
      <c r="P817" s="49"/>
      <c r="Q817" s="49"/>
      <c r="R817" s="49"/>
      <c r="S817" s="49"/>
      <c r="T817" s="49"/>
      <c r="U817" s="49"/>
      <c r="V817" s="49"/>
      <c r="W817" s="49"/>
      <c r="X817" s="49"/>
      <c r="Y817" s="49"/>
      <c r="Z817" s="49"/>
      <c r="AA817" s="49"/>
      <c r="AB817" s="49"/>
      <c r="AC817" s="49"/>
      <c r="AD817" s="49"/>
      <c r="AE817" s="49"/>
      <c r="AF817" s="49"/>
      <c r="AG817" s="49"/>
      <c r="AH817" s="49"/>
      <c r="AI817" s="49"/>
      <c r="AJ817" s="49"/>
      <c r="AK817" s="49"/>
      <c r="AL817" s="49"/>
      <c r="AM817" s="49"/>
      <c r="AN817" s="49"/>
      <c r="AO817" s="49"/>
      <c r="AP817" s="49"/>
      <c r="AQ817" s="49"/>
      <c r="AR817" s="49"/>
      <c r="AS817" s="49"/>
      <c r="AT817" s="49"/>
      <c r="AU817" s="49"/>
      <c r="AV817" s="49"/>
      <c r="AW817" s="49"/>
      <c r="AX817" s="49"/>
      <c r="AY817" s="49"/>
      <c r="AZ817" s="49"/>
      <c r="BA817" s="49"/>
      <c r="BB817" s="49"/>
      <c r="BC817" s="49"/>
      <c r="BD817" s="49"/>
      <c r="BE817" s="49"/>
      <c r="BF817" s="49"/>
      <c r="BG817" s="49"/>
      <c r="BH817" s="49"/>
      <c r="BI817" s="49"/>
      <c r="BJ817" s="49"/>
      <c r="BK817" s="49"/>
      <c r="BL817" s="49"/>
      <c r="BM817" s="49"/>
      <c r="BN817" s="49"/>
      <c r="BO817" s="62"/>
      <c r="BP817" s="62"/>
    </row>
    <row r="818" spans="6:68" s="45" customFormat="1" x14ac:dyDescent="0.5">
      <c r="F818" s="46"/>
      <c r="G818" s="46"/>
      <c r="H818" s="46"/>
      <c r="I818" s="46"/>
      <c r="J818" s="46"/>
      <c r="L818" s="49"/>
      <c r="M818" s="49"/>
      <c r="N818" s="49"/>
      <c r="O818" s="49"/>
      <c r="P818" s="49"/>
      <c r="Q818" s="49"/>
      <c r="R818" s="49"/>
      <c r="S818" s="49"/>
      <c r="T818" s="49"/>
      <c r="U818" s="49"/>
      <c r="V818" s="49"/>
      <c r="W818" s="49"/>
      <c r="X818" s="49"/>
      <c r="Y818" s="49"/>
      <c r="Z818" s="49"/>
      <c r="AA818" s="49"/>
      <c r="AB818" s="49"/>
      <c r="AC818" s="49"/>
      <c r="AD818" s="49"/>
      <c r="AE818" s="49"/>
      <c r="AF818" s="49"/>
      <c r="AG818" s="49"/>
      <c r="AH818" s="49"/>
      <c r="AI818" s="49"/>
      <c r="AJ818" s="49"/>
      <c r="AK818" s="49"/>
      <c r="AL818" s="49"/>
      <c r="AM818" s="49"/>
      <c r="AN818" s="49"/>
      <c r="AO818" s="49"/>
      <c r="AP818" s="49"/>
      <c r="AQ818" s="49"/>
      <c r="AR818" s="49"/>
      <c r="AS818" s="49"/>
      <c r="AT818" s="49"/>
      <c r="AU818" s="49"/>
      <c r="AV818" s="49"/>
      <c r="AW818" s="49"/>
      <c r="AX818" s="49"/>
      <c r="AY818" s="49"/>
      <c r="AZ818" s="49"/>
      <c r="BA818" s="49"/>
      <c r="BB818" s="49"/>
      <c r="BC818" s="49"/>
      <c r="BD818" s="49"/>
      <c r="BE818" s="49"/>
      <c r="BF818" s="49"/>
      <c r="BG818" s="49"/>
      <c r="BH818" s="49"/>
      <c r="BI818" s="49"/>
      <c r="BJ818" s="49"/>
      <c r="BK818" s="49"/>
      <c r="BL818" s="49"/>
      <c r="BM818" s="49"/>
      <c r="BN818" s="49"/>
      <c r="BO818" s="62"/>
      <c r="BP818" s="62"/>
    </row>
    <row r="819" spans="6:68" s="45" customFormat="1" x14ac:dyDescent="0.5">
      <c r="F819" s="46"/>
      <c r="G819" s="46"/>
      <c r="H819" s="46"/>
      <c r="I819" s="46"/>
      <c r="J819" s="46"/>
      <c r="L819" s="49"/>
      <c r="M819" s="49"/>
      <c r="N819" s="49"/>
      <c r="O819" s="49"/>
      <c r="P819" s="49"/>
      <c r="Q819" s="49"/>
      <c r="R819" s="49"/>
      <c r="S819" s="49"/>
      <c r="T819" s="49"/>
      <c r="U819" s="49"/>
      <c r="V819" s="49"/>
      <c r="W819" s="49"/>
      <c r="X819" s="49"/>
      <c r="Y819" s="49"/>
      <c r="Z819" s="49"/>
      <c r="AA819" s="49"/>
      <c r="AB819" s="49"/>
      <c r="AC819" s="49"/>
      <c r="AD819" s="49"/>
      <c r="AE819" s="49"/>
      <c r="AF819" s="49"/>
      <c r="AG819" s="49"/>
      <c r="AH819" s="49"/>
      <c r="AI819" s="49"/>
      <c r="AJ819" s="49"/>
      <c r="AK819" s="49"/>
      <c r="AL819" s="49"/>
      <c r="AM819" s="49"/>
      <c r="AN819" s="49"/>
      <c r="AO819" s="49"/>
      <c r="AP819" s="49"/>
      <c r="AQ819" s="49"/>
      <c r="AR819" s="49"/>
      <c r="AS819" s="49"/>
      <c r="AT819" s="49"/>
      <c r="AU819" s="49"/>
      <c r="AV819" s="49"/>
      <c r="AW819" s="49"/>
      <c r="AX819" s="49"/>
      <c r="AY819" s="49"/>
      <c r="AZ819" s="49"/>
      <c r="BA819" s="49"/>
      <c r="BB819" s="49"/>
      <c r="BC819" s="49"/>
      <c r="BD819" s="49"/>
      <c r="BE819" s="49"/>
      <c r="BF819" s="49"/>
      <c r="BG819" s="49"/>
      <c r="BH819" s="49"/>
      <c r="BI819" s="49"/>
      <c r="BJ819" s="49"/>
      <c r="BK819" s="49"/>
      <c r="BL819" s="49"/>
      <c r="BM819" s="49"/>
      <c r="BN819" s="49"/>
      <c r="BO819" s="62"/>
      <c r="BP819" s="62"/>
    </row>
    <row r="820" spans="6:68" s="45" customFormat="1" x14ac:dyDescent="0.5">
      <c r="F820" s="46"/>
      <c r="G820" s="46"/>
      <c r="H820" s="46"/>
      <c r="I820" s="46"/>
      <c r="J820" s="46"/>
      <c r="L820" s="49"/>
      <c r="M820" s="49"/>
      <c r="N820" s="49"/>
      <c r="O820" s="49"/>
      <c r="P820" s="49"/>
      <c r="Q820" s="49"/>
      <c r="R820" s="49"/>
      <c r="S820" s="49"/>
      <c r="T820" s="49"/>
      <c r="U820" s="49"/>
      <c r="V820" s="49"/>
      <c r="W820" s="49"/>
      <c r="X820" s="49"/>
      <c r="Y820" s="49"/>
      <c r="Z820" s="49"/>
      <c r="AA820" s="49"/>
      <c r="AB820" s="49"/>
      <c r="AC820" s="49"/>
      <c r="AD820" s="49"/>
      <c r="AE820" s="49"/>
      <c r="AF820" s="49"/>
      <c r="AG820" s="49"/>
      <c r="AH820" s="49"/>
      <c r="AI820" s="49"/>
      <c r="AJ820" s="49"/>
      <c r="AK820" s="49"/>
      <c r="AL820" s="49"/>
      <c r="AM820" s="49"/>
      <c r="AN820" s="49"/>
      <c r="AO820" s="49"/>
      <c r="AP820" s="49"/>
      <c r="AQ820" s="49"/>
      <c r="AR820" s="49"/>
      <c r="AS820" s="49"/>
      <c r="AT820" s="49"/>
      <c r="AU820" s="49"/>
      <c r="AV820" s="49"/>
      <c r="AW820" s="49"/>
      <c r="AX820" s="49"/>
      <c r="AY820" s="49"/>
      <c r="AZ820" s="49"/>
      <c r="BA820" s="49"/>
      <c r="BB820" s="49"/>
      <c r="BC820" s="49"/>
      <c r="BD820" s="49"/>
      <c r="BE820" s="49"/>
      <c r="BF820" s="49"/>
      <c r="BG820" s="49"/>
      <c r="BH820" s="49"/>
      <c r="BI820" s="49"/>
      <c r="BJ820" s="49"/>
      <c r="BK820" s="49"/>
      <c r="BL820" s="49"/>
      <c r="BM820" s="49"/>
      <c r="BN820" s="49"/>
      <c r="BO820" s="62"/>
      <c r="BP820" s="62"/>
    </row>
    <row r="821" spans="6:68" s="45" customFormat="1" x14ac:dyDescent="0.5">
      <c r="F821" s="46"/>
      <c r="G821" s="46"/>
      <c r="H821" s="46"/>
      <c r="I821" s="46"/>
      <c r="J821" s="46"/>
      <c r="L821" s="49"/>
      <c r="M821" s="49"/>
      <c r="N821" s="49"/>
      <c r="O821" s="49"/>
      <c r="P821" s="49"/>
      <c r="Q821" s="49"/>
      <c r="R821" s="49"/>
      <c r="S821" s="49"/>
      <c r="T821" s="49"/>
      <c r="U821" s="49"/>
      <c r="V821" s="49"/>
      <c r="W821" s="49"/>
      <c r="X821" s="49"/>
      <c r="Y821" s="49"/>
      <c r="Z821" s="49"/>
      <c r="AA821" s="49"/>
      <c r="AB821" s="49"/>
      <c r="AC821" s="49"/>
      <c r="AD821" s="49"/>
      <c r="AE821" s="49"/>
      <c r="AF821" s="49"/>
      <c r="AG821" s="49"/>
      <c r="AH821" s="49"/>
      <c r="AI821" s="49"/>
      <c r="AJ821" s="49"/>
      <c r="AK821" s="49"/>
      <c r="AL821" s="49"/>
      <c r="AM821" s="49"/>
      <c r="AN821" s="49"/>
      <c r="AO821" s="49"/>
      <c r="AP821" s="49"/>
      <c r="AQ821" s="49"/>
      <c r="AR821" s="49"/>
      <c r="AS821" s="49"/>
      <c r="AT821" s="49"/>
      <c r="AU821" s="49"/>
      <c r="AV821" s="49"/>
      <c r="AW821" s="49"/>
      <c r="AX821" s="49"/>
      <c r="AY821" s="49"/>
      <c r="AZ821" s="49"/>
      <c r="BA821" s="49"/>
      <c r="BB821" s="49"/>
      <c r="BC821" s="49"/>
      <c r="BD821" s="49"/>
      <c r="BE821" s="49"/>
      <c r="BF821" s="49"/>
      <c r="BG821" s="49"/>
      <c r="BH821" s="49"/>
      <c r="BI821" s="49"/>
      <c r="BJ821" s="49"/>
      <c r="BK821" s="49"/>
      <c r="BL821" s="49"/>
      <c r="BM821" s="49"/>
      <c r="BN821" s="49"/>
      <c r="BO821" s="62"/>
      <c r="BP821" s="62"/>
    </row>
    <row r="822" spans="6:68" s="45" customFormat="1" x14ac:dyDescent="0.5">
      <c r="F822" s="46"/>
      <c r="G822" s="46"/>
      <c r="H822" s="46"/>
      <c r="I822" s="46"/>
      <c r="J822" s="46"/>
      <c r="L822" s="49"/>
      <c r="M822" s="49"/>
      <c r="N822" s="49"/>
      <c r="O822" s="49"/>
      <c r="P822" s="49"/>
      <c r="Q822" s="49"/>
      <c r="R822" s="49"/>
      <c r="S822" s="49"/>
      <c r="T822" s="49"/>
      <c r="U822" s="49"/>
      <c r="V822" s="49"/>
      <c r="W822" s="49"/>
      <c r="X822" s="49"/>
      <c r="Y822" s="49"/>
      <c r="Z822" s="49"/>
      <c r="AA822" s="49"/>
      <c r="AB822" s="49"/>
      <c r="AC822" s="49"/>
      <c r="AD822" s="49"/>
      <c r="AE822" s="49"/>
      <c r="AF822" s="49"/>
      <c r="AG822" s="49"/>
      <c r="AH822" s="49"/>
      <c r="AI822" s="49"/>
      <c r="AJ822" s="49"/>
      <c r="AK822" s="49"/>
      <c r="AL822" s="49"/>
      <c r="AM822" s="49"/>
      <c r="AN822" s="49"/>
      <c r="AO822" s="49"/>
      <c r="AP822" s="49"/>
      <c r="AQ822" s="49"/>
      <c r="AR822" s="49"/>
      <c r="AS822" s="49"/>
      <c r="AT822" s="49"/>
      <c r="AU822" s="49"/>
      <c r="AV822" s="49"/>
      <c r="AW822" s="49"/>
      <c r="AX822" s="49"/>
      <c r="AY822" s="49"/>
      <c r="AZ822" s="49"/>
      <c r="BA822" s="49"/>
      <c r="BB822" s="49"/>
      <c r="BC822" s="49"/>
      <c r="BD822" s="49"/>
      <c r="BE822" s="49"/>
      <c r="BF822" s="49"/>
      <c r="BG822" s="49"/>
      <c r="BH822" s="49"/>
      <c r="BI822" s="49"/>
      <c r="BJ822" s="49"/>
      <c r="BK822" s="49"/>
      <c r="BL822" s="49"/>
      <c r="BM822" s="49"/>
      <c r="BN822" s="49"/>
      <c r="BO822" s="62"/>
      <c r="BP822" s="62"/>
    </row>
    <row r="823" spans="6:68" s="45" customFormat="1" x14ac:dyDescent="0.5">
      <c r="F823" s="46"/>
      <c r="G823" s="46"/>
      <c r="H823" s="46"/>
      <c r="I823" s="46"/>
      <c r="J823" s="46"/>
      <c r="L823" s="49"/>
      <c r="M823" s="49"/>
      <c r="N823" s="49"/>
      <c r="O823" s="49"/>
      <c r="P823" s="49"/>
      <c r="Q823" s="49"/>
      <c r="R823" s="49"/>
      <c r="S823" s="49"/>
      <c r="T823" s="49"/>
      <c r="U823" s="49"/>
      <c r="V823" s="49"/>
      <c r="W823" s="49"/>
      <c r="X823" s="49"/>
      <c r="Y823" s="49"/>
      <c r="Z823" s="49"/>
      <c r="AA823" s="49"/>
      <c r="AB823" s="49"/>
      <c r="AC823" s="49"/>
      <c r="AD823" s="49"/>
      <c r="AE823" s="49"/>
      <c r="AF823" s="49"/>
      <c r="AG823" s="49"/>
      <c r="AH823" s="49"/>
      <c r="AI823" s="49"/>
      <c r="AJ823" s="49"/>
      <c r="AK823" s="49"/>
      <c r="AL823" s="49"/>
      <c r="AM823" s="49"/>
      <c r="AN823" s="49"/>
      <c r="AO823" s="49"/>
      <c r="AP823" s="49"/>
      <c r="AQ823" s="49"/>
      <c r="AR823" s="49"/>
      <c r="AS823" s="49"/>
      <c r="AT823" s="49"/>
      <c r="AU823" s="49"/>
      <c r="AV823" s="49"/>
      <c r="AW823" s="49"/>
      <c r="AX823" s="49"/>
      <c r="AY823" s="49"/>
      <c r="AZ823" s="49"/>
      <c r="BA823" s="49"/>
      <c r="BB823" s="49"/>
      <c r="BC823" s="49"/>
      <c r="BD823" s="49"/>
      <c r="BE823" s="49"/>
      <c r="BF823" s="49"/>
      <c r="BG823" s="49"/>
      <c r="BH823" s="49"/>
      <c r="BI823" s="49"/>
      <c r="BJ823" s="49"/>
      <c r="BK823" s="49"/>
      <c r="BL823" s="49"/>
      <c r="BM823" s="49"/>
      <c r="BN823" s="49"/>
      <c r="BO823" s="62"/>
      <c r="BP823" s="62"/>
    </row>
    <row r="824" spans="6:68" s="45" customFormat="1" x14ac:dyDescent="0.5">
      <c r="F824" s="46"/>
      <c r="G824" s="46"/>
      <c r="H824" s="46"/>
      <c r="I824" s="46"/>
      <c r="J824" s="46"/>
      <c r="L824" s="49"/>
      <c r="M824" s="49"/>
      <c r="N824" s="49"/>
      <c r="O824" s="49"/>
      <c r="P824" s="49"/>
      <c r="Q824" s="49"/>
      <c r="R824" s="49"/>
      <c r="S824" s="49"/>
      <c r="T824" s="49"/>
      <c r="U824" s="49"/>
      <c r="V824" s="49"/>
      <c r="W824" s="49"/>
      <c r="X824" s="49"/>
      <c r="Y824" s="49"/>
      <c r="Z824" s="49"/>
      <c r="AA824" s="49"/>
      <c r="AB824" s="49"/>
      <c r="AC824" s="49"/>
      <c r="AD824" s="49"/>
      <c r="AE824" s="49"/>
      <c r="AF824" s="49"/>
      <c r="AG824" s="49"/>
      <c r="AH824" s="49"/>
      <c r="AI824" s="49"/>
      <c r="AJ824" s="49"/>
      <c r="AK824" s="49"/>
      <c r="AL824" s="49"/>
      <c r="AM824" s="49"/>
      <c r="AN824" s="49"/>
      <c r="AO824" s="49"/>
      <c r="AP824" s="49"/>
      <c r="AQ824" s="49"/>
      <c r="AR824" s="49"/>
      <c r="AS824" s="49"/>
      <c r="AT824" s="49"/>
      <c r="AU824" s="49"/>
      <c r="AV824" s="49"/>
      <c r="AW824" s="49"/>
      <c r="AX824" s="49"/>
      <c r="AY824" s="49"/>
      <c r="AZ824" s="49"/>
      <c r="BA824" s="49"/>
      <c r="BB824" s="49"/>
      <c r="BC824" s="49"/>
      <c r="BD824" s="49"/>
      <c r="BE824" s="49"/>
      <c r="BF824" s="49"/>
      <c r="BG824" s="49"/>
      <c r="BH824" s="49"/>
      <c r="BI824" s="49"/>
      <c r="BJ824" s="49"/>
      <c r="BK824" s="49"/>
      <c r="BL824" s="49"/>
      <c r="BM824" s="49"/>
      <c r="BN824" s="49"/>
      <c r="BO824" s="62"/>
      <c r="BP824" s="62"/>
    </row>
    <row r="825" spans="6:68" s="45" customFormat="1" x14ac:dyDescent="0.5">
      <c r="F825" s="46"/>
      <c r="G825" s="46"/>
      <c r="H825" s="46"/>
      <c r="I825" s="46"/>
      <c r="J825" s="46"/>
      <c r="L825" s="49"/>
      <c r="M825" s="49"/>
      <c r="N825" s="49"/>
      <c r="O825" s="49"/>
      <c r="P825" s="49"/>
      <c r="Q825" s="49"/>
      <c r="R825" s="49"/>
      <c r="S825" s="49"/>
      <c r="T825" s="49"/>
      <c r="U825" s="49"/>
      <c r="V825" s="49"/>
      <c r="W825" s="49"/>
      <c r="X825" s="49"/>
      <c r="Y825" s="49"/>
      <c r="Z825" s="49"/>
      <c r="AA825" s="49"/>
      <c r="AB825" s="49"/>
      <c r="AC825" s="49"/>
      <c r="AD825" s="49"/>
      <c r="AE825" s="49"/>
      <c r="AF825" s="49"/>
      <c r="AG825" s="49"/>
      <c r="AH825" s="49"/>
      <c r="AI825" s="49"/>
      <c r="AJ825" s="49"/>
      <c r="AK825" s="49"/>
      <c r="AL825" s="49"/>
      <c r="AM825" s="49"/>
      <c r="AN825" s="49"/>
      <c r="AO825" s="49"/>
      <c r="AP825" s="49"/>
      <c r="AQ825" s="49"/>
      <c r="AR825" s="49"/>
      <c r="AS825" s="49"/>
      <c r="AT825" s="49"/>
      <c r="AU825" s="49"/>
      <c r="AV825" s="49"/>
      <c r="AW825" s="49"/>
      <c r="AX825" s="49"/>
      <c r="AY825" s="49"/>
      <c r="AZ825" s="49"/>
      <c r="BA825" s="49"/>
      <c r="BB825" s="49"/>
      <c r="BC825" s="49"/>
      <c r="BD825" s="49"/>
      <c r="BE825" s="49"/>
      <c r="BF825" s="49"/>
      <c r="BG825" s="49"/>
      <c r="BH825" s="49"/>
      <c r="BI825" s="49"/>
      <c r="BJ825" s="49"/>
      <c r="BK825" s="49"/>
      <c r="BL825" s="49"/>
      <c r="BM825" s="49"/>
      <c r="BN825" s="49"/>
      <c r="BO825" s="62"/>
      <c r="BP825" s="62"/>
    </row>
    <row r="826" spans="6:68" s="45" customFormat="1" x14ac:dyDescent="0.5">
      <c r="F826" s="46"/>
      <c r="G826" s="46"/>
      <c r="H826" s="46"/>
      <c r="I826" s="46"/>
      <c r="J826" s="46"/>
      <c r="L826" s="49"/>
      <c r="M826" s="49"/>
      <c r="N826" s="49"/>
      <c r="O826" s="49"/>
      <c r="P826" s="49"/>
      <c r="Q826" s="49"/>
      <c r="R826" s="49"/>
      <c r="S826" s="49"/>
      <c r="T826" s="49"/>
      <c r="U826" s="49"/>
      <c r="V826" s="49"/>
      <c r="W826" s="49"/>
      <c r="X826" s="49"/>
      <c r="Y826" s="49"/>
      <c r="Z826" s="49"/>
      <c r="AA826" s="49"/>
      <c r="AB826" s="49"/>
      <c r="AC826" s="49"/>
      <c r="AD826" s="49"/>
      <c r="AE826" s="49"/>
      <c r="AF826" s="49"/>
      <c r="AG826" s="49"/>
      <c r="AH826" s="49"/>
      <c r="AI826" s="49"/>
      <c r="AJ826" s="49"/>
      <c r="AK826" s="49"/>
      <c r="AL826" s="49"/>
      <c r="AM826" s="49"/>
      <c r="AN826" s="49"/>
      <c r="AO826" s="49"/>
      <c r="AP826" s="49"/>
      <c r="AQ826" s="49"/>
      <c r="AR826" s="49"/>
      <c r="AS826" s="49"/>
      <c r="AT826" s="49"/>
      <c r="AU826" s="49"/>
      <c r="AV826" s="49"/>
      <c r="AW826" s="49"/>
      <c r="AX826" s="49"/>
      <c r="AY826" s="49"/>
      <c r="AZ826" s="49"/>
      <c r="BA826" s="49"/>
      <c r="BB826" s="49"/>
      <c r="BC826" s="49"/>
      <c r="BD826" s="49"/>
      <c r="BE826" s="49"/>
      <c r="BF826" s="49"/>
      <c r="BG826" s="49"/>
      <c r="BH826" s="49"/>
      <c r="BI826" s="49"/>
      <c r="BJ826" s="49"/>
      <c r="BK826" s="49"/>
      <c r="BL826" s="49"/>
      <c r="BM826" s="49"/>
      <c r="BN826" s="49"/>
      <c r="BO826" s="62"/>
      <c r="BP826" s="62"/>
    </row>
    <row r="827" spans="6:68" s="45" customFormat="1" x14ac:dyDescent="0.5">
      <c r="F827" s="46"/>
      <c r="G827" s="46"/>
      <c r="H827" s="46"/>
      <c r="I827" s="46"/>
      <c r="J827" s="46"/>
      <c r="L827" s="49"/>
      <c r="M827" s="49"/>
      <c r="N827" s="49"/>
      <c r="O827" s="49"/>
      <c r="P827" s="49"/>
      <c r="Q827" s="49"/>
      <c r="R827" s="49"/>
      <c r="S827" s="49"/>
      <c r="T827" s="49"/>
      <c r="U827" s="49"/>
      <c r="V827" s="49"/>
      <c r="W827" s="49"/>
      <c r="X827" s="49"/>
      <c r="Y827" s="49"/>
      <c r="Z827" s="49"/>
      <c r="AA827" s="49"/>
      <c r="AB827" s="49"/>
      <c r="AC827" s="49"/>
      <c r="AD827" s="49"/>
      <c r="AE827" s="49"/>
      <c r="AF827" s="49"/>
      <c r="AG827" s="49"/>
      <c r="AH827" s="49"/>
      <c r="AI827" s="49"/>
      <c r="AJ827" s="49"/>
      <c r="AK827" s="49"/>
      <c r="AL827" s="49"/>
      <c r="AM827" s="49"/>
      <c r="AN827" s="49"/>
      <c r="AO827" s="49"/>
      <c r="AP827" s="49"/>
      <c r="AQ827" s="49"/>
      <c r="AR827" s="49"/>
      <c r="AS827" s="49"/>
      <c r="AT827" s="49"/>
      <c r="AU827" s="49"/>
      <c r="AV827" s="49"/>
      <c r="AW827" s="49"/>
      <c r="AX827" s="49"/>
      <c r="AY827" s="49"/>
      <c r="AZ827" s="49"/>
      <c r="BA827" s="49"/>
      <c r="BB827" s="49"/>
      <c r="BC827" s="49"/>
      <c r="BD827" s="49"/>
      <c r="BE827" s="49"/>
      <c r="BF827" s="49"/>
      <c r="BG827" s="49"/>
      <c r="BH827" s="49"/>
      <c r="BI827" s="49"/>
      <c r="BJ827" s="49"/>
      <c r="BK827" s="49"/>
      <c r="BL827" s="49"/>
      <c r="BM827" s="49"/>
      <c r="BN827" s="49"/>
      <c r="BO827" s="62"/>
      <c r="BP827" s="62"/>
    </row>
    <row r="828" spans="6:68" s="45" customFormat="1" x14ac:dyDescent="0.5">
      <c r="F828" s="46"/>
      <c r="G828" s="46"/>
      <c r="H828" s="46"/>
      <c r="I828" s="46"/>
      <c r="J828" s="46"/>
      <c r="L828" s="49"/>
      <c r="M828" s="49"/>
      <c r="N828" s="49"/>
      <c r="O828" s="49"/>
      <c r="P828" s="49"/>
      <c r="Q828" s="49"/>
      <c r="R828" s="49"/>
      <c r="S828" s="49"/>
      <c r="T828" s="49"/>
      <c r="U828" s="49"/>
      <c r="V828" s="49"/>
      <c r="W828" s="49"/>
      <c r="X828" s="49"/>
      <c r="Y828" s="49"/>
      <c r="Z828" s="49"/>
      <c r="AA828" s="49"/>
      <c r="AB828" s="49"/>
      <c r="AC828" s="49"/>
      <c r="AD828" s="49"/>
      <c r="AE828" s="49"/>
      <c r="AF828" s="49"/>
      <c r="AG828" s="49"/>
      <c r="AH828" s="49"/>
      <c r="AI828" s="49"/>
      <c r="AJ828" s="49"/>
      <c r="AK828" s="49"/>
      <c r="AL828" s="49"/>
      <c r="AM828" s="49"/>
      <c r="AN828" s="49"/>
      <c r="AO828" s="49"/>
      <c r="AP828" s="49"/>
      <c r="AQ828" s="49"/>
      <c r="AR828" s="49"/>
      <c r="AS828" s="49"/>
      <c r="AT828" s="49"/>
      <c r="AU828" s="49"/>
      <c r="AV828" s="49"/>
      <c r="AW828" s="49"/>
      <c r="AX828" s="49"/>
      <c r="AY828" s="49"/>
      <c r="AZ828" s="49"/>
      <c r="BA828" s="49"/>
      <c r="BB828" s="49"/>
      <c r="BC828" s="49"/>
      <c r="BD828" s="49"/>
      <c r="BE828" s="49"/>
      <c r="BF828" s="49"/>
      <c r="BG828" s="49"/>
      <c r="BH828" s="49"/>
      <c r="BI828" s="49"/>
      <c r="BJ828" s="49"/>
      <c r="BK828" s="49"/>
      <c r="BL828" s="49"/>
      <c r="BM828" s="49"/>
      <c r="BN828" s="49"/>
      <c r="BO828" s="62"/>
      <c r="BP828" s="62"/>
    </row>
    <row r="829" spans="6:68" s="45" customFormat="1" x14ac:dyDescent="0.5">
      <c r="F829" s="46"/>
      <c r="G829" s="46"/>
      <c r="H829" s="46"/>
      <c r="I829" s="46"/>
      <c r="J829" s="46"/>
      <c r="L829" s="49"/>
      <c r="M829" s="49"/>
      <c r="N829" s="49"/>
      <c r="O829" s="49"/>
      <c r="P829" s="49"/>
      <c r="Q829" s="49"/>
      <c r="R829" s="49"/>
      <c r="S829" s="49"/>
      <c r="T829" s="49"/>
      <c r="U829" s="49"/>
      <c r="V829" s="49"/>
      <c r="W829" s="49"/>
      <c r="X829" s="49"/>
      <c r="Y829" s="49"/>
      <c r="Z829" s="49"/>
      <c r="AA829" s="49"/>
      <c r="AB829" s="49"/>
      <c r="AC829" s="49"/>
      <c r="AD829" s="49"/>
      <c r="AE829" s="49"/>
      <c r="AF829" s="49"/>
      <c r="AG829" s="49"/>
      <c r="AH829" s="49"/>
      <c r="AI829" s="49"/>
      <c r="AJ829" s="49"/>
      <c r="AK829" s="49"/>
      <c r="AL829" s="49"/>
      <c r="AM829" s="49"/>
      <c r="AN829" s="49"/>
      <c r="AO829" s="49"/>
      <c r="AP829" s="49"/>
      <c r="AQ829" s="49"/>
      <c r="AR829" s="49"/>
      <c r="AS829" s="49"/>
      <c r="AT829" s="49"/>
      <c r="AU829" s="49"/>
      <c r="AV829" s="49"/>
      <c r="AW829" s="49"/>
      <c r="AX829" s="49"/>
      <c r="AY829" s="49"/>
      <c r="AZ829" s="49"/>
      <c r="BA829" s="49"/>
      <c r="BB829" s="49"/>
      <c r="BC829" s="49"/>
      <c r="BD829" s="49"/>
      <c r="BE829" s="49"/>
      <c r="BF829" s="49"/>
      <c r="BG829" s="49"/>
      <c r="BH829" s="49"/>
      <c r="BI829" s="49"/>
      <c r="BJ829" s="49"/>
      <c r="BK829" s="49"/>
      <c r="BL829" s="49"/>
      <c r="BM829" s="49"/>
      <c r="BN829" s="49"/>
      <c r="BO829" s="62"/>
      <c r="BP829" s="62"/>
    </row>
    <row r="830" spans="6:68" s="45" customFormat="1" x14ac:dyDescent="0.5">
      <c r="F830" s="46"/>
      <c r="G830" s="46"/>
      <c r="H830" s="46"/>
      <c r="I830" s="46"/>
      <c r="J830" s="46"/>
      <c r="L830" s="49"/>
      <c r="M830" s="49"/>
      <c r="N830" s="49"/>
      <c r="O830" s="49"/>
      <c r="P830" s="49"/>
      <c r="Q830" s="49"/>
      <c r="R830" s="49"/>
      <c r="S830" s="49"/>
      <c r="T830" s="49"/>
      <c r="U830" s="49"/>
      <c r="V830" s="49"/>
      <c r="W830" s="49"/>
      <c r="X830" s="49"/>
      <c r="Y830" s="49"/>
      <c r="Z830" s="49"/>
      <c r="AA830" s="49"/>
      <c r="AB830" s="49"/>
      <c r="AC830" s="49"/>
      <c r="AD830" s="49"/>
      <c r="AE830" s="49"/>
      <c r="AF830" s="49"/>
      <c r="AG830" s="49"/>
      <c r="AH830" s="49"/>
      <c r="AI830" s="49"/>
      <c r="AJ830" s="49"/>
      <c r="AK830" s="49"/>
      <c r="AL830" s="49"/>
      <c r="AM830" s="49"/>
      <c r="AN830" s="49"/>
      <c r="AO830" s="49"/>
      <c r="AP830" s="49"/>
      <c r="AQ830" s="49"/>
      <c r="AR830" s="49"/>
      <c r="AS830" s="49"/>
      <c r="AT830" s="49"/>
      <c r="AU830" s="49"/>
      <c r="AV830" s="49"/>
      <c r="AW830" s="49"/>
      <c r="AX830" s="49"/>
      <c r="AY830" s="49"/>
      <c r="AZ830" s="49"/>
      <c r="BA830" s="49"/>
      <c r="BB830" s="49"/>
      <c r="BC830" s="49"/>
      <c r="BD830" s="49"/>
      <c r="BE830" s="49"/>
      <c r="BF830" s="49"/>
      <c r="BG830" s="49"/>
      <c r="BH830" s="49"/>
      <c r="BI830" s="49"/>
      <c r="BJ830" s="49"/>
      <c r="BK830" s="49"/>
      <c r="BL830" s="49"/>
      <c r="BM830" s="49"/>
      <c r="BN830" s="49"/>
      <c r="BO830" s="62"/>
      <c r="BP830" s="62"/>
    </row>
    <row r="831" spans="6:68" s="45" customFormat="1" x14ac:dyDescent="0.5">
      <c r="F831" s="46"/>
      <c r="G831" s="46"/>
      <c r="H831" s="46"/>
      <c r="I831" s="46"/>
      <c r="J831" s="46"/>
      <c r="L831" s="49"/>
      <c r="M831" s="49"/>
      <c r="N831" s="49"/>
      <c r="O831" s="49"/>
      <c r="P831" s="49"/>
      <c r="Q831" s="49"/>
      <c r="R831" s="49"/>
      <c r="S831" s="49"/>
      <c r="T831" s="49"/>
      <c r="U831" s="49"/>
      <c r="V831" s="49"/>
      <c r="W831" s="49"/>
      <c r="X831" s="49"/>
      <c r="Y831" s="49"/>
      <c r="Z831" s="49"/>
      <c r="AA831" s="49"/>
      <c r="AB831" s="49"/>
      <c r="AC831" s="49"/>
      <c r="AD831" s="49"/>
      <c r="AE831" s="49"/>
      <c r="AF831" s="49"/>
      <c r="AG831" s="49"/>
      <c r="AH831" s="49"/>
      <c r="AI831" s="49"/>
      <c r="AJ831" s="49"/>
      <c r="AK831" s="49"/>
      <c r="AL831" s="49"/>
      <c r="AM831" s="49"/>
      <c r="AN831" s="49"/>
      <c r="AO831" s="49"/>
      <c r="AP831" s="49"/>
      <c r="AQ831" s="49"/>
      <c r="AR831" s="49"/>
      <c r="AS831" s="49"/>
      <c r="AT831" s="49"/>
      <c r="AU831" s="49"/>
      <c r="AV831" s="49"/>
      <c r="AW831" s="49"/>
      <c r="AX831" s="49"/>
      <c r="AY831" s="49"/>
      <c r="AZ831" s="49"/>
      <c r="BA831" s="49"/>
      <c r="BB831" s="49"/>
      <c r="BC831" s="49"/>
      <c r="BD831" s="49"/>
      <c r="BE831" s="49"/>
      <c r="BF831" s="49"/>
      <c r="BG831" s="49"/>
      <c r="BH831" s="49"/>
      <c r="BI831" s="49"/>
      <c r="BJ831" s="49"/>
      <c r="BK831" s="49"/>
      <c r="BL831" s="49"/>
      <c r="BM831" s="49"/>
      <c r="BN831" s="49"/>
      <c r="BO831" s="62"/>
      <c r="BP831" s="62"/>
    </row>
    <row r="832" spans="6:68" s="45" customFormat="1" x14ac:dyDescent="0.5">
      <c r="F832" s="46"/>
      <c r="G832" s="46"/>
      <c r="H832" s="46"/>
      <c r="I832" s="46"/>
      <c r="J832" s="46"/>
      <c r="L832" s="49"/>
      <c r="M832" s="49"/>
      <c r="N832" s="49"/>
      <c r="O832" s="49"/>
      <c r="P832" s="49"/>
      <c r="Q832" s="49"/>
      <c r="R832" s="49"/>
      <c r="S832" s="49"/>
      <c r="T832" s="49"/>
      <c r="U832" s="49"/>
      <c r="V832" s="49"/>
      <c r="W832" s="49"/>
      <c r="X832" s="49"/>
      <c r="Y832" s="49"/>
      <c r="Z832" s="49"/>
      <c r="AA832" s="49"/>
      <c r="AB832" s="49"/>
      <c r="AC832" s="49"/>
      <c r="AD832" s="49"/>
      <c r="AE832" s="49"/>
      <c r="AF832" s="49"/>
      <c r="AG832" s="49"/>
      <c r="AH832" s="49"/>
      <c r="AI832" s="49"/>
      <c r="AJ832" s="49"/>
      <c r="AK832" s="49"/>
      <c r="AL832" s="49"/>
      <c r="AM832" s="49"/>
      <c r="AN832" s="49"/>
      <c r="AO832" s="49"/>
      <c r="AP832" s="49"/>
      <c r="AQ832" s="49"/>
      <c r="AR832" s="49"/>
      <c r="AS832" s="49"/>
      <c r="AT832" s="49"/>
      <c r="AU832" s="49"/>
      <c r="AV832" s="49"/>
      <c r="AW832" s="49"/>
      <c r="AX832" s="49"/>
      <c r="AY832" s="49"/>
      <c r="AZ832" s="49"/>
      <c r="BA832" s="49"/>
      <c r="BB832" s="49"/>
      <c r="BC832" s="49"/>
      <c r="BD832" s="49"/>
      <c r="BE832" s="49"/>
      <c r="BF832" s="49"/>
      <c r="BG832" s="49"/>
      <c r="BH832" s="49"/>
      <c r="BI832" s="49"/>
      <c r="BJ832" s="49"/>
      <c r="BK832" s="49"/>
      <c r="BL832" s="49"/>
      <c r="BM832" s="49"/>
      <c r="BN832" s="49"/>
      <c r="BO832" s="62"/>
      <c r="BP832" s="62"/>
    </row>
    <row r="833" spans="6:68" s="45" customFormat="1" x14ac:dyDescent="0.5">
      <c r="F833" s="46"/>
      <c r="G833" s="46"/>
      <c r="H833" s="46"/>
      <c r="I833" s="46"/>
      <c r="J833" s="46"/>
      <c r="L833" s="49"/>
      <c r="M833" s="49"/>
      <c r="N833" s="49"/>
      <c r="O833" s="49"/>
      <c r="P833" s="49"/>
      <c r="Q833" s="49"/>
      <c r="R833" s="49"/>
      <c r="S833" s="49"/>
      <c r="T833" s="49"/>
      <c r="U833" s="49"/>
      <c r="V833" s="49"/>
      <c r="W833" s="49"/>
      <c r="X833" s="49"/>
      <c r="Y833" s="49"/>
      <c r="Z833" s="49"/>
      <c r="AA833" s="49"/>
      <c r="AB833" s="49"/>
      <c r="AC833" s="49"/>
      <c r="AD833" s="49"/>
      <c r="AE833" s="49"/>
      <c r="AF833" s="49"/>
      <c r="AG833" s="49"/>
      <c r="AH833" s="49"/>
      <c r="AI833" s="49"/>
      <c r="AJ833" s="49"/>
      <c r="AK833" s="49"/>
      <c r="AL833" s="49"/>
      <c r="AM833" s="49"/>
      <c r="AN833" s="49"/>
      <c r="AO833" s="49"/>
      <c r="AP833" s="49"/>
      <c r="AQ833" s="49"/>
      <c r="AR833" s="49"/>
      <c r="AS833" s="49"/>
      <c r="AT833" s="49"/>
      <c r="AU833" s="49"/>
      <c r="AV833" s="49"/>
      <c r="AW833" s="49"/>
      <c r="AX833" s="49"/>
      <c r="AY833" s="49"/>
      <c r="AZ833" s="49"/>
      <c r="BA833" s="49"/>
      <c r="BB833" s="49"/>
      <c r="BC833" s="49"/>
      <c r="BD833" s="49"/>
      <c r="BE833" s="49"/>
      <c r="BF833" s="49"/>
      <c r="BG833" s="49"/>
      <c r="BH833" s="49"/>
      <c r="BI833" s="49"/>
      <c r="BJ833" s="49"/>
      <c r="BK833" s="49"/>
      <c r="BL833" s="49"/>
      <c r="BM833" s="49"/>
      <c r="BN833" s="49"/>
      <c r="BO833" s="62"/>
      <c r="BP833" s="62"/>
    </row>
    <row r="834" spans="6:68" s="45" customFormat="1" x14ac:dyDescent="0.5">
      <c r="F834" s="46"/>
      <c r="G834" s="46"/>
      <c r="H834" s="46"/>
      <c r="I834" s="46"/>
      <c r="J834" s="46"/>
      <c r="L834" s="49"/>
      <c r="M834" s="49"/>
      <c r="N834" s="49"/>
      <c r="O834" s="49"/>
      <c r="P834" s="49"/>
      <c r="Q834" s="49"/>
      <c r="R834" s="49"/>
      <c r="S834" s="49"/>
      <c r="T834" s="49"/>
      <c r="U834" s="49"/>
      <c r="V834" s="49"/>
      <c r="W834" s="49"/>
      <c r="X834" s="49"/>
      <c r="Y834" s="49"/>
      <c r="Z834" s="49"/>
      <c r="AA834" s="49"/>
      <c r="AB834" s="49"/>
      <c r="AC834" s="49"/>
      <c r="AD834" s="49"/>
      <c r="AE834" s="49"/>
      <c r="AF834" s="49"/>
      <c r="AG834" s="49"/>
      <c r="AH834" s="49"/>
      <c r="AI834" s="49"/>
      <c r="AJ834" s="49"/>
      <c r="AK834" s="49"/>
      <c r="AL834" s="49"/>
      <c r="AM834" s="49"/>
      <c r="AN834" s="49"/>
      <c r="AO834" s="49"/>
      <c r="AP834" s="49"/>
      <c r="AQ834" s="49"/>
      <c r="AR834" s="49"/>
      <c r="AS834" s="49"/>
      <c r="AT834" s="49"/>
      <c r="AU834" s="49"/>
      <c r="AV834" s="49"/>
      <c r="AW834" s="49"/>
      <c r="AX834" s="49"/>
      <c r="AY834" s="49"/>
      <c r="AZ834" s="49"/>
      <c r="BA834" s="49"/>
      <c r="BB834" s="49"/>
      <c r="BC834" s="49"/>
      <c r="BD834" s="49"/>
      <c r="BE834" s="49"/>
      <c r="BF834" s="49"/>
      <c r="BG834" s="49"/>
      <c r="BH834" s="49"/>
      <c r="BI834" s="49"/>
      <c r="BJ834" s="49"/>
      <c r="BK834" s="49"/>
      <c r="BL834" s="49"/>
      <c r="BM834" s="49"/>
      <c r="BN834" s="49"/>
      <c r="BO834" s="62"/>
      <c r="BP834" s="62"/>
    </row>
    <row r="835" spans="6:68" s="45" customFormat="1" x14ac:dyDescent="0.5">
      <c r="F835" s="46"/>
      <c r="G835" s="46"/>
      <c r="H835" s="46"/>
      <c r="I835" s="46"/>
      <c r="J835" s="46"/>
      <c r="L835" s="49"/>
      <c r="M835" s="49"/>
      <c r="N835" s="49"/>
      <c r="O835" s="49"/>
      <c r="P835" s="49"/>
      <c r="Q835" s="49"/>
      <c r="R835" s="49"/>
      <c r="S835" s="49"/>
      <c r="T835" s="49"/>
      <c r="U835" s="49"/>
      <c r="V835" s="49"/>
      <c r="W835" s="49"/>
      <c r="X835" s="49"/>
      <c r="Y835" s="49"/>
      <c r="Z835" s="49"/>
      <c r="AA835" s="49"/>
      <c r="AB835" s="49"/>
      <c r="AC835" s="49"/>
      <c r="AD835" s="49"/>
      <c r="AE835" s="49"/>
      <c r="AF835" s="49"/>
      <c r="AG835" s="49"/>
      <c r="AH835" s="49"/>
      <c r="AI835" s="49"/>
      <c r="AJ835" s="49"/>
      <c r="AK835" s="49"/>
      <c r="AL835" s="49"/>
      <c r="AM835" s="49"/>
      <c r="AN835" s="49"/>
      <c r="AO835" s="49"/>
      <c r="AP835" s="49"/>
      <c r="AQ835" s="49"/>
      <c r="AR835" s="49"/>
      <c r="AS835" s="49"/>
      <c r="AT835" s="49"/>
      <c r="AU835" s="49"/>
      <c r="AV835" s="49"/>
      <c r="AW835" s="49"/>
      <c r="AX835" s="49"/>
      <c r="AY835" s="49"/>
      <c r="AZ835" s="49"/>
      <c r="BA835" s="49"/>
      <c r="BB835" s="49"/>
      <c r="BC835" s="49"/>
      <c r="BD835" s="49"/>
      <c r="BE835" s="49"/>
      <c r="BF835" s="49"/>
      <c r="BG835" s="49"/>
      <c r="BH835" s="49"/>
      <c r="BI835" s="49"/>
      <c r="BJ835" s="49"/>
      <c r="BK835" s="49"/>
      <c r="BL835" s="49"/>
      <c r="BM835" s="49"/>
      <c r="BN835" s="49"/>
      <c r="BO835" s="62"/>
      <c r="BP835" s="62"/>
    </row>
    <row r="836" spans="6:68" s="45" customFormat="1" x14ac:dyDescent="0.5">
      <c r="F836" s="46"/>
      <c r="G836" s="46"/>
      <c r="H836" s="46"/>
      <c r="I836" s="46"/>
      <c r="J836" s="46"/>
      <c r="L836" s="49"/>
      <c r="M836" s="49"/>
      <c r="N836" s="49"/>
      <c r="O836" s="49"/>
      <c r="P836" s="49"/>
      <c r="Q836" s="49"/>
      <c r="R836" s="49"/>
      <c r="S836" s="49"/>
      <c r="T836" s="49"/>
      <c r="U836" s="49"/>
      <c r="V836" s="49"/>
      <c r="W836" s="49"/>
      <c r="X836" s="49"/>
      <c r="Y836" s="49"/>
      <c r="Z836" s="49"/>
      <c r="AA836" s="49"/>
      <c r="AB836" s="49"/>
      <c r="AC836" s="49"/>
      <c r="AD836" s="49"/>
      <c r="AE836" s="49"/>
      <c r="AF836" s="49"/>
      <c r="AG836" s="49"/>
      <c r="AH836" s="49"/>
      <c r="AI836" s="49"/>
      <c r="AJ836" s="49"/>
      <c r="AK836" s="49"/>
      <c r="AL836" s="49"/>
      <c r="AM836" s="49"/>
      <c r="AN836" s="49"/>
      <c r="AO836" s="49"/>
      <c r="AP836" s="49"/>
      <c r="AQ836" s="49"/>
      <c r="AR836" s="49"/>
      <c r="AS836" s="49"/>
      <c r="AT836" s="49"/>
      <c r="AU836" s="49"/>
      <c r="AV836" s="49"/>
      <c r="AW836" s="49"/>
      <c r="AX836" s="49"/>
      <c r="AY836" s="49"/>
      <c r="AZ836" s="49"/>
      <c r="BA836" s="49"/>
      <c r="BB836" s="49"/>
      <c r="BC836" s="49"/>
      <c r="BD836" s="49"/>
      <c r="BE836" s="49"/>
      <c r="BF836" s="49"/>
      <c r="BG836" s="49"/>
      <c r="BH836" s="49"/>
      <c r="BI836" s="49"/>
      <c r="BJ836" s="49"/>
      <c r="BK836" s="49"/>
      <c r="BL836" s="49"/>
      <c r="BM836" s="49"/>
      <c r="BN836" s="49"/>
      <c r="BO836" s="62"/>
      <c r="BP836" s="62"/>
    </row>
    <row r="837" spans="6:68" s="45" customFormat="1" x14ac:dyDescent="0.5">
      <c r="F837" s="46"/>
      <c r="G837" s="46"/>
      <c r="H837" s="46"/>
      <c r="I837" s="46"/>
      <c r="J837" s="46"/>
      <c r="L837" s="49"/>
      <c r="M837" s="49"/>
      <c r="N837" s="49"/>
      <c r="O837" s="49"/>
      <c r="P837" s="49"/>
      <c r="Q837" s="49"/>
      <c r="R837" s="49"/>
      <c r="S837" s="49"/>
      <c r="T837" s="49"/>
      <c r="U837" s="49"/>
      <c r="V837" s="49"/>
      <c r="W837" s="49"/>
      <c r="X837" s="49"/>
      <c r="Y837" s="49"/>
      <c r="Z837" s="49"/>
      <c r="AA837" s="49"/>
      <c r="AB837" s="49"/>
      <c r="AC837" s="49"/>
      <c r="AD837" s="49"/>
      <c r="AE837" s="49"/>
      <c r="AF837" s="49"/>
      <c r="AG837" s="49"/>
      <c r="AH837" s="49"/>
      <c r="AI837" s="49"/>
      <c r="AJ837" s="49"/>
      <c r="AK837" s="49"/>
      <c r="AL837" s="49"/>
      <c r="AM837" s="49"/>
      <c r="AN837" s="49"/>
      <c r="AO837" s="49"/>
      <c r="AP837" s="49"/>
      <c r="AQ837" s="49"/>
      <c r="AR837" s="49"/>
      <c r="AS837" s="49"/>
      <c r="AT837" s="49"/>
      <c r="AU837" s="49"/>
      <c r="AV837" s="49"/>
      <c r="AW837" s="49"/>
      <c r="AX837" s="49"/>
      <c r="AY837" s="49"/>
      <c r="AZ837" s="49"/>
      <c r="BA837" s="49"/>
      <c r="BB837" s="49"/>
      <c r="BC837" s="49"/>
      <c r="BD837" s="49"/>
      <c r="BE837" s="49"/>
      <c r="BF837" s="49"/>
      <c r="BG837" s="49"/>
      <c r="BH837" s="49"/>
      <c r="BI837" s="49"/>
      <c r="BJ837" s="49"/>
      <c r="BK837" s="49"/>
      <c r="BL837" s="49"/>
      <c r="BM837" s="49"/>
      <c r="BN837" s="49"/>
      <c r="BO837" s="62"/>
      <c r="BP837" s="62"/>
    </row>
    <row r="838" spans="6:68" s="45" customFormat="1" x14ac:dyDescent="0.5">
      <c r="F838" s="46"/>
      <c r="G838" s="46"/>
      <c r="H838" s="46"/>
      <c r="I838" s="46"/>
      <c r="J838" s="46"/>
      <c r="L838" s="49"/>
      <c r="M838" s="49"/>
      <c r="N838" s="49"/>
      <c r="O838" s="49"/>
      <c r="P838" s="49"/>
      <c r="Q838" s="49"/>
      <c r="R838" s="49"/>
      <c r="S838" s="49"/>
      <c r="T838" s="49"/>
      <c r="U838" s="49"/>
      <c r="V838" s="49"/>
      <c r="W838" s="49"/>
      <c r="X838" s="49"/>
      <c r="Y838" s="49"/>
      <c r="Z838" s="49"/>
      <c r="AA838" s="49"/>
      <c r="AB838" s="49"/>
      <c r="AC838" s="49"/>
      <c r="AD838" s="49"/>
      <c r="AE838" s="49"/>
      <c r="AF838" s="49"/>
      <c r="AG838" s="49"/>
      <c r="AH838" s="49"/>
      <c r="AI838" s="49"/>
      <c r="AJ838" s="49"/>
      <c r="AK838" s="49"/>
      <c r="AL838" s="49"/>
      <c r="AM838" s="49"/>
      <c r="AN838" s="49"/>
      <c r="AO838" s="49"/>
      <c r="AP838" s="49"/>
      <c r="AQ838" s="49"/>
      <c r="AR838" s="49"/>
      <c r="AS838" s="49"/>
      <c r="AT838" s="49"/>
      <c r="AU838" s="49"/>
      <c r="AV838" s="49"/>
      <c r="AW838" s="49"/>
      <c r="AX838" s="49"/>
      <c r="AY838" s="49"/>
      <c r="AZ838" s="49"/>
      <c r="BA838" s="49"/>
      <c r="BB838" s="49"/>
      <c r="BC838" s="49"/>
      <c r="BD838" s="49"/>
      <c r="BE838" s="49"/>
      <c r="BF838" s="49"/>
      <c r="BG838" s="49"/>
      <c r="BH838" s="49"/>
      <c r="BI838" s="49"/>
      <c r="BJ838" s="49"/>
      <c r="BK838" s="49"/>
      <c r="BL838" s="49"/>
      <c r="BM838" s="49"/>
      <c r="BN838" s="49"/>
      <c r="BO838" s="62"/>
      <c r="BP838" s="62"/>
    </row>
    <row r="839" spans="6:68" s="45" customFormat="1" x14ac:dyDescent="0.5">
      <c r="F839" s="46"/>
      <c r="G839" s="46"/>
      <c r="H839" s="46"/>
      <c r="I839" s="46"/>
      <c r="J839" s="46"/>
      <c r="L839" s="49"/>
      <c r="M839" s="49"/>
      <c r="N839" s="49"/>
      <c r="O839" s="49"/>
      <c r="P839" s="49"/>
      <c r="Q839" s="49"/>
      <c r="R839" s="49"/>
      <c r="S839" s="49"/>
      <c r="T839" s="49"/>
      <c r="U839" s="49"/>
      <c r="V839" s="49"/>
      <c r="W839" s="49"/>
      <c r="X839" s="49"/>
      <c r="Y839" s="49"/>
      <c r="Z839" s="49"/>
      <c r="AA839" s="49"/>
      <c r="AB839" s="49"/>
      <c r="AC839" s="49"/>
      <c r="AD839" s="49"/>
      <c r="AE839" s="49"/>
      <c r="AF839" s="49"/>
      <c r="AG839" s="49"/>
      <c r="AH839" s="49"/>
      <c r="AI839" s="49"/>
      <c r="AJ839" s="49"/>
      <c r="AK839" s="49"/>
      <c r="AL839" s="49"/>
      <c r="AM839" s="49"/>
      <c r="AN839" s="49"/>
      <c r="AO839" s="49"/>
      <c r="AP839" s="49"/>
      <c r="AQ839" s="49"/>
      <c r="AR839" s="49"/>
      <c r="AS839" s="49"/>
      <c r="AT839" s="49"/>
      <c r="AU839" s="49"/>
      <c r="AV839" s="49"/>
      <c r="AW839" s="49"/>
      <c r="AX839" s="49"/>
      <c r="AY839" s="49"/>
      <c r="AZ839" s="49"/>
      <c r="BA839" s="49"/>
      <c r="BB839" s="49"/>
      <c r="BC839" s="49"/>
      <c r="BD839" s="49"/>
      <c r="BE839" s="49"/>
      <c r="BF839" s="49"/>
      <c r="BG839" s="49"/>
      <c r="BH839" s="49"/>
      <c r="BI839" s="49"/>
      <c r="BJ839" s="49"/>
      <c r="BK839" s="49"/>
      <c r="BL839" s="49"/>
      <c r="BM839" s="49"/>
      <c r="BN839" s="49"/>
      <c r="BO839" s="62"/>
      <c r="BP839" s="62"/>
    </row>
    <row r="840" spans="6:68" s="45" customFormat="1" x14ac:dyDescent="0.5">
      <c r="F840" s="46"/>
      <c r="G840" s="46"/>
      <c r="H840" s="46"/>
      <c r="I840" s="46"/>
      <c r="J840" s="46"/>
      <c r="L840" s="49"/>
      <c r="M840" s="49"/>
      <c r="N840" s="49"/>
      <c r="O840" s="49"/>
      <c r="P840" s="49"/>
      <c r="Q840" s="49"/>
      <c r="R840" s="49"/>
      <c r="S840" s="49"/>
      <c r="T840" s="49"/>
      <c r="U840" s="49"/>
      <c r="V840" s="49"/>
      <c r="W840" s="49"/>
      <c r="X840" s="49"/>
      <c r="Y840" s="49"/>
      <c r="Z840" s="49"/>
      <c r="AA840" s="49"/>
      <c r="AB840" s="49"/>
      <c r="AC840" s="49"/>
      <c r="AD840" s="49"/>
      <c r="AE840" s="49"/>
      <c r="AF840" s="49"/>
      <c r="AG840" s="49"/>
      <c r="AH840" s="49"/>
      <c r="AI840" s="49"/>
      <c r="AJ840" s="49"/>
      <c r="AK840" s="49"/>
      <c r="AL840" s="49"/>
      <c r="AM840" s="49"/>
      <c r="AN840" s="49"/>
      <c r="AO840" s="49"/>
      <c r="AP840" s="49"/>
      <c r="AQ840" s="49"/>
      <c r="AR840" s="49"/>
      <c r="AS840" s="49"/>
      <c r="AT840" s="49"/>
      <c r="AU840" s="49"/>
      <c r="AV840" s="49"/>
      <c r="AW840" s="49"/>
      <c r="AX840" s="49"/>
      <c r="AY840" s="49"/>
      <c r="AZ840" s="49"/>
      <c r="BA840" s="49"/>
      <c r="BB840" s="49"/>
      <c r="BC840" s="49"/>
      <c r="BD840" s="49"/>
      <c r="BE840" s="49"/>
      <c r="BF840" s="49"/>
      <c r="BG840" s="49"/>
      <c r="BH840" s="49"/>
      <c r="BI840" s="49"/>
      <c r="BJ840" s="49"/>
      <c r="BK840" s="49"/>
      <c r="BL840" s="49"/>
      <c r="BM840" s="49"/>
      <c r="BN840" s="49"/>
      <c r="BO840" s="62"/>
      <c r="BP840" s="62"/>
    </row>
    <row r="841" spans="6:68" s="45" customFormat="1" x14ac:dyDescent="0.5">
      <c r="F841" s="46"/>
      <c r="G841" s="46"/>
      <c r="H841" s="46"/>
      <c r="I841" s="46"/>
      <c r="J841" s="46"/>
      <c r="L841" s="49"/>
      <c r="M841" s="49"/>
      <c r="N841" s="49"/>
      <c r="O841" s="49"/>
      <c r="P841" s="49"/>
      <c r="Q841" s="49"/>
      <c r="R841" s="49"/>
      <c r="S841" s="49"/>
      <c r="T841" s="49"/>
      <c r="U841" s="49"/>
      <c r="V841" s="49"/>
      <c r="W841" s="49"/>
      <c r="X841" s="49"/>
      <c r="Y841" s="49"/>
      <c r="Z841" s="49"/>
      <c r="AA841" s="49"/>
      <c r="AB841" s="49"/>
      <c r="AC841" s="49"/>
      <c r="AD841" s="49"/>
      <c r="AE841" s="49"/>
      <c r="AF841" s="49"/>
      <c r="AG841" s="49"/>
      <c r="AH841" s="49"/>
      <c r="AI841" s="49"/>
      <c r="AJ841" s="49"/>
      <c r="AK841" s="49"/>
      <c r="AL841" s="49"/>
      <c r="AM841" s="49"/>
      <c r="AN841" s="49"/>
      <c r="AO841" s="49"/>
      <c r="AP841" s="49"/>
      <c r="AQ841" s="49"/>
      <c r="AR841" s="49"/>
      <c r="AS841" s="49"/>
      <c r="AT841" s="49"/>
      <c r="AU841" s="49"/>
      <c r="AV841" s="49"/>
      <c r="AW841" s="49"/>
      <c r="AX841" s="49"/>
      <c r="AY841" s="49"/>
      <c r="AZ841" s="49"/>
      <c r="BA841" s="49"/>
      <c r="BB841" s="49"/>
      <c r="BC841" s="49"/>
      <c r="BD841" s="49"/>
      <c r="BE841" s="49"/>
      <c r="BF841" s="49"/>
      <c r="BG841" s="49"/>
      <c r="BH841" s="49"/>
      <c r="BI841" s="49"/>
      <c r="BJ841" s="49"/>
      <c r="BK841" s="49"/>
      <c r="BL841" s="49"/>
      <c r="BM841" s="49"/>
      <c r="BN841" s="49"/>
      <c r="BO841" s="62"/>
      <c r="BP841" s="62"/>
    </row>
    <row r="842" spans="6:68" s="45" customFormat="1" x14ac:dyDescent="0.5">
      <c r="F842" s="46"/>
      <c r="G842" s="46"/>
      <c r="H842" s="46"/>
      <c r="I842" s="46"/>
      <c r="J842" s="46"/>
      <c r="L842" s="49"/>
      <c r="M842" s="49"/>
      <c r="N842" s="49"/>
      <c r="O842" s="49"/>
      <c r="P842" s="49"/>
      <c r="Q842" s="49"/>
      <c r="R842" s="49"/>
      <c r="S842" s="49"/>
      <c r="T842" s="49"/>
      <c r="U842" s="49"/>
      <c r="V842" s="49"/>
      <c r="W842" s="49"/>
      <c r="X842" s="49"/>
      <c r="Y842" s="49"/>
      <c r="Z842" s="49"/>
      <c r="AA842" s="49"/>
      <c r="AB842" s="49"/>
      <c r="AC842" s="49"/>
      <c r="AD842" s="49"/>
      <c r="AE842" s="49"/>
      <c r="AF842" s="49"/>
      <c r="AG842" s="49"/>
      <c r="AH842" s="49"/>
      <c r="AI842" s="49"/>
      <c r="AJ842" s="49"/>
      <c r="AK842" s="49"/>
      <c r="AL842" s="49"/>
      <c r="AM842" s="49"/>
      <c r="AN842" s="49"/>
      <c r="AO842" s="49"/>
      <c r="AP842" s="49"/>
      <c r="AQ842" s="49"/>
      <c r="AR842" s="49"/>
      <c r="AS842" s="49"/>
      <c r="AT842" s="49"/>
      <c r="AU842" s="49"/>
      <c r="AV842" s="49"/>
      <c r="AW842" s="49"/>
      <c r="AX842" s="49"/>
      <c r="AY842" s="49"/>
      <c r="AZ842" s="49"/>
      <c r="BA842" s="49"/>
      <c r="BB842" s="49"/>
      <c r="BC842" s="49"/>
      <c r="BD842" s="49"/>
      <c r="BE842" s="49"/>
      <c r="BF842" s="49"/>
      <c r="BG842" s="49"/>
      <c r="BH842" s="49"/>
      <c r="BI842" s="49"/>
      <c r="BJ842" s="49"/>
      <c r="BK842" s="49"/>
      <c r="BL842" s="49"/>
      <c r="BM842" s="49"/>
      <c r="BN842" s="49"/>
      <c r="BO842" s="62"/>
      <c r="BP842" s="62"/>
    </row>
    <row r="843" spans="6:68" s="45" customFormat="1" x14ac:dyDescent="0.5">
      <c r="F843" s="46"/>
      <c r="G843" s="46"/>
      <c r="H843" s="46"/>
      <c r="I843" s="46"/>
      <c r="J843" s="46"/>
      <c r="L843" s="49"/>
      <c r="M843" s="49"/>
      <c r="N843" s="49"/>
      <c r="O843" s="49"/>
      <c r="P843" s="49"/>
      <c r="Q843" s="49"/>
      <c r="R843" s="49"/>
      <c r="S843" s="49"/>
      <c r="T843" s="49"/>
      <c r="U843" s="49"/>
      <c r="V843" s="49"/>
      <c r="W843" s="49"/>
      <c r="X843" s="49"/>
      <c r="Y843" s="49"/>
      <c r="Z843" s="49"/>
      <c r="AA843" s="49"/>
      <c r="AB843" s="49"/>
      <c r="AC843" s="49"/>
      <c r="AD843" s="49"/>
      <c r="AE843" s="49"/>
      <c r="AF843" s="49"/>
      <c r="AG843" s="49"/>
      <c r="AH843" s="49"/>
      <c r="AI843" s="49"/>
      <c r="AJ843" s="49"/>
      <c r="AK843" s="49"/>
      <c r="AL843" s="49"/>
      <c r="AM843" s="49"/>
      <c r="AN843" s="49"/>
      <c r="AO843" s="49"/>
      <c r="AP843" s="49"/>
      <c r="AQ843" s="49"/>
      <c r="AR843" s="49"/>
      <c r="AS843" s="49"/>
      <c r="AT843" s="49"/>
      <c r="AU843" s="49"/>
      <c r="AV843" s="49"/>
      <c r="AW843" s="49"/>
      <c r="AX843" s="49"/>
      <c r="AY843" s="49"/>
      <c r="AZ843" s="49"/>
      <c r="BA843" s="49"/>
      <c r="BB843" s="49"/>
      <c r="BC843" s="49"/>
      <c r="BD843" s="49"/>
      <c r="BE843" s="49"/>
      <c r="BF843" s="49"/>
      <c r="BG843" s="49"/>
      <c r="BH843" s="49"/>
      <c r="BI843" s="49"/>
      <c r="BJ843" s="49"/>
      <c r="BK843" s="49"/>
      <c r="BL843" s="49"/>
      <c r="BM843" s="49"/>
      <c r="BN843" s="49"/>
      <c r="BO843" s="62"/>
      <c r="BP843" s="62"/>
    </row>
    <row r="844" spans="6:68" s="45" customFormat="1" x14ac:dyDescent="0.5">
      <c r="F844" s="46"/>
      <c r="G844" s="46"/>
      <c r="H844" s="46"/>
      <c r="I844" s="46"/>
      <c r="J844" s="46"/>
      <c r="L844" s="49"/>
      <c r="M844" s="49"/>
      <c r="N844" s="49"/>
      <c r="O844" s="49"/>
      <c r="P844" s="49"/>
      <c r="Q844" s="49"/>
      <c r="R844" s="49"/>
      <c r="S844" s="49"/>
      <c r="T844" s="49"/>
      <c r="U844" s="49"/>
      <c r="V844" s="49"/>
      <c r="W844" s="49"/>
      <c r="X844" s="49"/>
      <c r="Y844" s="49"/>
      <c r="Z844" s="49"/>
      <c r="AA844" s="49"/>
      <c r="AB844" s="49"/>
      <c r="AC844" s="49"/>
      <c r="AD844" s="49"/>
      <c r="AE844" s="49"/>
      <c r="AF844" s="49"/>
      <c r="AG844" s="49"/>
      <c r="AH844" s="49"/>
      <c r="AI844" s="49"/>
      <c r="AJ844" s="49"/>
      <c r="AK844" s="49"/>
      <c r="AL844" s="49"/>
      <c r="AM844" s="49"/>
      <c r="AN844" s="49"/>
      <c r="AO844" s="49"/>
      <c r="AP844" s="49"/>
      <c r="AQ844" s="49"/>
      <c r="AR844" s="49"/>
      <c r="AS844" s="49"/>
      <c r="AT844" s="49"/>
      <c r="AU844" s="49"/>
      <c r="AV844" s="49"/>
      <c r="AW844" s="49"/>
      <c r="AX844" s="49"/>
      <c r="AY844" s="49"/>
      <c r="AZ844" s="49"/>
      <c r="BA844" s="49"/>
      <c r="BB844" s="49"/>
      <c r="BC844" s="49"/>
      <c r="BD844" s="49"/>
      <c r="BE844" s="49"/>
      <c r="BF844" s="49"/>
      <c r="BG844" s="49"/>
      <c r="BH844" s="49"/>
      <c r="BI844" s="49"/>
      <c r="BJ844" s="49"/>
      <c r="BK844" s="49"/>
      <c r="BL844" s="49"/>
      <c r="BM844" s="49"/>
      <c r="BN844" s="49"/>
      <c r="BO844" s="62"/>
      <c r="BP844" s="62"/>
    </row>
    <row r="845" spans="6:68" s="45" customFormat="1" x14ac:dyDescent="0.5">
      <c r="F845" s="46"/>
      <c r="G845" s="46"/>
      <c r="H845" s="46"/>
      <c r="I845" s="46"/>
      <c r="J845" s="46"/>
      <c r="L845" s="49"/>
      <c r="M845" s="49"/>
      <c r="N845" s="49"/>
      <c r="O845" s="49"/>
      <c r="P845" s="49"/>
      <c r="Q845" s="49"/>
      <c r="R845" s="49"/>
      <c r="S845" s="49"/>
      <c r="T845" s="49"/>
      <c r="U845" s="49"/>
      <c r="V845" s="49"/>
      <c r="W845" s="49"/>
      <c r="X845" s="49"/>
      <c r="Y845" s="49"/>
      <c r="Z845" s="49"/>
      <c r="AA845" s="49"/>
      <c r="AB845" s="49"/>
      <c r="AC845" s="49"/>
      <c r="AD845" s="49"/>
      <c r="AE845" s="49"/>
      <c r="AF845" s="49"/>
      <c r="AG845" s="49"/>
      <c r="AH845" s="49"/>
      <c r="AI845" s="49"/>
      <c r="AJ845" s="49"/>
      <c r="AK845" s="49"/>
      <c r="AL845" s="49"/>
      <c r="AM845" s="49"/>
      <c r="AN845" s="49"/>
      <c r="AO845" s="49"/>
      <c r="AP845" s="49"/>
      <c r="AQ845" s="49"/>
      <c r="AR845" s="49"/>
      <c r="AS845" s="49"/>
      <c r="AT845" s="49"/>
      <c r="AU845" s="49"/>
      <c r="AV845" s="49"/>
      <c r="AW845" s="49"/>
      <c r="AX845" s="49"/>
      <c r="AY845" s="49"/>
      <c r="AZ845" s="49"/>
      <c r="BA845" s="49"/>
      <c r="BB845" s="49"/>
      <c r="BC845" s="49"/>
      <c r="BD845" s="49"/>
      <c r="BE845" s="49"/>
      <c r="BF845" s="49"/>
      <c r="BG845" s="49"/>
      <c r="BH845" s="49"/>
      <c r="BI845" s="49"/>
      <c r="BJ845" s="49"/>
      <c r="BK845" s="49"/>
      <c r="BL845" s="49"/>
      <c r="BM845" s="49"/>
      <c r="BN845" s="49"/>
      <c r="BO845" s="62"/>
      <c r="BP845" s="62"/>
    </row>
    <row r="846" spans="6:68" s="45" customFormat="1" x14ac:dyDescent="0.5">
      <c r="F846" s="46"/>
      <c r="G846" s="46"/>
      <c r="H846" s="46"/>
      <c r="I846" s="46"/>
      <c r="J846" s="46"/>
      <c r="L846" s="49"/>
      <c r="M846" s="49"/>
      <c r="N846" s="49"/>
      <c r="O846" s="49"/>
      <c r="P846" s="49"/>
      <c r="Q846" s="49"/>
      <c r="R846" s="49"/>
      <c r="S846" s="49"/>
      <c r="T846" s="49"/>
      <c r="U846" s="49"/>
      <c r="V846" s="49"/>
      <c r="W846" s="49"/>
      <c r="X846" s="49"/>
      <c r="Y846" s="49"/>
      <c r="Z846" s="49"/>
      <c r="AA846" s="49"/>
      <c r="AB846" s="49"/>
      <c r="AC846" s="49"/>
      <c r="AD846" s="49"/>
      <c r="AE846" s="49"/>
      <c r="AF846" s="49"/>
      <c r="AG846" s="49"/>
      <c r="AH846" s="49"/>
      <c r="AI846" s="49"/>
      <c r="AJ846" s="49"/>
      <c r="AK846" s="49"/>
      <c r="AL846" s="49"/>
      <c r="AM846" s="49"/>
      <c r="AN846" s="49"/>
      <c r="AO846" s="49"/>
      <c r="AP846" s="49"/>
      <c r="AQ846" s="49"/>
      <c r="AR846" s="49"/>
      <c r="AS846" s="49"/>
      <c r="AT846" s="49"/>
      <c r="AU846" s="49"/>
      <c r="AV846" s="49"/>
      <c r="AW846" s="49"/>
      <c r="AX846" s="49"/>
      <c r="AY846" s="49"/>
      <c r="AZ846" s="49"/>
      <c r="BA846" s="49"/>
      <c r="BB846" s="49"/>
      <c r="BC846" s="49"/>
      <c r="BD846" s="49"/>
      <c r="BE846" s="49"/>
      <c r="BF846" s="49"/>
      <c r="BG846" s="49"/>
      <c r="BH846" s="49"/>
      <c r="BI846" s="49"/>
      <c r="BJ846" s="49"/>
      <c r="BK846" s="49"/>
      <c r="BL846" s="49"/>
      <c r="BM846" s="49"/>
      <c r="BN846" s="49"/>
      <c r="BO846" s="62"/>
      <c r="BP846" s="62"/>
    </row>
    <row r="847" spans="6:68" s="45" customFormat="1" x14ac:dyDescent="0.5">
      <c r="F847" s="46"/>
      <c r="G847" s="46"/>
      <c r="H847" s="46"/>
      <c r="I847" s="46"/>
      <c r="J847" s="46"/>
      <c r="L847" s="49"/>
      <c r="M847" s="49"/>
      <c r="N847" s="49"/>
      <c r="O847" s="49"/>
      <c r="P847" s="49"/>
      <c r="Q847" s="49"/>
      <c r="R847" s="49"/>
      <c r="S847" s="49"/>
      <c r="T847" s="49"/>
      <c r="U847" s="49"/>
      <c r="V847" s="49"/>
      <c r="W847" s="49"/>
      <c r="X847" s="49"/>
      <c r="Y847" s="49"/>
      <c r="Z847" s="49"/>
      <c r="AA847" s="49"/>
      <c r="AB847" s="49"/>
      <c r="AC847" s="49"/>
      <c r="AD847" s="49"/>
      <c r="AE847" s="49"/>
      <c r="AF847" s="49"/>
      <c r="AG847" s="49"/>
      <c r="AH847" s="49"/>
      <c r="AI847" s="49"/>
      <c r="AJ847" s="49"/>
      <c r="AK847" s="49"/>
      <c r="AL847" s="49"/>
      <c r="AM847" s="49"/>
      <c r="AN847" s="49"/>
      <c r="AO847" s="49"/>
      <c r="AP847" s="49"/>
      <c r="AQ847" s="49"/>
      <c r="AR847" s="49"/>
      <c r="AS847" s="49"/>
      <c r="AT847" s="49"/>
      <c r="AU847" s="49"/>
      <c r="AV847" s="49"/>
      <c r="AW847" s="49"/>
      <c r="AX847" s="49"/>
      <c r="AY847" s="49"/>
      <c r="AZ847" s="49"/>
      <c r="BA847" s="49"/>
      <c r="BB847" s="49"/>
      <c r="BC847" s="49"/>
      <c r="BD847" s="49"/>
      <c r="BE847" s="49"/>
      <c r="BF847" s="49"/>
      <c r="BG847" s="49"/>
      <c r="BH847" s="49"/>
      <c r="BI847" s="49"/>
      <c r="BJ847" s="49"/>
      <c r="BK847" s="49"/>
      <c r="BL847" s="49"/>
      <c r="BM847" s="49"/>
      <c r="BN847" s="49"/>
      <c r="BO847" s="62"/>
      <c r="BP847" s="62"/>
    </row>
    <row r="848" spans="6:68" s="45" customFormat="1" x14ac:dyDescent="0.5">
      <c r="F848" s="46"/>
      <c r="G848" s="46"/>
      <c r="H848" s="46"/>
      <c r="I848" s="46"/>
      <c r="J848" s="46"/>
      <c r="L848" s="49"/>
      <c r="M848" s="49"/>
      <c r="N848" s="49"/>
      <c r="O848" s="49"/>
      <c r="P848" s="49"/>
      <c r="Q848" s="49"/>
      <c r="R848" s="49"/>
      <c r="S848" s="49"/>
      <c r="T848" s="49"/>
      <c r="U848" s="49"/>
      <c r="V848" s="49"/>
      <c r="W848" s="49"/>
      <c r="X848" s="49"/>
      <c r="Y848" s="49"/>
      <c r="Z848" s="49"/>
      <c r="AA848" s="49"/>
      <c r="AB848" s="49"/>
      <c r="AC848" s="49"/>
      <c r="AD848" s="49"/>
      <c r="AE848" s="49"/>
      <c r="AF848" s="49"/>
      <c r="AG848" s="49"/>
      <c r="AH848" s="49"/>
      <c r="AI848" s="49"/>
      <c r="AJ848" s="49"/>
      <c r="AK848" s="49"/>
      <c r="AL848" s="49"/>
      <c r="AM848" s="49"/>
      <c r="AN848" s="49"/>
      <c r="AO848" s="49"/>
      <c r="AP848" s="49"/>
      <c r="AQ848" s="49"/>
      <c r="AR848" s="49"/>
      <c r="AS848" s="49"/>
      <c r="AT848" s="49"/>
      <c r="AU848" s="49"/>
      <c r="AV848" s="49"/>
      <c r="AW848" s="49"/>
      <c r="AX848" s="49"/>
      <c r="AY848" s="49"/>
      <c r="AZ848" s="49"/>
      <c r="BA848" s="49"/>
      <c r="BB848" s="49"/>
      <c r="BC848" s="49"/>
      <c r="BD848" s="49"/>
      <c r="BE848" s="49"/>
      <c r="BF848" s="49"/>
      <c r="BG848" s="49"/>
      <c r="BH848" s="49"/>
      <c r="BI848" s="49"/>
      <c r="BJ848" s="49"/>
      <c r="BK848" s="49"/>
      <c r="BL848" s="49"/>
      <c r="BM848" s="49"/>
      <c r="BN848" s="49"/>
      <c r="BO848" s="62"/>
      <c r="BP848" s="62"/>
    </row>
    <row r="849" spans="6:68" s="45" customFormat="1" x14ac:dyDescent="0.5">
      <c r="F849" s="46"/>
      <c r="G849" s="46"/>
      <c r="H849" s="46"/>
      <c r="I849" s="46"/>
      <c r="J849" s="46"/>
      <c r="L849" s="49"/>
      <c r="M849" s="49"/>
      <c r="N849" s="49"/>
      <c r="O849" s="49"/>
      <c r="P849" s="49"/>
      <c r="Q849" s="49"/>
      <c r="R849" s="49"/>
      <c r="S849" s="49"/>
      <c r="T849" s="49"/>
      <c r="U849" s="49"/>
      <c r="V849" s="49"/>
      <c r="W849" s="49"/>
      <c r="X849" s="49"/>
      <c r="Y849" s="49"/>
      <c r="Z849" s="49"/>
      <c r="AA849" s="49"/>
      <c r="AB849" s="49"/>
      <c r="AC849" s="49"/>
      <c r="AD849" s="49"/>
      <c r="AE849" s="49"/>
      <c r="AF849" s="49"/>
      <c r="AG849" s="49"/>
      <c r="AH849" s="49"/>
      <c r="AI849" s="49"/>
      <c r="AJ849" s="49"/>
      <c r="AK849" s="49"/>
      <c r="AL849" s="49"/>
      <c r="AM849" s="49"/>
      <c r="AN849" s="49"/>
      <c r="AO849" s="49"/>
      <c r="AP849" s="49"/>
      <c r="AQ849" s="49"/>
      <c r="AR849" s="49"/>
      <c r="AS849" s="49"/>
      <c r="AT849" s="49"/>
      <c r="AU849" s="49"/>
      <c r="AV849" s="49"/>
      <c r="AW849" s="49"/>
      <c r="AX849" s="49"/>
      <c r="AY849" s="49"/>
      <c r="AZ849" s="49"/>
      <c r="BA849" s="49"/>
      <c r="BB849" s="49"/>
      <c r="BC849" s="49"/>
      <c r="BD849" s="49"/>
      <c r="BE849" s="49"/>
      <c r="BF849" s="49"/>
      <c r="BG849" s="49"/>
      <c r="BH849" s="49"/>
      <c r="BI849" s="49"/>
      <c r="BJ849" s="49"/>
      <c r="BK849" s="49"/>
      <c r="BL849" s="49"/>
      <c r="BM849" s="49"/>
      <c r="BN849" s="49"/>
      <c r="BO849" s="62"/>
      <c r="BP849" s="62"/>
    </row>
    <row r="850" spans="6:68" s="45" customFormat="1" x14ac:dyDescent="0.5">
      <c r="F850" s="46"/>
      <c r="G850" s="46"/>
      <c r="H850" s="46"/>
      <c r="I850" s="46"/>
      <c r="J850" s="46"/>
      <c r="L850" s="49"/>
      <c r="M850" s="49"/>
      <c r="N850" s="49"/>
      <c r="O850" s="49"/>
      <c r="P850" s="49"/>
      <c r="Q850" s="49"/>
      <c r="R850" s="49"/>
      <c r="S850" s="49"/>
      <c r="T850" s="49"/>
      <c r="U850" s="49"/>
      <c r="V850" s="49"/>
      <c r="W850" s="49"/>
      <c r="X850" s="49"/>
      <c r="Y850" s="49"/>
      <c r="Z850" s="49"/>
      <c r="AA850" s="49"/>
      <c r="AB850" s="49"/>
      <c r="AC850" s="49"/>
      <c r="AD850" s="49"/>
      <c r="AE850" s="49"/>
      <c r="AF850" s="49"/>
      <c r="AG850" s="49"/>
      <c r="AH850" s="49"/>
      <c r="AI850" s="49"/>
      <c r="AJ850" s="49"/>
      <c r="AK850" s="49"/>
      <c r="AL850" s="49"/>
      <c r="AM850" s="49"/>
      <c r="AN850" s="49"/>
      <c r="AO850" s="49"/>
      <c r="AP850" s="49"/>
      <c r="AQ850" s="49"/>
      <c r="AR850" s="49"/>
      <c r="AS850" s="49"/>
      <c r="AT850" s="49"/>
      <c r="AU850" s="49"/>
      <c r="AV850" s="49"/>
      <c r="AW850" s="49"/>
      <c r="AX850" s="49"/>
      <c r="AY850" s="49"/>
      <c r="AZ850" s="49"/>
      <c r="BA850" s="49"/>
      <c r="BB850" s="49"/>
      <c r="BC850" s="49"/>
      <c r="BD850" s="49"/>
      <c r="BE850" s="49"/>
      <c r="BF850" s="49"/>
      <c r="BG850" s="49"/>
      <c r="BH850" s="49"/>
      <c r="BI850" s="49"/>
      <c r="BJ850" s="49"/>
      <c r="BK850" s="49"/>
      <c r="BL850" s="49"/>
      <c r="BM850" s="49"/>
      <c r="BN850" s="49"/>
      <c r="BO850" s="62"/>
      <c r="BP850" s="62"/>
    </row>
    <row r="851" spans="6:68" s="45" customFormat="1" x14ac:dyDescent="0.5">
      <c r="F851" s="46"/>
      <c r="G851" s="46"/>
      <c r="H851" s="46"/>
      <c r="I851" s="46"/>
      <c r="J851" s="46"/>
      <c r="L851" s="49"/>
      <c r="M851" s="49"/>
      <c r="N851" s="49"/>
      <c r="O851" s="49"/>
      <c r="P851" s="49"/>
      <c r="Q851" s="49"/>
      <c r="R851" s="49"/>
      <c r="S851" s="49"/>
      <c r="T851" s="49"/>
      <c r="U851" s="49"/>
      <c r="V851" s="49"/>
      <c r="W851" s="49"/>
      <c r="X851" s="49"/>
      <c r="Y851" s="49"/>
      <c r="Z851" s="49"/>
      <c r="AA851" s="49"/>
      <c r="AB851" s="49"/>
      <c r="AC851" s="49"/>
      <c r="AD851" s="49"/>
      <c r="AE851" s="49"/>
      <c r="AF851" s="49"/>
      <c r="AG851" s="49"/>
      <c r="AH851" s="49"/>
      <c r="AI851" s="49"/>
      <c r="AJ851" s="49"/>
      <c r="AK851" s="49"/>
      <c r="AL851" s="49"/>
      <c r="AM851" s="49"/>
      <c r="AN851" s="49"/>
      <c r="AO851" s="49"/>
      <c r="AP851" s="49"/>
      <c r="AQ851" s="49"/>
      <c r="AR851" s="49"/>
      <c r="AS851" s="49"/>
      <c r="AT851" s="49"/>
      <c r="AU851" s="49"/>
      <c r="AV851" s="49"/>
      <c r="AW851" s="49"/>
      <c r="AX851" s="49"/>
      <c r="AY851" s="49"/>
      <c r="AZ851" s="49"/>
      <c r="BA851" s="49"/>
      <c r="BB851" s="49"/>
      <c r="BC851" s="49"/>
      <c r="BD851" s="49"/>
      <c r="BE851" s="49"/>
      <c r="BF851" s="49"/>
      <c r="BG851" s="49"/>
      <c r="BH851" s="49"/>
      <c r="BI851" s="49"/>
      <c r="BJ851" s="49"/>
      <c r="BK851" s="49"/>
      <c r="BL851" s="49"/>
      <c r="BM851" s="49"/>
      <c r="BN851" s="49"/>
      <c r="BO851" s="62"/>
      <c r="BP851" s="62"/>
    </row>
    <row r="852" spans="6:68" s="45" customFormat="1" x14ac:dyDescent="0.5">
      <c r="F852" s="46"/>
      <c r="G852" s="46"/>
      <c r="H852" s="46"/>
      <c r="I852" s="46"/>
      <c r="J852" s="46"/>
      <c r="L852" s="49"/>
      <c r="M852" s="49"/>
      <c r="N852" s="49"/>
      <c r="O852" s="49"/>
      <c r="P852" s="49"/>
      <c r="Q852" s="49"/>
      <c r="R852" s="49"/>
      <c r="S852" s="49"/>
      <c r="T852" s="49"/>
      <c r="U852" s="49"/>
      <c r="V852" s="49"/>
      <c r="W852" s="49"/>
      <c r="X852" s="49"/>
      <c r="Y852" s="49"/>
      <c r="Z852" s="49"/>
      <c r="AA852" s="49"/>
      <c r="AB852" s="49"/>
      <c r="AC852" s="49"/>
      <c r="AD852" s="49"/>
      <c r="AE852" s="49"/>
      <c r="AF852" s="49"/>
      <c r="AG852" s="49"/>
      <c r="AH852" s="49"/>
      <c r="AI852" s="49"/>
      <c r="AJ852" s="49"/>
      <c r="AK852" s="49"/>
      <c r="AL852" s="49"/>
      <c r="AM852" s="49"/>
      <c r="AN852" s="49"/>
      <c r="AO852" s="49"/>
      <c r="AP852" s="49"/>
      <c r="AQ852" s="49"/>
      <c r="AR852" s="49"/>
      <c r="AS852" s="49"/>
      <c r="AT852" s="49"/>
      <c r="AU852" s="49"/>
      <c r="AV852" s="49"/>
      <c r="AW852" s="49"/>
      <c r="AX852" s="49"/>
      <c r="AY852" s="49"/>
      <c r="AZ852" s="49"/>
      <c r="BA852" s="49"/>
      <c r="BB852" s="49"/>
      <c r="BC852" s="49"/>
      <c r="BD852" s="49"/>
      <c r="BE852" s="49"/>
      <c r="BF852" s="49"/>
      <c r="BG852" s="49"/>
      <c r="BH852" s="49"/>
      <c r="BI852" s="49"/>
      <c r="BJ852" s="49"/>
      <c r="BK852" s="49"/>
      <c r="BL852" s="49"/>
      <c r="BM852" s="49"/>
      <c r="BN852" s="49"/>
      <c r="BO852" s="62"/>
      <c r="BP852" s="62"/>
    </row>
    <row r="853" spans="6:68" s="45" customFormat="1" x14ac:dyDescent="0.5">
      <c r="F853" s="46"/>
      <c r="G853" s="46"/>
      <c r="H853" s="46"/>
      <c r="I853" s="46"/>
      <c r="J853" s="46"/>
      <c r="L853" s="49"/>
      <c r="M853" s="49"/>
      <c r="N853" s="49"/>
      <c r="O853" s="49"/>
      <c r="P853" s="49"/>
      <c r="Q853" s="49"/>
      <c r="R853" s="49"/>
      <c r="S853" s="49"/>
      <c r="T853" s="49"/>
      <c r="U853" s="49"/>
      <c r="V853" s="49"/>
      <c r="W853" s="49"/>
      <c r="X853" s="49"/>
      <c r="Y853" s="49"/>
      <c r="Z853" s="49"/>
      <c r="AA853" s="49"/>
      <c r="AB853" s="49"/>
      <c r="AC853" s="49"/>
      <c r="AD853" s="49"/>
      <c r="AE853" s="49"/>
      <c r="AF853" s="49"/>
      <c r="AG853" s="49"/>
      <c r="AH853" s="49"/>
      <c r="AI853" s="49"/>
      <c r="AJ853" s="49"/>
      <c r="AK853" s="49"/>
      <c r="AL853" s="49"/>
      <c r="AM853" s="49"/>
      <c r="AN853" s="49"/>
      <c r="AO853" s="49"/>
      <c r="AP853" s="49"/>
      <c r="AQ853" s="49"/>
      <c r="AR853" s="49"/>
      <c r="AS853" s="49"/>
      <c r="AT853" s="49"/>
      <c r="AU853" s="49"/>
      <c r="AV853" s="49"/>
      <c r="AW853" s="49"/>
      <c r="AX853" s="49"/>
      <c r="AY853" s="49"/>
      <c r="AZ853" s="49"/>
      <c r="BA853" s="49"/>
      <c r="BB853" s="49"/>
      <c r="BC853" s="49"/>
      <c r="BD853" s="49"/>
      <c r="BE853" s="49"/>
      <c r="BF853" s="49"/>
      <c r="BG853" s="49"/>
      <c r="BH853" s="49"/>
      <c r="BI853" s="49"/>
      <c r="BJ853" s="49"/>
      <c r="BK853" s="49"/>
      <c r="BL853" s="49"/>
      <c r="BM853" s="49"/>
      <c r="BN853" s="49"/>
      <c r="BO853" s="62"/>
      <c r="BP853" s="62"/>
    </row>
    <row r="854" spans="6:68" s="45" customFormat="1" x14ac:dyDescent="0.5">
      <c r="F854" s="46"/>
      <c r="G854" s="46"/>
      <c r="H854" s="46"/>
      <c r="I854" s="46"/>
      <c r="J854" s="46"/>
      <c r="L854" s="49"/>
      <c r="M854" s="49"/>
      <c r="N854" s="49"/>
      <c r="O854" s="49"/>
      <c r="P854" s="49"/>
      <c r="Q854" s="49"/>
      <c r="R854" s="49"/>
      <c r="S854" s="49"/>
      <c r="T854" s="49"/>
      <c r="U854" s="49"/>
      <c r="V854" s="49"/>
      <c r="W854" s="49"/>
      <c r="X854" s="49"/>
      <c r="Y854" s="49"/>
      <c r="Z854" s="49"/>
      <c r="AA854" s="49"/>
      <c r="AB854" s="49"/>
      <c r="AC854" s="49"/>
      <c r="AD854" s="49"/>
      <c r="AE854" s="49"/>
      <c r="AF854" s="49"/>
      <c r="AG854" s="49"/>
      <c r="AH854" s="49"/>
      <c r="AI854" s="49"/>
      <c r="AJ854" s="49"/>
      <c r="AK854" s="49"/>
      <c r="AL854" s="49"/>
      <c r="AM854" s="49"/>
      <c r="AN854" s="49"/>
      <c r="AO854" s="49"/>
      <c r="AP854" s="49"/>
      <c r="AQ854" s="49"/>
      <c r="AR854" s="49"/>
      <c r="AS854" s="49"/>
      <c r="AT854" s="49"/>
      <c r="AU854" s="49"/>
      <c r="AV854" s="49"/>
      <c r="AW854" s="49"/>
      <c r="AX854" s="49"/>
      <c r="AY854" s="49"/>
      <c r="AZ854" s="49"/>
      <c r="BA854" s="49"/>
      <c r="BB854" s="49"/>
      <c r="BC854" s="49"/>
      <c r="BD854" s="49"/>
      <c r="BE854" s="49"/>
      <c r="BF854" s="49"/>
      <c r="BG854" s="49"/>
      <c r="BH854" s="49"/>
      <c r="BI854" s="49"/>
      <c r="BJ854" s="49"/>
      <c r="BK854" s="49"/>
      <c r="BL854" s="49"/>
      <c r="BM854" s="49"/>
      <c r="BN854" s="49"/>
      <c r="BO854" s="62"/>
      <c r="BP854" s="62"/>
    </row>
    <row r="855" spans="6:68" s="45" customFormat="1" x14ac:dyDescent="0.5">
      <c r="F855" s="46"/>
      <c r="G855" s="46"/>
      <c r="H855" s="46"/>
      <c r="I855" s="46"/>
      <c r="J855" s="46"/>
      <c r="L855" s="49"/>
      <c r="M855" s="49"/>
      <c r="N855" s="49"/>
      <c r="O855" s="49"/>
      <c r="P855" s="49"/>
      <c r="Q855" s="49"/>
      <c r="R855" s="49"/>
      <c r="S855" s="49"/>
      <c r="T855" s="49"/>
      <c r="U855" s="49"/>
      <c r="V855" s="49"/>
      <c r="W855" s="49"/>
      <c r="X855" s="49"/>
      <c r="Y855" s="49"/>
      <c r="Z855" s="49"/>
      <c r="AA855" s="49"/>
      <c r="AB855" s="49"/>
      <c r="AC855" s="49"/>
      <c r="AD855" s="49"/>
      <c r="AE855" s="49"/>
      <c r="AF855" s="49"/>
      <c r="AG855" s="49"/>
      <c r="AH855" s="49"/>
      <c r="AI855" s="49"/>
      <c r="AJ855" s="49"/>
      <c r="AK855" s="49"/>
      <c r="AL855" s="49"/>
      <c r="AM855" s="49"/>
      <c r="AN855" s="49"/>
      <c r="AO855" s="49"/>
      <c r="AP855" s="49"/>
      <c r="AQ855" s="49"/>
      <c r="AR855" s="49"/>
      <c r="AS855" s="49"/>
      <c r="AT855" s="49"/>
      <c r="AU855" s="49"/>
      <c r="AV855" s="49"/>
      <c r="AW855" s="49"/>
      <c r="AX855" s="49"/>
      <c r="AY855" s="49"/>
      <c r="AZ855" s="49"/>
      <c r="BA855" s="49"/>
      <c r="BB855" s="49"/>
      <c r="BC855" s="49"/>
      <c r="BD855" s="49"/>
      <c r="BE855" s="49"/>
      <c r="BF855" s="49"/>
      <c r="BG855" s="49"/>
      <c r="BH855" s="49"/>
      <c r="BI855" s="49"/>
      <c r="BJ855" s="49"/>
      <c r="BK855" s="49"/>
      <c r="BL855" s="49"/>
      <c r="BM855" s="49"/>
      <c r="BN855" s="49"/>
      <c r="BO855" s="62"/>
      <c r="BP855" s="62"/>
    </row>
    <row r="856" spans="6:68" s="45" customFormat="1" x14ac:dyDescent="0.5">
      <c r="F856" s="46"/>
      <c r="G856" s="46"/>
      <c r="H856" s="46"/>
      <c r="I856" s="46"/>
      <c r="J856" s="46"/>
      <c r="L856" s="49"/>
      <c r="M856" s="49"/>
      <c r="N856" s="49"/>
      <c r="O856" s="49"/>
      <c r="P856" s="49"/>
      <c r="Q856" s="49"/>
      <c r="R856" s="49"/>
      <c r="S856" s="49"/>
      <c r="T856" s="49"/>
      <c r="U856" s="49"/>
      <c r="V856" s="49"/>
      <c r="W856" s="49"/>
      <c r="X856" s="49"/>
      <c r="Y856" s="49"/>
      <c r="Z856" s="49"/>
      <c r="AA856" s="49"/>
      <c r="AB856" s="49"/>
      <c r="AC856" s="49"/>
      <c r="AD856" s="49"/>
      <c r="AE856" s="49"/>
      <c r="AF856" s="49"/>
      <c r="AG856" s="49"/>
      <c r="AH856" s="49"/>
      <c r="AI856" s="49"/>
      <c r="AJ856" s="49"/>
      <c r="AK856" s="49"/>
      <c r="AL856" s="49"/>
      <c r="AM856" s="49"/>
      <c r="AN856" s="49"/>
      <c r="AO856" s="49"/>
      <c r="AP856" s="49"/>
      <c r="AQ856" s="49"/>
      <c r="AR856" s="49"/>
      <c r="AS856" s="49"/>
      <c r="AT856" s="49"/>
      <c r="AU856" s="49"/>
      <c r="AV856" s="49"/>
      <c r="AW856" s="49"/>
      <c r="AX856" s="49"/>
      <c r="AY856" s="49"/>
      <c r="AZ856" s="49"/>
      <c r="BA856" s="49"/>
      <c r="BB856" s="49"/>
      <c r="BC856" s="49"/>
      <c r="BD856" s="49"/>
      <c r="BE856" s="49"/>
      <c r="BF856" s="49"/>
      <c r="BG856" s="49"/>
      <c r="BH856" s="49"/>
      <c r="BI856" s="49"/>
      <c r="BJ856" s="49"/>
      <c r="BK856" s="49"/>
      <c r="BL856" s="49"/>
      <c r="BM856" s="49"/>
      <c r="BN856" s="49"/>
      <c r="BO856" s="62"/>
      <c r="BP856" s="62"/>
    </row>
    <row r="857" spans="6:68" s="45" customFormat="1" x14ac:dyDescent="0.5">
      <c r="F857" s="46"/>
      <c r="G857" s="46"/>
      <c r="H857" s="46"/>
      <c r="I857" s="46"/>
      <c r="J857" s="46"/>
      <c r="L857" s="49"/>
      <c r="M857" s="49"/>
      <c r="N857" s="49"/>
      <c r="O857" s="49"/>
      <c r="P857" s="49"/>
      <c r="Q857" s="49"/>
      <c r="R857" s="49"/>
      <c r="S857" s="49"/>
      <c r="T857" s="49"/>
      <c r="U857" s="49"/>
      <c r="V857" s="49"/>
      <c r="W857" s="49"/>
      <c r="X857" s="49"/>
      <c r="Y857" s="49"/>
      <c r="Z857" s="49"/>
      <c r="AA857" s="49"/>
      <c r="AB857" s="49"/>
      <c r="AC857" s="49"/>
      <c r="AD857" s="49"/>
      <c r="AE857" s="49"/>
      <c r="AF857" s="49"/>
      <c r="AG857" s="49"/>
      <c r="AH857" s="49"/>
      <c r="AI857" s="49"/>
      <c r="AJ857" s="49"/>
      <c r="AK857" s="49"/>
      <c r="AL857" s="49"/>
      <c r="AM857" s="49"/>
      <c r="AN857" s="49"/>
      <c r="AO857" s="49"/>
      <c r="AP857" s="49"/>
      <c r="AQ857" s="49"/>
      <c r="AR857" s="49"/>
      <c r="AS857" s="49"/>
      <c r="AT857" s="49"/>
      <c r="AU857" s="49"/>
      <c r="AV857" s="49"/>
      <c r="AW857" s="49"/>
      <c r="AX857" s="49"/>
      <c r="AY857" s="49"/>
      <c r="AZ857" s="49"/>
      <c r="BA857" s="49"/>
      <c r="BB857" s="49"/>
      <c r="BC857" s="49"/>
      <c r="BD857" s="49"/>
      <c r="BE857" s="49"/>
      <c r="BF857" s="49"/>
      <c r="BG857" s="49"/>
      <c r="BH857" s="49"/>
      <c r="BI857" s="49"/>
      <c r="BJ857" s="49"/>
      <c r="BK857" s="49"/>
      <c r="BL857" s="49"/>
      <c r="BM857" s="49"/>
      <c r="BN857" s="49"/>
      <c r="BO857" s="62"/>
      <c r="BP857" s="62"/>
    </row>
    <row r="858" spans="6:68" s="45" customFormat="1" x14ac:dyDescent="0.5">
      <c r="F858" s="46"/>
      <c r="G858" s="46"/>
      <c r="H858" s="46"/>
      <c r="I858" s="46"/>
      <c r="J858" s="46"/>
      <c r="L858" s="49"/>
      <c r="M858" s="49"/>
      <c r="N858" s="49"/>
      <c r="O858" s="49"/>
      <c r="P858" s="49"/>
      <c r="Q858" s="49"/>
      <c r="R858" s="49"/>
      <c r="S858" s="49"/>
      <c r="T858" s="49"/>
      <c r="U858" s="49"/>
      <c r="V858" s="49"/>
      <c r="W858" s="49"/>
      <c r="X858" s="49"/>
      <c r="Y858" s="49"/>
      <c r="Z858" s="49"/>
      <c r="AA858" s="49"/>
      <c r="AB858" s="49"/>
      <c r="AC858" s="49"/>
      <c r="AD858" s="49"/>
      <c r="AE858" s="49"/>
      <c r="AF858" s="49"/>
      <c r="AG858" s="49"/>
      <c r="AH858" s="49"/>
      <c r="AI858" s="49"/>
      <c r="AJ858" s="49"/>
      <c r="AK858" s="49"/>
      <c r="AL858" s="49"/>
      <c r="AM858" s="49"/>
      <c r="AN858" s="49"/>
      <c r="AO858" s="49"/>
      <c r="AP858" s="49"/>
      <c r="AQ858" s="49"/>
      <c r="AR858" s="49"/>
      <c r="AS858" s="49"/>
      <c r="AT858" s="49"/>
      <c r="AU858" s="49"/>
      <c r="AV858" s="49"/>
      <c r="AW858" s="49"/>
      <c r="AX858" s="49"/>
      <c r="AY858" s="49"/>
      <c r="AZ858" s="49"/>
      <c r="BA858" s="49"/>
      <c r="BB858" s="49"/>
      <c r="BC858" s="49"/>
      <c r="BD858" s="49"/>
      <c r="BE858" s="49"/>
      <c r="BF858" s="49"/>
      <c r="BG858" s="49"/>
      <c r="BH858" s="49"/>
      <c r="BI858" s="49"/>
      <c r="BJ858" s="49"/>
      <c r="BK858" s="49"/>
      <c r="BL858" s="49"/>
      <c r="BM858" s="49"/>
      <c r="BN858" s="49"/>
      <c r="BO858" s="62"/>
      <c r="BP858" s="62"/>
    </row>
    <row r="859" spans="6:68" s="45" customFormat="1" x14ac:dyDescent="0.5">
      <c r="F859" s="46"/>
      <c r="G859" s="46"/>
      <c r="H859" s="46"/>
      <c r="I859" s="46"/>
      <c r="J859" s="46"/>
      <c r="L859" s="49"/>
      <c r="M859" s="49"/>
      <c r="N859" s="49"/>
      <c r="O859" s="49"/>
      <c r="P859" s="49"/>
      <c r="Q859" s="49"/>
      <c r="R859" s="49"/>
      <c r="S859" s="49"/>
      <c r="T859" s="49"/>
      <c r="U859" s="49"/>
      <c r="V859" s="49"/>
      <c r="W859" s="49"/>
      <c r="X859" s="49"/>
      <c r="Y859" s="49"/>
      <c r="Z859" s="49"/>
      <c r="AA859" s="49"/>
      <c r="AB859" s="49"/>
      <c r="AC859" s="49"/>
      <c r="AD859" s="49"/>
      <c r="AE859" s="49"/>
      <c r="AF859" s="49"/>
      <c r="AG859" s="49"/>
      <c r="AH859" s="49"/>
      <c r="AI859" s="49"/>
      <c r="AJ859" s="49"/>
      <c r="AK859" s="49"/>
      <c r="AL859" s="49"/>
      <c r="AM859" s="49"/>
      <c r="AN859" s="49"/>
      <c r="AO859" s="49"/>
      <c r="AP859" s="49"/>
      <c r="AQ859" s="49"/>
      <c r="AR859" s="49"/>
      <c r="AS859" s="49"/>
      <c r="AT859" s="49"/>
      <c r="AU859" s="49"/>
      <c r="AV859" s="49"/>
      <c r="AW859" s="49"/>
      <c r="AX859" s="49"/>
      <c r="AY859" s="49"/>
      <c r="AZ859" s="49"/>
      <c r="BA859" s="49"/>
      <c r="BB859" s="49"/>
      <c r="BC859" s="49"/>
      <c r="BD859" s="49"/>
      <c r="BE859" s="49"/>
      <c r="BF859" s="49"/>
      <c r="BG859" s="49"/>
      <c r="BH859" s="49"/>
      <c r="BI859" s="49"/>
      <c r="BJ859" s="49"/>
      <c r="BK859" s="49"/>
      <c r="BL859" s="49"/>
      <c r="BM859" s="49"/>
      <c r="BN859" s="49"/>
      <c r="BO859" s="62"/>
      <c r="BP859" s="62"/>
    </row>
    <row r="860" spans="6:68" s="45" customFormat="1" x14ac:dyDescent="0.5">
      <c r="F860" s="46"/>
      <c r="G860" s="46"/>
      <c r="H860" s="46"/>
      <c r="I860" s="46"/>
      <c r="J860" s="46"/>
      <c r="L860" s="49"/>
      <c r="M860" s="49"/>
      <c r="N860" s="49"/>
      <c r="O860" s="49"/>
      <c r="P860" s="49"/>
      <c r="Q860" s="49"/>
      <c r="R860" s="49"/>
      <c r="S860" s="49"/>
      <c r="T860" s="49"/>
      <c r="U860" s="49"/>
      <c r="V860" s="49"/>
      <c r="W860" s="49"/>
      <c r="X860" s="49"/>
      <c r="Y860" s="49"/>
      <c r="Z860" s="49"/>
      <c r="AA860" s="49"/>
      <c r="AB860" s="49"/>
      <c r="AC860" s="49"/>
      <c r="AD860" s="49"/>
      <c r="AE860" s="49"/>
      <c r="AF860" s="49"/>
      <c r="AG860" s="49"/>
      <c r="AH860" s="49"/>
      <c r="AI860" s="49"/>
      <c r="AJ860" s="49"/>
      <c r="AK860" s="49"/>
      <c r="AL860" s="49"/>
      <c r="AM860" s="49"/>
      <c r="AN860" s="49"/>
      <c r="AO860" s="49"/>
      <c r="AP860" s="49"/>
      <c r="AQ860" s="49"/>
      <c r="AR860" s="49"/>
      <c r="AS860" s="49"/>
      <c r="AT860" s="49"/>
      <c r="AU860" s="49"/>
      <c r="AV860" s="49"/>
      <c r="AW860" s="49"/>
      <c r="AX860" s="49"/>
      <c r="AY860" s="49"/>
      <c r="AZ860" s="49"/>
      <c r="BA860" s="49"/>
      <c r="BB860" s="49"/>
      <c r="BC860" s="49"/>
      <c r="BD860" s="49"/>
      <c r="BE860" s="49"/>
      <c r="BF860" s="49"/>
      <c r="BG860" s="49"/>
      <c r="BH860" s="49"/>
      <c r="BI860" s="49"/>
      <c r="BJ860" s="49"/>
      <c r="BK860" s="49"/>
      <c r="BL860" s="49"/>
      <c r="BM860" s="49"/>
      <c r="BN860" s="49"/>
      <c r="BO860" s="62"/>
      <c r="BP860" s="62"/>
    </row>
    <row r="861" spans="6:68" s="45" customFormat="1" x14ac:dyDescent="0.5">
      <c r="F861" s="46"/>
      <c r="G861" s="46"/>
      <c r="H861" s="46"/>
      <c r="I861" s="46"/>
      <c r="J861" s="46"/>
      <c r="L861" s="49"/>
      <c r="M861" s="49"/>
      <c r="N861" s="49"/>
      <c r="O861" s="49"/>
      <c r="P861" s="49"/>
      <c r="Q861" s="49"/>
      <c r="R861" s="49"/>
      <c r="S861" s="49"/>
      <c r="T861" s="49"/>
      <c r="U861" s="49"/>
      <c r="V861" s="49"/>
      <c r="W861" s="49"/>
      <c r="X861" s="49"/>
      <c r="Y861" s="49"/>
      <c r="Z861" s="49"/>
      <c r="AA861" s="49"/>
      <c r="AB861" s="49"/>
      <c r="AC861" s="49"/>
      <c r="AD861" s="49"/>
      <c r="AE861" s="49"/>
      <c r="AF861" s="49"/>
      <c r="AG861" s="49"/>
      <c r="AH861" s="49"/>
      <c r="AI861" s="49"/>
      <c r="AJ861" s="49"/>
      <c r="AK861" s="49"/>
      <c r="AL861" s="49"/>
      <c r="AM861" s="49"/>
      <c r="AN861" s="49"/>
      <c r="AO861" s="49"/>
      <c r="AP861" s="49"/>
      <c r="AQ861" s="49"/>
      <c r="AR861" s="49"/>
      <c r="AS861" s="49"/>
      <c r="AT861" s="49"/>
      <c r="AU861" s="49"/>
      <c r="AV861" s="49"/>
      <c r="AW861" s="49"/>
      <c r="AX861" s="49"/>
      <c r="AY861" s="49"/>
      <c r="AZ861" s="49"/>
      <c r="BA861" s="49"/>
      <c r="BB861" s="49"/>
      <c r="BC861" s="49"/>
      <c r="BD861" s="49"/>
      <c r="BE861" s="49"/>
      <c r="BF861" s="49"/>
      <c r="BG861" s="49"/>
      <c r="BH861" s="49"/>
      <c r="BI861" s="49"/>
      <c r="BJ861" s="49"/>
      <c r="BK861" s="49"/>
      <c r="BL861" s="49"/>
      <c r="BM861" s="49"/>
      <c r="BN861" s="49"/>
      <c r="BO861" s="62"/>
      <c r="BP861" s="62"/>
    </row>
    <row r="862" spans="6:68" s="45" customFormat="1" x14ac:dyDescent="0.5">
      <c r="F862" s="46"/>
      <c r="G862" s="46"/>
      <c r="H862" s="46"/>
      <c r="I862" s="46"/>
      <c r="J862" s="46"/>
      <c r="L862" s="49"/>
      <c r="M862" s="49"/>
      <c r="N862" s="49"/>
      <c r="O862" s="49"/>
      <c r="P862" s="49"/>
      <c r="Q862" s="49"/>
      <c r="R862" s="49"/>
      <c r="S862" s="49"/>
      <c r="T862" s="49"/>
      <c r="U862" s="49"/>
      <c r="V862" s="49"/>
      <c r="W862" s="49"/>
      <c r="X862" s="49"/>
      <c r="Y862" s="49"/>
      <c r="Z862" s="49"/>
      <c r="AA862" s="49"/>
      <c r="AB862" s="49"/>
      <c r="AC862" s="49"/>
      <c r="AD862" s="49"/>
      <c r="AE862" s="49"/>
      <c r="AF862" s="49"/>
      <c r="AG862" s="49"/>
      <c r="AH862" s="49"/>
      <c r="AI862" s="49"/>
      <c r="AJ862" s="49"/>
      <c r="AK862" s="49"/>
      <c r="AL862" s="49"/>
      <c r="AM862" s="49"/>
      <c r="AN862" s="49"/>
      <c r="AO862" s="49"/>
      <c r="AP862" s="49"/>
      <c r="AQ862" s="49"/>
      <c r="AR862" s="49"/>
      <c r="AS862" s="49"/>
      <c r="AT862" s="49"/>
      <c r="AU862" s="49"/>
      <c r="AV862" s="49"/>
      <c r="AW862" s="49"/>
      <c r="AX862" s="49"/>
      <c r="AY862" s="49"/>
      <c r="AZ862" s="49"/>
      <c r="BA862" s="49"/>
      <c r="BB862" s="49"/>
      <c r="BC862" s="49"/>
      <c r="BD862" s="49"/>
      <c r="BE862" s="49"/>
      <c r="BF862" s="49"/>
      <c r="BG862" s="49"/>
      <c r="BH862" s="49"/>
      <c r="BI862" s="49"/>
      <c r="BJ862" s="49"/>
      <c r="BK862" s="49"/>
      <c r="BL862" s="49"/>
      <c r="BM862" s="49"/>
      <c r="BN862" s="49"/>
      <c r="BO862" s="62"/>
      <c r="BP862" s="62"/>
    </row>
    <row r="863" spans="6:68" s="45" customFormat="1" x14ac:dyDescent="0.5">
      <c r="F863" s="46"/>
      <c r="G863" s="46"/>
      <c r="H863" s="46"/>
      <c r="I863" s="46"/>
      <c r="J863" s="46"/>
      <c r="L863" s="49"/>
      <c r="M863" s="49"/>
      <c r="N863" s="49"/>
      <c r="O863" s="49"/>
      <c r="P863" s="49"/>
      <c r="Q863" s="49"/>
      <c r="R863" s="49"/>
      <c r="S863" s="49"/>
      <c r="T863" s="49"/>
      <c r="U863" s="49"/>
      <c r="V863" s="49"/>
      <c r="W863" s="49"/>
      <c r="X863" s="49"/>
      <c r="Y863" s="49"/>
      <c r="Z863" s="49"/>
      <c r="AA863" s="49"/>
      <c r="AB863" s="49"/>
      <c r="AC863" s="49"/>
      <c r="AD863" s="49"/>
      <c r="AE863" s="49"/>
      <c r="AF863" s="49"/>
      <c r="AG863" s="49"/>
      <c r="AH863" s="49"/>
      <c r="AI863" s="49"/>
      <c r="AJ863" s="49"/>
      <c r="AK863" s="49"/>
      <c r="AL863" s="49"/>
      <c r="AM863" s="49"/>
      <c r="AN863" s="49"/>
      <c r="AO863" s="49"/>
      <c r="AP863" s="49"/>
      <c r="AQ863" s="49"/>
      <c r="AR863" s="49"/>
      <c r="AS863" s="49"/>
      <c r="AT863" s="49"/>
      <c r="AU863" s="49"/>
      <c r="AV863" s="49"/>
      <c r="AW863" s="49"/>
      <c r="AX863" s="49"/>
      <c r="AY863" s="49"/>
      <c r="AZ863" s="49"/>
      <c r="BA863" s="49"/>
      <c r="BB863" s="49"/>
      <c r="BC863" s="49"/>
      <c r="BD863" s="49"/>
      <c r="BE863" s="49"/>
      <c r="BF863" s="49"/>
      <c r="BG863" s="49"/>
      <c r="BH863" s="49"/>
      <c r="BI863" s="49"/>
      <c r="BJ863" s="49"/>
      <c r="BK863" s="49"/>
      <c r="BL863" s="49"/>
      <c r="BM863" s="49"/>
      <c r="BN863" s="49"/>
      <c r="BO863" s="62"/>
      <c r="BP863" s="62"/>
    </row>
    <row r="864" spans="6:68" s="45" customFormat="1" x14ac:dyDescent="0.5">
      <c r="F864" s="46"/>
      <c r="G864" s="46"/>
      <c r="H864" s="46"/>
      <c r="I864" s="46"/>
      <c r="J864" s="46"/>
      <c r="L864" s="49"/>
      <c r="M864" s="49"/>
      <c r="N864" s="49"/>
      <c r="O864" s="49"/>
      <c r="P864" s="49"/>
      <c r="Q864" s="49"/>
      <c r="R864" s="49"/>
      <c r="S864" s="49"/>
      <c r="T864" s="49"/>
      <c r="U864" s="49"/>
      <c r="V864" s="49"/>
      <c r="W864" s="49"/>
      <c r="X864" s="49"/>
      <c r="Y864" s="49"/>
      <c r="Z864" s="49"/>
      <c r="AA864" s="49"/>
      <c r="AB864" s="49"/>
      <c r="AC864" s="49"/>
      <c r="AD864" s="49"/>
      <c r="AE864" s="49"/>
      <c r="AF864" s="49"/>
      <c r="AG864" s="49"/>
      <c r="AH864" s="49"/>
      <c r="AI864" s="49"/>
      <c r="AJ864" s="49"/>
      <c r="AK864" s="49"/>
      <c r="AL864" s="49"/>
      <c r="AM864" s="49"/>
      <c r="AN864" s="49"/>
      <c r="AO864" s="49"/>
      <c r="AP864" s="49"/>
      <c r="AQ864" s="49"/>
      <c r="AR864" s="49"/>
      <c r="AS864" s="49"/>
      <c r="AT864" s="49"/>
      <c r="AU864" s="49"/>
      <c r="AV864" s="49"/>
      <c r="AW864" s="49"/>
      <c r="AX864" s="49"/>
      <c r="AY864" s="49"/>
      <c r="AZ864" s="49"/>
      <c r="BA864" s="49"/>
      <c r="BB864" s="49"/>
      <c r="BC864" s="49"/>
      <c r="BD864" s="49"/>
      <c r="BE864" s="49"/>
      <c r="BF864" s="49"/>
      <c r="BG864" s="49"/>
      <c r="BH864" s="49"/>
      <c r="BI864" s="49"/>
      <c r="BJ864" s="49"/>
      <c r="BK864" s="49"/>
      <c r="BL864" s="49"/>
      <c r="BM864" s="49"/>
      <c r="BN864" s="49"/>
      <c r="BO864" s="62"/>
      <c r="BP864" s="62"/>
    </row>
    <row r="865" spans="6:68" s="45" customFormat="1" x14ac:dyDescent="0.5">
      <c r="F865" s="46"/>
      <c r="G865" s="46"/>
      <c r="H865" s="46"/>
      <c r="I865" s="46"/>
      <c r="J865" s="46"/>
      <c r="L865" s="49"/>
      <c r="M865" s="49"/>
      <c r="N865" s="49"/>
      <c r="O865" s="49"/>
      <c r="P865" s="49"/>
      <c r="Q865" s="49"/>
      <c r="R865" s="49"/>
      <c r="S865" s="49"/>
      <c r="T865" s="49"/>
      <c r="U865" s="49"/>
      <c r="V865" s="49"/>
      <c r="W865" s="49"/>
      <c r="X865" s="49"/>
      <c r="Y865" s="49"/>
      <c r="Z865" s="49"/>
      <c r="AA865" s="49"/>
      <c r="AB865" s="49"/>
      <c r="AC865" s="49"/>
      <c r="AD865" s="49"/>
      <c r="AE865" s="49"/>
      <c r="AF865" s="49"/>
      <c r="AG865" s="49"/>
      <c r="AH865" s="49"/>
      <c r="AI865" s="49"/>
      <c r="AJ865" s="49"/>
      <c r="AK865" s="49"/>
      <c r="AL865" s="49"/>
      <c r="AM865" s="49"/>
      <c r="AN865" s="49"/>
      <c r="AO865" s="49"/>
      <c r="AP865" s="49"/>
      <c r="AQ865" s="49"/>
      <c r="AR865" s="49"/>
      <c r="AS865" s="49"/>
      <c r="AT865" s="49"/>
      <c r="AU865" s="49"/>
      <c r="AV865" s="49"/>
      <c r="AW865" s="49"/>
      <c r="AX865" s="49"/>
      <c r="AY865" s="49"/>
      <c r="AZ865" s="49"/>
      <c r="BA865" s="49"/>
      <c r="BB865" s="49"/>
      <c r="BC865" s="49"/>
      <c r="BD865" s="49"/>
      <c r="BE865" s="49"/>
      <c r="BF865" s="49"/>
      <c r="BG865" s="49"/>
      <c r="BH865" s="49"/>
      <c r="BI865" s="49"/>
      <c r="BJ865" s="49"/>
      <c r="BK865" s="49"/>
      <c r="BL865" s="49"/>
      <c r="BM865" s="49"/>
      <c r="BN865" s="49"/>
      <c r="BO865" s="62"/>
      <c r="BP865" s="62"/>
    </row>
    <row r="866" spans="6:68" s="45" customFormat="1" x14ac:dyDescent="0.5">
      <c r="F866" s="46"/>
      <c r="G866" s="46"/>
      <c r="H866" s="46"/>
      <c r="I866" s="46"/>
      <c r="J866" s="46"/>
      <c r="L866" s="49"/>
      <c r="M866" s="49"/>
      <c r="N866" s="49"/>
      <c r="O866" s="49"/>
      <c r="P866" s="49"/>
      <c r="Q866" s="49"/>
      <c r="R866" s="49"/>
      <c r="S866" s="49"/>
      <c r="T866" s="49"/>
      <c r="U866" s="49"/>
      <c r="V866" s="49"/>
      <c r="W866" s="49"/>
      <c r="X866" s="49"/>
      <c r="Y866" s="49"/>
      <c r="Z866" s="49"/>
      <c r="AA866" s="49"/>
      <c r="AB866" s="49"/>
      <c r="AC866" s="49"/>
      <c r="AD866" s="49"/>
      <c r="AE866" s="49"/>
      <c r="AF866" s="49"/>
      <c r="AG866" s="49"/>
      <c r="AH866" s="49"/>
      <c r="AI866" s="49"/>
      <c r="AJ866" s="49"/>
      <c r="AK866" s="49"/>
      <c r="AL866" s="49"/>
      <c r="AM866" s="49"/>
      <c r="AN866" s="49"/>
      <c r="AO866" s="49"/>
      <c r="AP866" s="49"/>
      <c r="AQ866" s="49"/>
      <c r="AR866" s="49"/>
      <c r="AS866" s="49"/>
      <c r="AT866" s="49"/>
      <c r="AU866" s="49"/>
      <c r="AV866" s="49"/>
      <c r="AW866" s="49"/>
      <c r="AX866" s="49"/>
      <c r="AY866" s="49"/>
      <c r="AZ866" s="49"/>
      <c r="BA866" s="49"/>
      <c r="BB866" s="49"/>
      <c r="BC866" s="49"/>
      <c r="BD866" s="49"/>
      <c r="BE866" s="49"/>
      <c r="BF866" s="49"/>
      <c r="BG866" s="49"/>
      <c r="BH866" s="49"/>
      <c r="BI866" s="49"/>
      <c r="BJ866" s="49"/>
      <c r="BK866" s="49"/>
      <c r="BL866" s="49"/>
      <c r="BM866" s="49"/>
      <c r="BN866" s="49"/>
      <c r="BO866" s="62"/>
      <c r="BP866" s="62"/>
    </row>
    <row r="867" spans="6:68" s="45" customFormat="1" x14ac:dyDescent="0.5">
      <c r="F867" s="46"/>
      <c r="G867" s="46"/>
      <c r="H867" s="46"/>
      <c r="I867" s="46"/>
      <c r="J867" s="46"/>
      <c r="L867" s="49"/>
      <c r="M867" s="49"/>
      <c r="N867" s="49"/>
      <c r="O867" s="49"/>
      <c r="P867" s="49"/>
      <c r="Q867" s="49"/>
      <c r="R867" s="49"/>
      <c r="S867" s="49"/>
      <c r="T867" s="49"/>
      <c r="U867" s="49"/>
      <c r="V867" s="49"/>
      <c r="W867" s="49"/>
      <c r="X867" s="49"/>
      <c r="Y867" s="49"/>
      <c r="Z867" s="49"/>
      <c r="AA867" s="49"/>
      <c r="AB867" s="49"/>
      <c r="AC867" s="49"/>
      <c r="AD867" s="49"/>
      <c r="AE867" s="49"/>
      <c r="AF867" s="49"/>
      <c r="AG867" s="49"/>
      <c r="AH867" s="49"/>
      <c r="AI867" s="49"/>
      <c r="AJ867" s="49"/>
      <c r="AK867" s="49"/>
      <c r="AL867" s="49"/>
      <c r="AM867" s="49"/>
      <c r="AN867" s="49"/>
      <c r="AO867" s="49"/>
      <c r="AP867" s="49"/>
      <c r="AQ867" s="49"/>
      <c r="AR867" s="49"/>
      <c r="AS867" s="49"/>
      <c r="AT867" s="49"/>
      <c r="AU867" s="49"/>
      <c r="AV867" s="49"/>
      <c r="AW867" s="49"/>
      <c r="AX867" s="49"/>
      <c r="AY867" s="49"/>
      <c r="AZ867" s="49"/>
      <c r="BA867" s="49"/>
      <c r="BB867" s="49"/>
      <c r="BC867" s="49"/>
      <c r="BD867" s="49"/>
      <c r="BE867" s="49"/>
      <c r="BF867" s="49"/>
      <c r="BG867" s="49"/>
      <c r="BH867" s="49"/>
      <c r="BI867" s="49"/>
      <c r="BJ867" s="49"/>
      <c r="BK867" s="49"/>
      <c r="BL867" s="49"/>
      <c r="BM867" s="49"/>
      <c r="BN867" s="49"/>
      <c r="BO867" s="62"/>
      <c r="BP867" s="62"/>
    </row>
    <row r="868" spans="6:68" s="45" customFormat="1" x14ac:dyDescent="0.5">
      <c r="F868" s="46"/>
      <c r="G868" s="46"/>
      <c r="H868" s="46"/>
      <c r="I868" s="46"/>
      <c r="J868" s="46"/>
      <c r="L868" s="49"/>
      <c r="M868" s="49"/>
      <c r="N868" s="49"/>
      <c r="O868" s="49"/>
      <c r="P868" s="49"/>
      <c r="Q868" s="49"/>
      <c r="R868" s="49"/>
      <c r="S868" s="49"/>
      <c r="T868" s="49"/>
      <c r="U868" s="49"/>
      <c r="V868" s="49"/>
      <c r="W868" s="49"/>
      <c r="X868" s="49"/>
      <c r="Y868" s="49"/>
      <c r="Z868" s="49"/>
      <c r="AA868" s="49"/>
      <c r="AB868" s="49"/>
      <c r="AC868" s="49"/>
      <c r="AD868" s="49"/>
      <c r="AE868" s="49"/>
      <c r="AF868" s="49"/>
      <c r="AG868" s="49"/>
      <c r="AH868" s="49"/>
      <c r="AI868" s="49"/>
      <c r="AJ868" s="49"/>
      <c r="AK868" s="49"/>
      <c r="AL868" s="49"/>
      <c r="AM868" s="49"/>
      <c r="AN868" s="49"/>
      <c r="AO868" s="49"/>
      <c r="AP868" s="49"/>
      <c r="AQ868" s="49"/>
      <c r="AR868" s="49"/>
      <c r="AS868" s="49"/>
      <c r="AT868" s="49"/>
      <c r="AU868" s="49"/>
      <c r="AV868" s="49"/>
      <c r="AW868" s="49"/>
      <c r="AX868" s="49"/>
      <c r="AY868" s="49"/>
      <c r="AZ868" s="49"/>
      <c r="BA868" s="49"/>
      <c r="BB868" s="49"/>
      <c r="BC868" s="49"/>
      <c r="BD868" s="49"/>
      <c r="BE868" s="49"/>
      <c r="BF868" s="49"/>
      <c r="BG868" s="49"/>
      <c r="BH868" s="49"/>
      <c r="BI868" s="49"/>
      <c r="BJ868" s="49"/>
      <c r="BK868" s="49"/>
      <c r="BL868" s="49"/>
      <c r="BM868" s="49"/>
      <c r="BN868" s="49"/>
      <c r="BO868" s="62"/>
      <c r="BP868" s="62"/>
    </row>
    <row r="869" spans="6:68" s="45" customFormat="1" x14ac:dyDescent="0.5">
      <c r="F869" s="46"/>
      <c r="G869" s="46"/>
      <c r="H869" s="46"/>
      <c r="I869" s="46"/>
      <c r="J869" s="46"/>
      <c r="L869" s="49"/>
      <c r="M869" s="49"/>
      <c r="N869" s="49"/>
      <c r="O869" s="49"/>
      <c r="P869" s="49"/>
      <c r="Q869" s="49"/>
      <c r="R869" s="49"/>
      <c r="S869" s="49"/>
      <c r="T869" s="49"/>
      <c r="U869" s="49"/>
      <c r="V869" s="49"/>
      <c r="W869" s="49"/>
      <c r="X869" s="49"/>
      <c r="Y869" s="49"/>
      <c r="Z869" s="49"/>
      <c r="AA869" s="49"/>
      <c r="AB869" s="49"/>
      <c r="AC869" s="49"/>
      <c r="AD869" s="49"/>
      <c r="AE869" s="49"/>
      <c r="AF869" s="49"/>
      <c r="AG869" s="49"/>
      <c r="AH869" s="49"/>
      <c r="AI869" s="49"/>
      <c r="AJ869" s="49"/>
      <c r="AK869" s="49"/>
      <c r="AL869" s="49"/>
      <c r="AM869" s="49"/>
      <c r="AN869" s="49"/>
      <c r="AO869" s="49"/>
      <c r="AP869" s="49"/>
      <c r="AQ869" s="49"/>
      <c r="AR869" s="49"/>
      <c r="AS869" s="49"/>
      <c r="AT869" s="49"/>
      <c r="AU869" s="49"/>
      <c r="AV869" s="49"/>
      <c r="AW869" s="49"/>
      <c r="AX869" s="49"/>
      <c r="AY869" s="49"/>
      <c r="AZ869" s="49"/>
      <c r="BA869" s="49"/>
      <c r="BB869" s="49"/>
      <c r="BC869" s="49"/>
      <c r="BD869" s="49"/>
      <c r="BE869" s="49"/>
      <c r="BF869" s="49"/>
      <c r="BG869" s="49"/>
      <c r="BH869" s="49"/>
      <c r="BI869" s="49"/>
      <c r="BJ869" s="49"/>
      <c r="BK869" s="49"/>
      <c r="BL869" s="49"/>
      <c r="BM869" s="49"/>
      <c r="BN869" s="49"/>
      <c r="BO869" s="62"/>
      <c r="BP869" s="62"/>
    </row>
    <row r="870" spans="6:68" s="45" customFormat="1" x14ac:dyDescent="0.5">
      <c r="F870" s="46"/>
      <c r="G870" s="46"/>
      <c r="H870" s="46"/>
      <c r="I870" s="46"/>
      <c r="J870" s="46"/>
      <c r="L870" s="49"/>
      <c r="M870" s="49"/>
      <c r="N870" s="49"/>
      <c r="O870" s="49"/>
      <c r="P870" s="49"/>
      <c r="Q870" s="49"/>
      <c r="R870" s="49"/>
      <c r="S870" s="49"/>
      <c r="T870" s="49"/>
      <c r="U870" s="49"/>
      <c r="V870" s="49"/>
      <c r="W870" s="49"/>
      <c r="X870" s="49"/>
      <c r="Y870" s="49"/>
      <c r="Z870" s="49"/>
      <c r="AA870" s="49"/>
      <c r="AB870" s="49"/>
      <c r="AC870" s="49"/>
      <c r="AD870" s="49"/>
      <c r="AE870" s="49"/>
      <c r="AF870" s="49"/>
      <c r="AG870" s="49"/>
      <c r="AH870" s="49"/>
      <c r="AI870" s="49"/>
      <c r="AJ870" s="49"/>
      <c r="AK870" s="49"/>
      <c r="AL870" s="49"/>
      <c r="AM870" s="49"/>
      <c r="AN870" s="49"/>
      <c r="AO870" s="49"/>
      <c r="AP870" s="49"/>
      <c r="AQ870" s="49"/>
      <c r="AR870" s="49"/>
      <c r="AS870" s="49"/>
      <c r="AT870" s="49"/>
      <c r="AU870" s="49"/>
      <c r="AV870" s="49"/>
      <c r="AW870" s="49"/>
      <c r="AX870" s="49"/>
      <c r="AY870" s="49"/>
      <c r="AZ870" s="49"/>
      <c r="BA870" s="49"/>
      <c r="BB870" s="49"/>
      <c r="BC870" s="49"/>
      <c r="BD870" s="49"/>
      <c r="BE870" s="49"/>
      <c r="BF870" s="49"/>
      <c r="BG870" s="49"/>
      <c r="BH870" s="49"/>
      <c r="BI870" s="49"/>
      <c r="BJ870" s="49"/>
      <c r="BK870" s="49"/>
      <c r="BL870" s="49"/>
      <c r="BM870" s="49"/>
      <c r="BN870" s="49"/>
      <c r="BO870" s="62"/>
      <c r="BP870" s="62"/>
    </row>
    <row r="871" spans="6:68" s="45" customFormat="1" x14ac:dyDescent="0.5">
      <c r="F871" s="46"/>
      <c r="G871" s="46"/>
      <c r="H871" s="46"/>
      <c r="I871" s="46"/>
      <c r="J871" s="46"/>
      <c r="L871" s="49"/>
      <c r="M871" s="49"/>
      <c r="N871" s="49"/>
      <c r="O871" s="49"/>
      <c r="P871" s="49"/>
      <c r="Q871" s="49"/>
      <c r="R871" s="49"/>
      <c r="S871" s="49"/>
      <c r="T871" s="49"/>
      <c r="U871" s="49"/>
      <c r="V871" s="49"/>
      <c r="W871" s="49"/>
      <c r="X871" s="49"/>
      <c r="Y871" s="49"/>
      <c r="Z871" s="49"/>
      <c r="AA871" s="49"/>
      <c r="AB871" s="49"/>
      <c r="AC871" s="49"/>
      <c r="AD871" s="49"/>
      <c r="AE871" s="49"/>
      <c r="AF871" s="49"/>
      <c r="AG871" s="49"/>
      <c r="AH871" s="49"/>
      <c r="AI871" s="49"/>
      <c r="AJ871" s="49"/>
      <c r="AK871" s="49"/>
      <c r="AL871" s="49"/>
      <c r="AM871" s="49"/>
      <c r="AN871" s="49"/>
      <c r="AO871" s="49"/>
      <c r="AP871" s="49"/>
      <c r="AQ871" s="49"/>
      <c r="AR871" s="49"/>
      <c r="AS871" s="49"/>
      <c r="AT871" s="49"/>
      <c r="AU871" s="49"/>
      <c r="AV871" s="49"/>
      <c r="AW871" s="49"/>
      <c r="AX871" s="49"/>
      <c r="AY871" s="49"/>
      <c r="AZ871" s="49"/>
      <c r="BA871" s="49"/>
      <c r="BB871" s="49"/>
      <c r="BC871" s="49"/>
      <c r="BD871" s="49"/>
      <c r="BE871" s="49"/>
      <c r="BF871" s="49"/>
      <c r="BG871" s="49"/>
      <c r="BH871" s="49"/>
      <c r="BI871" s="49"/>
      <c r="BJ871" s="49"/>
      <c r="BK871" s="49"/>
      <c r="BL871" s="49"/>
      <c r="BM871" s="49"/>
      <c r="BN871" s="49"/>
      <c r="BO871" s="62"/>
      <c r="BP871" s="62"/>
    </row>
    <row r="872" spans="6:68" s="45" customFormat="1" x14ac:dyDescent="0.5">
      <c r="F872" s="46"/>
      <c r="G872" s="46"/>
      <c r="H872" s="46"/>
      <c r="I872" s="46"/>
      <c r="J872" s="46"/>
      <c r="L872" s="49"/>
      <c r="M872" s="49"/>
      <c r="N872" s="49"/>
      <c r="O872" s="49"/>
      <c r="P872" s="49"/>
      <c r="Q872" s="49"/>
      <c r="R872" s="49"/>
      <c r="S872" s="49"/>
      <c r="T872" s="49"/>
      <c r="U872" s="49"/>
      <c r="V872" s="49"/>
      <c r="W872" s="49"/>
      <c r="X872" s="49"/>
      <c r="Y872" s="49"/>
      <c r="Z872" s="49"/>
      <c r="AA872" s="49"/>
      <c r="AB872" s="49"/>
      <c r="AC872" s="49"/>
      <c r="AD872" s="49"/>
      <c r="AE872" s="49"/>
      <c r="AF872" s="49"/>
      <c r="AG872" s="49"/>
      <c r="AH872" s="49"/>
      <c r="AI872" s="49"/>
      <c r="AJ872" s="49"/>
      <c r="AK872" s="49"/>
      <c r="AL872" s="49"/>
      <c r="AM872" s="49"/>
      <c r="AN872" s="49"/>
      <c r="AO872" s="49"/>
      <c r="AP872" s="49"/>
      <c r="AQ872" s="49"/>
      <c r="AR872" s="49"/>
      <c r="AS872" s="49"/>
      <c r="AT872" s="49"/>
      <c r="AU872" s="49"/>
      <c r="AV872" s="49"/>
      <c r="AW872" s="49"/>
      <c r="AX872" s="49"/>
      <c r="AY872" s="49"/>
      <c r="AZ872" s="49"/>
      <c r="BA872" s="49"/>
      <c r="BB872" s="49"/>
      <c r="BC872" s="49"/>
      <c r="BD872" s="49"/>
      <c r="BE872" s="49"/>
      <c r="BF872" s="49"/>
      <c r="BG872" s="49"/>
      <c r="BH872" s="49"/>
      <c r="BI872" s="49"/>
      <c r="BJ872" s="49"/>
      <c r="BK872" s="49"/>
      <c r="BL872" s="49"/>
      <c r="BM872" s="49"/>
      <c r="BN872" s="49"/>
      <c r="BO872" s="62"/>
      <c r="BP872" s="62"/>
    </row>
    <row r="873" spans="6:68" s="45" customFormat="1" x14ac:dyDescent="0.5">
      <c r="F873" s="46"/>
      <c r="G873" s="46"/>
      <c r="H873" s="46"/>
      <c r="I873" s="46"/>
      <c r="J873" s="46"/>
      <c r="L873" s="49"/>
      <c r="M873" s="49"/>
      <c r="N873" s="49"/>
      <c r="O873" s="49"/>
      <c r="P873" s="49"/>
      <c r="Q873" s="49"/>
      <c r="R873" s="49"/>
      <c r="S873" s="49"/>
      <c r="T873" s="49"/>
      <c r="U873" s="49"/>
      <c r="V873" s="49"/>
      <c r="W873" s="49"/>
      <c r="X873" s="49"/>
      <c r="Y873" s="49"/>
      <c r="Z873" s="49"/>
      <c r="AA873" s="49"/>
      <c r="AB873" s="49"/>
      <c r="AC873" s="49"/>
      <c r="AD873" s="49"/>
      <c r="AE873" s="49"/>
      <c r="AF873" s="49"/>
      <c r="AG873" s="49"/>
      <c r="AH873" s="49"/>
      <c r="AI873" s="49"/>
      <c r="AJ873" s="49"/>
      <c r="AK873" s="49"/>
      <c r="AL873" s="49"/>
      <c r="AM873" s="49"/>
      <c r="AN873" s="49"/>
      <c r="AO873" s="49"/>
      <c r="AP873" s="49"/>
      <c r="AQ873" s="49"/>
      <c r="AR873" s="49"/>
      <c r="AS873" s="49"/>
      <c r="AT873" s="49"/>
      <c r="AU873" s="49"/>
      <c r="AV873" s="49"/>
      <c r="AW873" s="49"/>
      <c r="AX873" s="49"/>
      <c r="AY873" s="49"/>
      <c r="AZ873" s="49"/>
      <c r="BA873" s="49"/>
      <c r="BB873" s="49"/>
      <c r="BC873" s="49"/>
      <c r="BD873" s="49"/>
      <c r="BE873" s="49"/>
      <c r="BF873" s="49"/>
      <c r="BG873" s="49"/>
      <c r="BH873" s="49"/>
      <c r="BI873" s="49"/>
      <c r="BJ873" s="49"/>
      <c r="BK873" s="49"/>
      <c r="BL873" s="49"/>
      <c r="BM873" s="49"/>
      <c r="BN873" s="49"/>
      <c r="BO873" s="62"/>
      <c r="BP873" s="62"/>
    </row>
    <row r="874" spans="6:68" s="45" customFormat="1" x14ac:dyDescent="0.5">
      <c r="F874" s="46"/>
      <c r="G874" s="46"/>
      <c r="H874" s="46"/>
      <c r="I874" s="46"/>
      <c r="J874" s="46"/>
      <c r="L874" s="49"/>
      <c r="M874" s="49"/>
      <c r="N874" s="49"/>
      <c r="O874" s="49"/>
      <c r="P874" s="49"/>
      <c r="Q874" s="49"/>
      <c r="R874" s="49"/>
      <c r="S874" s="49"/>
      <c r="T874" s="49"/>
      <c r="U874" s="49"/>
      <c r="V874" s="49"/>
      <c r="W874" s="49"/>
      <c r="X874" s="49"/>
      <c r="Y874" s="49"/>
      <c r="Z874" s="49"/>
      <c r="AA874" s="49"/>
      <c r="AB874" s="49"/>
      <c r="AC874" s="49"/>
      <c r="AD874" s="49"/>
      <c r="AE874" s="49"/>
      <c r="AF874" s="49"/>
      <c r="AG874" s="49"/>
      <c r="AH874" s="49"/>
      <c r="AI874" s="49"/>
      <c r="AJ874" s="49"/>
      <c r="AK874" s="49"/>
      <c r="AL874" s="49"/>
      <c r="AM874" s="49"/>
      <c r="AN874" s="49"/>
      <c r="AO874" s="49"/>
      <c r="AP874" s="49"/>
      <c r="AQ874" s="49"/>
      <c r="AR874" s="49"/>
      <c r="AS874" s="49"/>
      <c r="AT874" s="49"/>
      <c r="AU874" s="49"/>
      <c r="AV874" s="49"/>
      <c r="AW874" s="49"/>
      <c r="AX874" s="49"/>
      <c r="AY874" s="49"/>
      <c r="AZ874" s="49"/>
      <c r="BA874" s="49"/>
      <c r="BB874" s="49"/>
      <c r="BC874" s="49"/>
      <c r="BD874" s="49"/>
      <c r="BE874" s="49"/>
      <c r="BF874" s="49"/>
      <c r="BG874" s="49"/>
      <c r="BH874" s="49"/>
      <c r="BI874" s="49"/>
      <c r="BJ874" s="49"/>
      <c r="BK874" s="49"/>
      <c r="BL874" s="49"/>
      <c r="BM874" s="49"/>
      <c r="BN874" s="49"/>
      <c r="BO874" s="62"/>
      <c r="BP874" s="62"/>
    </row>
    <row r="875" spans="6:68" s="45" customFormat="1" x14ac:dyDescent="0.5">
      <c r="F875" s="46"/>
      <c r="G875" s="46"/>
      <c r="H875" s="46"/>
      <c r="I875" s="46"/>
      <c r="J875" s="46"/>
      <c r="L875" s="49"/>
      <c r="M875" s="49"/>
      <c r="N875" s="49"/>
      <c r="O875" s="49"/>
      <c r="P875" s="49"/>
      <c r="Q875" s="49"/>
      <c r="R875" s="49"/>
      <c r="S875" s="49"/>
      <c r="T875" s="49"/>
      <c r="U875" s="49"/>
      <c r="V875" s="49"/>
      <c r="W875" s="49"/>
      <c r="X875" s="49"/>
      <c r="Y875" s="49"/>
      <c r="Z875" s="49"/>
      <c r="AA875" s="49"/>
      <c r="AB875" s="49"/>
      <c r="AC875" s="49"/>
      <c r="AD875" s="49"/>
      <c r="AE875" s="49"/>
      <c r="AF875" s="49"/>
      <c r="AG875" s="49"/>
      <c r="AH875" s="49"/>
      <c r="AI875" s="49"/>
      <c r="AJ875" s="49"/>
      <c r="AK875" s="49"/>
      <c r="AL875" s="49"/>
      <c r="AM875" s="49"/>
      <c r="AN875" s="49"/>
      <c r="AO875" s="49"/>
      <c r="AP875" s="49"/>
      <c r="AQ875" s="49"/>
      <c r="AR875" s="49"/>
      <c r="AS875" s="49"/>
      <c r="AT875" s="49"/>
      <c r="AU875" s="49"/>
      <c r="AV875" s="49"/>
      <c r="AW875" s="49"/>
      <c r="AX875" s="49"/>
      <c r="AY875" s="49"/>
      <c r="AZ875" s="49"/>
      <c r="BA875" s="49"/>
      <c r="BB875" s="49"/>
      <c r="BC875" s="49"/>
      <c r="BD875" s="49"/>
      <c r="BE875" s="49"/>
      <c r="BF875" s="49"/>
      <c r="BG875" s="49"/>
      <c r="BH875" s="49"/>
      <c r="BI875" s="49"/>
      <c r="BJ875" s="49"/>
      <c r="BK875" s="49"/>
      <c r="BL875" s="49"/>
      <c r="BM875" s="49"/>
      <c r="BN875" s="49"/>
      <c r="BO875" s="62"/>
      <c r="BP875" s="62"/>
    </row>
    <row r="876" spans="6:68" s="45" customFormat="1" x14ac:dyDescent="0.5">
      <c r="F876" s="46"/>
      <c r="G876" s="46"/>
      <c r="H876" s="46"/>
      <c r="I876" s="46"/>
      <c r="J876" s="46"/>
      <c r="L876" s="49"/>
      <c r="M876" s="49"/>
      <c r="N876" s="49"/>
      <c r="O876" s="49"/>
      <c r="P876" s="49"/>
      <c r="Q876" s="49"/>
      <c r="R876" s="49"/>
      <c r="S876" s="49"/>
      <c r="T876" s="49"/>
      <c r="U876" s="49"/>
      <c r="V876" s="49"/>
      <c r="W876" s="49"/>
      <c r="X876" s="49"/>
      <c r="Y876" s="49"/>
      <c r="Z876" s="49"/>
      <c r="AA876" s="49"/>
      <c r="AB876" s="49"/>
      <c r="AC876" s="49"/>
      <c r="AD876" s="49"/>
      <c r="AE876" s="49"/>
      <c r="AF876" s="49"/>
      <c r="AG876" s="49"/>
      <c r="AH876" s="49"/>
      <c r="AI876" s="49"/>
      <c r="AJ876" s="49"/>
      <c r="AK876" s="49"/>
      <c r="AL876" s="49"/>
      <c r="AM876" s="49"/>
      <c r="AN876" s="49"/>
      <c r="AO876" s="49"/>
      <c r="AP876" s="49"/>
      <c r="AQ876" s="49"/>
      <c r="AR876" s="49"/>
      <c r="AS876" s="49"/>
      <c r="AT876" s="49"/>
      <c r="AU876" s="49"/>
      <c r="AV876" s="49"/>
      <c r="AW876" s="49"/>
      <c r="AX876" s="49"/>
      <c r="AY876" s="49"/>
      <c r="AZ876" s="49"/>
      <c r="BA876" s="49"/>
      <c r="BB876" s="49"/>
      <c r="BC876" s="49"/>
      <c r="BD876" s="49"/>
      <c r="BE876" s="49"/>
      <c r="BF876" s="49"/>
      <c r="BG876" s="49"/>
      <c r="BH876" s="49"/>
      <c r="BI876" s="49"/>
      <c r="BJ876" s="49"/>
      <c r="BK876" s="49"/>
      <c r="BL876" s="49"/>
      <c r="BM876" s="49"/>
      <c r="BN876" s="49"/>
      <c r="BO876" s="62"/>
      <c r="BP876" s="62"/>
    </row>
    <row r="877" spans="6:68" s="45" customFormat="1" x14ac:dyDescent="0.5">
      <c r="F877" s="46"/>
      <c r="G877" s="46"/>
      <c r="H877" s="46"/>
      <c r="I877" s="46"/>
      <c r="J877" s="46"/>
      <c r="L877" s="49"/>
      <c r="M877" s="49"/>
      <c r="N877" s="49"/>
      <c r="O877" s="49"/>
      <c r="P877" s="49"/>
      <c r="Q877" s="49"/>
      <c r="R877" s="49"/>
      <c r="S877" s="49"/>
      <c r="T877" s="49"/>
      <c r="U877" s="49"/>
      <c r="V877" s="49"/>
      <c r="W877" s="49"/>
      <c r="X877" s="49"/>
      <c r="Y877" s="49"/>
      <c r="Z877" s="49"/>
      <c r="AA877" s="49"/>
      <c r="AB877" s="49"/>
      <c r="AC877" s="49"/>
      <c r="AD877" s="49"/>
      <c r="AE877" s="49"/>
      <c r="AF877" s="49"/>
      <c r="AG877" s="49"/>
      <c r="AH877" s="49"/>
      <c r="AI877" s="49"/>
      <c r="AJ877" s="49"/>
      <c r="AK877" s="49"/>
      <c r="AL877" s="49"/>
      <c r="AM877" s="49"/>
      <c r="AN877" s="49"/>
      <c r="AO877" s="49"/>
      <c r="AP877" s="49"/>
      <c r="AQ877" s="49"/>
      <c r="AR877" s="49"/>
      <c r="AS877" s="49"/>
      <c r="AT877" s="49"/>
      <c r="AU877" s="49"/>
      <c r="AV877" s="49"/>
      <c r="AW877" s="49"/>
      <c r="AX877" s="49"/>
      <c r="AY877" s="49"/>
      <c r="AZ877" s="49"/>
      <c r="BA877" s="49"/>
      <c r="BB877" s="49"/>
      <c r="BC877" s="49"/>
      <c r="BD877" s="49"/>
      <c r="BE877" s="49"/>
      <c r="BF877" s="49"/>
      <c r="BG877" s="49"/>
      <c r="BH877" s="49"/>
      <c r="BI877" s="49"/>
      <c r="BJ877" s="49"/>
      <c r="BK877" s="49"/>
      <c r="BL877" s="49"/>
      <c r="BM877" s="49"/>
      <c r="BN877" s="49"/>
      <c r="BO877" s="62"/>
      <c r="BP877" s="62"/>
    </row>
    <row r="878" spans="6:68" s="45" customFormat="1" x14ac:dyDescent="0.5">
      <c r="F878" s="46"/>
      <c r="G878" s="46"/>
      <c r="H878" s="46"/>
      <c r="I878" s="46"/>
      <c r="J878" s="46"/>
      <c r="L878" s="49"/>
      <c r="M878" s="49"/>
      <c r="N878" s="49"/>
      <c r="O878" s="49"/>
      <c r="P878" s="49"/>
      <c r="Q878" s="49"/>
      <c r="R878" s="49"/>
      <c r="S878" s="49"/>
      <c r="T878" s="49"/>
      <c r="U878" s="49"/>
      <c r="V878" s="49"/>
      <c r="W878" s="49"/>
      <c r="X878" s="49"/>
      <c r="Y878" s="49"/>
      <c r="Z878" s="49"/>
      <c r="AA878" s="49"/>
      <c r="AB878" s="49"/>
      <c r="AC878" s="49"/>
      <c r="AD878" s="49"/>
      <c r="AE878" s="49"/>
      <c r="AF878" s="49"/>
      <c r="AG878" s="49"/>
      <c r="AH878" s="49"/>
      <c r="AI878" s="49"/>
      <c r="AJ878" s="49"/>
      <c r="AK878" s="49"/>
      <c r="AL878" s="49"/>
      <c r="AM878" s="49"/>
      <c r="AN878" s="49"/>
      <c r="AO878" s="49"/>
      <c r="AP878" s="49"/>
      <c r="AQ878" s="49"/>
      <c r="AR878" s="49"/>
      <c r="AS878" s="49"/>
      <c r="AT878" s="49"/>
      <c r="AU878" s="49"/>
      <c r="AV878" s="49"/>
      <c r="AW878" s="49"/>
      <c r="AX878" s="49"/>
      <c r="AY878" s="49"/>
      <c r="AZ878" s="49"/>
      <c r="BA878" s="49"/>
      <c r="BB878" s="49"/>
      <c r="BC878" s="49"/>
      <c r="BD878" s="49"/>
      <c r="BE878" s="49"/>
      <c r="BF878" s="49"/>
      <c r="BG878" s="49"/>
      <c r="BH878" s="49"/>
      <c r="BI878" s="49"/>
      <c r="BJ878" s="49"/>
      <c r="BK878" s="49"/>
      <c r="BL878" s="49"/>
      <c r="BM878" s="49"/>
      <c r="BN878" s="49"/>
      <c r="BO878" s="62"/>
      <c r="BP878" s="62"/>
    </row>
    <row r="879" spans="6:68" s="45" customFormat="1" x14ac:dyDescent="0.5">
      <c r="F879" s="46"/>
      <c r="G879" s="46"/>
      <c r="H879" s="46"/>
      <c r="I879" s="46"/>
      <c r="J879" s="46"/>
      <c r="L879" s="49"/>
      <c r="M879" s="49"/>
      <c r="N879" s="49"/>
      <c r="O879" s="49"/>
      <c r="P879" s="49"/>
      <c r="Q879" s="49"/>
      <c r="R879" s="49"/>
      <c r="S879" s="49"/>
      <c r="T879" s="49"/>
      <c r="U879" s="49"/>
      <c r="V879" s="49"/>
      <c r="W879" s="49"/>
      <c r="X879" s="49"/>
      <c r="Y879" s="49"/>
      <c r="Z879" s="49"/>
      <c r="AA879" s="49"/>
      <c r="AB879" s="49"/>
      <c r="AC879" s="49"/>
      <c r="AD879" s="49"/>
      <c r="AE879" s="49"/>
      <c r="AF879" s="49"/>
      <c r="AG879" s="49"/>
      <c r="AH879" s="49"/>
      <c r="AI879" s="49"/>
      <c r="AJ879" s="49"/>
      <c r="AK879" s="49"/>
      <c r="AL879" s="49"/>
      <c r="AM879" s="49"/>
      <c r="AN879" s="49"/>
      <c r="AO879" s="49"/>
      <c r="AP879" s="49"/>
      <c r="AQ879" s="49"/>
      <c r="AR879" s="49"/>
      <c r="AS879" s="49"/>
      <c r="AT879" s="49"/>
      <c r="AU879" s="49"/>
      <c r="AV879" s="49"/>
      <c r="AW879" s="49"/>
      <c r="AX879" s="49"/>
      <c r="AY879" s="49"/>
      <c r="AZ879" s="49"/>
      <c r="BA879" s="49"/>
      <c r="BB879" s="49"/>
      <c r="BC879" s="49"/>
      <c r="BD879" s="49"/>
      <c r="BE879" s="49"/>
      <c r="BF879" s="49"/>
      <c r="BG879" s="49"/>
      <c r="BH879" s="49"/>
      <c r="BI879" s="49"/>
      <c r="BJ879" s="49"/>
      <c r="BK879" s="49"/>
      <c r="BL879" s="49"/>
      <c r="BM879" s="49"/>
      <c r="BN879" s="49"/>
      <c r="BO879" s="62"/>
      <c r="BP879" s="62"/>
    </row>
    <row r="880" spans="6:68" s="45" customFormat="1" x14ac:dyDescent="0.5">
      <c r="F880" s="46"/>
      <c r="G880" s="46"/>
      <c r="H880" s="46"/>
      <c r="I880" s="46"/>
      <c r="J880" s="46"/>
      <c r="L880" s="49"/>
      <c r="M880" s="49"/>
      <c r="N880" s="49"/>
      <c r="O880" s="49"/>
      <c r="P880" s="49"/>
      <c r="Q880" s="49"/>
      <c r="R880" s="49"/>
      <c r="S880" s="49"/>
      <c r="T880" s="49"/>
      <c r="U880" s="49"/>
      <c r="V880" s="49"/>
      <c r="W880" s="49"/>
      <c r="X880" s="49"/>
      <c r="Y880" s="49"/>
      <c r="Z880" s="49"/>
      <c r="AA880" s="49"/>
      <c r="AB880" s="49"/>
      <c r="AC880" s="49"/>
      <c r="AD880" s="49"/>
      <c r="AE880" s="49"/>
      <c r="AF880" s="49"/>
      <c r="AG880" s="49"/>
      <c r="AH880" s="49"/>
      <c r="AI880" s="49"/>
      <c r="AJ880" s="49"/>
      <c r="AK880" s="49"/>
      <c r="AL880" s="49"/>
      <c r="AM880" s="49"/>
      <c r="AN880" s="49"/>
      <c r="AO880" s="49"/>
      <c r="AP880" s="49"/>
      <c r="AQ880" s="49"/>
      <c r="AR880" s="49"/>
      <c r="AS880" s="49"/>
      <c r="AT880" s="49"/>
      <c r="AU880" s="49"/>
      <c r="AV880" s="49"/>
      <c r="AW880" s="49"/>
      <c r="AX880" s="49"/>
      <c r="AY880" s="49"/>
      <c r="AZ880" s="49"/>
      <c r="BA880" s="49"/>
      <c r="BB880" s="49"/>
      <c r="BC880" s="49"/>
      <c r="BD880" s="49"/>
      <c r="BE880" s="49"/>
      <c r="BF880" s="49"/>
      <c r="BG880" s="49"/>
      <c r="BH880" s="49"/>
      <c r="BI880" s="49"/>
      <c r="BJ880" s="49"/>
      <c r="BK880" s="49"/>
      <c r="BL880" s="49"/>
      <c r="BM880" s="49"/>
      <c r="BN880" s="49"/>
      <c r="BO880" s="62"/>
      <c r="BP880" s="62"/>
    </row>
    <row r="881" spans="6:68" s="45" customFormat="1" x14ac:dyDescent="0.5">
      <c r="F881" s="46"/>
      <c r="G881" s="46"/>
      <c r="H881" s="46"/>
      <c r="I881" s="46"/>
      <c r="J881" s="46"/>
      <c r="L881" s="49"/>
      <c r="M881" s="49"/>
      <c r="N881" s="49"/>
      <c r="O881" s="49"/>
      <c r="P881" s="49"/>
      <c r="Q881" s="49"/>
      <c r="R881" s="49"/>
      <c r="S881" s="49"/>
      <c r="T881" s="49"/>
      <c r="U881" s="49"/>
      <c r="V881" s="49"/>
      <c r="W881" s="49"/>
      <c r="X881" s="49"/>
      <c r="Y881" s="49"/>
      <c r="Z881" s="49"/>
      <c r="AA881" s="49"/>
      <c r="AB881" s="49"/>
      <c r="AC881" s="49"/>
      <c r="AD881" s="49"/>
      <c r="AE881" s="49"/>
      <c r="AF881" s="49"/>
      <c r="AG881" s="49"/>
      <c r="AH881" s="49"/>
      <c r="AI881" s="49"/>
      <c r="AJ881" s="49"/>
      <c r="AK881" s="49"/>
      <c r="AL881" s="49"/>
      <c r="AM881" s="49"/>
      <c r="AN881" s="49"/>
      <c r="AO881" s="49"/>
      <c r="AP881" s="49"/>
      <c r="AQ881" s="49"/>
      <c r="AR881" s="49"/>
      <c r="AS881" s="49"/>
      <c r="AT881" s="49"/>
      <c r="AU881" s="49"/>
      <c r="AV881" s="49"/>
      <c r="AW881" s="49"/>
      <c r="AX881" s="49"/>
      <c r="AY881" s="49"/>
      <c r="AZ881" s="49"/>
      <c r="BA881" s="49"/>
      <c r="BB881" s="49"/>
      <c r="BC881" s="49"/>
      <c r="BD881" s="49"/>
      <c r="BE881" s="49"/>
      <c r="BF881" s="49"/>
      <c r="BG881" s="49"/>
      <c r="BH881" s="49"/>
      <c r="BI881" s="49"/>
      <c r="BJ881" s="49"/>
      <c r="BK881" s="49"/>
      <c r="BL881" s="49"/>
      <c r="BM881" s="49"/>
      <c r="BN881" s="49"/>
      <c r="BO881" s="62"/>
      <c r="BP881" s="62"/>
    </row>
    <row r="882" spans="6:68" s="45" customFormat="1" x14ac:dyDescent="0.5">
      <c r="F882" s="46"/>
      <c r="G882" s="46"/>
      <c r="H882" s="46"/>
      <c r="I882" s="46"/>
      <c r="J882" s="46"/>
      <c r="L882" s="49"/>
      <c r="M882" s="49"/>
      <c r="N882" s="49"/>
      <c r="O882" s="49"/>
      <c r="P882" s="49"/>
      <c r="Q882" s="49"/>
      <c r="R882" s="49"/>
      <c r="S882" s="49"/>
      <c r="T882" s="49"/>
      <c r="U882" s="49"/>
      <c r="V882" s="49"/>
      <c r="W882" s="49"/>
      <c r="X882" s="49"/>
      <c r="Y882" s="49"/>
      <c r="Z882" s="49"/>
      <c r="AA882" s="49"/>
      <c r="AB882" s="49"/>
      <c r="AC882" s="49"/>
      <c r="AD882" s="49"/>
      <c r="AE882" s="49"/>
      <c r="AF882" s="49"/>
      <c r="AG882" s="49"/>
      <c r="AH882" s="49"/>
      <c r="AI882" s="49"/>
      <c r="AJ882" s="49"/>
      <c r="AK882" s="49"/>
      <c r="AL882" s="49"/>
      <c r="AM882" s="49"/>
      <c r="AN882" s="49"/>
      <c r="AO882" s="49"/>
      <c r="AP882" s="49"/>
      <c r="AQ882" s="49"/>
      <c r="AR882" s="49"/>
      <c r="AS882" s="49"/>
      <c r="AT882" s="49"/>
      <c r="AU882" s="49"/>
      <c r="AV882" s="49"/>
      <c r="AW882" s="49"/>
      <c r="AX882" s="49"/>
      <c r="AY882" s="49"/>
      <c r="AZ882" s="49"/>
      <c r="BA882" s="49"/>
      <c r="BB882" s="49"/>
      <c r="BC882" s="49"/>
      <c r="BD882" s="49"/>
      <c r="BE882" s="49"/>
      <c r="BF882" s="49"/>
      <c r="BG882" s="49"/>
      <c r="BH882" s="49"/>
      <c r="BI882" s="49"/>
      <c r="BJ882" s="49"/>
      <c r="BK882" s="49"/>
      <c r="BL882" s="49"/>
      <c r="BM882" s="49"/>
      <c r="BN882" s="49"/>
      <c r="BO882" s="62"/>
      <c r="BP882" s="62"/>
    </row>
    <row r="883" spans="6:68" s="45" customFormat="1" x14ac:dyDescent="0.5">
      <c r="F883" s="46"/>
      <c r="G883" s="46"/>
      <c r="H883" s="46"/>
      <c r="I883" s="46"/>
      <c r="J883" s="46"/>
      <c r="L883" s="49"/>
      <c r="M883" s="49"/>
      <c r="N883" s="49"/>
      <c r="O883" s="49"/>
      <c r="P883" s="49"/>
      <c r="Q883" s="49"/>
      <c r="R883" s="49"/>
      <c r="S883" s="49"/>
      <c r="T883" s="49"/>
      <c r="U883" s="49"/>
      <c r="V883" s="49"/>
      <c r="W883" s="49"/>
      <c r="X883" s="49"/>
      <c r="Y883" s="49"/>
      <c r="Z883" s="49"/>
      <c r="AA883" s="49"/>
      <c r="AB883" s="49"/>
      <c r="AC883" s="49"/>
      <c r="AD883" s="49"/>
      <c r="AE883" s="49"/>
      <c r="AF883" s="49"/>
      <c r="AG883" s="49"/>
      <c r="AH883" s="49"/>
      <c r="AI883" s="49"/>
      <c r="AJ883" s="49"/>
      <c r="AK883" s="49"/>
      <c r="AL883" s="49"/>
      <c r="AM883" s="49"/>
      <c r="AN883" s="49"/>
      <c r="AO883" s="49"/>
      <c r="AP883" s="49"/>
      <c r="AQ883" s="49"/>
      <c r="AR883" s="49"/>
      <c r="AS883" s="49"/>
      <c r="AT883" s="49"/>
      <c r="AU883" s="49"/>
      <c r="AV883" s="49"/>
      <c r="AW883" s="49"/>
      <c r="AX883" s="49"/>
      <c r="AY883" s="49"/>
      <c r="AZ883" s="49"/>
      <c r="BA883" s="49"/>
      <c r="BB883" s="49"/>
      <c r="BC883" s="49"/>
      <c r="BD883" s="49"/>
      <c r="BE883" s="49"/>
      <c r="BF883" s="49"/>
      <c r="BG883" s="49"/>
      <c r="BH883" s="49"/>
      <c r="BI883" s="49"/>
      <c r="BJ883" s="49"/>
      <c r="BK883" s="49"/>
      <c r="BL883" s="49"/>
      <c r="BM883" s="49"/>
      <c r="BN883" s="49"/>
      <c r="BO883" s="62"/>
      <c r="BP883" s="62"/>
    </row>
  </sheetData>
  <mergeCells count="47">
    <mergeCell ref="B66:G66"/>
    <mergeCell ref="C67:G67"/>
    <mergeCell ref="C68:G68"/>
    <mergeCell ref="B71:G71"/>
    <mergeCell ref="C72:G72"/>
    <mergeCell ref="B56:J56"/>
    <mergeCell ref="B57:J57"/>
    <mergeCell ref="B58:J58"/>
    <mergeCell ref="B59:J59"/>
    <mergeCell ref="B62:J62"/>
    <mergeCell ref="B39:E39"/>
    <mergeCell ref="B40:E40"/>
    <mergeCell ref="B41:E41"/>
    <mergeCell ref="B42:E42"/>
    <mergeCell ref="B55:J55"/>
    <mergeCell ref="B44:E44"/>
    <mergeCell ref="B45:E45"/>
    <mergeCell ref="B46:E46"/>
    <mergeCell ref="B47:E47"/>
    <mergeCell ref="B48:E48"/>
    <mergeCell ref="B49:E49"/>
    <mergeCell ref="B50:E50"/>
    <mergeCell ref="B51:E51"/>
    <mergeCell ref="B52:E52"/>
    <mergeCell ref="B53:E53"/>
    <mergeCell ref="B54:E54"/>
    <mergeCell ref="B34:E34"/>
    <mergeCell ref="B35:E35"/>
    <mergeCell ref="B36:E36"/>
    <mergeCell ref="B37:E37"/>
    <mergeCell ref="B38:E38"/>
    <mergeCell ref="C73:G73"/>
    <mergeCell ref="B31:E31"/>
    <mergeCell ref="B1:E1"/>
    <mergeCell ref="B18:E18"/>
    <mergeCell ref="B27:E29"/>
    <mergeCell ref="F27:J27"/>
    <mergeCell ref="B30:E30"/>
    <mergeCell ref="B3:J3"/>
    <mergeCell ref="B25:J25"/>
    <mergeCell ref="B7:J8"/>
    <mergeCell ref="B9:J10"/>
    <mergeCell ref="B11:J12"/>
    <mergeCell ref="B13:J15"/>
    <mergeCell ref="B43:E43"/>
    <mergeCell ref="B32:E32"/>
    <mergeCell ref="B33:E33"/>
  </mergeCells>
  <pageMargins left="0.7" right="0.7" top="0.75" bottom="0.75" header="0.3" footer="0.3"/>
  <pageSetup paperSize="9" scale="75" orientation="portrait" verticalDpi="0" r:id="rId1"/>
  <rowBreaks count="2" manualBreakCount="2">
    <brk id="25" max="9" man="1"/>
    <brk id="60" max="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B3:H96"/>
  <sheetViews>
    <sheetView showGridLines="0" topLeftCell="A85" workbookViewId="0"/>
  </sheetViews>
  <sheetFormatPr baseColWidth="10" defaultColWidth="11" defaultRowHeight="18" x14ac:dyDescent="0.5"/>
  <cols>
    <col min="1" max="1" width="9.109375" style="7" customWidth="1"/>
    <col min="2" max="2" width="11.6640625" style="7" bestFit="1" customWidth="1"/>
    <col min="3" max="3" width="12.109375" style="7" customWidth="1"/>
    <col min="4" max="4" width="14.88671875" style="7" customWidth="1"/>
    <col min="5" max="5" width="11.6640625" style="7" customWidth="1"/>
    <col min="6" max="6" width="9.109375" style="7" customWidth="1"/>
    <col min="7" max="7" width="11" style="7" customWidth="1"/>
    <col min="8" max="8" width="8.33203125" style="7" customWidth="1"/>
    <col min="9" max="9" width="8.6640625" style="7" customWidth="1"/>
    <col min="10" max="10" width="8.33203125" style="7" customWidth="1"/>
    <col min="11" max="11" width="7.88671875" style="7" customWidth="1"/>
    <col min="12" max="12" width="8.21875" style="7" customWidth="1"/>
    <col min="13" max="13" width="6" style="7" customWidth="1"/>
    <col min="14" max="14" width="6.88671875" style="7" customWidth="1"/>
    <col min="15" max="15" width="6.109375" style="7" customWidth="1"/>
    <col min="16" max="16384" width="11" style="7"/>
  </cols>
  <sheetData>
    <row r="3" spans="2:8" ht="26.25" customHeight="1" x14ac:dyDescent="0.5"/>
    <row r="5" spans="2:8" ht="24.6" x14ac:dyDescent="0.5">
      <c r="B5" s="329" t="s">
        <v>362</v>
      </c>
      <c r="C5" s="329"/>
      <c r="D5" s="329"/>
      <c r="E5" s="329"/>
      <c r="F5" s="329"/>
      <c r="G5" s="329"/>
    </row>
    <row r="7" spans="2:8" ht="39.75" customHeight="1" x14ac:dyDescent="0.5">
      <c r="B7" s="348" t="s">
        <v>471</v>
      </c>
      <c r="C7" s="348"/>
      <c r="D7" s="348"/>
      <c r="E7" s="348"/>
      <c r="F7" s="348"/>
      <c r="G7" s="348"/>
    </row>
    <row r="8" spans="2:8" ht="28.5" customHeight="1" x14ac:dyDescent="0.5">
      <c r="B8" s="369" t="s">
        <v>342</v>
      </c>
      <c r="C8" s="369"/>
      <c r="D8" s="369"/>
      <c r="E8" s="369"/>
      <c r="F8" s="369"/>
      <c r="G8" s="369"/>
    </row>
    <row r="9" spans="2:8" x14ac:dyDescent="0.5">
      <c r="B9" s="12"/>
      <c r="C9" s="12"/>
      <c r="D9" s="12"/>
      <c r="E9" s="12"/>
      <c r="F9" s="12"/>
      <c r="G9" s="12"/>
    </row>
    <row r="10" spans="2:8" x14ac:dyDescent="0.5">
      <c r="B10" s="12"/>
      <c r="C10" s="12"/>
      <c r="D10" s="12"/>
      <c r="E10" s="12"/>
      <c r="F10" s="12"/>
      <c r="G10" s="12"/>
    </row>
    <row r="11" spans="2:8" x14ac:dyDescent="0.5">
      <c r="B11" s="155"/>
      <c r="C11" s="162"/>
      <c r="D11" s="162"/>
      <c r="E11" s="162"/>
      <c r="F11" s="162"/>
      <c r="G11" s="162"/>
      <c r="H11" s="156"/>
    </row>
    <row r="12" spans="2:8" x14ac:dyDescent="0.5">
      <c r="B12" s="155"/>
      <c r="C12" s="162"/>
      <c r="D12" s="162"/>
      <c r="E12" s="162"/>
      <c r="F12" s="162"/>
      <c r="G12" s="162"/>
      <c r="H12" s="156"/>
    </row>
    <row r="13" spans="2:8" x14ac:dyDescent="0.5">
      <c r="B13" s="155"/>
      <c r="C13" s="162"/>
      <c r="D13" s="162"/>
      <c r="E13" s="162"/>
      <c r="F13" s="162"/>
      <c r="G13" s="162"/>
      <c r="H13" s="156"/>
    </row>
    <row r="14" spans="2:8" x14ac:dyDescent="0.5">
      <c r="B14" s="155"/>
      <c r="C14" s="162"/>
      <c r="D14" s="162"/>
      <c r="E14" s="162"/>
      <c r="F14" s="162"/>
      <c r="G14" s="162"/>
      <c r="H14" s="156"/>
    </row>
    <row r="15" spans="2:8" x14ac:dyDescent="0.5">
      <c r="B15" s="155"/>
      <c r="C15" s="162"/>
      <c r="D15" s="162"/>
      <c r="E15" s="162"/>
      <c r="F15" s="162"/>
      <c r="G15" s="162"/>
      <c r="H15" s="156"/>
    </row>
    <row r="16" spans="2:8" x14ac:dyDescent="0.5">
      <c r="B16" s="155"/>
      <c r="C16" s="162"/>
      <c r="D16" s="162"/>
      <c r="E16" s="162"/>
      <c r="F16" s="162"/>
      <c r="G16" s="162"/>
      <c r="H16" s="156"/>
    </row>
    <row r="17" spans="2:8" x14ac:dyDescent="0.5">
      <c r="B17" s="155"/>
      <c r="C17" s="162"/>
      <c r="D17" s="162"/>
      <c r="E17" s="162"/>
      <c r="F17" s="162"/>
      <c r="G17" s="162"/>
      <c r="H17" s="156"/>
    </row>
    <row r="18" spans="2:8" x14ac:dyDescent="0.5">
      <c r="B18" s="155"/>
      <c r="C18" s="162"/>
      <c r="D18" s="162"/>
      <c r="E18" s="162"/>
      <c r="F18" s="162"/>
      <c r="G18" s="162"/>
      <c r="H18" s="156"/>
    </row>
    <row r="19" spans="2:8" x14ac:dyDescent="0.5">
      <c r="B19" s="155"/>
      <c r="C19" s="162"/>
      <c r="D19" s="162"/>
      <c r="E19" s="162"/>
      <c r="F19" s="162"/>
      <c r="G19" s="162"/>
      <c r="H19" s="156"/>
    </row>
    <row r="22" spans="2:8" customFormat="1" ht="32.25" customHeight="1" x14ac:dyDescent="0.5">
      <c r="B22" s="589" t="s">
        <v>470</v>
      </c>
      <c r="C22" s="430"/>
      <c r="D22" s="430"/>
      <c r="E22" s="430"/>
      <c r="F22" s="430"/>
      <c r="G22" s="430"/>
      <c r="H22" s="430"/>
    </row>
    <row r="23" spans="2:8" s="4" customFormat="1" x14ac:dyDescent="0.5">
      <c r="B23" s="639" t="s">
        <v>107</v>
      </c>
      <c r="C23" s="640" t="str">
        <f>IF(AutodiagCadena!C58="","",AutodiagCadena!C58)</f>
        <v/>
      </c>
      <c r="D23" s="640"/>
      <c r="E23" s="640"/>
      <c r="F23" s="640"/>
      <c r="G23" s="640"/>
    </row>
    <row r="24" spans="2:8" s="4" customFormat="1" x14ac:dyDescent="0.5">
      <c r="B24" s="639"/>
      <c r="C24" s="640" t="str">
        <f>IF(AutodiagCadena!C59="","",AutodiagCadena!C59)</f>
        <v/>
      </c>
      <c r="D24" s="640"/>
      <c r="E24" s="640"/>
      <c r="F24" s="640"/>
      <c r="G24" s="640"/>
    </row>
    <row r="25" spans="2:8" s="4" customFormat="1" x14ac:dyDescent="0.5">
      <c r="B25" s="639"/>
      <c r="C25" s="640" t="str">
        <f>IF(AutodiagBCG!C85="","",AutodiagBCG!C85)</f>
        <v/>
      </c>
      <c r="D25" s="640"/>
      <c r="E25" s="640"/>
      <c r="F25" s="640"/>
      <c r="G25" s="640"/>
    </row>
    <row r="26" spans="2:8" s="4" customFormat="1" x14ac:dyDescent="0.5">
      <c r="B26" s="639"/>
      <c r="C26" s="640" t="str">
        <f>IF(AutodiagBCG!C86="","",AutodiagBCG!C86)</f>
        <v/>
      </c>
      <c r="D26" s="640"/>
      <c r="E26" s="640"/>
      <c r="F26" s="640"/>
      <c r="G26" s="640"/>
    </row>
    <row r="27" spans="2:8" s="4" customFormat="1" x14ac:dyDescent="0.5">
      <c r="B27" s="637" t="s">
        <v>117</v>
      </c>
      <c r="C27" s="638" t="str">
        <f>IF(AutoPorter!C51="","",AutoPorter!C51)</f>
        <v/>
      </c>
      <c r="D27" s="638"/>
      <c r="E27" s="638"/>
      <c r="F27" s="638"/>
      <c r="G27" s="638"/>
    </row>
    <row r="28" spans="2:8" s="4" customFormat="1" x14ac:dyDescent="0.5">
      <c r="B28" s="637"/>
      <c r="C28" s="638" t="str">
        <f>IF(AutoPorter!C52="","",AutoPorter!C52)</f>
        <v/>
      </c>
      <c r="D28" s="638"/>
      <c r="E28" s="638"/>
      <c r="F28" s="638"/>
      <c r="G28" s="638"/>
    </row>
    <row r="29" spans="2:8" s="4" customFormat="1" x14ac:dyDescent="0.5">
      <c r="B29" s="637"/>
      <c r="C29" s="638" t="str">
        <f>IF('AE PEST'!C72:G72="","",'AE PEST'!C72:G72)</f>
        <v/>
      </c>
      <c r="D29" s="638"/>
      <c r="E29" s="638"/>
      <c r="F29" s="638"/>
      <c r="G29" s="638"/>
    </row>
    <row r="30" spans="2:8" s="4" customFormat="1" x14ac:dyDescent="0.5">
      <c r="B30" s="637"/>
      <c r="C30" s="638" t="str">
        <f>IF('AE PEST'!C73:G73="","",'AE PEST'!C73:G73)</f>
        <v/>
      </c>
      <c r="D30" s="638"/>
      <c r="E30" s="638"/>
      <c r="F30" s="638"/>
      <c r="G30" s="638"/>
    </row>
    <row r="31" spans="2:8" s="4" customFormat="1" x14ac:dyDescent="0.5">
      <c r="B31" s="641" t="s">
        <v>106</v>
      </c>
      <c r="C31" s="642" t="str">
        <f>IF(AutodiagCadena!C53="","",AutodiagCadena!C53)</f>
        <v/>
      </c>
      <c r="D31" s="642"/>
      <c r="E31" s="642"/>
      <c r="F31" s="642"/>
      <c r="G31" s="642"/>
    </row>
    <row r="32" spans="2:8" s="4" customFormat="1" x14ac:dyDescent="0.5">
      <c r="B32" s="641"/>
      <c r="C32" s="642" t="str">
        <f>IF(AutodiagCadena!C54="","",AutodiagCadena!C54)</f>
        <v/>
      </c>
      <c r="D32" s="642"/>
      <c r="E32" s="642"/>
      <c r="F32" s="642"/>
      <c r="G32" s="642"/>
    </row>
    <row r="33" spans="2:8" s="4" customFormat="1" x14ac:dyDescent="0.5">
      <c r="B33" s="641"/>
      <c r="C33" s="642" t="str">
        <f>IF(AutodiagBCG!C79="","",AutodiagBCG!C79)</f>
        <v/>
      </c>
      <c r="D33" s="642"/>
      <c r="E33" s="642"/>
      <c r="F33" s="642"/>
      <c r="G33" s="642"/>
    </row>
    <row r="34" spans="2:8" s="4" customFormat="1" x14ac:dyDescent="0.5">
      <c r="B34" s="641"/>
      <c r="C34" s="642" t="str">
        <f>IF(AutodiagBCG!C80="","",AutodiagBCG!C80)</f>
        <v/>
      </c>
      <c r="D34" s="642"/>
      <c r="E34" s="642"/>
      <c r="F34" s="642"/>
      <c r="G34" s="642"/>
    </row>
    <row r="35" spans="2:8" s="4" customFormat="1" x14ac:dyDescent="0.5">
      <c r="B35" s="643" t="s">
        <v>116</v>
      </c>
      <c r="C35" s="644" t="str">
        <f>IF(AutoPorter!C46="","",AutoPorter!C46)</f>
        <v/>
      </c>
      <c r="D35" s="644"/>
      <c r="E35" s="644"/>
      <c r="F35" s="644"/>
      <c r="G35" s="644"/>
    </row>
    <row r="36" spans="2:8" s="4" customFormat="1" x14ac:dyDescent="0.5">
      <c r="B36" s="643"/>
      <c r="C36" s="644" t="str">
        <f>IF(AutoPorter!C47="","",AutoPorter!C47)</f>
        <v/>
      </c>
      <c r="D36" s="644"/>
      <c r="E36" s="644"/>
      <c r="F36" s="644"/>
      <c r="G36" s="644"/>
    </row>
    <row r="37" spans="2:8" s="4" customFormat="1" x14ac:dyDescent="0.5">
      <c r="B37" s="643"/>
      <c r="C37" s="644" t="str">
        <f>IF('AE PEST'!C67:G67="","",'AE PEST'!C67:G67)</f>
        <v/>
      </c>
      <c r="D37" s="644"/>
      <c r="E37" s="644"/>
      <c r="F37" s="644"/>
      <c r="G37" s="644"/>
    </row>
    <row r="38" spans="2:8" s="4" customFormat="1" x14ac:dyDescent="0.5">
      <c r="B38" s="643"/>
      <c r="C38" s="644" t="str">
        <f>IF('AE PEST'!C68:G68="","",'AE PEST'!C68:G68)</f>
        <v/>
      </c>
      <c r="D38" s="644"/>
      <c r="E38" s="644"/>
      <c r="F38" s="644"/>
      <c r="G38" s="644"/>
    </row>
    <row r="39" spans="2:8" x14ac:dyDescent="0.5">
      <c r="B39" s="635"/>
      <c r="C39" s="636"/>
      <c r="D39" s="636"/>
      <c r="E39" s="636"/>
      <c r="F39" s="636"/>
      <c r="G39" s="636"/>
      <c r="H39" s="636"/>
    </row>
    <row r="40" spans="2:8" ht="17.25" customHeight="1" x14ac:dyDescent="0.5">
      <c r="B40" s="606" t="s">
        <v>272</v>
      </c>
      <c r="C40" s="606"/>
      <c r="D40" s="606"/>
      <c r="E40" s="606"/>
      <c r="F40" s="606"/>
      <c r="G40" s="606"/>
      <c r="H40" s="156"/>
    </row>
    <row r="41" spans="2:8" ht="28.5" customHeight="1" x14ac:dyDescent="0.5">
      <c r="B41" s="606" t="s">
        <v>343</v>
      </c>
      <c r="C41" s="326"/>
      <c r="D41" s="326"/>
      <c r="E41" s="326"/>
      <c r="F41" s="326"/>
      <c r="G41" s="326"/>
      <c r="H41" s="326"/>
    </row>
    <row r="42" spans="2:8" ht="17.25" customHeight="1" x14ac:dyDescent="0.5">
      <c r="B42" s="161"/>
      <c r="C42" s="161"/>
      <c r="D42" s="601" t="s">
        <v>116</v>
      </c>
      <c r="E42" s="602"/>
      <c r="F42" s="602"/>
      <c r="G42" s="603"/>
      <c r="H42" s="156"/>
    </row>
    <row r="43" spans="2:8" ht="18.600000000000001" thickBot="1" x14ac:dyDescent="0.55000000000000004">
      <c r="B43" s="157"/>
      <c r="C43" s="158"/>
      <c r="D43" s="219" t="s">
        <v>266</v>
      </c>
      <c r="E43" s="219" t="s">
        <v>267</v>
      </c>
      <c r="F43" s="219" t="s">
        <v>268</v>
      </c>
      <c r="G43" s="219" t="s">
        <v>269</v>
      </c>
      <c r="H43" s="156"/>
    </row>
    <row r="44" spans="2:8" x14ac:dyDescent="0.5">
      <c r="B44" s="607" t="s">
        <v>106</v>
      </c>
      <c r="C44" s="223" t="s">
        <v>169</v>
      </c>
      <c r="D44" s="289"/>
      <c r="E44" s="289"/>
      <c r="F44" s="289"/>
      <c r="G44" s="289"/>
      <c r="H44" s="156"/>
    </row>
    <row r="45" spans="2:8" x14ac:dyDescent="0.5">
      <c r="B45" s="608"/>
      <c r="C45" s="223" t="s">
        <v>170</v>
      </c>
      <c r="D45" s="290"/>
      <c r="E45" s="290"/>
      <c r="F45" s="289"/>
      <c r="G45" s="290"/>
      <c r="H45" s="156"/>
    </row>
    <row r="46" spans="2:8" x14ac:dyDescent="0.5">
      <c r="B46" s="608"/>
      <c r="C46" s="223" t="s">
        <v>258</v>
      </c>
      <c r="D46" s="290"/>
      <c r="E46" s="290"/>
      <c r="F46" s="289"/>
      <c r="G46" s="290"/>
      <c r="H46" s="156"/>
    </row>
    <row r="47" spans="2:8" x14ac:dyDescent="0.5">
      <c r="B47" s="608"/>
      <c r="C47" s="223" t="s">
        <v>259</v>
      </c>
      <c r="D47" s="290"/>
      <c r="E47" s="290"/>
      <c r="F47" s="290"/>
      <c r="G47" s="290"/>
      <c r="H47" s="156"/>
    </row>
    <row r="48" spans="2:8" customFormat="1" x14ac:dyDescent="0.5">
      <c r="B48" s="270" t="s">
        <v>49</v>
      </c>
      <c r="C48" s="256">
        <f>D48+E48+F48+G48</f>
        <v>0</v>
      </c>
      <c r="D48" s="299">
        <f>SUM(D44:D47)</f>
        <v>0</v>
      </c>
      <c r="E48" s="299">
        <f>E44+E45+E46+E47</f>
        <v>0</v>
      </c>
      <c r="F48" s="299">
        <f>F44+F45+F46+F47</f>
        <v>0</v>
      </c>
      <c r="G48" s="299">
        <f>G44+G45+G46+G47</f>
        <v>0</v>
      </c>
      <c r="H48" s="156"/>
    </row>
    <row r="49" spans="2:8" customFormat="1" x14ac:dyDescent="0.5">
      <c r="B49" s="163"/>
      <c r="C49" s="164"/>
      <c r="D49" s="165"/>
      <c r="E49" s="165"/>
      <c r="F49" s="165"/>
      <c r="G49" s="165"/>
      <c r="H49" s="156"/>
    </row>
    <row r="50" spans="2:8" ht="17.25" customHeight="1" x14ac:dyDescent="0.5">
      <c r="B50" s="606" t="s">
        <v>271</v>
      </c>
      <c r="C50" s="606"/>
      <c r="D50" s="606"/>
      <c r="E50" s="606"/>
      <c r="F50" s="606"/>
      <c r="G50" s="606"/>
      <c r="H50" s="156"/>
    </row>
    <row r="51" spans="2:8" ht="29.25" customHeight="1" x14ac:dyDescent="0.5">
      <c r="B51" s="606" t="s">
        <v>343</v>
      </c>
      <c r="C51" s="326"/>
      <c r="D51" s="326"/>
      <c r="E51" s="326"/>
      <c r="F51" s="326"/>
      <c r="G51" s="326"/>
      <c r="H51" s="326"/>
    </row>
    <row r="52" spans="2:8" x14ac:dyDescent="0.5">
      <c r="B52" s="154"/>
      <c r="C52" s="154"/>
      <c r="D52" s="609" t="s">
        <v>117</v>
      </c>
      <c r="E52" s="609"/>
      <c r="F52" s="609"/>
      <c r="G52" s="609"/>
      <c r="H52" s="156"/>
    </row>
    <row r="53" spans="2:8" ht="18.600000000000001" thickBot="1" x14ac:dyDescent="0.55000000000000004">
      <c r="B53" s="154"/>
      <c r="C53" s="154"/>
      <c r="D53" s="283" t="s">
        <v>171</v>
      </c>
      <c r="E53" s="283" t="s">
        <v>172</v>
      </c>
      <c r="F53" s="283" t="s">
        <v>264</v>
      </c>
      <c r="G53" s="283" t="s">
        <v>265</v>
      </c>
      <c r="H53" s="156"/>
    </row>
    <row r="54" spans="2:8" x14ac:dyDescent="0.5">
      <c r="B54" s="607" t="s">
        <v>106</v>
      </c>
      <c r="C54" s="284" t="s">
        <v>169</v>
      </c>
      <c r="D54" s="291"/>
      <c r="E54" s="291"/>
      <c r="F54" s="291"/>
      <c r="G54" s="291"/>
      <c r="H54" s="156"/>
    </row>
    <row r="55" spans="2:8" x14ac:dyDescent="0.5">
      <c r="B55" s="608"/>
      <c r="C55" s="284" t="s">
        <v>170</v>
      </c>
      <c r="D55" s="292"/>
      <c r="E55" s="292"/>
      <c r="F55" s="292"/>
      <c r="G55" s="292"/>
      <c r="H55" s="156"/>
    </row>
    <row r="56" spans="2:8" x14ac:dyDescent="0.5">
      <c r="B56" s="608"/>
      <c r="C56" s="284" t="s">
        <v>258</v>
      </c>
      <c r="D56" s="292"/>
      <c r="E56" s="292"/>
      <c r="F56" s="292"/>
      <c r="G56" s="292"/>
      <c r="H56" s="156"/>
    </row>
    <row r="57" spans="2:8" x14ac:dyDescent="0.5">
      <c r="B57" s="608"/>
      <c r="C57" s="284" t="s">
        <v>259</v>
      </c>
      <c r="D57" s="292"/>
      <c r="E57" s="292"/>
      <c r="F57" s="292"/>
      <c r="G57" s="292"/>
      <c r="H57" s="156"/>
    </row>
    <row r="58" spans="2:8" x14ac:dyDescent="0.5">
      <c r="B58" s="270" t="s">
        <v>49</v>
      </c>
      <c r="C58" s="257">
        <f>D58+E58+F58+G58</f>
        <v>0</v>
      </c>
      <c r="D58" s="298">
        <f>D54+D55+D56+D57</f>
        <v>0</v>
      </c>
      <c r="E58" s="298">
        <f>E54+E55+E56+E57</f>
        <v>0</v>
      </c>
      <c r="F58" s="298">
        <f>F54+F55+F56+F57</f>
        <v>0</v>
      </c>
      <c r="G58" s="298">
        <f>G54+G55+G56+G57</f>
        <v>0</v>
      </c>
      <c r="H58" s="156"/>
    </row>
    <row r="60" spans="2:8" ht="19.5" customHeight="1" x14ac:dyDescent="0.5">
      <c r="B60" s="606" t="s">
        <v>270</v>
      </c>
      <c r="C60" s="606"/>
      <c r="D60" s="606"/>
      <c r="E60" s="606"/>
      <c r="F60" s="606"/>
      <c r="G60" s="606"/>
      <c r="H60" s="156"/>
    </row>
    <row r="61" spans="2:8" ht="27" customHeight="1" x14ac:dyDescent="0.5">
      <c r="B61" s="606" t="s">
        <v>343</v>
      </c>
      <c r="C61" s="326"/>
      <c r="D61" s="326"/>
      <c r="E61" s="326"/>
      <c r="F61" s="326"/>
      <c r="G61" s="326"/>
      <c r="H61" s="326"/>
    </row>
    <row r="62" spans="2:8" x14ac:dyDescent="0.5">
      <c r="B62" s="97"/>
      <c r="C62" s="154"/>
      <c r="D62" s="610" t="s">
        <v>116</v>
      </c>
      <c r="E62" s="611"/>
      <c r="F62" s="611"/>
      <c r="G62" s="612"/>
      <c r="H62" s="156"/>
    </row>
    <row r="63" spans="2:8" x14ac:dyDescent="0.5">
      <c r="B63" s="97"/>
      <c r="C63" s="154"/>
      <c r="D63" s="222" t="s">
        <v>266</v>
      </c>
      <c r="E63" s="222" t="s">
        <v>267</v>
      </c>
      <c r="F63" s="222" t="s">
        <v>268</v>
      </c>
      <c r="G63" s="222" t="s">
        <v>269</v>
      </c>
      <c r="H63" s="156"/>
    </row>
    <row r="64" spans="2:8" x14ac:dyDescent="0.5">
      <c r="B64" s="613" t="s">
        <v>107</v>
      </c>
      <c r="C64" s="221" t="s">
        <v>260</v>
      </c>
      <c r="D64" s="291"/>
      <c r="E64" s="291"/>
      <c r="F64" s="291"/>
      <c r="G64" s="291"/>
      <c r="H64" s="156"/>
    </row>
    <row r="65" spans="2:8" x14ac:dyDescent="0.5">
      <c r="B65" s="613"/>
      <c r="C65" s="221" t="s">
        <v>261</v>
      </c>
      <c r="D65" s="291"/>
      <c r="E65" s="291"/>
      <c r="F65" s="291"/>
      <c r="G65" s="291"/>
      <c r="H65" s="156"/>
    </row>
    <row r="66" spans="2:8" x14ac:dyDescent="0.5">
      <c r="B66" s="613"/>
      <c r="C66" s="221" t="s">
        <v>262</v>
      </c>
      <c r="D66" s="291"/>
      <c r="E66" s="291"/>
      <c r="F66" s="291"/>
      <c r="G66" s="291"/>
      <c r="H66" s="156"/>
    </row>
    <row r="67" spans="2:8" x14ac:dyDescent="0.5">
      <c r="B67" s="613"/>
      <c r="C67" s="221" t="s">
        <v>263</v>
      </c>
      <c r="D67" s="291"/>
      <c r="E67" s="291"/>
      <c r="F67" s="291"/>
      <c r="G67" s="291"/>
      <c r="H67" s="156"/>
    </row>
    <row r="68" spans="2:8" x14ac:dyDescent="0.5">
      <c r="B68" s="258" t="s">
        <v>49</v>
      </c>
      <c r="C68" s="257">
        <f>D68+E68+F68+G68</f>
        <v>0</v>
      </c>
      <c r="D68" s="298">
        <f>D64+D65+D66+D67</f>
        <v>0</v>
      </c>
      <c r="E68" s="298">
        <f>E64+E65+E66+E67</f>
        <v>0</v>
      </c>
      <c r="F68" s="298">
        <f>F64+F65+F66+F67</f>
        <v>0</v>
      </c>
      <c r="G68" s="298">
        <f>G64+G65+G66+G67</f>
        <v>0</v>
      </c>
      <c r="H68" s="156"/>
    </row>
    <row r="69" spans="2:8" customFormat="1" x14ac:dyDescent="0.5">
      <c r="B69" s="166"/>
      <c r="C69" s="167"/>
      <c r="D69" s="168"/>
      <c r="E69" s="168"/>
      <c r="F69" s="168"/>
      <c r="G69" s="168"/>
      <c r="H69" s="156"/>
    </row>
    <row r="70" spans="2:8" ht="17.25" customHeight="1" x14ac:dyDescent="0.5">
      <c r="B70" s="606" t="s">
        <v>273</v>
      </c>
      <c r="C70" s="606"/>
      <c r="D70" s="606"/>
      <c r="E70" s="606"/>
      <c r="F70" s="606"/>
      <c r="G70" s="606"/>
      <c r="H70" s="156"/>
    </row>
    <row r="71" spans="2:8" ht="29.25" customHeight="1" x14ac:dyDescent="0.5">
      <c r="B71" s="614" t="s">
        <v>343</v>
      </c>
      <c r="C71" s="615"/>
      <c r="D71" s="615"/>
      <c r="E71" s="615"/>
      <c r="F71" s="615"/>
      <c r="G71" s="615"/>
      <c r="H71" s="615"/>
    </row>
    <row r="72" spans="2:8" x14ac:dyDescent="0.5">
      <c r="B72" s="154"/>
      <c r="C72" s="154"/>
      <c r="D72" s="609" t="s">
        <v>117</v>
      </c>
      <c r="E72" s="609"/>
      <c r="F72" s="609"/>
      <c r="G72" s="609"/>
      <c r="H72" s="156"/>
    </row>
    <row r="73" spans="2:8" x14ac:dyDescent="0.5">
      <c r="B73" s="154"/>
      <c r="C73" s="154"/>
      <c r="D73" s="220" t="s">
        <v>171</v>
      </c>
      <c r="E73" s="220" t="s">
        <v>172</v>
      </c>
      <c r="F73" s="220" t="s">
        <v>264</v>
      </c>
      <c r="G73" s="220" t="s">
        <v>265</v>
      </c>
      <c r="H73" s="156"/>
    </row>
    <row r="74" spans="2:8" x14ac:dyDescent="0.5">
      <c r="B74" s="613" t="s">
        <v>107</v>
      </c>
      <c r="C74" s="221" t="s">
        <v>260</v>
      </c>
      <c r="D74" s="291"/>
      <c r="E74" s="291"/>
      <c r="F74" s="291"/>
      <c r="G74" s="291"/>
      <c r="H74" s="156"/>
    </row>
    <row r="75" spans="2:8" x14ac:dyDescent="0.5">
      <c r="B75" s="613"/>
      <c r="C75" s="221" t="s">
        <v>261</v>
      </c>
      <c r="D75" s="291"/>
      <c r="E75" s="291"/>
      <c r="F75" s="291"/>
      <c r="G75" s="291"/>
      <c r="H75" s="156"/>
    </row>
    <row r="76" spans="2:8" x14ac:dyDescent="0.5">
      <c r="B76" s="613"/>
      <c r="C76" s="221" t="s">
        <v>262</v>
      </c>
      <c r="D76" s="291"/>
      <c r="E76" s="291"/>
      <c r="F76" s="291"/>
      <c r="G76" s="291"/>
      <c r="H76" s="156"/>
    </row>
    <row r="77" spans="2:8" x14ac:dyDescent="0.5">
      <c r="B77" s="613"/>
      <c r="C77" s="221" t="s">
        <v>263</v>
      </c>
      <c r="D77" s="291"/>
      <c r="E77" s="291"/>
      <c r="F77" s="291"/>
      <c r="G77" s="291"/>
      <c r="H77" s="156"/>
    </row>
    <row r="78" spans="2:8" x14ac:dyDescent="0.5">
      <c r="B78" s="259" t="s">
        <v>49</v>
      </c>
      <c r="C78" s="257">
        <f>D78+E78+F78+G78</f>
        <v>0</v>
      </c>
      <c r="D78" s="294">
        <f>D74+D75+D76+D77</f>
        <v>0</v>
      </c>
      <c r="E78" s="294">
        <f>E74+E75+E76+E77</f>
        <v>0</v>
      </c>
      <c r="F78" s="294">
        <f>F74+F75+F76+F77</f>
        <v>0</v>
      </c>
      <c r="G78" s="294">
        <f>G74+G75+G76+G77</f>
        <v>0</v>
      </c>
      <c r="H78" s="156"/>
    </row>
    <row r="79" spans="2:8" x14ac:dyDescent="0.5">
      <c r="B79" s="155"/>
      <c r="C79" s="156"/>
      <c r="D79" s="156"/>
      <c r="E79" s="156"/>
      <c r="F79" s="156"/>
      <c r="G79" s="156"/>
      <c r="H79" s="156"/>
    </row>
    <row r="80" spans="2:8" x14ac:dyDescent="0.5">
      <c r="B80" s="155"/>
      <c r="C80" s="156"/>
      <c r="D80" s="156"/>
      <c r="E80" s="156"/>
      <c r="F80" s="156"/>
      <c r="G80" s="156"/>
      <c r="H80" s="156"/>
    </row>
    <row r="81" spans="2:8" x14ac:dyDescent="0.5">
      <c r="B81" s="604" t="s">
        <v>274</v>
      </c>
      <c r="C81" s="605"/>
      <c r="D81" s="605"/>
      <c r="E81" s="605"/>
      <c r="F81" s="605"/>
      <c r="G81" s="605"/>
      <c r="H81" s="156"/>
    </row>
    <row r="82" spans="2:8" ht="18.600000000000001" thickBot="1" x14ac:dyDescent="0.55000000000000004">
      <c r="B82" s="198"/>
      <c r="C82" s="199"/>
      <c r="D82" s="199"/>
      <c r="E82" s="199"/>
      <c r="F82" s="199"/>
      <c r="G82" s="199"/>
      <c r="H82" s="156"/>
    </row>
    <row r="83" spans="2:8" ht="24" customHeight="1" thickTop="1" thickBot="1" x14ac:dyDescent="0.55000000000000004">
      <c r="B83" s="263" t="s">
        <v>344</v>
      </c>
      <c r="C83" s="618" t="s">
        <v>345</v>
      </c>
      <c r="D83" s="619"/>
      <c r="E83" s="264" t="s">
        <v>346</v>
      </c>
      <c r="F83" s="619" t="s">
        <v>428</v>
      </c>
      <c r="G83" s="619"/>
      <c r="H83" s="619"/>
    </row>
    <row r="84" spans="2:8" ht="35.25" customHeight="1" thickTop="1" x14ac:dyDescent="0.5">
      <c r="B84" s="262" t="s">
        <v>347</v>
      </c>
      <c r="C84" s="620" t="s">
        <v>348</v>
      </c>
      <c r="D84" s="621"/>
      <c r="E84" s="295">
        <f>C48</f>
        <v>0</v>
      </c>
      <c r="F84" s="624" t="s">
        <v>349</v>
      </c>
      <c r="G84" s="625"/>
      <c r="H84" s="626"/>
    </row>
    <row r="85" spans="2:8" ht="30" customHeight="1" x14ac:dyDescent="0.5">
      <c r="B85" s="260" t="s">
        <v>350</v>
      </c>
      <c r="C85" s="622" t="s">
        <v>351</v>
      </c>
      <c r="D85" s="623"/>
      <c r="E85" s="296">
        <f>C58</f>
        <v>0</v>
      </c>
      <c r="F85" s="627" t="s">
        <v>352</v>
      </c>
      <c r="G85" s="628"/>
      <c r="H85" s="629"/>
    </row>
    <row r="86" spans="2:8" ht="48" customHeight="1" x14ac:dyDescent="0.5">
      <c r="B86" s="260" t="s">
        <v>353</v>
      </c>
      <c r="C86" s="622" t="s">
        <v>354</v>
      </c>
      <c r="D86" s="623"/>
      <c r="E86" s="296">
        <f>C78</f>
        <v>0</v>
      </c>
      <c r="F86" s="627" t="s">
        <v>358</v>
      </c>
      <c r="G86" s="628"/>
      <c r="H86" s="629"/>
    </row>
    <row r="87" spans="2:8" ht="44.25" customHeight="1" thickBot="1" x14ac:dyDescent="0.55000000000000004">
      <c r="B87" s="261" t="s">
        <v>355</v>
      </c>
      <c r="C87" s="630" t="s">
        <v>356</v>
      </c>
      <c r="D87" s="631"/>
      <c r="E87" s="297">
        <f>C68</f>
        <v>0</v>
      </c>
      <c r="F87" s="632" t="s">
        <v>357</v>
      </c>
      <c r="G87" s="633"/>
      <c r="H87" s="634"/>
    </row>
    <row r="88" spans="2:8" ht="18.600000000000001" thickTop="1" x14ac:dyDescent="0.5">
      <c r="B88" s="155"/>
      <c r="C88" s="156"/>
      <c r="D88" s="156"/>
      <c r="E88" s="156"/>
      <c r="F88" s="156"/>
      <c r="G88" s="156"/>
      <c r="H88" s="156"/>
    </row>
    <row r="89" spans="2:8" x14ac:dyDescent="0.5">
      <c r="B89" s="616" t="s">
        <v>276</v>
      </c>
      <c r="C89" s="617"/>
      <c r="D89" s="617"/>
      <c r="E89" s="617"/>
      <c r="F89" s="617"/>
      <c r="G89" s="617"/>
      <c r="H89" s="156"/>
    </row>
    <row r="90" spans="2:8" x14ac:dyDescent="0.5">
      <c r="B90" s="155"/>
      <c r="C90" s="156"/>
      <c r="D90" s="156"/>
      <c r="E90" s="156"/>
      <c r="F90" s="156"/>
      <c r="G90" s="156"/>
      <c r="H90" s="156"/>
    </row>
    <row r="91" spans="2:8" x14ac:dyDescent="0.5">
      <c r="B91" s="207"/>
      <c r="C91" s="208"/>
      <c r="D91" s="208"/>
      <c r="E91" s="208"/>
      <c r="F91" s="208"/>
      <c r="G91" s="208"/>
      <c r="H91" s="156"/>
    </row>
    <row r="92" spans="2:8" x14ac:dyDescent="0.5">
      <c r="B92" s="155"/>
      <c r="C92" s="162"/>
      <c r="D92" s="162"/>
      <c r="E92" s="162"/>
      <c r="F92" s="162"/>
      <c r="G92" s="162"/>
      <c r="H92" s="156"/>
    </row>
    <row r="93" spans="2:8" x14ac:dyDescent="0.5">
      <c r="B93" s="155"/>
      <c r="C93" s="156"/>
      <c r="D93" s="156"/>
      <c r="E93" s="156"/>
      <c r="F93" s="156"/>
      <c r="G93" s="156"/>
      <c r="H93" s="156"/>
    </row>
    <row r="94" spans="2:8" x14ac:dyDescent="0.5">
      <c r="B94" s="155"/>
      <c r="C94" s="156"/>
      <c r="D94" s="156"/>
      <c r="E94" s="156"/>
      <c r="F94" s="156"/>
      <c r="G94" s="156"/>
      <c r="H94" s="156"/>
    </row>
    <row r="95" spans="2:8" x14ac:dyDescent="0.5">
      <c r="B95" s="155"/>
      <c r="C95" s="156"/>
      <c r="D95" s="156"/>
      <c r="E95" s="156"/>
      <c r="F95" s="156"/>
      <c r="G95" s="156"/>
      <c r="H95" s="156"/>
    </row>
    <row r="96" spans="2:8" x14ac:dyDescent="0.5">
      <c r="B96" s="155"/>
      <c r="C96" s="156"/>
      <c r="D96" s="156"/>
      <c r="E96" s="156"/>
      <c r="F96" s="156"/>
      <c r="G96" s="156"/>
      <c r="H96" s="156"/>
    </row>
  </sheetData>
  <mergeCells count="53">
    <mergeCell ref="B5:G5"/>
    <mergeCell ref="B7:G7"/>
    <mergeCell ref="B8:G8"/>
    <mergeCell ref="B40:G40"/>
    <mergeCell ref="C33:G33"/>
    <mergeCell ref="C34:G34"/>
    <mergeCell ref="B35:B38"/>
    <mergeCell ref="C35:G35"/>
    <mergeCell ref="C36:G36"/>
    <mergeCell ref="C37:G37"/>
    <mergeCell ref="C38:G38"/>
    <mergeCell ref="B41:H41"/>
    <mergeCell ref="B39:H39"/>
    <mergeCell ref="B27:B30"/>
    <mergeCell ref="C27:G27"/>
    <mergeCell ref="B22:H22"/>
    <mergeCell ref="B23:B26"/>
    <mergeCell ref="C23:G23"/>
    <mergeCell ref="C24:G24"/>
    <mergeCell ref="C25:G25"/>
    <mergeCell ref="C26:G26"/>
    <mergeCell ref="C28:G28"/>
    <mergeCell ref="C29:G29"/>
    <mergeCell ref="C30:G30"/>
    <mergeCell ref="B31:B34"/>
    <mergeCell ref="C31:G31"/>
    <mergeCell ref="C32:G32"/>
    <mergeCell ref="B89:G89"/>
    <mergeCell ref="C83:D83"/>
    <mergeCell ref="C84:D84"/>
    <mergeCell ref="C85:D85"/>
    <mergeCell ref="C86:D86"/>
    <mergeCell ref="F84:H84"/>
    <mergeCell ref="F85:H85"/>
    <mergeCell ref="F86:H86"/>
    <mergeCell ref="C87:D87"/>
    <mergeCell ref="F87:H87"/>
    <mergeCell ref="F83:H83"/>
    <mergeCell ref="D42:G42"/>
    <mergeCell ref="B81:G81"/>
    <mergeCell ref="B70:G70"/>
    <mergeCell ref="B44:B47"/>
    <mergeCell ref="D52:G52"/>
    <mergeCell ref="B54:B57"/>
    <mergeCell ref="B61:H61"/>
    <mergeCell ref="B50:G50"/>
    <mergeCell ref="D62:G62"/>
    <mergeCell ref="B64:B67"/>
    <mergeCell ref="B74:B77"/>
    <mergeCell ref="B71:H71"/>
    <mergeCell ref="B60:G60"/>
    <mergeCell ref="D72:G72"/>
    <mergeCell ref="B51:H51"/>
  </mergeCell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2:G31"/>
  <sheetViews>
    <sheetView showGridLines="0" topLeftCell="A28" workbookViewId="0"/>
  </sheetViews>
  <sheetFormatPr baseColWidth="10" defaultRowHeight="18" x14ac:dyDescent="0.5"/>
  <cols>
    <col min="3" max="3" width="11" style="240"/>
  </cols>
  <sheetData>
    <row r="2" spans="1:7" ht="27" x14ac:dyDescent="0.65">
      <c r="A2" s="227"/>
    </row>
    <row r="4" spans="1:7" ht="24.6" x14ac:dyDescent="0.5">
      <c r="B4" s="329" t="s">
        <v>359</v>
      </c>
      <c r="C4" s="329"/>
      <c r="D4" s="329"/>
      <c r="E4" s="329"/>
      <c r="F4" s="329"/>
      <c r="G4" s="329"/>
    </row>
    <row r="5" spans="1:7" x14ac:dyDescent="0.5">
      <c r="B5" s="656" t="s">
        <v>361</v>
      </c>
      <c r="C5" s="656"/>
      <c r="D5" s="656"/>
      <c r="E5" s="656"/>
      <c r="F5" s="656"/>
      <c r="G5" s="656"/>
    </row>
    <row r="6" spans="1:7" x14ac:dyDescent="0.5">
      <c r="B6" s="656"/>
      <c r="C6" s="656"/>
      <c r="D6" s="656"/>
      <c r="E6" s="656"/>
      <c r="F6" s="656"/>
      <c r="G6" s="656"/>
    </row>
    <row r="7" spans="1:7" x14ac:dyDescent="0.5">
      <c r="B7" s="656"/>
      <c r="C7" s="656"/>
      <c r="D7" s="656"/>
      <c r="E7" s="656"/>
      <c r="F7" s="656"/>
      <c r="G7" s="656"/>
    </row>
    <row r="8" spans="1:7" x14ac:dyDescent="0.5">
      <c r="B8" s="656"/>
      <c r="C8" s="656"/>
      <c r="D8" s="656"/>
      <c r="E8" s="656"/>
      <c r="F8" s="656"/>
      <c r="G8" s="656"/>
    </row>
    <row r="9" spans="1:7" x14ac:dyDescent="0.5">
      <c r="B9" s="372" t="s">
        <v>472</v>
      </c>
      <c r="C9" s="372"/>
      <c r="D9" s="372"/>
      <c r="E9" s="372"/>
      <c r="F9" s="372"/>
      <c r="G9" s="372"/>
    </row>
    <row r="10" spans="1:7" x14ac:dyDescent="0.5">
      <c r="B10" s="649"/>
      <c r="C10" s="649"/>
      <c r="D10" s="649"/>
      <c r="E10" s="649"/>
      <c r="F10" s="649"/>
      <c r="G10" s="649"/>
    </row>
    <row r="11" spans="1:7" ht="18.600000000000001" thickBot="1" x14ac:dyDescent="0.55000000000000004">
      <c r="B11" s="96"/>
      <c r="C11" s="96"/>
      <c r="D11" s="96"/>
      <c r="E11" s="96"/>
      <c r="F11" s="96"/>
      <c r="G11" s="96"/>
    </row>
    <row r="12" spans="1:7" ht="19.2" thickTop="1" thickBot="1" x14ac:dyDescent="0.55000000000000004">
      <c r="C12" s="281" t="s">
        <v>450</v>
      </c>
      <c r="D12" s="650" t="s">
        <v>432</v>
      </c>
      <c r="E12" s="650"/>
      <c r="F12" s="650"/>
      <c r="G12" s="651"/>
    </row>
    <row r="13" spans="1:7" ht="18.600000000000001" thickTop="1" x14ac:dyDescent="0.5">
      <c r="B13" s="652" t="s">
        <v>360</v>
      </c>
      <c r="C13" s="286">
        <v>1</v>
      </c>
      <c r="D13" s="645"/>
      <c r="E13" s="646"/>
      <c r="F13" s="646"/>
      <c r="G13" s="647"/>
    </row>
    <row r="14" spans="1:7" x14ac:dyDescent="0.5">
      <c r="B14" s="653"/>
      <c r="C14" s="285">
        <v>2</v>
      </c>
      <c r="D14" s="648"/>
      <c r="E14" s="450"/>
      <c r="F14" s="450"/>
      <c r="G14" s="451"/>
    </row>
    <row r="15" spans="1:7" x14ac:dyDescent="0.5">
      <c r="B15" s="653"/>
      <c r="C15" s="285">
        <v>3</v>
      </c>
      <c r="D15" s="648"/>
      <c r="E15" s="450"/>
      <c r="F15" s="450"/>
      <c r="G15" s="451"/>
    </row>
    <row r="16" spans="1:7" ht="18.600000000000001" thickBot="1" x14ac:dyDescent="0.55000000000000004">
      <c r="B16" s="653"/>
      <c r="C16" s="285">
        <v>4</v>
      </c>
      <c r="D16" s="648"/>
      <c r="E16" s="450"/>
      <c r="F16" s="450"/>
      <c r="G16" s="451"/>
    </row>
    <row r="17" spans="2:7" ht="18.600000000000001" thickBot="1" x14ac:dyDescent="0.55000000000000004">
      <c r="D17" s="654" t="s">
        <v>429</v>
      </c>
      <c r="E17" s="650"/>
      <c r="F17" s="650"/>
      <c r="G17" s="651"/>
    </row>
    <row r="18" spans="2:7" x14ac:dyDescent="0.5">
      <c r="B18" s="652" t="s">
        <v>291</v>
      </c>
      <c r="C18" s="285">
        <v>5</v>
      </c>
      <c r="D18" s="645"/>
      <c r="E18" s="646"/>
      <c r="F18" s="646"/>
      <c r="G18" s="647"/>
    </row>
    <row r="19" spans="2:7" x14ac:dyDescent="0.5">
      <c r="B19" s="653"/>
      <c r="C19" s="285">
        <v>6</v>
      </c>
      <c r="D19" s="648"/>
      <c r="E19" s="450"/>
      <c r="F19" s="450"/>
      <c r="G19" s="451"/>
    </row>
    <row r="20" spans="2:7" x14ac:dyDescent="0.5">
      <c r="B20" s="653"/>
      <c r="C20" s="285">
        <v>7</v>
      </c>
      <c r="D20" s="648"/>
      <c r="E20" s="450"/>
      <c r="F20" s="450"/>
      <c r="G20" s="451"/>
    </row>
    <row r="21" spans="2:7" ht="18.600000000000001" thickBot="1" x14ac:dyDescent="0.55000000000000004">
      <c r="B21" s="653"/>
      <c r="C21" s="285">
        <v>8</v>
      </c>
      <c r="D21" s="648"/>
      <c r="E21" s="450"/>
      <c r="F21" s="450"/>
      <c r="G21" s="451"/>
    </row>
    <row r="22" spans="2:7" ht="31.5" customHeight="1" thickBot="1" x14ac:dyDescent="0.55000000000000004">
      <c r="D22" s="654" t="s">
        <v>430</v>
      </c>
      <c r="E22" s="650"/>
      <c r="F22" s="650"/>
      <c r="G22" s="651"/>
    </row>
    <row r="23" spans="2:7" x14ac:dyDescent="0.5">
      <c r="B23" s="652" t="s">
        <v>288</v>
      </c>
      <c r="C23" s="285">
        <v>9</v>
      </c>
      <c r="D23" s="645"/>
      <c r="E23" s="646"/>
      <c r="F23" s="646"/>
      <c r="G23" s="647"/>
    </row>
    <row r="24" spans="2:7" x14ac:dyDescent="0.5">
      <c r="B24" s="653"/>
      <c r="C24" s="285">
        <v>10</v>
      </c>
      <c r="D24" s="648"/>
      <c r="E24" s="450"/>
      <c r="F24" s="450"/>
      <c r="G24" s="451"/>
    </row>
    <row r="25" spans="2:7" x14ac:dyDescent="0.5">
      <c r="B25" s="653"/>
      <c r="C25" s="285">
        <v>11</v>
      </c>
      <c r="D25" s="648"/>
      <c r="E25" s="450"/>
      <c r="F25" s="450"/>
      <c r="G25" s="451"/>
    </row>
    <row r="26" spans="2:7" ht="18.600000000000001" thickBot="1" x14ac:dyDescent="0.55000000000000004">
      <c r="B26" s="655"/>
      <c r="C26" s="285">
        <v>12</v>
      </c>
      <c r="D26" s="648"/>
      <c r="E26" s="450"/>
      <c r="F26" s="450"/>
      <c r="G26" s="451"/>
    </row>
    <row r="27" spans="2:7" ht="18.600000000000001" thickBot="1" x14ac:dyDescent="0.55000000000000004">
      <c r="D27" s="654" t="s">
        <v>431</v>
      </c>
      <c r="E27" s="650"/>
      <c r="F27" s="650"/>
      <c r="G27" s="651"/>
    </row>
    <row r="28" spans="2:7" x14ac:dyDescent="0.5">
      <c r="B28" s="652" t="s">
        <v>289</v>
      </c>
      <c r="C28" s="285">
        <v>13</v>
      </c>
      <c r="D28" s="645"/>
      <c r="E28" s="646"/>
      <c r="F28" s="646"/>
      <c r="G28" s="647"/>
    </row>
    <row r="29" spans="2:7" x14ac:dyDescent="0.5">
      <c r="B29" s="653"/>
      <c r="C29" s="285">
        <v>14</v>
      </c>
      <c r="D29" s="648"/>
      <c r="E29" s="450"/>
      <c r="F29" s="450"/>
      <c r="G29" s="451"/>
    </row>
    <row r="30" spans="2:7" x14ac:dyDescent="0.5">
      <c r="B30" s="653"/>
      <c r="C30" s="285">
        <v>15</v>
      </c>
      <c r="D30" s="648"/>
      <c r="E30" s="450"/>
      <c r="F30" s="450"/>
      <c r="G30" s="451"/>
    </row>
    <row r="31" spans="2:7" x14ac:dyDescent="0.5">
      <c r="B31" s="653"/>
      <c r="C31" s="285">
        <v>16</v>
      </c>
      <c r="D31" s="648"/>
      <c r="E31" s="450"/>
      <c r="F31" s="450"/>
      <c r="G31" s="451"/>
    </row>
  </sheetData>
  <mergeCells count="27">
    <mergeCell ref="B4:G4"/>
    <mergeCell ref="D27:G27"/>
    <mergeCell ref="B28:B31"/>
    <mergeCell ref="D28:G28"/>
    <mergeCell ref="D29:G29"/>
    <mergeCell ref="D30:G30"/>
    <mergeCell ref="D31:G31"/>
    <mergeCell ref="B23:B26"/>
    <mergeCell ref="D23:G23"/>
    <mergeCell ref="D24:G24"/>
    <mergeCell ref="D25:G25"/>
    <mergeCell ref="D26:G26"/>
    <mergeCell ref="B18:B21"/>
    <mergeCell ref="D17:G17"/>
    <mergeCell ref="D22:G22"/>
    <mergeCell ref="B5:G8"/>
    <mergeCell ref="D18:G18"/>
    <mergeCell ref="D19:G19"/>
    <mergeCell ref="D20:G20"/>
    <mergeCell ref="D21:G21"/>
    <mergeCell ref="B9:G10"/>
    <mergeCell ref="D12:G12"/>
    <mergeCell ref="B13:B16"/>
    <mergeCell ref="D13:G13"/>
    <mergeCell ref="D14:G14"/>
    <mergeCell ref="D15:G15"/>
    <mergeCell ref="D16:G16"/>
  </mergeCell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B2:I111"/>
  <sheetViews>
    <sheetView showGridLines="0" workbookViewId="0"/>
  </sheetViews>
  <sheetFormatPr baseColWidth="10" defaultColWidth="11" defaultRowHeight="18" x14ac:dyDescent="0.5"/>
  <cols>
    <col min="1" max="1" width="5" style="4" customWidth="1"/>
    <col min="2" max="2" width="27.21875" style="4" customWidth="1"/>
    <col min="3" max="3" width="11.44140625" style="4" customWidth="1"/>
    <col min="4" max="4" width="10.33203125" style="4" customWidth="1"/>
    <col min="5" max="5" width="11.21875" style="4" bestFit="1" customWidth="1"/>
    <col min="6" max="16384" width="11" style="4"/>
  </cols>
  <sheetData>
    <row r="2" spans="2:7" ht="27" x14ac:dyDescent="0.65">
      <c r="B2" s="227"/>
    </row>
    <row r="4" spans="2:7" ht="27" customHeight="1" x14ac:dyDescent="0.5">
      <c r="B4" s="329" t="s">
        <v>447</v>
      </c>
      <c r="C4" s="329"/>
      <c r="D4" s="329"/>
      <c r="E4" s="329"/>
      <c r="F4" s="329"/>
      <c r="G4" s="329"/>
    </row>
    <row r="5" spans="2:7" ht="18.75" customHeight="1" x14ac:dyDescent="0.5">
      <c r="B5" s="300" t="s">
        <v>374</v>
      </c>
    </row>
    <row r="6" spans="2:7" ht="18.75" customHeight="1" x14ac:dyDescent="0.5"/>
    <row r="10" spans="2:7" ht="19.8" x14ac:dyDescent="0.5">
      <c r="B10" s="657" t="s">
        <v>363</v>
      </c>
      <c r="C10" s="657"/>
      <c r="D10" s="657"/>
      <c r="E10" s="657"/>
      <c r="F10" s="657"/>
      <c r="G10" s="657"/>
    </row>
    <row r="12" spans="2:7" x14ac:dyDescent="0.5">
      <c r="B12" s="231" t="s">
        <v>364</v>
      </c>
      <c r="C12" s="658" t="s">
        <v>365</v>
      </c>
      <c r="D12" s="658"/>
      <c r="E12" s="658"/>
      <c r="F12" s="658"/>
      <c r="G12" s="658"/>
    </row>
    <row r="13" spans="2:7" s="7" customFormat="1" x14ac:dyDescent="0.5">
      <c r="B13" s="209"/>
      <c r="C13" s="210"/>
      <c r="D13" s="211"/>
      <c r="E13" s="211"/>
      <c r="F13" s="211"/>
      <c r="G13" s="211"/>
    </row>
    <row r="14" spans="2:7" s="7" customFormat="1" x14ac:dyDescent="0.5">
      <c r="B14" s="231" t="s">
        <v>366</v>
      </c>
      <c r="C14" s="658" t="s">
        <v>367</v>
      </c>
      <c r="D14" s="658"/>
      <c r="E14" s="658"/>
      <c r="F14" s="658"/>
      <c r="G14" s="658"/>
    </row>
    <row r="15" spans="2:7" s="7" customFormat="1" x14ac:dyDescent="0.5">
      <c r="B15" s="209"/>
      <c r="C15" s="210"/>
      <c r="D15" s="211"/>
      <c r="E15" s="211"/>
      <c r="F15" s="211"/>
      <c r="G15" s="211"/>
    </row>
    <row r="16" spans="2:7" s="7" customFormat="1" ht="18.600000000000001" thickBot="1" x14ac:dyDescent="0.55000000000000004">
      <c r="B16" s="231" t="s">
        <v>368</v>
      </c>
      <c r="C16" s="658" t="s">
        <v>369</v>
      </c>
      <c r="D16" s="658"/>
      <c r="E16" s="658"/>
      <c r="F16" s="658"/>
      <c r="G16" s="658"/>
    </row>
    <row r="17" spans="2:9" ht="18.600000000000001" thickTop="1" x14ac:dyDescent="0.5">
      <c r="B17" s="279" t="s">
        <v>370</v>
      </c>
      <c r="C17" s="706" t="str">
        <f>IF(Misión!B29="","",Misión!B29)</f>
        <v/>
      </c>
      <c r="D17" s="707"/>
      <c r="E17" s="707"/>
      <c r="F17" s="707"/>
      <c r="G17" s="707"/>
      <c r="H17" s="708"/>
    </row>
    <row r="18" spans="2:9" s="7" customFormat="1" x14ac:dyDescent="0.5">
      <c r="B18" s="212"/>
      <c r="C18" s="709"/>
      <c r="D18" s="710"/>
      <c r="E18" s="710"/>
      <c r="F18" s="710"/>
      <c r="G18" s="710"/>
      <c r="H18" s="711"/>
    </row>
    <row r="19" spans="2:9" s="7" customFormat="1" x14ac:dyDescent="0.5">
      <c r="B19" s="212"/>
      <c r="C19" s="709"/>
      <c r="D19" s="710"/>
      <c r="E19" s="710"/>
      <c r="F19" s="710"/>
      <c r="G19" s="710"/>
      <c r="H19" s="711"/>
    </row>
    <row r="20" spans="2:9" s="7" customFormat="1" x14ac:dyDescent="0.5">
      <c r="B20" s="212"/>
      <c r="C20" s="709"/>
      <c r="D20" s="710"/>
      <c r="E20" s="710"/>
      <c r="F20" s="710"/>
      <c r="G20" s="710"/>
      <c r="H20" s="711"/>
      <c r="I20" s="4"/>
    </row>
    <row r="21" spans="2:9" s="7" customFormat="1" x14ac:dyDescent="0.5">
      <c r="B21" s="212"/>
      <c r="C21" s="709"/>
      <c r="D21" s="710"/>
      <c r="E21" s="710"/>
      <c r="F21" s="710"/>
      <c r="G21" s="710"/>
      <c r="H21" s="711"/>
    </row>
    <row r="22" spans="2:9" ht="18.600000000000001" thickBot="1" x14ac:dyDescent="0.55000000000000004">
      <c r="C22" s="712"/>
      <c r="D22" s="713"/>
      <c r="E22" s="713"/>
      <c r="F22" s="713"/>
      <c r="G22" s="713"/>
      <c r="H22" s="714"/>
    </row>
    <row r="23" spans="2:9" ht="19.2" thickTop="1" thickBot="1" x14ac:dyDescent="0.55000000000000004">
      <c r="E23" s="228"/>
    </row>
    <row r="24" spans="2:9" ht="18.600000000000001" thickTop="1" x14ac:dyDescent="0.5">
      <c r="B24" s="279" t="s">
        <v>371</v>
      </c>
      <c r="C24" s="667" t="str">
        <f>IF(Visión!B27="","",Visión!B27)</f>
        <v/>
      </c>
      <c r="D24" s="668"/>
      <c r="E24" s="668"/>
      <c r="F24" s="668"/>
      <c r="G24" s="668"/>
      <c r="H24" s="669"/>
    </row>
    <row r="25" spans="2:9" x14ac:dyDescent="0.5">
      <c r="C25" s="670"/>
      <c r="D25" s="671"/>
      <c r="E25" s="671"/>
      <c r="F25" s="671"/>
      <c r="G25" s="671"/>
      <c r="H25" s="672"/>
    </row>
    <row r="26" spans="2:9" x14ac:dyDescent="0.5">
      <c r="C26" s="670"/>
      <c r="D26" s="671"/>
      <c r="E26" s="671"/>
      <c r="F26" s="671"/>
      <c r="G26" s="671"/>
      <c r="H26" s="672"/>
    </row>
    <row r="27" spans="2:9" x14ac:dyDescent="0.5">
      <c r="C27" s="670"/>
      <c r="D27" s="671"/>
      <c r="E27" s="671"/>
      <c r="F27" s="671"/>
      <c r="G27" s="671"/>
      <c r="H27" s="672"/>
    </row>
    <row r="28" spans="2:9" x14ac:dyDescent="0.5">
      <c r="C28" s="670"/>
      <c r="D28" s="671"/>
      <c r="E28" s="671"/>
      <c r="F28" s="671"/>
      <c r="G28" s="671"/>
      <c r="H28" s="672"/>
    </row>
    <row r="29" spans="2:9" s="7" customFormat="1" ht="18.600000000000001" thickBot="1" x14ac:dyDescent="0.55000000000000004">
      <c r="B29" s="212"/>
      <c r="C29" s="673"/>
      <c r="D29" s="674"/>
      <c r="E29" s="674"/>
      <c r="F29" s="674"/>
      <c r="G29" s="674"/>
      <c r="H29" s="675"/>
    </row>
    <row r="30" spans="2:9" s="7" customFormat="1" ht="19.2" thickTop="1" thickBot="1" x14ac:dyDescent="0.55000000000000004">
      <c r="B30" s="212"/>
      <c r="C30" s="229"/>
      <c r="D30" s="229"/>
      <c r="E30" s="229"/>
      <c r="F30" s="229"/>
      <c r="G30" s="229"/>
      <c r="H30" s="229"/>
    </row>
    <row r="31" spans="2:9" ht="19.2" thickTop="1" thickBot="1" x14ac:dyDescent="0.55000000000000004">
      <c r="B31" s="279" t="s">
        <v>372</v>
      </c>
      <c r="C31" s="676" t="str">
        <f>IF(Valores!B33="","",Valores!B33)</f>
        <v/>
      </c>
      <c r="D31" s="677"/>
      <c r="E31" s="677"/>
      <c r="F31" s="677"/>
      <c r="G31" s="677"/>
      <c r="H31" s="678"/>
    </row>
    <row r="32" spans="2:9" ht="19.2" thickTop="1" thickBot="1" x14ac:dyDescent="0.55000000000000004">
      <c r="C32" s="676" t="str">
        <f>IF(Valores!B34="","",Valores!B34)</f>
        <v/>
      </c>
      <c r="D32" s="677"/>
      <c r="E32" s="677"/>
      <c r="F32" s="677"/>
      <c r="G32" s="677"/>
      <c r="H32" s="678"/>
    </row>
    <row r="33" spans="2:8" ht="19.2" thickTop="1" thickBot="1" x14ac:dyDescent="0.55000000000000004">
      <c r="C33" s="676" t="str">
        <f>IF(Valores!B35="","",Valores!B35)</f>
        <v/>
      </c>
      <c r="D33" s="677"/>
      <c r="E33" s="677"/>
      <c r="F33" s="677"/>
      <c r="G33" s="677"/>
      <c r="H33" s="678"/>
    </row>
    <row r="34" spans="2:8" ht="19.2" thickTop="1" thickBot="1" x14ac:dyDescent="0.55000000000000004">
      <c r="C34" s="676" t="str">
        <f>IF(Valores!B36="","",Valores!B36)</f>
        <v/>
      </c>
      <c r="D34" s="677"/>
      <c r="E34" s="677"/>
      <c r="F34" s="677"/>
      <c r="G34" s="677"/>
      <c r="H34" s="678"/>
    </row>
    <row r="35" spans="2:8" ht="19.2" thickTop="1" thickBot="1" x14ac:dyDescent="0.55000000000000004">
      <c r="C35" s="676" t="str">
        <f>IF(Valores!B37="","",Valores!B37)</f>
        <v/>
      </c>
      <c r="D35" s="677"/>
      <c r="E35" s="677"/>
      <c r="F35" s="677"/>
      <c r="G35" s="677"/>
      <c r="H35" s="678"/>
    </row>
    <row r="36" spans="2:8" ht="19.2" thickTop="1" thickBot="1" x14ac:dyDescent="0.55000000000000004">
      <c r="C36" s="679" t="str">
        <f>IF(Valores!B38="","",Valores!B38)</f>
        <v/>
      </c>
      <c r="D36" s="680"/>
      <c r="E36" s="680"/>
      <c r="F36" s="680"/>
      <c r="G36" s="680"/>
      <c r="H36" s="681"/>
    </row>
    <row r="37" spans="2:8" ht="19.2" thickTop="1" thickBot="1" x14ac:dyDescent="0.55000000000000004">
      <c r="C37" s="237"/>
      <c r="D37" s="193"/>
      <c r="E37" s="193"/>
      <c r="F37" s="193"/>
      <c r="G37" s="193"/>
      <c r="H37" s="193"/>
    </row>
    <row r="38" spans="2:8" s="278" customFormat="1" ht="14.4" thickTop="1" x14ac:dyDescent="0.25">
      <c r="B38" s="279" t="s">
        <v>373</v>
      </c>
      <c r="C38" s="682" t="str">
        <f>IF('OBJETIVOS ESTRATÉGICOS Y UEN'!B53="","",'OBJETIVOS ESTRATÉGICOS Y UEN'!B53)</f>
        <v/>
      </c>
      <c r="D38" s="683"/>
      <c r="E38" s="683"/>
      <c r="F38" s="683"/>
      <c r="G38" s="683"/>
      <c r="H38" s="684"/>
    </row>
    <row r="39" spans="2:8" x14ac:dyDescent="0.5">
      <c r="C39" s="685"/>
      <c r="D39" s="686"/>
      <c r="E39" s="686"/>
      <c r="F39" s="686"/>
      <c r="G39" s="686"/>
      <c r="H39" s="687"/>
    </row>
    <row r="40" spans="2:8" x14ac:dyDescent="0.5">
      <c r="C40" s="685"/>
      <c r="D40" s="686"/>
      <c r="E40" s="686"/>
      <c r="F40" s="686"/>
      <c r="G40" s="686"/>
      <c r="H40" s="687"/>
    </row>
    <row r="41" spans="2:8" x14ac:dyDescent="0.5">
      <c r="C41" s="685"/>
      <c r="D41" s="686"/>
      <c r="E41" s="686"/>
      <c r="F41" s="686"/>
      <c r="G41" s="686"/>
      <c r="H41" s="687"/>
    </row>
    <row r="42" spans="2:8" x14ac:dyDescent="0.5">
      <c r="C42" s="685"/>
      <c r="D42" s="686"/>
      <c r="E42" s="686"/>
      <c r="F42" s="686"/>
      <c r="G42" s="686"/>
      <c r="H42" s="687"/>
    </row>
    <row r="43" spans="2:8" ht="18.600000000000001" thickBot="1" x14ac:dyDescent="0.55000000000000004">
      <c r="C43" s="688"/>
      <c r="D43" s="689"/>
      <c r="E43" s="689"/>
      <c r="F43" s="689"/>
      <c r="G43" s="689"/>
      <c r="H43" s="690"/>
    </row>
    <row r="44" spans="2:8" ht="18.600000000000001" thickTop="1" x14ac:dyDescent="0.5"/>
    <row r="45" spans="2:8" s="278" customFormat="1" ht="14.4" thickBot="1" x14ac:dyDescent="0.3">
      <c r="B45" s="279" t="s">
        <v>410</v>
      </c>
      <c r="C45" s="238"/>
      <c r="D45" s="238"/>
      <c r="E45" s="238"/>
      <c r="F45" s="238"/>
      <c r="G45" s="214"/>
    </row>
    <row r="46" spans="2:8" ht="19.2" thickTop="1" thickBot="1" x14ac:dyDescent="0.55000000000000004">
      <c r="B46" s="239"/>
      <c r="C46" s="424" t="s">
        <v>413</v>
      </c>
      <c r="D46" s="424" t="s">
        <v>412</v>
      </c>
      <c r="E46" s="424"/>
      <c r="F46" s="424" t="s">
        <v>411</v>
      </c>
      <c r="G46" s="424"/>
      <c r="H46" s="424"/>
    </row>
    <row r="47" spans="2:8" ht="19.2" thickTop="1" thickBot="1" x14ac:dyDescent="0.55000000000000004">
      <c r="B47" s="239"/>
      <c r="C47" s="424"/>
      <c r="D47" s="424"/>
      <c r="E47" s="424"/>
      <c r="F47" s="424"/>
      <c r="G47" s="424"/>
      <c r="H47" s="424"/>
    </row>
    <row r="48" spans="2:8" ht="19.2" thickTop="1" thickBot="1" x14ac:dyDescent="0.55000000000000004">
      <c r="B48" s="239"/>
      <c r="C48" s="691" t="str">
        <f>IF('OBJETIVOS ESTRATÉGICOS Y UEN'!B64="","",'OBJETIVOS ESTRATÉGICOS Y UEN'!B64)</f>
        <v/>
      </c>
      <c r="D48" s="692" t="str">
        <f>IF('OBJETIVOS ESTRATÉGICOS Y UEN'!C64="","",'OBJETIVOS ESTRATÉGICOS Y UEN'!C64)</f>
        <v/>
      </c>
      <c r="E48" s="692"/>
      <c r="F48" s="692" t="str">
        <f>IF('OBJETIVOS ESTRATÉGICOS Y UEN'!E64="","",'OBJETIVOS ESTRATÉGICOS Y UEN'!E64)</f>
        <v/>
      </c>
      <c r="G48" s="692"/>
      <c r="H48" s="692"/>
    </row>
    <row r="49" spans="2:8" ht="19.2" thickTop="1" thickBot="1" x14ac:dyDescent="0.55000000000000004">
      <c r="B49" s="239"/>
      <c r="C49" s="691"/>
      <c r="D49" s="692"/>
      <c r="E49" s="692"/>
      <c r="F49" s="692"/>
      <c r="G49" s="692"/>
      <c r="H49" s="692"/>
    </row>
    <row r="50" spans="2:8" ht="19.2" thickTop="1" thickBot="1" x14ac:dyDescent="0.55000000000000004">
      <c r="B50" s="239"/>
      <c r="C50" s="691"/>
      <c r="D50" s="692"/>
      <c r="E50" s="692"/>
      <c r="F50" s="692" t="str">
        <f>IF('OBJETIVOS ESTRATÉGICOS Y UEN'!E66="","",'OBJETIVOS ESTRATÉGICOS Y UEN'!E66)</f>
        <v/>
      </c>
      <c r="G50" s="692"/>
      <c r="H50" s="692"/>
    </row>
    <row r="51" spans="2:8" ht="19.2" thickTop="1" thickBot="1" x14ac:dyDescent="0.55000000000000004">
      <c r="B51" s="239"/>
      <c r="C51" s="691"/>
      <c r="D51" s="692"/>
      <c r="E51" s="692"/>
      <c r="F51" s="692"/>
      <c r="G51" s="692"/>
      <c r="H51" s="692"/>
    </row>
    <row r="52" spans="2:8" ht="19.2" thickTop="1" thickBot="1" x14ac:dyDescent="0.55000000000000004">
      <c r="B52" s="239"/>
      <c r="C52" s="691"/>
      <c r="D52" s="660" t="str">
        <f>IF('OBJETIVOS ESTRATÉGICOS Y UEN'!C68="","",'OBJETIVOS ESTRATÉGICOS Y UEN'!C68)</f>
        <v/>
      </c>
      <c r="E52" s="660"/>
      <c r="F52" s="660" t="str">
        <f>IF('OBJETIVOS ESTRATÉGICOS Y UEN'!E68="","",'OBJETIVOS ESTRATÉGICOS Y UEN'!E68)</f>
        <v/>
      </c>
      <c r="G52" s="660"/>
      <c r="H52" s="660"/>
    </row>
    <row r="53" spans="2:8" ht="19.2" thickTop="1" thickBot="1" x14ac:dyDescent="0.55000000000000004">
      <c r="B53" s="239"/>
      <c r="C53" s="691"/>
      <c r="D53" s="660"/>
      <c r="E53" s="660"/>
      <c r="F53" s="660"/>
      <c r="G53" s="660"/>
      <c r="H53" s="660"/>
    </row>
    <row r="54" spans="2:8" ht="19.2" thickTop="1" thickBot="1" x14ac:dyDescent="0.55000000000000004">
      <c r="B54" s="239"/>
      <c r="C54" s="691"/>
      <c r="D54" s="660"/>
      <c r="E54" s="660"/>
      <c r="F54" s="660" t="str">
        <f>IF('OBJETIVOS ESTRATÉGICOS Y UEN'!E70="","",'OBJETIVOS ESTRATÉGICOS Y UEN'!E70)</f>
        <v/>
      </c>
      <c r="G54" s="660"/>
      <c r="H54" s="660"/>
    </row>
    <row r="55" spans="2:8" ht="19.2" thickTop="1" thickBot="1" x14ac:dyDescent="0.55000000000000004">
      <c r="B55" s="239"/>
      <c r="C55" s="691"/>
      <c r="D55" s="660"/>
      <c r="E55" s="660"/>
      <c r="F55" s="660"/>
      <c r="G55" s="660"/>
      <c r="H55" s="660"/>
    </row>
    <row r="56" spans="2:8" ht="19.2" thickTop="1" thickBot="1" x14ac:dyDescent="0.55000000000000004">
      <c r="B56" s="239"/>
      <c r="C56" s="691"/>
      <c r="D56" s="661" t="str">
        <f>IF('OBJETIVOS ESTRATÉGICOS Y UEN'!C72="","",'OBJETIVOS ESTRATÉGICOS Y UEN'!C72)</f>
        <v/>
      </c>
      <c r="E56" s="661"/>
      <c r="F56" s="661" t="str">
        <f>IF('OBJETIVOS ESTRATÉGICOS Y UEN'!E72="","",'OBJETIVOS ESTRATÉGICOS Y UEN'!E72)</f>
        <v/>
      </c>
      <c r="G56" s="661"/>
      <c r="H56" s="661"/>
    </row>
    <row r="57" spans="2:8" ht="19.2" thickTop="1" thickBot="1" x14ac:dyDescent="0.55000000000000004">
      <c r="B57" s="213"/>
      <c r="C57" s="691"/>
      <c r="D57" s="661"/>
      <c r="E57" s="661"/>
      <c r="F57" s="661"/>
      <c r="G57" s="661"/>
      <c r="H57" s="661"/>
    </row>
    <row r="58" spans="2:8" ht="19.2" thickTop="1" thickBot="1" x14ac:dyDescent="0.55000000000000004">
      <c r="B58" s="215"/>
      <c r="C58" s="691"/>
      <c r="D58" s="661"/>
      <c r="E58" s="661"/>
      <c r="F58" s="661" t="str">
        <f>IF('OBJETIVOS ESTRATÉGICOS Y UEN'!E74="","",'OBJETIVOS ESTRATÉGICOS Y UEN'!E74)</f>
        <v/>
      </c>
      <c r="G58" s="661"/>
      <c r="H58" s="661"/>
    </row>
    <row r="59" spans="2:8" ht="19.2" thickTop="1" thickBot="1" x14ac:dyDescent="0.55000000000000004">
      <c r="B59" s="215"/>
      <c r="C59" s="691"/>
      <c r="D59" s="661"/>
      <c r="E59" s="661"/>
      <c r="F59" s="661"/>
      <c r="G59" s="661"/>
      <c r="H59" s="661"/>
    </row>
    <row r="60" spans="2:8" ht="18.75" customHeight="1" thickTop="1" x14ac:dyDescent="0.5">
      <c r="B60" s="659"/>
      <c r="C60" s="659"/>
      <c r="D60" s="659"/>
      <c r="E60" s="659"/>
      <c r="F60" s="659"/>
      <c r="G60" s="192"/>
    </row>
    <row r="61" spans="2:8" s="278" customFormat="1" ht="13.8" x14ac:dyDescent="0.25">
      <c r="B61" s="279" t="s">
        <v>478</v>
      </c>
      <c r="C61" s="280"/>
      <c r="D61" s="280"/>
      <c r="E61" s="280"/>
      <c r="F61" s="280"/>
      <c r="G61" s="214"/>
    </row>
    <row r="62" spans="2:8" x14ac:dyDescent="0.5">
      <c r="C62" s="696" t="s">
        <v>107</v>
      </c>
      <c r="D62" s="699" t="str">
        <f>IF(AutodiagCadena!C58="","",AutodiagCadena!C58)</f>
        <v/>
      </c>
      <c r="E62" s="700"/>
      <c r="F62" s="700"/>
      <c r="G62" s="700"/>
      <c r="H62" s="701"/>
    </row>
    <row r="63" spans="2:8" x14ac:dyDescent="0.5">
      <c r="C63" s="697"/>
      <c r="D63" s="699" t="str">
        <f>IF(AutodiagCadena!C59="","",AutodiagCadena!C59)</f>
        <v/>
      </c>
      <c r="E63" s="700"/>
      <c r="F63" s="700"/>
      <c r="G63" s="700"/>
      <c r="H63" s="701"/>
    </row>
    <row r="64" spans="2:8" x14ac:dyDescent="0.5">
      <c r="C64" s="697"/>
      <c r="D64" s="699" t="str">
        <f>IF(AutodiagBCG!C85="","",AutodiagBCG!C85)</f>
        <v/>
      </c>
      <c r="E64" s="700"/>
      <c r="F64" s="700"/>
      <c r="G64" s="700"/>
      <c r="H64" s="701"/>
    </row>
    <row r="65" spans="2:8" x14ac:dyDescent="0.5">
      <c r="C65" s="698"/>
      <c r="D65" s="699" t="str">
        <f>IF(AutodiagBCG!C86="","",AutodiagBCG!C86)</f>
        <v/>
      </c>
      <c r="E65" s="700"/>
      <c r="F65" s="700"/>
      <c r="G65" s="700"/>
      <c r="H65" s="701"/>
    </row>
    <row r="66" spans="2:8" x14ac:dyDescent="0.5">
      <c r="C66" s="721" t="s">
        <v>117</v>
      </c>
      <c r="D66" s="724" t="str">
        <f>IF(AutoPorter!C51="","",AutoPorter!C51)</f>
        <v/>
      </c>
      <c r="E66" s="638"/>
      <c r="F66" s="638"/>
      <c r="G66" s="638"/>
      <c r="H66" s="638"/>
    </row>
    <row r="67" spans="2:8" x14ac:dyDescent="0.5">
      <c r="C67" s="722"/>
      <c r="D67" s="724" t="str">
        <f>IF(AutoPorter!C52="","",AutoPorter!C52)</f>
        <v/>
      </c>
      <c r="E67" s="638"/>
      <c r="F67" s="638"/>
      <c r="G67" s="638"/>
      <c r="H67" s="638"/>
    </row>
    <row r="68" spans="2:8" x14ac:dyDescent="0.5">
      <c r="C68" s="722"/>
      <c r="D68" s="724" t="str">
        <f>IF('AE PEST'!C72:G72="","",'AE PEST'!C72:G72)</f>
        <v/>
      </c>
      <c r="E68" s="638"/>
      <c r="F68" s="638"/>
      <c r="G68" s="638"/>
      <c r="H68" s="638"/>
    </row>
    <row r="69" spans="2:8" x14ac:dyDescent="0.5">
      <c r="C69" s="723"/>
      <c r="D69" s="724" t="str">
        <f>IF('AE PEST'!C73:G73="","",'AE PEST'!C73:G73)</f>
        <v/>
      </c>
      <c r="E69" s="638"/>
      <c r="F69" s="638"/>
      <c r="G69" s="638"/>
      <c r="H69" s="638"/>
    </row>
    <row r="70" spans="2:8" x14ac:dyDescent="0.5">
      <c r="C70" s="725" t="s">
        <v>106</v>
      </c>
      <c r="D70" s="693" t="str">
        <f>IF(AutodiagCadena!C53="","",AutodiagCadena!C53)</f>
        <v/>
      </c>
      <c r="E70" s="694"/>
      <c r="F70" s="694"/>
      <c r="G70" s="694"/>
      <c r="H70" s="695"/>
    </row>
    <row r="71" spans="2:8" x14ac:dyDescent="0.5">
      <c r="C71" s="726"/>
      <c r="D71" s="693" t="str">
        <f>IF(AutodiagCadena!C54="","",AutodiagCadena!C54)</f>
        <v/>
      </c>
      <c r="E71" s="694"/>
      <c r="F71" s="694"/>
      <c r="G71" s="694"/>
      <c r="H71" s="695"/>
    </row>
    <row r="72" spans="2:8" x14ac:dyDescent="0.5">
      <c r="C72" s="726"/>
      <c r="D72" s="693" t="str">
        <f>IF(AutodiagBCG!C79="","",AutodiagBCG!C79)</f>
        <v/>
      </c>
      <c r="E72" s="694"/>
      <c r="F72" s="694"/>
      <c r="G72" s="694"/>
      <c r="H72" s="695"/>
    </row>
    <row r="73" spans="2:8" x14ac:dyDescent="0.5">
      <c r="C73" s="727"/>
      <c r="D73" s="693" t="str">
        <f>IF(AutodiagBCG!C80="","",AutodiagBCG!C80)</f>
        <v/>
      </c>
      <c r="E73" s="694"/>
      <c r="F73" s="694"/>
      <c r="G73" s="694"/>
      <c r="H73" s="695"/>
    </row>
    <row r="74" spans="2:8" x14ac:dyDescent="0.5">
      <c r="C74" s="715" t="s">
        <v>116</v>
      </c>
      <c r="D74" s="718" t="str">
        <f>IF(AutoPorter!C46="","",AutoPorter!C46)</f>
        <v/>
      </c>
      <c r="E74" s="719"/>
      <c r="F74" s="719"/>
      <c r="G74" s="719"/>
      <c r="H74" s="720"/>
    </row>
    <row r="75" spans="2:8" x14ac:dyDescent="0.5">
      <c r="C75" s="716"/>
      <c r="D75" s="718" t="str">
        <f>IF(AutoPorter!C47="","",AutoPorter!C47)</f>
        <v/>
      </c>
      <c r="E75" s="719"/>
      <c r="F75" s="719"/>
      <c r="G75" s="719"/>
      <c r="H75" s="720"/>
    </row>
    <row r="76" spans="2:8" x14ac:dyDescent="0.5">
      <c r="C76" s="716"/>
      <c r="D76" s="718" t="str">
        <f>IF('AE PEST'!C67:G67="","",'AE PEST'!C67:G67)</f>
        <v/>
      </c>
      <c r="E76" s="719"/>
      <c r="F76" s="719"/>
      <c r="G76" s="719"/>
      <c r="H76" s="720"/>
    </row>
    <row r="77" spans="2:8" x14ac:dyDescent="0.5">
      <c r="C77" s="717"/>
      <c r="D77" s="718" t="str">
        <f>IF('AE PEST'!C68:G68="","",'AE PEST'!C68:G68)</f>
        <v/>
      </c>
      <c r="E77" s="719"/>
      <c r="F77" s="719"/>
      <c r="G77" s="719"/>
      <c r="H77" s="720"/>
    </row>
    <row r="80" spans="2:8" s="278" customFormat="1" ht="13.8" x14ac:dyDescent="0.25">
      <c r="B80" s="277" t="s">
        <v>445</v>
      </c>
      <c r="C80" s="278" t="s">
        <v>479</v>
      </c>
    </row>
    <row r="81" spans="2:9" customFormat="1" ht="18.600000000000001" thickBot="1" x14ac:dyDescent="0.55000000000000004">
      <c r="B81" s="272"/>
    </row>
    <row r="82" spans="2:9" ht="18.600000000000001" thickTop="1" x14ac:dyDescent="0.5">
      <c r="C82" s="662"/>
      <c r="D82" s="663"/>
      <c r="E82" s="663"/>
      <c r="F82" s="663"/>
      <c r="G82" s="663"/>
      <c r="H82" s="663"/>
      <c r="I82" s="274"/>
    </row>
    <row r="83" spans="2:9" ht="18.600000000000001" thickBot="1" x14ac:dyDescent="0.55000000000000004">
      <c r="C83" s="664"/>
      <c r="D83" s="665"/>
      <c r="E83" s="665"/>
      <c r="F83" s="665"/>
      <c r="G83" s="665"/>
      <c r="H83" s="666"/>
    </row>
    <row r="84" spans="2:9" ht="18.600000000000001" thickTop="1" x14ac:dyDescent="0.5"/>
    <row r="85" spans="2:9" s="278" customFormat="1" ht="14.4" thickBot="1" x14ac:dyDescent="0.3">
      <c r="B85" s="277" t="s">
        <v>446</v>
      </c>
    </row>
    <row r="86" spans="2:9" ht="20.399999999999999" thickTop="1" thickBot="1" x14ac:dyDescent="0.55000000000000004">
      <c r="B86" s="273"/>
      <c r="C86" s="275">
        <v>1</v>
      </c>
      <c r="D86" s="702" t="str">
        <f>IF('MATRIZ CAME'!D13:G13="","",'MATRIZ CAME'!D13:G13)</f>
        <v/>
      </c>
      <c r="E86" s="703"/>
      <c r="F86" s="703"/>
      <c r="G86" s="703"/>
      <c r="H86" s="704"/>
    </row>
    <row r="87" spans="2:9" ht="20.399999999999999" thickTop="1" thickBot="1" x14ac:dyDescent="0.55000000000000004">
      <c r="C87" s="275">
        <v>2</v>
      </c>
      <c r="D87" s="702" t="str">
        <f>IF('MATRIZ CAME'!D14:G14="","",'MATRIZ CAME'!D14:G14)</f>
        <v/>
      </c>
      <c r="E87" s="703"/>
      <c r="F87" s="703"/>
      <c r="G87" s="703"/>
      <c r="H87" s="704"/>
      <c r="I87" s="274"/>
    </row>
    <row r="88" spans="2:9" ht="20.399999999999999" thickTop="1" thickBot="1" x14ac:dyDescent="0.55000000000000004">
      <c r="C88" s="275">
        <v>3</v>
      </c>
      <c r="D88" s="702" t="str">
        <f>IF('MATRIZ CAME'!D15:G15="","",'MATRIZ CAME'!D15:G15)</f>
        <v/>
      </c>
      <c r="E88" s="703"/>
      <c r="F88" s="703"/>
      <c r="G88" s="703"/>
      <c r="H88" s="704"/>
    </row>
    <row r="89" spans="2:9" ht="20.399999999999999" thickTop="1" thickBot="1" x14ac:dyDescent="0.55000000000000004">
      <c r="C89" s="275">
        <v>4</v>
      </c>
      <c r="D89" s="702" t="str">
        <f>IF('MATRIZ CAME'!D16:G16="","",'MATRIZ CAME'!D16:G16)</f>
        <v/>
      </c>
      <c r="E89" s="703"/>
      <c r="F89" s="703"/>
      <c r="G89" s="703"/>
      <c r="H89" s="704"/>
    </row>
    <row r="90" spans="2:9" ht="20.399999999999999" thickTop="1" thickBot="1" x14ac:dyDescent="0.55000000000000004">
      <c r="C90" s="275">
        <v>5</v>
      </c>
      <c r="D90" s="702" t="str">
        <f>IF('MATRIZ CAME'!D18:G18="","",'MATRIZ CAME'!D18:G18)</f>
        <v/>
      </c>
      <c r="E90" s="703"/>
      <c r="F90" s="703"/>
      <c r="G90" s="703"/>
      <c r="H90" s="704"/>
    </row>
    <row r="91" spans="2:9" ht="20.399999999999999" thickTop="1" thickBot="1" x14ac:dyDescent="0.55000000000000004">
      <c r="C91" s="275">
        <v>6</v>
      </c>
      <c r="D91" s="702" t="str">
        <f>IF('MATRIZ CAME'!D19:G19="","",'MATRIZ CAME'!D19:G19)</f>
        <v/>
      </c>
      <c r="E91" s="703"/>
      <c r="F91" s="703"/>
      <c r="G91" s="703"/>
      <c r="H91" s="704"/>
    </row>
    <row r="92" spans="2:9" ht="20.399999999999999" thickTop="1" thickBot="1" x14ac:dyDescent="0.55000000000000004">
      <c r="C92" s="275">
        <v>7</v>
      </c>
      <c r="D92" s="702" t="str">
        <f>IF('MATRIZ CAME'!D20:G20="","",'MATRIZ CAME'!D20:G20)</f>
        <v/>
      </c>
      <c r="E92" s="703"/>
      <c r="F92" s="703"/>
      <c r="G92" s="703"/>
      <c r="H92" s="704"/>
    </row>
    <row r="93" spans="2:9" ht="20.399999999999999" thickTop="1" thickBot="1" x14ac:dyDescent="0.55000000000000004">
      <c r="C93" s="275">
        <v>8</v>
      </c>
      <c r="D93" s="702" t="str">
        <f>IF('MATRIZ CAME'!D21:G21="","",'MATRIZ CAME'!D21:G21)</f>
        <v/>
      </c>
      <c r="E93" s="703"/>
      <c r="F93" s="703"/>
      <c r="G93" s="703"/>
      <c r="H93" s="704"/>
    </row>
    <row r="94" spans="2:9" ht="20.399999999999999" thickTop="1" thickBot="1" x14ac:dyDescent="0.55000000000000004">
      <c r="C94" s="275">
        <v>9</v>
      </c>
      <c r="D94" s="702" t="str">
        <f>IF('MATRIZ CAME'!D23:G23="","",'MATRIZ CAME'!D23:G23)</f>
        <v/>
      </c>
      <c r="E94" s="703"/>
      <c r="F94" s="703"/>
      <c r="G94" s="703"/>
      <c r="H94" s="704"/>
    </row>
    <row r="95" spans="2:9" ht="20.399999999999999" thickTop="1" thickBot="1" x14ac:dyDescent="0.55000000000000004">
      <c r="C95" s="275">
        <v>10</v>
      </c>
      <c r="D95" s="702" t="str">
        <f>IF('MATRIZ CAME'!D24:G24="","",'MATRIZ CAME'!D24:G24)</f>
        <v/>
      </c>
      <c r="E95" s="703"/>
      <c r="F95" s="703"/>
      <c r="G95" s="703"/>
      <c r="H95" s="704"/>
    </row>
    <row r="96" spans="2:9" ht="20.399999999999999" thickTop="1" thickBot="1" x14ac:dyDescent="0.55000000000000004">
      <c r="C96" s="275">
        <v>11</v>
      </c>
      <c r="D96" s="702" t="str">
        <f>IF('MATRIZ CAME'!D25:G25="","",'MATRIZ CAME'!D25:G25)</f>
        <v/>
      </c>
      <c r="E96" s="703"/>
      <c r="F96" s="703"/>
      <c r="G96" s="703"/>
      <c r="H96" s="704"/>
    </row>
    <row r="97" spans="2:8" ht="20.399999999999999" thickTop="1" thickBot="1" x14ac:dyDescent="0.55000000000000004">
      <c r="C97" s="275">
        <v>12</v>
      </c>
      <c r="D97" s="702" t="str">
        <f>IF('MATRIZ CAME'!D26:G26="","",'MATRIZ CAME'!D26:G26)</f>
        <v/>
      </c>
      <c r="E97" s="703"/>
      <c r="F97" s="703"/>
      <c r="G97" s="703"/>
      <c r="H97" s="704"/>
    </row>
    <row r="98" spans="2:8" ht="20.399999999999999" thickTop="1" thickBot="1" x14ac:dyDescent="0.55000000000000004">
      <c r="C98" s="275">
        <v>13</v>
      </c>
      <c r="D98" s="702" t="str">
        <f>IF('MATRIZ CAME'!D28:G28="","",'MATRIZ CAME'!D28:G28)</f>
        <v/>
      </c>
      <c r="E98" s="703"/>
      <c r="F98" s="703"/>
      <c r="G98" s="703"/>
      <c r="H98" s="704"/>
    </row>
    <row r="99" spans="2:8" ht="20.399999999999999" thickTop="1" thickBot="1" x14ac:dyDescent="0.55000000000000004">
      <c r="C99" s="275">
        <v>14</v>
      </c>
      <c r="D99" s="702" t="str">
        <f>IF('MATRIZ CAME'!D29:G29="","",'MATRIZ CAME'!D29:G29)</f>
        <v/>
      </c>
      <c r="E99" s="703"/>
      <c r="F99" s="703"/>
      <c r="G99" s="703"/>
      <c r="H99" s="704"/>
    </row>
    <row r="100" spans="2:8" ht="20.399999999999999" thickTop="1" thickBot="1" x14ac:dyDescent="0.55000000000000004">
      <c r="C100" s="275">
        <v>15</v>
      </c>
      <c r="D100" s="702" t="str">
        <f>IF('MATRIZ CAME'!D30:G30="","",'MATRIZ CAME'!D30:G30)</f>
        <v/>
      </c>
      <c r="E100" s="703"/>
      <c r="F100" s="703"/>
      <c r="G100" s="703"/>
      <c r="H100" s="704"/>
    </row>
    <row r="101" spans="2:8" ht="20.399999999999999" thickTop="1" thickBot="1" x14ac:dyDescent="0.55000000000000004">
      <c r="C101" s="275">
        <v>16</v>
      </c>
      <c r="D101" s="702" t="str">
        <f>IF('MATRIZ CAME'!D31:G31="","",'MATRIZ CAME'!D31:G31)</f>
        <v/>
      </c>
      <c r="E101" s="703"/>
      <c r="F101" s="703"/>
      <c r="G101" s="703"/>
      <c r="H101" s="704"/>
    </row>
    <row r="102" spans="2:8" ht="18.600000000000001" thickTop="1" x14ac:dyDescent="0.5">
      <c r="C102" s="215"/>
      <c r="D102" s="216"/>
      <c r="E102" s="217"/>
      <c r="F102" s="192"/>
      <c r="G102" s="192"/>
    </row>
    <row r="103" spans="2:8" x14ac:dyDescent="0.5">
      <c r="B103" s="271" t="s">
        <v>448</v>
      </c>
      <c r="C103" s="705" t="s">
        <v>449</v>
      </c>
      <c r="D103" s="442"/>
      <c r="E103" s="442"/>
      <c r="F103" s="442"/>
      <c r="G103" s="442"/>
      <c r="H103" s="442"/>
    </row>
    <row r="104" spans="2:8" ht="18.600000000000001" thickBot="1" x14ac:dyDescent="0.55000000000000004">
      <c r="C104" s="217"/>
      <c r="D104" s="216"/>
      <c r="E104" s="217"/>
      <c r="F104" s="192"/>
      <c r="G104" s="192"/>
    </row>
    <row r="105" spans="2:8" ht="18.600000000000001" thickTop="1" x14ac:dyDescent="0.5">
      <c r="B105" s="276"/>
      <c r="C105" s="728"/>
      <c r="D105" s="729"/>
      <c r="E105" s="729"/>
      <c r="F105" s="729"/>
      <c r="G105" s="729"/>
      <c r="H105" s="730"/>
    </row>
    <row r="106" spans="2:8" x14ac:dyDescent="0.5">
      <c r="C106" s="731"/>
      <c r="D106" s="732"/>
      <c r="E106" s="732"/>
      <c r="F106" s="732"/>
      <c r="G106" s="732"/>
      <c r="H106" s="733"/>
    </row>
    <row r="107" spans="2:8" x14ac:dyDescent="0.5">
      <c r="C107" s="731"/>
      <c r="D107" s="732"/>
      <c r="E107" s="732"/>
      <c r="F107" s="732"/>
      <c r="G107" s="732"/>
      <c r="H107" s="733"/>
    </row>
    <row r="108" spans="2:8" x14ac:dyDescent="0.5">
      <c r="C108" s="731"/>
      <c r="D108" s="732"/>
      <c r="E108" s="732"/>
      <c r="F108" s="732"/>
      <c r="G108" s="732"/>
      <c r="H108" s="733"/>
    </row>
    <row r="109" spans="2:8" x14ac:dyDescent="0.5">
      <c r="C109" s="731"/>
      <c r="D109" s="732"/>
      <c r="E109" s="732"/>
      <c r="F109" s="732"/>
      <c r="G109" s="732"/>
      <c r="H109" s="733"/>
    </row>
    <row r="110" spans="2:8" ht="18.600000000000001" thickBot="1" x14ac:dyDescent="0.55000000000000004">
      <c r="C110" s="734"/>
      <c r="D110" s="735"/>
      <c r="E110" s="735"/>
      <c r="F110" s="735"/>
      <c r="G110" s="735"/>
      <c r="H110" s="736"/>
    </row>
    <row r="111" spans="2:8" ht="18.600000000000001" thickTop="1" x14ac:dyDescent="0.5"/>
  </sheetData>
  <mergeCells count="67">
    <mergeCell ref="C105:H110"/>
    <mergeCell ref="D86:H86"/>
    <mergeCell ref="D87:H87"/>
    <mergeCell ref="D88:H88"/>
    <mergeCell ref="D89:H89"/>
    <mergeCell ref="D90:H90"/>
    <mergeCell ref="D91:H91"/>
    <mergeCell ref="D92:H92"/>
    <mergeCell ref="D93:H93"/>
    <mergeCell ref="D94:H94"/>
    <mergeCell ref="D95:H95"/>
    <mergeCell ref="D96:H96"/>
    <mergeCell ref="D97:H97"/>
    <mergeCell ref="D98:H98"/>
    <mergeCell ref="D99:H99"/>
    <mergeCell ref="D100:H100"/>
    <mergeCell ref="D101:H101"/>
    <mergeCell ref="C103:H103"/>
    <mergeCell ref="C17:H22"/>
    <mergeCell ref="C74:C77"/>
    <mergeCell ref="D74:H74"/>
    <mergeCell ref="D75:H75"/>
    <mergeCell ref="D76:H76"/>
    <mergeCell ref="D77:H77"/>
    <mergeCell ref="C66:C69"/>
    <mergeCell ref="D66:H66"/>
    <mergeCell ref="D67:H67"/>
    <mergeCell ref="D68:H68"/>
    <mergeCell ref="C46:C47"/>
    <mergeCell ref="D69:H69"/>
    <mergeCell ref="C70:C73"/>
    <mergeCell ref="D70:H70"/>
    <mergeCell ref="D71:H71"/>
    <mergeCell ref="D72:H72"/>
    <mergeCell ref="D73:H73"/>
    <mergeCell ref="C62:C65"/>
    <mergeCell ref="D62:H62"/>
    <mergeCell ref="D63:H63"/>
    <mergeCell ref="D64:H64"/>
    <mergeCell ref="D65:H65"/>
    <mergeCell ref="C82:H83"/>
    <mergeCell ref="C16:G16"/>
    <mergeCell ref="C24:H29"/>
    <mergeCell ref="C31:H31"/>
    <mergeCell ref="C32:H32"/>
    <mergeCell ref="C33:H33"/>
    <mergeCell ref="C34:H34"/>
    <mergeCell ref="C35:H35"/>
    <mergeCell ref="C36:H36"/>
    <mergeCell ref="C38:H43"/>
    <mergeCell ref="D46:E47"/>
    <mergeCell ref="F46:H47"/>
    <mergeCell ref="C48:C59"/>
    <mergeCell ref="D48:E51"/>
    <mergeCell ref="F48:H49"/>
    <mergeCell ref="F50:H51"/>
    <mergeCell ref="B4:G4"/>
    <mergeCell ref="B10:G10"/>
    <mergeCell ref="C12:G12"/>
    <mergeCell ref="C14:G14"/>
    <mergeCell ref="B60:F60"/>
    <mergeCell ref="D52:E55"/>
    <mergeCell ref="F52:H53"/>
    <mergeCell ref="F54:H55"/>
    <mergeCell ref="D56:E59"/>
    <mergeCell ref="F56:H57"/>
    <mergeCell ref="F58:H59"/>
  </mergeCells>
  <pageMargins left="0.7" right="0.7" top="0.75" bottom="0.75" header="0.3" footer="0.3"/>
  <pageSetup paperSize="9" scale="90" orientation="portrait" verticalDpi="0" r:id="rId1"/>
  <rowBreaks count="2" manualBreakCount="2">
    <brk id="44" max="7" man="1"/>
    <brk id="84" max="7"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dimension ref="B3:H27"/>
  <sheetViews>
    <sheetView showGridLines="0" workbookViewId="0">
      <selection activeCell="B14" sqref="B14:G16"/>
    </sheetView>
  </sheetViews>
  <sheetFormatPr baseColWidth="10" defaultColWidth="11" defaultRowHeight="18" x14ac:dyDescent="0.5"/>
  <cols>
    <col min="1" max="1" width="8.6640625" customWidth="1"/>
    <col min="2" max="2" width="10.88671875" customWidth="1"/>
    <col min="3" max="3" width="9" customWidth="1"/>
    <col min="4" max="4" width="6.44140625" customWidth="1"/>
    <col min="5" max="5" width="7" customWidth="1"/>
    <col min="6" max="6" width="13.77734375" customWidth="1"/>
    <col min="7" max="7" width="16.109375" customWidth="1"/>
  </cols>
  <sheetData>
    <row r="3" spans="2:7" s="4" customFormat="1" ht="24.6" x14ac:dyDescent="0.5">
      <c r="B3" s="329" t="s">
        <v>451</v>
      </c>
      <c r="C3" s="329"/>
      <c r="D3" s="329"/>
      <c r="E3" s="329"/>
      <c r="F3" s="329"/>
      <c r="G3" s="329"/>
    </row>
    <row r="5" spans="2:7" ht="17.25" customHeight="1" x14ac:dyDescent="0.5">
      <c r="B5" s="430" t="s">
        <v>486</v>
      </c>
      <c r="C5" s="430"/>
      <c r="D5" s="430"/>
      <c r="E5" s="430"/>
      <c r="F5" s="430"/>
      <c r="G5" s="430"/>
    </row>
    <row r="6" spans="2:7" x14ac:dyDescent="0.5">
      <c r="B6" s="430"/>
      <c r="C6" s="430"/>
      <c r="D6" s="430"/>
      <c r="E6" s="430"/>
      <c r="F6" s="430"/>
      <c r="G6" s="430"/>
    </row>
    <row r="7" spans="2:7" x14ac:dyDescent="0.5">
      <c r="B7" s="430"/>
      <c r="C7" s="430"/>
      <c r="D7" s="430"/>
      <c r="E7" s="430"/>
      <c r="F7" s="430"/>
      <c r="G7" s="430"/>
    </row>
    <row r="8" spans="2:7" ht="17.25" customHeight="1" x14ac:dyDescent="0.5">
      <c r="B8" s="288" t="s">
        <v>452</v>
      </c>
      <c r="C8" s="430" t="s">
        <v>453</v>
      </c>
      <c r="D8" s="430"/>
      <c r="E8" s="430"/>
      <c r="F8" s="430"/>
      <c r="G8" s="430"/>
    </row>
    <row r="9" spans="2:7" ht="24.75" customHeight="1" x14ac:dyDescent="0.5">
      <c r="B9" s="288" t="s">
        <v>452</v>
      </c>
      <c r="C9" s="430" t="s">
        <v>454</v>
      </c>
      <c r="D9" s="430"/>
      <c r="E9" s="430"/>
      <c r="F9" s="430"/>
      <c r="G9" s="430"/>
    </row>
    <row r="10" spans="2:7" ht="17.25" customHeight="1" x14ac:dyDescent="0.5">
      <c r="B10" s="288" t="s">
        <v>452</v>
      </c>
      <c r="C10" s="430" t="s">
        <v>455</v>
      </c>
      <c r="D10" s="430"/>
      <c r="E10" s="430"/>
      <c r="F10" s="430"/>
      <c r="G10" s="430"/>
    </row>
    <row r="11" spans="2:7" ht="17.25" customHeight="1" x14ac:dyDescent="0.5">
      <c r="B11" s="288" t="s">
        <v>452</v>
      </c>
      <c r="C11" s="430" t="s">
        <v>456</v>
      </c>
      <c r="D11" s="430"/>
      <c r="E11" s="430"/>
      <c r="F11" s="430"/>
      <c r="G11" s="430"/>
    </row>
    <row r="12" spans="2:7" x14ac:dyDescent="0.5">
      <c r="B12" s="301"/>
      <c r="C12" s="301"/>
      <c r="D12" s="301"/>
      <c r="E12" s="301"/>
      <c r="F12" s="301"/>
      <c r="G12" s="301"/>
    </row>
    <row r="13" spans="2:7" ht="17.25" customHeight="1" x14ac:dyDescent="0.5">
      <c r="B13" s="430" t="s">
        <v>457</v>
      </c>
      <c r="C13" s="430"/>
      <c r="D13" s="430"/>
      <c r="E13" s="430"/>
      <c r="F13" s="430"/>
      <c r="G13" s="416"/>
    </row>
    <row r="14" spans="2:7" ht="17.25" customHeight="1" x14ac:dyDescent="0.5">
      <c r="B14" s="737" t="s">
        <v>481</v>
      </c>
      <c r="C14" s="511"/>
      <c r="D14" s="511"/>
      <c r="E14" s="511"/>
      <c r="F14" s="511"/>
      <c r="G14" s="511"/>
    </row>
    <row r="15" spans="2:7" x14ac:dyDescent="0.5">
      <c r="B15" s="511"/>
      <c r="C15" s="511"/>
      <c r="D15" s="511"/>
      <c r="E15" s="511"/>
      <c r="F15" s="511"/>
      <c r="G15" s="511"/>
    </row>
    <row r="16" spans="2:7" ht="46.5" customHeight="1" x14ac:dyDescent="0.5">
      <c r="B16" s="511"/>
      <c r="C16" s="511"/>
      <c r="D16" s="511"/>
      <c r="E16" s="511"/>
      <c r="F16" s="511"/>
      <c r="G16" s="511"/>
    </row>
    <row r="18" spans="2:8" x14ac:dyDescent="0.5">
      <c r="B18" s="265" t="s">
        <v>482</v>
      </c>
      <c r="C18" s="265"/>
    </row>
    <row r="19" spans="2:8" ht="9.75" customHeight="1" x14ac:dyDescent="0.5">
      <c r="B19" s="738" t="s">
        <v>483</v>
      </c>
      <c r="C19" s="738"/>
      <c r="D19" s="738"/>
      <c r="E19" s="738"/>
      <c r="F19" s="738"/>
      <c r="G19" s="738"/>
    </row>
    <row r="20" spans="2:8" ht="14.25" customHeight="1" x14ac:dyDescent="0.5">
      <c r="B20" s="738"/>
      <c r="C20" s="738"/>
      <c r="D20" s="738"/>
      <c r="E20" s="738"/>
      <c r="F20" s="738"/>
      <c r="G20" s="738"/>
    </row>
    <row r="21" spans="2:8" x14ac:dyDescent="0.5">
      <c r="B21" s="738" t="s">
        <v>484</v>
      </c>
      <c r="C21" s="738"/>
      <c r="D21" s="738"/>
      <c r="E21" s="738"/>
      <c r="F21" s="738"/>
      <c r="G21" s="738"/>
      <c r="H21" s="738"/>
    </row>
    <row r="22" spans="2:8" x14ac:dyDescent="0.5">
      <c r="B22" s="269"/>
    </row>
    <row r="23" spans="2:8" x14ac:dyDescent="0.5">
      <c r="B23" s="265" t="s">
        <v>485</v>
      </c>
    </row>
    <row r="24" spans="2:8" x14ac:dyDescent="0.5">
      <c r="B24" s="269"/>
    </row>
    <row r="25" spans="2:8" x14ac:dyDescent="0.5">
      <c r="B25" s="738"/>
      <c r="C25" s="738"/>
      <c r="D25" s="738"/>
      <c r="E25" s="738"/>
      <c r="F25" s="738"/>
      <c r="G25" s="738"/>
      <c r="H25" s="738"/>
    </row>
    <row r="26" spans="2:8" ht="17.25" customHeight="1" x14ac:dyDescent="0.5">
      <c r="B26" s="97"/>
      <c r="C26" s="97"/>
      <c r="D26" s="97"/>
      <c r="E26" s="97"/>
      <c r="F26" s="97"/>
      <c r="G26" s="97"/>
      <c r="H26" s="97"/>
    </row>
    <row r="27" spans="2:8" x14ac:dyDescent="0.5">
      <c r="B27" s="97"/>
      <c r="C27" s="97"/>
      <c r="D27" s="97"/>
      <c r="E27" s="97"/>
      <c r="F27" s="97"/>
      <c r="G27" s="97"/>
      <c r="H27" s="97"/>
    </row>
  </sheetData>
  <mergeCells count="11">
    <mergeCell ref="B13:G13"/>
    <mergeCell ref="B14:G16"/>
    <mergeCell ref="B19:G20"/>
    <mergeCell ref="B25:H25"/>
    <mergeCell ref="B3:G3"/>
    <mergeCell ref="B5:G7"/>
    <mergeCell ref="C8:G8"/>
    <mergeCell ref="C9:G9"/>
    <mergeCell ref="C10:G10"/>
    <mergeCell ref="C11:G11"/>
    <mergeCell ref="B21:H21"/>
  </mergeCells>
  <hyperlinks>
    <hyperlink ref="B21" r:id="rId1" display="www.ceeis.es" xr:uid="{00000000-0004-0000-1100-000000000000}"/>
  </hyperlinks>
  <pageMargins left="0.7" right="0.7" top="0.75" bottom="0.75" header="0.3" footer="0.3"/>
  <pageSetup paperSize="9" orientation="portrait"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dimension ref="A1"/>
  <sheetViews>
    <sheetView workbookViewId="0"/>
  </sheetViews>
  <sheetFormatPr baseColWidth="10" defaultRowHeight="18" x14ac:dyDescent="0.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5"/>
  <dimension ref="B1:G41"/>
  <sheetViews>
    <sheetView showGridLines="0" topLeftCell="A20" zoomScale="85" zoomScaleNormal="85" workbookViewId="0">
      <selection activeCell="F3" sqref="F3"/>
    </sheetView>
  </sheetViews>
  <sheetFormatPr baseColWidth="10" defaultColWidth="11" defaultRowHeight="18" x14ac:dyDescent="0.5"/>
  <cols>
    <col min="1" max="1" width="4.88671875" customWidth="1"/>
    <col min="2" max="2" width="9.6640625" customWidth="1"/>
    <col min="3" max="3" width="10.44140625" customWidth="1"/>
    <col min="4" max="6" width="12.6640625" customWidth="1"/>
    <col min="7" max="7" width="19.6640625" customWidth="1"/>
  </cols>
  <sheetData>
    <row r="1" spans="2:7" ht="16.5" customHeight="1" x14ac:dyDescent="0.5"/>
    <row r="2" spans="2:7" ht="16.5" customHeight="1" x14ac:dyDescent="0.5"/>
    <row r="3" spans="2:7" ht="16.5" customHeight="1" x14ac:dyDescent="0.5"/>
    <row r="5" spans="2:7" ht="21" x14ac:dyDescent="0.5">
      <c r="B5" s="317" t="s">
        <v>436</v>
      </c>
      <c r="C5" s="317"/>
      <c r="D5" s="317"/>
      <c r="E5" s="317"/>
      <c r="F5" s="317"/>
      <c r="G5" s="318"/>
    </row>
    <row r="6" spans="2:7" ht="17.25" customHeight="1" x14ac:dyDescent="0.5">
      <c r="B6" s="175"/>
      <c r="C6" s="175"/>
      <c r="D6" s="175"/>
      <c r="E6" s="175"/>
      <c r="F6" s="175"/>
      <c r="G6" s="175"/>
    </row>
    <row r="7" spans="2:7" ht="17.25" customHeight="1" x14ac:dyDescent="0.5">
      <c r="B7" s="319" t="s">
        <v>434</v>
      </c>
      <c r="C7" s="319"/>
      <c r="D7" s="319"/>
      <c r="E7" s="319"/>
      <c r="F7" s="319"/>
      <c r="G7" s="319"/>
    </row>
    <row r="8" spans="2:7" x14ac:dyDescent="0.5">
      <c r="B8" s="320" t="s">
        <v>435</v>
      </c>
      <c r="C8" s="320"/>
      <c r="D8" s="320"/>
      <c r="E8" s="320"/>
      <c r="F8" s="320"/>
      <c r="G8" s="320"/>
    </row>
    <row r="9" spans="2:7" ht="17.25" customHeight="1" x14ac:dyDescent="0.5">
      <c r="B9" s="309" t="s">
        <v>321</v>
      </c>
      <c r="C9" s="309"/>
      <c r="D9" s="309"/>
      <c r="E9" s="309"/>
      <c r="F9" s="309"/>
      <c r="G9" s="309"/>
    </row>
    <row r="10" spans="2:7" ht="17.25" customHeight="1" x14ac:dyDescent="0.5">
      <c r="B10" s="309"/>
      <c r="C10" s="309"/>
      <c r="D10" s="309"/>
      <c r="E10" s="309"/>
      <c r="F10" s="309"/>
      <c r="G10" s="309"/>
    </row>
    <row r="11" spans="2:7" ht="17.25" customHeight="1" x14ac:dyDescent="0.5">
      <c r="B11" s="325" t="s">
        <v>441</v>
      </c>
      <c r="C11" s="325"/>
      <c r="D11" s="325"/>
      <c r="E11" s="325"/>
      <c r="F11" s="325"/>
      <c r="G11" s="325"/>
    </row>
    <row r="12" spans="2:7" ht="17.25" customHeight="1" x14ac:dyDescent="0.5">
      <c r="B12" s="309" t="s">
        <v>283</v>
      </c>
      <c r="C12" s="309"/>
      <c r="D12" s="309"/>
      <c r="E12" s="309"/>
      <c r="F12" s="309"/>
      <c r="G12" s="309"/>
    </row>
    <row r="13" spans="2:7" ht="17.25" customHeight="1" x14ac:dyDescent="0.5">
      <c r="B13" s="326"/>
      <c r="C13" s="326"/>
      <c r="D13" s="326"/>
      <c r="E13" s="326"/>
      <c r="F13" s="326"/>
      <c r="G13" s="326"/>
    </row>
    <row r="14" spans="2:7" ht="17.25" customHeight="1" x14ac:dyDescent="0.5">
      <c r="B14" s="319" t="s">
        <v>488</v>
      </c>
      <c r="C14" s="319"/>
      <c r="D14" s="319"/>
      <c r="E14" s="319"/>
      <c r="F14" s="319"/>
      <c r="G14" s="319"/>
    </row>
    <row r="15" spans="2:7" ht="17.25" customHeight="1" x14ac:dyDescent="0.5">
      <c r="B15" s="319" t="s">
        <v>442</v>
      </c>
      <c r="C15" s="319"/>
      <c r="D15" s="319"/>
      <c r="E15" s="319"/>
      <c r="F15" s="319"/>
      <c r="G15" s="319"/>
    </row>
    <row r="16" spans="2:7" ht="17.25" customHeight="1" x14ac:dyDescent="0.5">
      <c r="B16" s="319" t="s">
        <v>491</v>
      </c>
      <c r="C16" s="319"/>
      <c r="D16" s="319"/>
      <c r="E16" s="319"/>
      <c r="F16" s="319"/>
      <c r="G16" s="319"/>
    </row>
    <row r="17" spans="2:7" ht="17.25" customHeight="1" x14ac:dyDescent="0.5">
      <c r="B17" s="302"/>
      <c r="C17" s="302"/>
      <c r="D17" s="302"/>
      <c r="E17" s="302"/>
      <c r="F17" s="302"/>
      <c r="G17" s="302"/>
    </row>
    <row r="18" spans="2:7" ht="20.25" customHeight="1" x14ac:dyDescent="0.5">
      <c r="B18" s="317" t="s">
        <v>437</v>
      </c>
      <c r="C18" s="317"/>
      <c r="D18" s="317"/>
      <c r="E18" s="317"/>
      <c r="F18" s="317"/>
      <c r="G18" s="318"/>
    </row>
    <row r="19" spans="2:7" ht="17.25" customHeight="1" x14ac:dyDescent="0.5">
      <c r="B19" s="303"/>
      <c r="C19" s="303"/>
      <c r="D19" s="303"/>
      <c r="E19" s="303"/>
      <c r="F19" s="303"/>
      <c r="G19" s="303"/>
    </row>
    <row r="20" spans="2:7" x14ac:dyDescent="0.5">
      <c r="B20" s="310" t="s">
        <v>443</v>
      </c>
      <c r="C20" s="310"/>
      <c r="D20" s="310"/>
      <c r="E20" s="310"/>
      <c r="F20" s="310"/>
      <c r="G20" s="310"/>
    </row>
    <row r="21" spans="2:7" ht="17.25" customHeight="1" x14ac:dyDescent="0.5">
      <c r="B21" s="310" t="s">
        <v>444</v>
      </c>
      <c r="C21" s="310"/>
      <c r="D21" s="310"/>
      <c r="E21" s="310"/>
      <c r="F21" s="310"/>
      <c r="G21" s="310"/>
    </row>
    <row r="22" spans="2:7" ht="17.25" customHeight="1" x14ac:dyDescent="0.5">
      <c r="B22" s="309" t="s">
        <v>438</v>
      </c>
      <c r="C22" s="309"/>
      <c r="D22" s="309"/>
      <c r="E22" s="309"/>
      <c r="F22" s="309"/>
      <c r="G22" s="309"/>
    </row>
    <row r="23" spans="2:7" ht="17.25" customHeight="1" x14ac:dyDescent="0.5">
      <c r="B23" s="324" t="s">
        <v>439</v>
      </c>
      <c r="C23" s="324"/>
      <c r="D23" s="324"/>
      <c r="E23" s="324"/>
      <c r="F23" s="324"/>
      <c r="G23" s="324"/>
    </row>
    <row r="24" spans="2:7" x14ac:dyDescent="0.5">
      <c r="B24" s="309"/>
      <c r="C24" s="309"/>
      <c r="D24" s="309"/>
      <c r="E24" s="309"/>
      <c r="F24" s="309"/>
      <c r="G24" s="309"/>
    </row>
    <row r="25" spans="2:7" x14ac:dyDescent="0.5">
      <c r="B25" s="309"/>
      <c r="C25" s="309"/>
      <c r="D25" s="309"/>
      <c r="E25" s="309"/>
      <c r="F25" s="309"/>
      <c r="G25" s="309"/>
    </row>
    <row r="26" spans="2:7" x14ac:dyDescent="0.5">
      <c r="B26" s="309"/>
      <c r="C26" s="309"/>
      <c r="D26" s="309"/>
      <c r="E26" s="309"/>
      <c r="F26" s="309"/>
      <c r="G26" s="309"/>
    </row>
    <row r="27" spans="2:7" ht="17.25" customHeight="1" x14ac:dyDescent="0.5">
      <c r="B27" s="309" t="s">
        <v>440</v>
      </c>
      <c r="C27" s="309"/>
      <c r="D27" s="309"/>
      <c r="E27" s="309"/>
      <c r="F27" s="309"/>
      <c r="G27" s="309"/>
    </row>
    <row r="28" spans="2:7" x14ac:dyDescent="0.5">
      <c r="B28" s="310"/>
      <c r="C28" s="310"/>
      <c r="D28" s="310"/>
      <c r="E28" s="310"/>
      <c r="F28" s="310"/>
      <c r="G28" s="310"/>
    </row>
    <row r="29" spans="2:7" x14ac:dyDescent="0.5">
      <c r="B29" s="310"/>
      <c r="C29" s="310"/>
      <c r="D29" s="310"/>
      <c r="E29" s="310"/>
      <c r="F29" s="310"/>
      <c r="G29" s="310"/>
    </row>
    <row r="30" spans="2:7" x14ac:dyDescent="0.5">
      <c r="B30" s="160"/>
      <c r="C30" s="160"/>
      <c r="D30" s="160"/>
      <c r="E30" s="160"/>
      <c r="F30" s="160"/>
      <c r="G30" s="160"/>
    </row>
    <row r="31" spans="2:7" ht="17.25" customHeight="1" x14ac:dyDescent="0.5">
      <c r="B31" s="327" t="s">
        <v>489</v>
      </c>
      <c r="C31" s="327"/>
      <c r="D31" s="327"/>
      <c r="E31" s="327"/>
      <c r="F31" s="327"/>
      <c r="G31" s="327"/>
    </row>
    <row r="32" spans="2:7" x14ac:dyDescent="0.5">
      <c r="B32" s="328"/>
      <c r="C32" s="328"/>
      <c r="D32" s="328"/>
      <c r="E32" s="328"/>
      <c r="F32" s="328"/>
      <c r="G32" s="328"/>
    </row>
    <row r="33" spans="2:7" x14ac:dyDescent="0.5">
      <c r="B33" s="328"/>
      <c r="C33" s="328"/>
      <c r="D33" s="328"/>
      <c r="E33" s="328"/>
      <c r="F33" s="328"/>
      <c r="G33" s="328"/>
    </row>
    <row r="34" spans="2:7" ht="17.25" customHeight="1" x14ac:dyDescent="0.5">
      <c r="B34" s="321" t="s">
        <v>378</v>
      </c>
      <c r="C34" s="322"/>
      <c r="D34" s="322"/>
      <c r="E34" s="322"/>
      <c r="F34" s="322"/>
      <c r="G34" s="322"/>
    </row>
    <row r="35" spans="2:7" x14ac:dyDescent="0.5">
      <c r="B35" s="323"/>
      <c r="C35" s="323"/>
      <c r="D35" s="323"/>
      <c r="E35" s="323"/>
      <c r="F35" s="323"/>
      <c r="G35" s="323"/>
    </row>
    <row r="37" spans="2:7" x14ac:dyDescent="0.5">
      <c r="B37" s="266"/>
      <c r="C37" s="8"/>
      <c r="D37" s="8"/>
      <c r="E37" s="8"/>
      <c r="F37" s="266"/>
      <c r="G37" s="266"/>
    </row>
    <row r="38" spans="2:7" x14ac:dyDescent="0.5">
      <c r="D38" s="8"/>
      <c r="E38" s="8"/>
    </row>
    <row r="39" spans="2:7" x14ac:dyDescent="0.5">
      <c r="D39" s="8"/>
      <c r="E39" s="8"/>
    </row>
    <row r="40" spans="2:7" x14ac:dyDescent="0.5">
      <c r="D40" s="8"/>
      <c r="E40" s="8"/>
    </row>
    <row r="41" spans="2:7" x14ac:dyDescent="0.5">
      <c r="D41" s="7"/>
      <c r="E41" s="7"/>
    </row>
  </sheetData>
  <mergeCells count="17">
    <mergeCell ref="B34:G35"/>
    <mergeCell ref="B23:G26"/>
    <mergeCell ref="B27:G29"/>
    <mergeCell ref="B11:G11"/>
    <mergeCell ref="B12:G13"/>
    <mergeCell ref="B21:G21"/>
    <mergeCell ref="B22:G22"/>
    <mergeCell ref="B31:G33"/>
    <mergeCell ref="B18:G18"/>
    <mergeCell ref="B15:G15"/>
    <mergeCell ref="B16:G16"/>
    <mergeCell ref="B5:G5"/>
    <mergeCell ref="B20:G20"/>
    <mergeCell ref="B7:G7"/>
    <mergeCell ref="B14:G14"/>
    <mergeCell ref="B8:G8"/>
    <mergeCell ref="B9:G10"/>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G38"/>
  <sheetViews>
    <sheetView showGridLines="0" topLeftCell="A16" workbookViewId="0"/>
  </sheetViews>
  <sheetFormatPr baseColWidth="10" defaultColWidth="11" defaultRowHeight="18" x14ac:dyDescent="0.5"/>
  <cols>
    <col min="1" max="2" width="11" style="7"/>
    <col min="3" max="3" width="14" style="7" customWidth="1"/>
    <col min="4" max="16384" width="11" style="7"/>
  </cols>
  <sheetData>
    <row r="2" spans="2:7" ht="29.25" customHeight="1" x14ac:dyDescent="0.5"/>
    <row r="4" spans="2:7" ht="26.25" customHeight="1" x14ac:dyDescent="0.5">
      <c r="B4" s="329" t="s">
        <v>102</v>
      </c>
      <c r="C4" s="329"/>
      <c r="D4" s="329"/>
      <c r="E4" s="329"/>
      <c r="F4" s="329"/>
      <c r="G4" s="330"/>
    </row>
    <row r="6" spans="2:7" x14ac:dyDescent="0.5">
      <c r="B6" s="348" t="s">
        <v>388</v>
      </c>
      <c r="C6" s="349"/>
      <c r="D6" s="349"/>
      <c r="E6" s="349"/>
      <c r="F6" s="349"/>
      <c r="G6" s="349"/>
    </row>
    <row r="7" spans="2:7" x14ac:dyDescent="0.5">
      <c r="B7" s="348"/>
      <c r="C7" s="349"/>
      <c r="D7" s="349"/>
      <c r="E7" s="349"/>
      <c r="F7" s="349"/>
      <c r="G7" s="349"/>
    </row>
    <row r="8" spans="2:7" x14ac:dyDescent="0.5">
      <c r="B8" s="348"/>
      <c r="C8" s="349"/>
      <c r="D8" s="349"/>
      <c r="E8" s="349"/>
      <c r="F8" s="349"/>
      <c r="G8" s="349"/>
    </row>
    <row r="9" spans="2:7" x14ac:dyDescent="0.5">
      <c r="B9" s="200"/>
      <c r="C9" s="200"/>
      <c r="D9" s="200"/>
      <c r="E9" s="200"/>
      <c r="F9" s="200"/>
      <c r="G9" s="200"/>
    </row>
    <row r="10" spans="2:7" x14ac:dyDescent="0.5">
      <c r="B10" s="331" t="s">
        <v>322</v>
      </c>
      <c r="C10" s="332"/>
      <c r="D10" s="332"/>
      <c r="E10" s="332"/>
      <c r="F10" s="332"/>
      <c r="G10" s="332"/>
    </row>
    <row r="11" spans="2:7" ht="17.25" customHeight="1" x14ac:dyDescent="0.5">
      <c r="B11" s="332"/>
      <c r="C11" s="332"/>
      <c r="D11" s="332"/>
      <c r="E11" s="332"/>
      <c r="F11" s="332"/>
      <c r="G11" s="332"/>
    </row>
    <row r="12" spans="2:7" x14ac:dyDescent="0.5">
      <c r="B12" s="332"/>
      <c r="C12" s="332"/>
      <c r="D12" s="332"/>
      <c r="E12" s="332"/>
      <c r="F12" s="332"/>
      <c r="G12" s="332"/>
    </row>
    <row r="15" spans="2:7" x14ac:dyDescent="0.5">
      <c r="B15" s="104" t="s">
        <v>201</v>
      </c>
      <c r="C15" s="333"/>
      <c r="D15" s="333"/>
      <c r="E15" s="333"/>
      <c r="F15" s="333"/>
      <c r="G15" s="333"/>
    </row>
    <row r="16" spans="2:7" x14ac:dyDescent="0.5">
      <c r="B16" s="337" t="s">
        <v>202</v>
      </c>
      <c r="C16" s="338"/>
      <c r="D16" s="338"/>
      <c r="E16" s="338"/>
      <c r="F16" s="338"/>
      <c r="G16" s="338"/>
    </row>
    <row r="17" spans="1:7" ht="29.25" customHeight="1" x14ac:dyDescent="0.5">
      <c r="B17" s="334" t="s">
        <v>203</v>
      </c>
      <c r="C17" s="335"/>
      <c r="D17" s="335"/>
      <c r="E17" s="335"/>
      <c r="F17" s="335"/>
      <c r="G17" s="335"/>
    </row>
    <row r="18" spans="1:7" x14ac:dyDescent="0.5">
      <c r="B18" s="105"/>
      <c r="C18" s="106"/>
      <c r="D18" s="106"/>
      <c r="E18" s="106"/>
      <c r="F18" s="106"/>
      <c r="G18" s="106"/>
    </row>
    <row r="19" spans="1:7" x14ac:dyDescent="0.5">
      <c r="B19" s="337" t="s">
        <v>204</v>
      </c>
      <c r="C19" s="338"/>
      <c r="D19" s="338"/>
      <c r="E19" s="338"/>
      <c r="F19" s="338"/>
      <c r="G19" s="338"/>
    </row>
    <row r="20" spans="1:7" x14ac:dyDescent="0.5">
      <c r="B20" s="334" t="s">
        <v>205</v>
      </c>
      <c r="C20" s="335"/>
      <c r="D20" s="335"/>
      <c r="E20" s="335"/>
      <c r="F20" s="335"/>
      <c r="G20" s="335"/>
    </row>
    <row r="21" spans="1:7" ht="34.5" customHeight="1" x14ac:dyDescent="0.5">
      <c r="B21" s="335"/>
      <c r="C21" s="335"/>
      <c r="D21" s="335"/>
      <c r="E21" s="335"/>
      <c r="F21" s="335"/>
      <c r="G21" s="335"/>
    </row>
    <row r="22" spans="1:7" ht="16.5" customHeight="1" x14ac:dyDescent="0.5">
      <c r="B22" s="106"/>
      <c r="C22" s="106"/>
      <c r="D22" s="106"/>
      <c r="E22" s="106"/>
      <c r="F22" s="106"/>
      <c r="G22" s="106"/>
    </row>
    <row r="23" spans="1:7" x14ac:dyDescent="0.5">
      <c r="B23" s="337" t="s">
        <v>206</v>
      </c>
      <c r="C23" s="338"/>
      <c r="D23" s="338"/>
      <c r="E23" s="338"/>
      <c r="F23" s="338"/>
      <c r="G23" s="338"/>
    </row>
    <row r="24" spans="1:7" x14ac:dyDescent="0.5">
      <c r="B24" s="336" t="s">
        <v>207</v>
      </c>
      <c r="C24" s="336"/>
      <c r="D24" s="336"/>
      <c r="E24" s="336"/>
      <c r="F24" s="336"/>
      <c r="G24" s="336"/>
    </row>
    <row r="25" spans="1:7" ht="50.25" customHeight="1" x14ac:dyDescent="0.5">
      <c r="A25" s="95"/>
      <c r="B25" s="336"/>
      <c r="C25" s="336"/>
      <c r="D25" s="336"/>
      <c r="E25" s="336"/>
      <c r="F25" s="336"/>
      <c r="G25" s="336"/>
    </row>
    <row r="27" spans="1:7" ht="27.75" customHeight="1" x14ac:dyDescent="0.5">
      <c r="A27" s="95"/>
      <c r="B27" s="350" t="s">
        <v>284</v>
      </c>
      <c r="C27" s="350"/>
      <c r="D27" s="350"/>
      <c r="E27" s="350"/>
      <c r="F27" s="350"/>
      <c r="G27" s="350"/>
    </row>
    <row r="28" spans="1:7" ht="18.600000000000001" thickBot="1" x14ac:dyDescent="0.55000000000000004">
      <c r="A28" s="95"/>
      <c r="B28" s="95"/>
      <c r="C28" s="95"/>
      <c r="D28" s="95"/>
      <c r="E28" s="95"/>
      <c r="F28" s="95"/>
      <c r="G28" s="95"/>
    </row>
    <row r="29" spans="1:7" ht="18" customHeight="1" thickTop="1" x14ac:dyDescent="0.5">
      <c r="B29" s="339"/>
      <c r="C29" s="340"/>
      <c r="D29" s="340"/>
      <c r="E29" s="340"/>
      <c r="F29" s="340"/>
      <c r="G29" s="341"/>
    </row>
    <row r="30" spans="1:7" x14ac:dyDescent="0.5">
      <c r="B30" s="342"/>
      <c r="C30" s="343"/>
      <c r="D30" s="343"/>
      <c r="E30" s="343"/>
      <c r="F30" s="343"/>
      <c r="G30" s="344"/>
    </row>
    <row r="31" spans="1:7" x14ac:dyDescent="0.5">
      <c r="B31" s="342"/>
      <c r="C31" s="343"/>
      <c r="D31" s="343"/>
      <c r="E31" s="343"/>
      <c r="F31" s="343"/>
      <c r="G31" s="344"/>
    </row>
    <row r="32" spans="1:7" x14ac:dyDescent="0.5">
      <c r="B32" s="342"/>
      <c r="C32" s="343"/>
      <c r="D32" s="343"/>
      <c r="E32" s="343"/>
      <c r="F32" s="343"/>
      <c r="G32" s="344"/>
    </row>
    <row r="33" spans="1:7" x14ac:dyDescent="0.5">
      <c r="B33" s="342"/>
      <c r="C33" s="343"/>
      <c r="D33" s="343"/>
      <c r="E33" s="343"/>
      <c r="F33" s="343"/>
      <c r="G33" s="344"/>
    </row>
    <row r="34" spans="1:7" ht="18.600000000000001" thickBot="1" x14ac:dyDescent="0.55000000000000004">
      <c r="B34" s="345"/>
      <c r="C34" s="346"/>
      <c r="D34" s="346"/>
      <c r="E34" s="346"/>
      <c r="F34" s="346"/>
      <c r="G34" s="347"/>
    </row>
    <row r="35" spans="1:7" ht="18.600000000000001" thickTop="1" x14ac:dyDescent="0.5">
      <c r="A35" s="8"/>
      <c r="B35" s="8"/>
      <c r="C35" s="8"/>
      <c r="D35" s="8"/>
      <c r="E35" s="8"/>
      <c r="F35" s="8"/>
      <c r="G35" s="8"/>
    </row>
    <row r="36" spans="1:7" x14ac:dyDescent="0.5">
      <c r="A36" s="8"/>
      <c r="B36" s="8"/>
      <c r="C36" s="8"/>
      <c r="D36" s="8"/>
      <c r="E36" s="8"/>
      <c r="F36" s="8"/>
      <c r="G36" s="8"/>
    </row>
    <row r="37" spans="1:7" x14ac:dyDescent="0.5">
      <c r="A37" s="8"/>
      <c r="B37" s="8"/>
      <c r="C37" s="8"/>
      <c r="D37" s="8"/>
      <c r="E37" s="8"/>
      <c r="F37" s="8"/>
      <c r="G37" s="8"/>
    </row>
    <row r="38" spans="1:7" x14ac:dyDescent="0.5">
      <c r="A38" s="8"/>
      <c r="B38" s="8"/>
      <c r="C38" s="8"/>
      <c r="D38" s="8"/>
      <c r="E38" s="8"/>
      <c r="F38" s="8"/>
      <c r="G38" s="8"/>
    </row>
  </sheetData>
  <mergeCells count="12">
    <mergeCell ref="B29:G34"/>
    <mergeCell ref="B17:G17"/>
    <mergeCell ref="B6:G8"/>
    <mergeCell ref="B27:G27"/>
    <mergeCell ref="B16:G16"/>
    <mergeCell ref="B4:G4"/>
    <mergeCell ref="B10:G12"/>
    <mergeCell ref="C15:G15"/>
    <mergeCell ref="B20:G21"/>
    <mergeCell ref="B24:G25"/>
    <mergeCell ref="B23:G23"/>
    <mergeCell ref="B19:G19"/>
  </mergeCells>
  <pageMargins left="0.70866141732283472" right="0.70866141732283472" top="0.74803149606299213" bottom="0.74803149606299213" header="0.31496062992125984" footer="0.31496062992125984"/>
  <pageSetup paperSize="9" orientation="portrait" verticalDpi="360"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2:H42"/>
  <sheetViews>
    <sheetView showGridLines="0" topLeftCell="A19" workbookViewId="0"/>
  </sheetViews>
  <sheetFormatPr baseColWidth="10" defaultColWidth="11" defaultRowHeight="18" x14ac:dyDescent="0.5"/>
  <cols>
    <col min="1" max="16384" width="11" style="7"/>
  </cols>
  <sheetData>
    <row r="2" spans="2:8" ht="32.25" customHeight="1" x14ac:dyDescent="0.5"/>
    <row r="4" spans="2:8" s="103" customFormat="1" ht="26.25" customHeight="1" x14ac:dyDescent="0.4">
      <c r="B4" s="329" t="s">
        <v>103</v>
      </c>
      <c r="C4" s="329"/>
      <c r="D4" s="329"/>
      <c r="E4" s="329"/>
      <c r="F4" s="329"/>
      <c r="G4" s="330"/>
    </row>
    <row r="6" spans="2:8" x14ac:dyDescent="0.5">
      <c r="B6" s="369" t="s">
        <v>389</v>
      </c>
      <c r="C6" s="370"/>
      <c r="D6" s="370"/>
      <c r="E6" s="370"/>
      <c r="F6" s="370"/>
      <c r="G6" s="370"/>
      <c r="H6" s="10"/>
    </row>
    <row r="7" spans="2:8" x14ac:dyDescent="0.5">
      <c r="B7" s="371"/>
      <c r="C7" s="371"/>
      <c r="D7" s="371"/>
      <c r="E7" s="371"/>
      <c r="F7" s="371"/>
      <c r="G7" s="371"/>
      <c r="H7" s="10"/>
    </row>
    <row r="8" spans="2:8" x14ac:dyDescent="0.5">
      <c r="B8" s="371"/>
      <c r="C8" s="371"/>
      <c r="D8" s="371"/>
      <c r="E8" s="371"/>
      <c r="F8" s="371"/>
      <c r="G8" s="371"/>
      <c r="H8" s="10"/>
    </row>
    <row r="9" spans="2:8" x14ac:dyDescent="0.5">
      <c r="B9" s="371"/>
      <c r="C9" s="371"/>
      <c r="D9" s="371"/>
      <c r="E9" s="371"/>
      <c r="F9" s="371"/>
      <c r="G9" s="371"/>
      <c r="H9" s="10"/>
    </row>
    <row r="10" spans="2:8" x14ac:dyDescent="0.5">
      <c r="B10" s="371"/>
      <c r="C10" s="371"/>
      <c r="D10" s="371"/>
      <c r="E10" s="371"/>
      <c r="F10" s="371"/>
      <c r="G10" s="371"/>
      <c r="H10" s="10"/>
    </row>
    <row r="11" spans="2:8" x14ac:dyDescent="0.5">
      <c r="B11" s="353" t="s">
        <v>286</v>
      </c>
      <c r="C11" s="354"/>
      <c r="D11" s="354"/>
      <c r="E11" s="354"/>
      <c r="F11" s="354"/>
      <c r="G11" s="354"/>
      <c r="H11" s="10"/>
    </row>
    <row r="12" spans="2:8" x14ac:dyDescent="0.5">
      <c r="B12" s="354"/>
      <c r="C12" s="354"/>
      <c r="D12" s="354"/>
      <c r="E12" s="354"/>
      <c r="F12" s="354"/>
      <c r="G12" s="354"/>
      <c r="H12" s="10"/>
    </row>
    <row r="13" spans="2:8" x14ac:dyDescent="0.5">
      <c r="B13" s="12"/>
      <c r="C13" s="12"/>
      <c r="D13" s="12"/>
      <c r="E13" s="12"/>
      <c r="F13" s="12"/>
      <c r="G13" s="12"/>
      <c r="H13" s="10"/>
    </row>
    <row r="14" spans="2:8" x14ac:dyDescent="0.5">
      <c r="B14" s="104" t="s">
        <v>201</v>
      </c>
      <c r="C14" s="12"/>
      <c r="D14" s="12"/>
      <c r="E14" s="12"/>
      <c r="F14" s="12"/>
      <c r="G14" s="12"/>
      <c r="H14" s="10"/>
    </row>
    <row r="15" spans="2:8" x14ac:dyDescent="0.5">
      <c r="B15" s="367" t="s">
        <v>202</v>
      </c>
      <c r="C15" s="368"/>
      <c r="D15" s="368"/>
      <c r="E15" s="368"/>
      <c r="F15" s="368"/>
      <c r="G15" s="368"/>
      <c r="H15" s="10"/>
    </row>
    <row r="16" spans="2:8" x14ac:dyDescent="0.5">
      <c r="B16" s="366" t="s">
        <v>208</v>
      </c>
      <c r="C16" s="366"/>
      <c r="D16" s="366"/>
      <c r="E16" s="366"/>
      <c r="F16" s="366"/>
      <c r="G16" s="366"/>
      <c r="H16" s="10"/>
    </row>
    <row r="17" spans="2:8" x14ac:dyDescent="0.5">
      <c r="B17" s="159"/>
      <c r="C17" s="159"/>
      <c r="D17" s="159"/>
      <c r="E17" s="159"/>
      <c r="F17" s="159"/>
      <c r="G17" s="159"/>
      <c r="H17" s="10"/>
    </row>
    <row r="18" spans="2:8" x14ac:dyDescent="0.5">
      <c r="B18" s="367" t="s">
        <v>204</v>
      </c>
      <c r="C18" s="368"/>
      <c r="D18" s="368"/>
      <c r="E18" s="368"/>
      <c r="F18" s="368"/>
      <c r="G18" s="368"/>
      <c r="H18" s="10"/>
    </row>
    <row r="19" spans="2:8" x14ac:dyDescent="0.5">
      <c r="B19" s="355" t="s">
        <v>209</v>
      </c>
      <c r="C19" s="355"/>
      <c r="D19" s="355"/>
      <c r="E19" s="355"/>
      <c r="F19" s="355"/>
      <c r="G19" s="355"/>
      <c r="H19" s="10"/>
    </row>
    <row r="20" spans="2:8" x14ac:dyDescent="0.5">
      <c r="B20" s="356"/>
      <c r="C20" s="356"/>
      <c r="D20" s="356"/>
      <c r="E20" s="356"/>
      <c r="F20" s="356"/>
      <c r="G20" s="356"/>
      <c r="H20" s="10"/>
    </row>
    <row r="21" spans="2:8" x14ac:dyDescent="0.5">
      <c r="B21" s="356"/>
      <c r="C21" s="356"/>
      <c r="D21" s="356"/>
      <c r="E21" s="356"/>
      <c r="F21" s="356"/>
      <c r="G21" s="356"/>
      <c r="H21" s="10"/>
    </row>
    <row r="22" spans="2:8" x14ac:dyDescent="0.5">
      <c r="B22" s="367" t="s">
        <v>206</v>
      </c>
      <c r="C22" s="368"/>
      <c r="D22" s="368"/>
      <c r="E22" s="368"/>
      <c r="F22" s="368"/>
      <c r="G22" s="368"/>
      <c r="H22" s="10"/>
    </row>
    <row r="23" spans="2:8" x14ac:dyDescent="0.5">
      <c r="B23" s="355" t="s">
        <v>210</v>
      </c>
      <c r="C23" s="355"/>
      <c r="D23" s="355"/>
      <c r="E23" s="355"/>
      <c r="F23" s="355"/>
      <c r="G23" s="355"/>
      <c r="H23" s="10"/>
    </row>
    <row r="24" spans="2:8" x14ac:dyDescent="0.5">
      <c r="B24" s="356"/>
      <c r="C24" s="356"/>
      <c r="D24" s="356"/>
      <c r="E24" s="356"/>
      <c r="F24" s="356"/>
      <c r="G24" s="356"/>
      <c r="H24" s="10"/>
    </row>
    <row r="25" spans="2:8" x14ac:dyDescent="0.5">
      <c r="H25" s="10"/>
    </row>
    <row r="26" spans="2:8" ht="26.25" customHeight="1" thickBot="1" x14ac:dyDescent="0.55000000000000004">
      <c r="B26" s="350" t="s">
        <v>285</v>
      </c>
      <c r="C26" s="350"/>
      <c r="D26" s="350"/>
      <c r="E26" s="350"/>
      <c r="F26" s="350"/>
      <c r="G26" s="350"/>
      <c r="H26" s="10"/>
    </row>
    <row r="27" spans="2:8" ht="18.600000000000001" thickTop="1" x14ac:dyDescent="0.5">
      <c r="B27" s="357"/>
      <c r="C27" s="358"/>
      <c r="D27" s="358"/>
      <c r="E27" s="358"/>
      <c r="F27" s="358"/>
      <c r="G27" s="359"/>
      <c r="H27" s="8"/>
    </row>
    <row r="28" spans="2:8" x14ac:dyDescent="0.5">
      <c r="B28" s="360"/>
      <c r="C28" s="361"/>
      <c r="D28" s="361"/>
      <c r="E28" s="361"/>
      <c r="F28" s="361"/>
      <c r="G28" s="362"/>
      <c r="H28" s="8"/>
    </row>
    <row r="29" spans="2:8" x14ac:dyDescent="0.5">
      <c r="B29" s="360"/>
      <c r="C29" s="361"/>
      <c r="D29" s="361"/>
      <c r="E29" s="361"/>
      <c r="F29" s="361"/>
      <c r="G29" s="362"/>
      <c r="H29" s="8"/>
    </row>
    <row r="30" spans="2:8" x14ac:dyDescent="0.5">
      <c r="B30" s="360"/>
      <c r="C30" s="361"/>
      <c r="D30" s="361"/>
      <c r="E30" s="361"/>
      <c r="F30" s="361"/>
      <c r="G30" s="362"/>
      <c r="H30" s="8"/>
    </row>
    <row r="31" spans="2:8" x14ac:dyDescent="0.5">
      <c r="B31" s="360"/>
      <c r="C31" s="361"/>
      <c r="D31" s="361"/>
      <c r="E31" s="361"/>
      <c r="F31" s="361"/>
      <c r="G31" s="362"/>
      <c r="H31" s="8"/>
    </row>
    <row r="32" spans="2:8" ht="18.600000000000001" thickBot="1" x14ac:dyDescent="0.55000000000000004">
      <c r="B32" s="363"/>
      <c r="C32" s="364"/>
      <c r="D32" s="364"/>
      <c r="E32" s="364"/>
      <c r="F32" s="364"/>
      <c r="G32" s="365"/>
      <c r="H32" s="8"/>
    </row>
    <row r="33" spans="1:8" ht="18.75" customHeight="1" thickTop="1" x14ac:dyDescent="0.5">
      <c r="B33" s="351" t="s">
        <v>398</v>
      </c>
      <c r="C33" s="351"/>
      <c r="D33" s="351"/>
      <c r="E33" s="351"/>
      <c r="F33" s="351"/>
      <c r="G33" s="351"/>
      <c r="H33" s="8"/>
    </row>
    <row r="34" spans="1:8" x14ac:dyDescent="0.5">
      <c r="B34" s="8"/>
      <c r="C34" s="8"/>
      <c r="D34" s="8"/>
      <c r="E34" s="8"/>
      <c r="F34" s="8"/>
      <c r="G34" s="8"/>
      <c r="H34" s="8"/>
    </row>
    <row r="35" spans="1:8" x14ac:dyDescent="0.5">
      <c r="B35" s="8"/>
      <c r="C35" s="8"/>
      <c r="D35" s="8"/>
      <c r="E35" s="8"/>
      <c r="F35" s="8"/>
      <c r="G35" s="8"/>
      <c r="H35" s="8"/>
    </row>
    <row r="36" spans="1:8" x14ac:dyDescent="0.5">
      <c r="B36" s="8"/>
      <c r="C36" s="8"/>
      <c r="D36" s="8"/>
      <c r="E36" s="8"/>
      <c r="F36" s="8"/>
      <c r="G36" s="8"/>
      <c r="H36" s="8"/>
    </row>
    <row r="37" spans="1:8" x14ac:dyDescent="0.5">
      <c r="B37" s="8"/>
      <c r="C37" s="8"/>
      <c r="D37" s="352" t="s">
        <v>325</v>
      </c>
      <c r="E37" s="352"/>
      <c r="F37" s="8"/>
      <c r="G37" s="8"/>
      <c r="H37" s="8"/>
    </row>
    <row r="38" spans="1:8" x14ac:dyDescent="0.5">
      <c r="B38" s="8" t="s">
        <v>323</v>
      </c>
      <c r="C38" s="8"/>
      <c r="D38" s="8"/>
      <c r="E38" s="8"/>
      <c r="F38" s="8" t="s">
        <v>324</v>
      </c>
      <c r="G38" s="8"/>
      <c r="H38" s="8"/>
    </row>
    <row r="39" spans="1:8" x14ac:dyDescent="0.5">
      <c r="A39" s="8"/>
      <c r="B39" s="8"/>
      <c r="C39" s="8"/>
      <c r="D39" s="8"/>
      <c r="E39" s="8"/>
      <c r="F39" s="8"/>
      <c r="G39" s="8"/>
    </row>
    <row r="40" spans="1:8" x14ac:dyDescent="0.5">
      <c r="A40" s="8"/>
      <c r="B40" s="8"/>
      <c r="C40" s="8"/>
      <c r="D40" s="8"/>
      <c r="E40" s="8"/>
      <c r="F40" s="8"/>
      <c r="G40" s="8"/>
    </row>
    <row r="41" spans="1:8" x14ac:dyDescent="0.5">
      <c r="A41" s="8"/>
      <c r="B41" s="8"/>
      <c r="C41" s="8"/>
      <c r="D41" s="8"/>
      <c r="E41" s="8"/>
      <c r="F41" s="8"/>
      <c r="G41" s="8"/>
    </row>
    <row r="42" spans="1:8" x14ac:dyDescent="0.5">
      <c r="A42" s="8"/>
      <c r="B42" s="8"/>
      <c r="C42" s="8"/>
      <c r="D42" s="8"/>
      <c r="E42" s="8"/>
      <c r="F42" s="8"/>
      <c r="G42" s="8"/>
    </row>
  </sheetData>
  <mergeCells count="13">
    <mergeCell ref="B4:G4"/>
    <mergeCell ref="B16:G16"/>
    <mergeCell ref="B15:G15"/>
    <mergeCell ref="B18:G18"/>
    <mergeCell ref="B22:G22"/>
    <mergeCell ref="B6:G10"/>
    <mergeCell ref="B33:G33"/>
    <mergeCell ref="D37:E37"/>
    <mergeCell ref="B11:G12"/>
    <mergeCell ref="B23:G24"/>
    <mergeCell ref="B19:G21"/>
    <mergeCell ref="B27:G32"/>
    <mergeCell ref="B26:G26"/>
  </mergeCells>
  <pageMargins left="0.7" right="0.7" top="0.75" bottom="0.48" header="0.3" footer="0.3"/>
  <pageSetup paperSize="9" orientation="portrait" verticalDpi="0" r:id="rId1"/>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A1:K42"/>
  <sheetViews>
    <sheetView showGridLines="0" workbookViewId="0">
      <selection activeCell="B16" sqref="B16"/>
    </sheetView>
  </sheetViews>
  <sheetFormatPr baseColWidth="10" defaultColWidth="11" defaultRowHeight="18" x14ac:dyDescent="0.5"/>
  <cols>
    <col min="1" max="16384" width="11" style="7"/>
  </cols>
  <sheetData>
    <row r="1" spans="1:7" x14ac:dyDescent="0.5">
      <c r="A1" s="7" t="s">
        <v>492</v>
      </c>
    </row>
    <row r="2" spans="1:7" ht="27" customHeight="1" x14ac:dyDescent="0.5"/>
    <row r="4" spans="1:7" ht="26.25" customHeight="1" x14ac:dyDescent="0.5">
      <c r="B4" s="329" t="s">
        <v>104</v>
      </c>
      <c r="C4" s="329"/>
      <c r="D4" s="329"/>
      <c r="E4" s="329"/>
      <c r="F4" s="329"/>
      <c r="G4" s="330"/>
    </row>
    <row r="6" spans="1:7" x14ac:dyDescent="0.5">
      <c r="B6" s="374" t="s">
        <v>326</v>
      </c>
      <c r="C6" s="375"/>
      <c r="D6" s="375"/>
      <c r="E6" s="375"/>
      <c r="F6" s="375"/>
      <c r="G6" s="375"/>
    </row>
    <row r="7" spans="1:7" x14ac:dyDescent="0.5">
      <c r="B7" s="356"/>
      <c r="C7" s="356"/>
      <c r="D7" s="356"/>
      <c r="E7" s="356"/>
      <c r="F7" s="356"/>
      <c r="G7" s="356"/>
    </row>
    <row r="8" spans="1:7" x14ac:dyDescent="0.5">
      <c r="B8" s="356"/>
      <c r="C8" s="356"/>
      <c r="D8" s="356"/>
      <c r="E8" s="356"/>
      <c r="F8" s="356"/>
      <c r="G8" s="356"/>
    </row>
    <row r="9" spans="1:7" x14ac:dyDescent="0.5">
      <c r="B9" s="374" t="s">
        <v>193</v>
      </c>
      <c r="C9" s="374"/>
      <c r="D9" s="374"/>
      <c r="E9" s="374"/>
      <c r="F9" s="374"/>
      <c r="G9" s="374"/>
    </row>
    <row r="10" spans="1:7" x14ac:dyDescent="0.5">
      <c r="B10" s="374" t="s">
        <v>194</v>
      </c>
      <c r="C10" s="374"/>
      <c r="D10" s="374"/>
      <c r="E10" s="374"/>
      <c r="F10" s="374"/>
      <c r="G10" s="374"/>
    </row>
    <row r="11" spans="1:7" x14ac:dyDescent="0.5">
      <c r="B11" s="374" t="s">
        <v>195</v>
      </c>
      <c r="C11" s="374"/>
      <c r="D11" s="374"/>
      <c r="E11" s="374"/>
      <c r="F11" s="374"/>
      <c r="G11" s="374"/>
    </row>
    <row r="12" spans="1:7" x14ac:dyDescent="0.5">
      <c r="B12" s="374" t="s">
        <v>196</v>
      </c>
      <c r="C12" s="374"/>
      <c r="D12" s="374"/>
      <c r="E12" s="374"/>
      <c r="F12" s="374"/>
      <c r="G12" s="374"/>
    </row>
    <row r="13" spans="1:7" x14ac:dyDescent="0.5">
      <c r="B13" s="374" t="s">
        <v>197</v>
      </c>
      <c r="C13" s="374"/>
      <c r="D13" s="374"/>
      <c r="E13" s="374"/>
      <c r="F13" s="374"/>
      <c r="G13" s="374"/>
    </row>
    <row r="14" spans="1:7" x14ac:dyDescent="0.5">
      <c r="B14" s="374" t="s">
        <v>198</v>
      </c>
      <c r="C14" s="374"/>
      <c r="D14" s="374"/>
      <c r="E14" s="374"/>
      <c r="F14" s="374"/>
      <c r="G14" s="374"/>
    </row>
    <row r="15" spans="1:7" x14ac:dyDescent="0.5">
      <c r="B15" s="374" t="s">
        <v>199</v>
      </c>
      <c r="C15" s="374"/>
      <c r="D15" s="374"/>
      <c r="E15" s="374"/>
      <c r="F15" s="374"/>
      <c r="G15" s="374"/>
    </row>
    <row r="16" spans="1:7" x14ac:dyDescent="0.5">
      <c r="B16" s="104" t="s">
        <v>201</v>
      </c>
      <c r="C16" s="12"/>
      <c r="D16" s="12"/>
      <c r="E16" s="12"/>
      <c r="F16" s="12"/>
      <c r="G16" s="12"/>
    </row>
    <row r="17" spans="2:11" x14ac:dyDescent="0.5">
      <c r="B17" s="367" t="s">
        <v>202</v>
      </c>
      <c r="C17" s="368"/>
      <c r="D17" s="368"/>
      <c r="E17" s="368"/>
      <c r="F17" s="368"/>
      <c r="G17" s="368"/>
      <c r="K17" s="101"/>
    </row>
    <row r="18" spans="2:11" x14ac:dyDescent="0.5">
      <c r="B18" s="373" t="s">
        <v>211</v>
      </c>
      <c r="C18" s="373"/>
      <c r="D18" s="373"/>
      <c r="E18" s="373"/>
      <c r="F18" s="373"/>
      <c r="G18" s="373"/>
    </row>
    <row r="19" spans="2:11" x14ac:dyDescent="0.5">
      <c r="B19" s="373" t="s">
        <v>213</v>
      </c>
      <c r="C19" s="373"/>
      <c r="D19" s="373"/>
      <c r="E19" s="373"/>
      <c r="F19" s="373"/>
      <c r="G19" s="373"/>
    </row>
    <row r="20" spans="2:11" x14ac:dyDescent="0.5">
      <c r="B20" s="366" t="s">
        <v>212</v>
      </c>
      <c r="C20" s="366"/>
      <c r="D20" s="366"/>
      <c r="E20" s="366"/>
      <c r="F20" s="366"/>
      <c r="G20" s="366"/>
    </row>
    <row r="21" spans="2:11" x14ac:dyDescent="0.5">
      <c r="B21" s="367" t="s">
        <v>204</v>
      </c>
      <c r="C21" s="368"/>
      <c r="D21" s="368"/>
      <c r="E21" s="368"/>
      <c r="F21" s="368"/>
      <c r="G21" s="368"/>
    </row>
    <row r="22" spans="2:11" x14ac:dyDescent="0.5">
      <c r="B22" s="355" t="s">
        <v>214</v>
      </c>
      <c r="C22" s="355"/>
      <c r="D22" s="355"/>
      <c r="E22" s="355"/>
      <c r="F22" s="355"/>
      <c r="G22" s="355"/>
    </row>
    <row r="23" spans="2:11" x14ac:dyDescent="0.5">
      <c r="B23" s="356"/>
      <c r="C23" s="356"/>
      <c r="D23" s="356"/>
      <c r="E23" s="356"/>
      <c r="F23" s="356"/>
      <c r="G23" s="356"/>
    </row>
    <row r="24" spans="2:11" x14ac:dyDescent="0.5">
      <c r="B24" s="356"/>
      <c r="C24" s="356"/>
      <c r="D24" s="356"/>
      <c r="E24" s="356"/>
      <c r="F24" s="356"/>
      <c r="G24" s="356"/>
    </row>
    <row r="25" spans="2:11" x14ac:dyDescent="0.5">
      <c r="B25" s="367" t="s">
        <v>206</v>
      </c>
      <c r="C25" s="368"/>
      <c r="D25" s="368"/>
      <c r="E25" s="368"/>
      <c r="F25" s="368"/>
      <c r="G25" s="368"/>
    </row>
    <row r="26" spans="2:11" x14ac:dyDescent="0.5">
      <c r="B26" s="366" t="s">
        <v>215</v>
      </c>
      <c r="C26" s="366"/>
      <c r="D26" s="366"/>
      <c r="E26" s="366"/>
      <c r="F26" s="366"/>
      <c r="G26" s="366"/>
    </row>
    <row r="27" spans="2:11" x14ac:dyDescent="0.5">
      <c r="B27" s="366" t="s">
        <v>216</v>
      </c>
      <c r="C27" s="366"/>
      <c r="D27" s="366"/>
      <c r="E27" s="366"/>
      <c r="F27" s="366"/>
      <c r="G27" s="366"/>
    </row>
    <row r="28" spans="2:11" x14ac:dyDescent="0.5">
      <c r="B28" s="366" t="s">
        <v>217</v>
      </c>
      <c r="C28" s="366"/>
      <c r="D28" s="366"/>
      <c r="E28" s="366"/>
      <c r="F28" s="366"/>
      <c r="G28" s="366"/>
    </row>
    <row r="29" spans="2:11" x14ac:dyDescent="0.5">
      <c r="B29" s="366" t="s">
        <v>218</v>
      </c>
      <c r="C29" s="366"/>
      <c r="D29" s="366"/>
      <c r="E29" s="366"/>
      <c r="F29" s="366"/>
      <c r="G29" s="366"/>
    </row>
    <row r="30" spans="2:11" x14ac:dyDescent="0.5">
      <c r="B30" s="107"/>
      <c r="C30" s="107"/>
      <c r="D30" s="107"/>
      <c r="E30" s="107"/>
      <c r="F30" s="107"/>
      <c r="G30" s="107"/>
    </row>
    <row r="31" spans="2:11" ht="17.25" customHeight="1" x14ac:dyDescent="0.5">
      <c r="B31" s="372" t="s">
        <v>397</v>
      </c>
      <c r="C31" s="372"/>
      <c r="D31" s="372"/>
      <c r="E31" s="372"/>
      <c r="F31" s="372"/>
      <c r="G31" s="372"/>
    </row>
    <row r="32" spans="2:11" ht="18.600000000000001" thickBot="1" x14ac:dyDescent="0.55000000000000004"/>
    <row r="33" spans="1:7" ht="19.2" thickTop="1" thickBot="1" x14ac:dyDescent="0.55000000000000004">
      <c r="A33" s="8"/>
      <c r="B33" s="357"/>
      <c r="C33" s="379"/>
      <c r="D33" s="379"/>
      <c r="E33" s="379"/>
      <c r="F33" s="379"/>
      <c r="G33" s="380"/>
    </row>
    <row r="34" spans="1:7" ht="19.2" thickTop="1" thickBot="1" x14ac:dyDescent="0.55000000000000004">
      <c r="A34" s="230"/>
      <c r="B34" s="381"/>
      <c r="C34" s="379"/>
      <c r="D34" s="379"/>
      <c r="E34" s="379"/>
      <c r="F34" s="379"/>
      <c r="G34" s="380"/>
    </row>
    <row r="35" spans="1:7" ht="19.2" thickTop="1" thickBot="1" x14ac:dyDescent="0.55000000000000004">
      <c r="A35" s="8"/>
      <c r="B35" s="357"/>
      <c r="C35" s="379"/>
      <c r="D35" s="379"/>
      <c r="E35" s="379"/>
      <c r="F35" s="379"/>
      <c r="G35" s="380"/>
    </row>
    <row r="36" spans="1:7" ht="19.2" thickTop="1" thickBot="1" x14ac:dyDescent="0.55000000000000004">
      <c r="A36" s="8"/>
      <c r="B36" s="357"/>
      <c r="C36" s="379"/>
      <c r="D36" s="379"/>
      <c r="E36" s="379"/>
      <c r="F36" s="379"/>
      <c r="G36" s="380"/>
    </row>
    <row r="37" spans="1:7" ht="19.2" thickTop="1" thickBot="1" x14ac:dyDescent="0.55000000000000004">
      <c r="A37" s="8"/>
      <c r="B37" s="357"/>
      <c r="C37" s="379"/>
      <c r="D37" s="379"/>
      <c r="E37" s="379"/>
      <c r="F37" s="379"/>
      <c r="G37" s="380"/>
    </row>
    <row r="38" spans="1:7" ht="19.2" thickTop="1" thickBot="1" x14ac:dyDescent="0.55000000000000004">
      <c r="A38" s="8"/>
      <c r="B38" s="376"/>
      <c r="C38" s="377"/>
      <c r="D38" s="377"/>
      <c r="E38" s="377"/>
      <c r="F38" s="377"/>
      <c r="G38" s="378"/>
    </row>
    <row r="39" spans="1:7" ht="18.600000000000001" thickTop="1" x14ac:dyDescent="0.5">
      <c r="A39" s="8"/>
      <c r="B39" s="8"/>
      <c r="C39" s="8"/>
      <c r="D39" s="8"/>
      <c r="E39" s="8"/>
      <c r="F39" s="8"/>
      <c r="G39" s="8"/>
    </row>
    <row r="40" spans="1:7" x14ac:dyDescent="0.5">
      <c r="A40" s="8"/>
      <c r="B40" s="8"/>
      <c r="C40" s="8"/>
      <c r="D40" s="8"/>
      <c r="E40" s="8"/>
      <c r="F40" s="8"/>
      <c r="G40" s="8"/>
    </row>
    <row r="41" spans="1:7" x14ac:dyDescent="0.5">
      <c r="A41" s="8"/>
      <c r="B41" s="8"/>
      <c r="C41" s="8"/>
      <c r="D41" s="8"/>
      <c r="E41" s="8"/>
      <c r="F41" s="8"/>
      <c r="G41" s="8"/>
    </row>
    <row r="42" spans="1:7" x14ac:dyDescent="0.5">
      <c r="A42" s="8"/>
      <c r="B42" s="8"/>
      <c r="C42" s="8"/>
      <c r="D42" s="8"/>
      <c r="E42" s="8"/>
      <c r="F42" s="8"/>
      <c r="G42" s="8"/>
    </row>
  </sheetData>
  <mergeCells count="27">
    <mergeCell ref="B38:G38"/>
    <mergeCell ref="B33:G33"/>
    <mergeCell ref="B34:G34"/>
    <mergeCell ref="B35:G35"/>
    <mergeCell ref="B36:G36"/>
    <mergeCell ref="B37:G37"/>
    <mergeCell ref="B18:G18"/>
    <mergeCell ref="B21:G21"/>
    <mergeCell ref="B25:G25"/>
    <mergeCell ref="B12:G12"/>
    <mergeCell ref="B13:G13"/>
    <mergeCell ref="B14:G14"/>
    <mergeCell ref="B15:G15"/>
    <mergeCell ref="B17:G17"/>
    <mergeCell ref="B22:G24"/>
    <mergeCell ref="B4:G4"/>
    <mergeCell ref="B9:G9"/>
    <mergeCell ref="B10:G10"/>
    <mergeCell ref="B11:G11"/>
    <mergeCell ref="B6:G8"/>
    <mergeCell ref="B29:G29"/>
    <mergeCell ref="B31:G31"/>
    <mergeCell ref="B26:G26"/>
    <mergeCell ref="B19:G19"/>
    <mergeCell ref="B20:G20"/>
    <mergeCell ref="B27:G27"/>
    <mergeCell ref="B28:G28"/>
  </mergeCells>
  <pageMargins left="0.7" right="0.7" top="0.75" bottom="0.75" header="0.3" footer="0.3"/>
  <pageSetup paperSize="9" orientation="portrait" verticalDpi="0" r:id="rId1"/>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I76"/>
  <sheetViews>
    <sheetView showGridLines="0" tabSelected="1" topLeftCell="A15" workbookViewId="0">
      <selection activeCell="L75" sqref="L75"/>
    </sheetView>
  </sheetViews>
  <sheetFormatPr baseColWidth="10" defaultColWidth="11" defaultRowHeight="18" x14ac:dyDescent="0.5"/>
  <cols>
    <col min="1" max="1" width="11" style="7"/>
    <col min="2" max="2" width="15" style="7" bestFit="1" customWidth="1"/>
    <col min="3" max="3" width="10.109375" style="7" customWidth="1"/>
    <col min="4" max="5" width="11" style="7"/>
    <col min="6" max="6" width="13.33203125" style="7" customWidth="1"/>
    <col min="7" max="7" width="11.6640625" style="7" customWidth="1"/>
    <col min="8" max="8" width="6.77734375" style="7" customWidth="1"/>
    <col min="9" max="9" width="3.44140625" style="7" customWidth="1"/>
    <col min="10" max="12" width="11" style="7"/>
    <col min="13" max="13" width="18.44140625" style="7" customWidth="1"/>
    <col min="14" max="16384" width="11" style="7"/>
  </cols>
  <sheetData>
    <row r="1" spans="2:7" ht="27" customHeight="1" x14ac:dyDescent="0.5"/>
    <row r="2" spans="2:7" ht="29.25" customHeight="1" x14ac:dyDescent="0.5"/>
    <row r="3" spans="2:7" ht="24.6" x14ac:dyDescent="0.5">
      <c r="B3" s="329" t="s">
        <v>387</v>
      </c>
      <c r="C3" s="329"/>
      <c r="D3" s="329"/>
      <c r="E3" s="329"/>
      <c r="F3" s="329"/>
      <c r="G3" s="330"/>
    </row>
    <row r="4" spans="2:7" x14ac:dyDescent="0.5">
      <c r="B4" s="413" t="s">
        <v>287</v>
      </c>
      <c r="C4" s="413"/>
      <c r="D4" s="413"/>
      <c r="E4" s="413"/>
      <c r="F4" s="413"/>
      <c r="G4" s="413"/>
    </row>
    <row r="5" spans="2:7" x14ac:dyDescent="0.5">
      <c r="B5" s="414"/>
      <c r="C5" s="414"/>
      <c r="D5" s="414"/>
      <c r="E5" s="414"/>
      <c r="F5" s="414"/>
      <c r="G5" s="414"/>
    </row>
    <row r="6" spans="2:7" x14ac:dyDescent="0.5">
      <c r="B6" s="411" t="s">
        <v>399</v>
      </c>
      <c r="C6" s="411"/>
      <c r="D6" s="411"/>
      <c r="E6" s="411"/>
      <c r="F6" s="411"/>
      <c r="G6" s="411"/>
    </row>
    <row r="7" spans="2:7" ht="63.75" customHeight="1" x14ac:dyDescent="0.5">
      <c r="B7" s="412"/>
      <c r="C7" s="412"/>
      <c r="D7" s="412"/>
      <c r="E7" s="412"/>
      <c r="F7" s="412"/>
      <c r="G7" s="412"/>
    </row>
    <row r="8" spans="2:7" x14ac:dyDescent="0.5">
      <c r="B8" s="172"/>
      <c r="C8" s="172"/>
      <c r="D8" s="172"/>
      <c r="E8" s="172"/>
      <c r="F8" s="172"/>
      <c r="G8" s="172"/>
    </row>
    <row r="9" spans="2:7" x14ac:dyDescent="0.5">
      <c r="B9" s="172"/>
      <c r="C9" s="172"/>
      <c r="D9" s="172"/>
      <c r="E9" s="172"/>
      <c r="F9" s="172"/>
      <c r="G9" s="172"/>
    </row>
    <row r="10" spans="2:7" x14ac:dyDescent="0.5">
      <c r="B10" s="172"/>
      <c r="C10" s="172"/>
      <c r="D10" s="172"/>
      <c r="E10" s="172"/>
      <c r="F10" s="172"/>
      <c r="G10" s="172"/>
    </row>
    <row r="11" spans="2:7" x14ac:dyDescent="0.5">
      <c r="B11" s="172"/>
      <c r="C11" s="172"/>
      <c r="D11" s="172"/>
      <c r="E11" s="172"/>
      <c r="F11" s="172"/>
      <c r="G11" s="172"/>
    </row>
    <row r="12" spans="2:7" x14ac:dyDescent="0.5">
      <c r="B12" s="172"/>
      <c r="C12" s="172"/>
      <c r="D12" s="172"/>
      <c r="E12" s="172"/>
      <c r="F12" s="172"/>
      <c r="G12" s="172"/>
    </row>
    <row r="13" spans="2:7" x14ac:dyDescent="0.5">
      <c r="B13" s="172"/>
      <c r="C13" s="172"/>
      <c r="D13" s="172"/>
      <c r="E13" s="172"/>
      <c r="F13" s="172"/>
      <c r="G13" s="172"/>
    </row>
    <row r="14" spans="2:7" x14ac:dyDescent="0.5">
      <c r="B14" s="172"/>
      <c r="C14" s="172"/>
      <c r="D14" s="172"/>
      <c r="E14" s="172"/>
      <c r="F14" s="172"/>
      <c r="G14" s="172"/>
    </row>
    <row r="15" spans="2:7" x14ac:dyDescent="0.5">
      <c r="B15" s="172"/>
      <c r="C15" s="172"/>
      <c r="D15" s="172"/>
      <c r="E15" s="172"/>
      <c r="F15" s="172"/>
      <c r="G15" s="172"/>
    </row>
    <row r="16" spans="2:7" x14ac:dyDescent="0.5">
      <c r="B16" s="172"/>
      <c r="C16" s="172"/>
      <c r="D16" s="172"/>
      <c r="E16" s="172"/>
      <c r="F16" s="172"/>
      <c r="G16" s="172"/>
    </row>
    <row r="17" spans="1:9" x14ac:dyDescent="0.5">
      <c r="B17" s="172"/>
      <c r="C17" s="172"/>
      <c r="D17" s="172"/>
      <c r="E17" s="172"/>
      <c r="F17" s="172"/>
      <c r="G17" s="172"/>
    </row>
    <row r="18" spans="1:9" x14ac:dyDescent="0.5">
      <c r="B18" s="172"/>
      <c r="C18" s="172"/>
      <c r="D18" s="172"/>
      <c r="E18" s="172"/>
      <c r="F18" s="172"/>
      <c r="G18" s="172"/>
    </row>
    <row r="19" spans="1:9" x14ac:dyDescent="0.5">
      <c r="B19" s="309" t="s">
        <v>400</v>
      </c>
      <c r="C19" s="309"/>
      <c r="D19" s="309"/>
      <c r="E19" s="309"/>
      <c r="F19" s="309"/>
      <c r="G19" s="309"/>
    </row>
    <row r="20" spans="1:9" x14ac:dyDescent="0.5">
      <c r="B20" s="309"/>
      <c r="C20" s="309"/>
      <c r="D20" s="309"/>
      <c r="E20" s="309"/>
      <c r="F20" s="309"/>
      <c r="G20" s="309"/>
    </row>
    <row r="21" spans="1:9" ht="32.25" customHeight="1" x14ac:dyDescent="0.5">
      <c r="B21" s="309" t="s">
        <v>401</v>
      </c>
      <c r="C21" s="309"/>
      <c r="D21" s="309"/>
      <c r="E21" s="309"/>
      <c r="F21" s="309"/>
      <c r="G21" s="309"/>
    </row>
    <row r="22" spans="1:9" ht="21" customHeight="1" x14ac:dyDescent="0.5">
      <c r="B22" s="395" t="s">
        <v>402</v>
      </c>
      <c r="C22" s="395"/>
      <c r="D22" s="395"/>
      <c r="E22" s="395"/>
      <c r="F22" s="395"/>
      <c r="G22" s="395"/>
    </row>
    <row r="23" spans="1:9" x14ac:dyDescent="0.5">
      <c r="B23" s="395" t="s">
        <v>403</v>
      </c>
      <c r="C23" s="395"/>
      <c r="D23" s="395"/>
      <c r="E23" s="395"/>
      <c r="F23" s="395"/>
      <c r="G23" s="395"/>
    </row>
    <row r="24" spans="1:9" ht="18.600000000000001" thickBot="1" x14ac:dyDescent="0.55000000000000004">
      <c r="B24" s="410" t="s">
        <v>404</v>
      </c>
      <c r="C24" s="410"/>
      <c r="D24" s="410"/>
      <c r="E24" s="410"/>
      <c r="F24" s="410"/>
      <c r="G24" s="410"/>
    </row>
    <row r="25" spans="1:9" ht="28.2" customHeight="1" thickTop="1" x14ac:dyDescent="0.5">
      <c r="A25" s="233"/>
      <c r="B25" s="234" t="s">
        <v>288</v>
      </c>
      <c r="C25" s="402" t="s">
        <v>405</v>
      </c>
      <c r="D25" s="403"/>
      <c r="E25" s="403"/>
      <c r="F25" s="403"/>
      <c r="G25" s="404"/>
    </row>
    <row r="26" spans="1:9" ht="27" customHeight="1" x14ac:dyDescent="0.5">
      <c r="A26" s="233"/>
      <c r="B26" s="232" t="s">
        <v>289</v>
      </c>
      <c r="C26" s="405" t="s">
        <v>406</v>
      </c>
      <c r="D26" s="406"/>
      <c r="E26" s="406"/>
      <c r="F26" s="406"/>
      <c r="G26" s="407"/>
      <c r="H26" s="176"/>
    </row>
    <row r="27" spans="1:9" ht="17.25" customHeight="1" x14ac:dyDescent="0.5">
      <c r="A27" s="233"/>
      <c r="B27" s="232" t="s">
        <v>290</v>
      </c>
      <c r="C27" s="405" t="s">
        <v>409</v>
      </c>
      <c r="D27" s="406"/>
      <c r="E27" s="406"/>
      <c r="F27" s="406"/>
      <c r="G27" s="406"/>
      <c r="H27" s="235"/>
    </row>
    <row r="28" spans="1:9" ht="17.25" customHeight="1" x14ac:dyDescent="0.5">
      <c r="A28" s="233"/>
      <c r="B28" s="232" t="s">
        <v>291</v>
      </c>
      <c r="C28" s="405" t="s">
        <v>407</v>
      </c>
      <c r="D28" s="406"/>
      <c r="E28" s="406"/>
      <c r="F28" s="406"/>
      <c r="G28" s="406"/>
      <c r="H28" s="235"/>
    </row>
    <row r="29" spans="1:9" ht="28.8" customHeight="1" thickBot="1" x14ac:dyDescent="0.55000000000000004">
      <c r="A29" s="233"/>
      <c r="B29" s="236" t="s">
        <v>292</v>
      </c>
      <c r="C29" s="408" t="s">
        <v>408</v>
      </c>
      <c r="D29" s="409"/>
      <c r="E29" s="409"/>
      <c r="F29" s="409"/>
      <c r="G29" s="409"/>
      <c r="H29" s="235"/>
    </row>
    <row r="30" spans="1:9" ht="18.600000000000001" thickTop="1" x14ac:dyDescent="0.5">
      <c r="B30" s="102"/>
      <c r="C30"/>
      <c r="D30"/>
      <c r="E30"/>
      <c r="F30"/>
      <c r="G30"/>
    </row>
    <row r="31" spans="1:9" x14ac:dyDescent="0.5">
      <c r="B31" s="104" t="s">
        <v>219</v>
      </c>
      <c r="C31"/>
      <c r="D31"/>
      <c r="E31"/>
      <c r="F31"/>
      <c r="G31"/>
      <c r="I31" s="12"/>
    </row>
    <row r="32" spans="1:9" x14ac:dyDescent="0.5">
      <c r="B32" s="401" t="s">
        <v>220</v>
      </c>
      <c r="C32" s="401"/>
      <c r="D32" s="401"/>
      <c r="E32" s="401"/>
      <c r="F32" s="401"/>
      <c r="G32" s="401"/>
      <c r="I32" s="12"/>
    </row>
    <row r="33" spans="2:9" x14ac:dyDescent="0.5">
      <c r="B33" s="401" t="s">
        <v>221</v>
      </c>
      <c r="C33" s="401"/>
      <c r="D33" s="401"/>
      <c r="E33" s="401"/>
      <c r="F33" s="401"/>
      <c r="G33" s="401"/>
      <c r="I33" s="12"/>
    </row>
    <row r="34" spans="2:9" x14ac:dyDescent="0.5">
      <c r="B34" s="401" t="s">
        <v>222</v>
      </c>
      <c r="C34" s="401"/>
      <c r="D34" s="401"/>
      <c r="E34" s="401"/>
      <c r="F34" s="401"/>
      <c r="G34" s="401"/>
      <c r="I34" s="12"/>
    </row>
    <row r="35" spans="2:9" x14ac:dyDescent="0.5">
      <c r="B35" s="401" t="s">
        <v>223</v>
      </c>
      <c r="C35" s="401"/>
      <c r="D35" s="401"/>
      <c r="E35" s="401"/>
      <c r="F35" s="401"/>
      <c r="G35" s="401"/>
      <c r="I35" s="12"/>
    </row>
    <row r="36" spans="2:9" x14ac:dyDescent="0.5">
      <c r="B36" s="401" t="s">
        <v>224</v>
      </c>
      <c r="C36" s="401"/>
      <c r="D36" s="401"/>
      <c r="E36" s="401"/>
      <c r="F36" s="401"/>
      <c r="G36" s="401"/>
      <c r="I36" s="12"/>
    </row>
    <row r="37" spans="2:9" x14ac:dyDescent="0.5">
      <c r="B37" s="401" t="s">
        <v>225</v>
      </c>
      <c r="C37" s="401"/>
      <c r="D37" s="401"/>
      <c r="E37" s="401"/>
      <c r="F37" s="401"/>
      <c r="G37" s="401"/>
      <c r="I37" s="12"/>
    </row>
    <row r="38" spans="2:9" ht="17.25" customHeight="1" x14ac:dyDescent="0.5">
      <c r="B38" s="400" t="s">
        <v>458</v>
      </c>
      <c r="C38" s="400"/>
      <c r="D38" s="400"/>
      <c r="E38" s="400"/>
      <c r="F38" s="400"/>
      <c r="G38" s="400"/>
    </row>
    <row r="39" spans="2:9" x14ac:dyDescent="0.5">
      <c r="B39" s="400"/>
      <c r="C39" s="400"/>
      <c r="D39" s="400"/>
      <c r="E39" s="400"/>
      <c r="F39" s="400"/>
      <c r="G39" s="400"/>
    </row>
    <row r="40" spans="2:9" x14ac:dyDescent="0.5">
      <c r="B40" s="400"/>
      <c r="C40" s="400"/>
      <c r="D40" s="400"/>
      <c r="E40" s="400"/>
      <c r="F40" s="400"/>
      <c r="G40" s="400"/>
    </row>
    <row r="41" spans="2:9" x14ac:dyDescent="0.5">
      <c r="B41" s="400"/>
      <c r="C41" s="400"/>
      <c r="D41" s="400"/>
      <c r="E41" s="400"/>
      <c r="F41" s="400"/>
      <c r="G41" s="400"/>
    </row>
    <row r="42" spans="2:9" x14ac:dyDescent="0.5">
      <c r="B42" s="400"/>
      <c r="C42" s="400"/>
      <c r="D42" s="400"/>
      <c r="E42" s="400"/>
      <c r="F42" s="400"/>
      <c r="G42" s="400"/>
    </row>
    <row r="43" spans="2:9" x14ac:dyDescent="0.5">
      <c r="B43" s="400"/>
      <c r="C43" s="400"/>
      <c r="D43" s="400"/>
      <c r="E43" s="400"/>
      <c r="F43" s="400"/>
      <c r="G43" s="400"/>
    </row>
    <row r="44" spans="2:9" ht="21.75" customHeight="1" x14ac:dyDescent="0.5">
      <c r="B44" s="400"/>
      <c r="C44" s="400"/>
      <c r="D44" s="400"/>
      <c r="E44" s="400"/>
      <c r="F44" s="400"/>
      <c r="G44" s="400"/>
    </row>
    <row r="45" spans="2:9" ht="27.75" customHeight="1" x14ac:dyDescent="0.5">
      <c r="B45" s="400"/>
      <c r="C45" s="400"/>
      <c r="D45" s="400"/>
      <c r="E45" s="400"/>
      <c r="F45" s="400"/>
      <c r="G45" s="400"/>
    </row>
    <row r="46" spans="2:9" x14ac:dyDescent="0.5">
      <c r="B46" s="396" t="s">
        <v>226</v>
      </c>
      <c r="C46" s="396"/>
      <c r="D46" s="396"/>
      <c r="E46" s="396"/>
      <c r="F46" s="396"/>
      <c r="G46" s="396"/>
    </row>
    <row r="47" spans="2:9" ht="17.25" customHeight="1" x14ac:dyDescent="0.5">
      <c r="B47" s="398" t="s">
        <v>327</v>
      </c>
      <c r="C47" s="399"/>
      <c r="D47" s="399"/>
      <c r="E47" s="399"/>
      <c r="F47" s="399"/>
      <c r="G47" s="399"/>
    </row>
    <row r="48" spans="2:9" x14ac:dyDescent="0.5">
      <c r="B48" s="399"/>
      <c r="C48" s="399"/>
      <c r="D48" s="399"/>
      <c r="E48" s="399"/>
      <c r="F48" s="399"/>
      <c r="G48" s="399"/>
    </row>
    <row r="49" spans="2:7" x14ac:dyDescent="0.5">
      <c r="B49" s="399"/>
      <c r="C49" s="399"/>
      <c r="D49" s="399"/>
      <c r="E49" s="399"/>
      <c r="F49" s="399"/>
      <c r="G49" s="399"/>
    </row>
    <row r="50" spans="2:7" ht="59.4" customHeight="1" x14ac:dyDescent="0.5">
      <c r="B50" s="399"/>
      <c r="C50" s="399"/>
      <c r="D50" s="399"/>
      <c r="E50" s="399"/>
      <c r="F50" s="399"/>
      <c r="G50" s="399"/>
    </row>
    <row r="51" spans="2:7" ht="28.2" customHeight="1" x14ac:dyDescent="0.5">
      <c r="B51" s="108"/>
      <c r="C51" s="108"/>
      <c r="D51" s="108"/>
      <c r="E51" s="108"/>
      <c r="F51" s="108"/>
      <c r="G51" s="108"/>
    </row>
    <row r="52" spans="2:7" ht="15" customHeight="1" thickBot="1" x14ac:dyDescent="0.55000000000000004">
      <c r="B52" s="397" t="s">
        <v>200</v>
      </c>
      <c r="C52" s="397"/>
      <c r="D52" s="397"/>
      <c r="E52" s="397"/>
      <c r="F52" s="397"/>
      <c r="G52" s="397"/>
    </row>
    <row r="53" spans="2:7" ht="17.25" customHeight="1" thickTop="1" x14ac:dyDescent="0.5">
      <c r="B53" s="382"/>
      <c r="C53" s="383"/>
      <c r="D53" s="383"/>
      <c r="E53" s="383"/>
      <c r="F53" s="383"/>
      <c r="G53" s="384"/>
    </row>
    <row r="54" spans="2:7" x14ac:dyDescent="0.5">
      <c r="B54" s="385"/>
      <c r="C54" s="386"/>
      <c r="D54" s="386"/>
      <c r="E54" s="386"/>
      <c r="F54" s="386"/>
      <c r="G54" s="387"/>
    </row>
    <row r="55" spans="2:7" x14ac:dyDescent="0.5">
      <c r="B55" s="385"/>
      <c r="C55" s="386"/>
      <c r="D55" s="386"/>
      <c r="E55" s="386"/>
      <c r="F55" s="386"/>
      <c r="G55" s="387"/>
    </row>
    <row r="56" spans="2:7" x14ac:dyDescent="0.5">
      <c r="B56" s="385"/>
      <c r="C56" s="386"/>
      <c r="D56" s="386"/>
      <c r="E56" s="386"/>
      <c r="F56" s="386"/>
      <c r="G56" s="387"/>
    </row>
    <row r="57" spans="2:7" x14ac:dyDescent="0.5">
      <c r="B57" s="385"/>
      <c r="C57" s="386"/>
      <c r="D57" s="386"/>
      <c r="E57" s="386"/>
      <c r="F57" s="386"/>
      <c r="G57" s="387"/>
    </row>
    <row r="58" spans="2:7" ht="18.600000000000001" thickBot="1" x14ac:dyDescent="0.55000000000000004">
      <c r="B58" s="388"/>
      <c r="C58" s="389"/>
      <c r="D58" s="389"/>
      <c r="E58" s="389"/>
      <c r="F58" s="389"/>
      <c r="G58" s="390"/>
    </row>
    <row r="59" spans="2:7" ht="18.600000000000001" thickTop="1" x14ac:dyDescent="0.5">
      <c r="B59" s="100"/>
      <c r="C59" s="100"/>
      <c r="D59" s="100"/>
      <c r="E59" s="100"/>
      <c r="F59" s="100"/>
      <c r="G59" s="100"/>
    </row>
    <row r="60" spans="2:7" ht="29.25" customHeight="1" x14ac:dyDescent="0.5">
      <c r="B60" s="372" t="s">
        <v>414</v>
      </c>
      <c r="C60" s="372"/>
      <c r="D60" s="372"/>
      <c r="E60" s="372"/>
      <c r="F60" s="372"/>
      <c r="G60" s="372"/>
    </row>
    <row r="61" spans="2:7" ht="18.600000000000001" thickBot="1" x14ac:dyDescent="0.55000000000000004">
      <c r="B61" s="416"/>
      <c r="C61" s="416"/>
      <c r="D61" s="416"/>
      <c r="E61" s="416"/>
      <c r="F61" s="416"/>
      <c r="G61" s="416"/>
    </row>
    <row r="62" spans="2:7" ht="17.25" customHeight="1" thickTop="1" thickBot="1" x14ac:dyDescent="0.55000000000000004">
      <c r="B62" s="424" t="s">
        <v>413</v>
      </c>
      <c r="C62" s="424" t="s">
        <v>412</v>
      </c>
      <c r="D62" s="424"/>
      <c r="E62" s="424" t="s">
        <v>411</v>
      </c>
      <c r="F62" s="424"/>
      <c r="G62" s="424"/>
    </row>
    <row r="63" spans="2:7" ht="19.2" thickTop="1" thickBot="1" x14ac:dyDescent="0.55000000000000004">
      <c r="B63" s="424"/>
      <c r="C63" s="424"/>
      <c r="D63" s="424"/>
      <c r="E63" s="424"/>
      <c r="F63" s="424"/>
      <c r="G63" s="424"/>
    </row>
    <row r="64" spans="2:7" ht="19.2" thickTop="1" thickBot="1" x14ac:dyDescent="0.55000000000000004">
      <c r="B64" s="391" t="str">
        <f>IF(Misión!B29="","",Misión!B29)</f>
        <v/>
      </c>
      <c r="C64" s="394"/>
      <c r="D64" s="394"/>
      <c r="E64" s="417"/>
      <c r="F64" s="418"/>
      <c r="G64" s="419"/>
    </row>
    <row r="65" spans="2:7" ht="19.2" thickTop="1" thickBot="1" x14ac:dyDescent="0.55000000000000004">
      <c r="B65" s="392"/>
      <c r="C65" s="394"/>
      <c r="D65" s="394"/>
      <c r="E65" s="420"/>
      <c r="F65" s="421"/>
      <c r="G65" s="422"/>
    </row>
    <row r="66" spans="2:7" ht="19.2" thickTop="1" thickBot="1" x14ac:dyDescent="0.55000000000000004">
      <c r="B66" s="392"/>
      <c r="C66" s="394"/>
      <c r="D66" s="394"/>
      <c r="E66" s="394"/>
      <c r="F66" s="394"/>
      <c r="G66" s="394"/>
    </row>
    <row r="67" spans="2:7" ht="19.2" thickTop="1" thickBot="1" x14ac:dyDescent="0.55000000000000004">
      <c r="B67" s="392"/>
      <c r="C67" s="394"/>
      <c r="D67" s="394"/>
      <c r="E67" s="394"/>
      <c r="F67" s="394"/>
      <c r="G67" s="394"/>
    </row>
    <row r="68" spans="2:7" ht="19.2" thickTop="1" thickBot="1" x14ac:dyDescent="0.55000000000000004">
      <c r="B68" s="392"/>
      <c r="C68" s="394"/>
      <c r="D68" s="394"/>
      <c r="E68" s="423"/>
      <c r="F68" s="423"/>
      <c r="G68" s="423"/>
    </row>
    <row r="69" spans="2:7" ht="19.2" thickTop="1" thickBot="1" x14ac:dyDescent="0.55000000000000004">
      <c r="B69" s="392"/>
      <c r="C69" s="394"/>
      <c r="D69" s="394"/>
      <c r="E69" s="423"/>
      <c r="F69" s="423"/>
      <c r="G69" s="423"/>
    </row>
    <row r="70" spans="2:7" ht="19.2" thickTop="1" thickBot="1" x14ac:dyDescent="0.55000000000000004">
      <c r="B70" s="392"/>
      <c r="C70" s="394"/>
      <c r="D70" s="394"/>
      <c r="E70" s="423"/>
      <c r="F70" s="423"/>
      <c r="G70" s="423"/>
    </row>
    <row r="71" spans="2:7" ht="19.2" thickTop="1" thickBot="1" x14ac:dyDescent="0.55000000000000004">
      <c r="B71" s="392"/>
      <c r="C71" s="394"/>
      <c r="D71" s="394"/>
      <c r="E71" s="423"/>
      <c r="F71" s="423"/>
      <c r="G71" s="423"/>
    </row>
    <row r="72" spans="2:7" ht="19.2" thickTop="1" thickBot="1" x14ac:dyDescent="0.55000000000000004">
      <c r="B72" s="392"/>
      <c r="C72" s="415"/>
      <c r="D72" s="415"/>
      <c r="E72" s="415"/>
      <c r="F72" s="415"/>
      <c r="G72" s="415"/>
    </row>
    <row r="73" spans="2:7" ht="19.2" thickTop="1" thickBot="1" x14ac:dyDescent="0.55000000000000004">
      <c r="B73" s="392"/>
      <c r="C73" s="415"/>
      <c r="D73" s="415"/>
      <c r="E73" s="415"/>
      <c r="F73" s="415"/>
      <c r="G73" s="415"/>
    </row>
    <row r="74" spans="2:7" ht="19.2" thickTop="1" thickBot="1" x14ac:dyDescent="0.55000000000000004">
      <c r="B74" s="392"/>
      <c r="C74" s="415"/>
      <c r="D74" s="415"/>
      <c r="E74" s="415"/>
      <c r="F74" s="415"/>
      <c r="G74" s="415"/>
    </row>
    <row r="75" spans="2:7" ht="19.2" thickTop="1" thickBot="1" x14ac:dyDescent="0.55000000000000004">
      <c r="B75" s="393"/>
      <c r="C75" s="415"/>
      <c r="D75" s="415"/>
      <c r="E75" s="415"/>
      <c r="F75" s="415"/>
      <c r="G75" s="415"/>
    </row>
    <row r="76" spans="2:7" ht="18.600000000000001" thickTop="1" x14ac:dyDescent="0.5"/>
  </sheetData>
  <mergeCells count="38">
    <mergeCell ref="C72:D75"/>
    <mergeCell ref="E72:G73"/>
    <mergeCell ref="E74:G75"/>
    <mergeCell ref="B60:G61"/>
    <mergeCell ref="E64:G65"/>
    <mergeCell ref="E66:G67"/>
    <mergeCell ref="C68:D71"/>
    <mergeCell ref="E68:G69"/>
    <mergeCell ref="E70:G71"/>
    <mergeCell ref="B62:B63"/>
    <mergeCell ref="C62:D63"/>
    <mergeCell ref="E62:G63"/>
    <mergeCell ref="B3:G3"/>
    <mergeCell ref="B6:G7"/>
    <mergeCell ref="B4:G5"/>
    <mergeCell ref="B19:G20"/>
    <mergeCell ref="B21:G21"/>
    <mergeCell ref="B34:G34"/>
    <mergeCell ref="B35:G35"/>
    <mergeCell ref="C28:G28"/>
    <mergeCell ref="C29:G29"/>
    <mergeCell ref="B24:G24"/>
    <mergeCell ref="B53:G58"/>
    <mergeCell ref="B64:B75"/>
    <mergeCell ref="C64:D67"/>
    <mergeCell ref="B22:G22"/>
    <mergeCell ref="B46:G46"/>
    <mergeCell ref="B52:G52"/>
    <mergeCell ref="B47:G50"/>
    <mergeCell ref="B38:G45"/>
    <mergeCell ref="B36:G36"/>
    <mergeCell ref="B37:G37"/>
    <mergeCell ref="B32:G32"/>
    <mergeCell ref="B33:G33"/>
    <mergeCell ref="B23:G23"/>
    <mergeCell ref="C25:G25"/>
    <mergeCell ref="C26:G26"/>
    <mergeCell ref="C27:G27"/>
  </mergeCells>
  <pageMargins left="0.7" right="0.7" top="0.75" bottom="0.61" header="0.3" footer="0.3"/>
  <pageSetup paperSize="9" scale="98" orientation="portrait" verticalDpi="0" r:id="rId1"/>
  <rowBreaks count="1" manualBreakCount="1">
    <brk id="37" max="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P83"/>
  <sheetViews>
    <sheetView showGridLines="0" showWhiteSpace="0" topLeftCell="A49" workbookViewId="0">
      <selection activeCell="I73" sqref="I73"/>
    </sheetView>
  </sheetViews>
  <sheetFormatPr baseColWidth="10" defaultRowHeight="18" x14ac:dyDescent="0.5"/>
  <cols>
    <col min="2" max="2" width="12.21875" customWidth="1"/>
    <col min="4" max="4" width="12.6640625" customWidth="1"/>
    <col min="8" max="8" width="10.33203125" customWidth="1"/>
    <col min="10" max="10" width="9.88671875" customWidth="1"/>
    <col min="12" max="12" width="7.21875" customWidth="1"/>
  </cols>
  <sheetData>
    <row r="1" spans="2:12" ht="27" customHeight="1" x14ac:dyDescent="0.5"/>
    <row r="2" spans="2:12" ht="30" customHeight="1" x14ac:dyDescent="0.5"/>
    <row r="5" spans="2:12" ht="24.6" x14ac:dyDescent="0.5">
      <c r="B5" s="329" t="s">
        <v>173</v>
      </c>
      <c r="C5" s="329"/>
      <c r="D5" s="329"/>
      <c r="E5" s="329"/>
      <c r="F5" s="329"/>
      <c r="G5" s="330"/>
    </row>
    <row r="6" spans="2:12" ht="24" x14ac:dyDescent="0.5">
      <c r="B6" s="98"/>
      <c r="C6" s="98"/>
      <c r="D6" s="98"/>
      <c r="E6" s="98"/>
      <c r="F6" s="98"/>
      <c r="G6" s="99"/>
    </row>
    <row r="7" spans="2:12" ht="50.25" customHeight="1" x14ac:dyDescent="0.5">
      <c r="B7" s="374" t="s">
        <v>328</v>
      </c>
      <c r="C7" s="374"/>
      <c r="D7" s="374"/>
      <c r="E7" s="374"/>
      <c r="F7" s="374"/>
      <c r="G7" s="374"/>
      <c r="H7" s="9"/>
      <c r="I7" s="9"/>
      <c r="J7" s="9"/>
      <c r="K7" s="9"/>
      <c r="L7" s="9"/>
    </row>
    <row r="8" spans="2:12" x14ac:dyDescent="0.5">
      <c r="B8" s="374" t="s">
        <v>329</v>
      </c>
      <c r="C8" s="374"/>
      <c r="D8" s="374"/>
      <c r="E8" s="374"/>
      <c r="F8" s="374"/>
      <c r="G8" s="374"/>
      <c r="H8" s="9"/>
      <c r="I8" s="9"/>
      <c r="J8" s="9"/>
      <c r="K8" s="9"/>
      <c r="L8" s="9"/>
    </row>
    <row r="9" spans="2:12" x14ac:dyDescent="0.5">
      <c r="B9" s="429"/>
      <c r="C9" s="429"/>
      <c r="D9" s="429"/>
      <c r="E9" s="429"/>
      <c r="F9" s="429"/>
      <c r="G9" s="429"/>
      <c r="H9" s="9"/>
      <c r="I9" s="9"/>
      <c r="J9" s="9"/>
      <c r="K9" s="9"/>
      <c r="L9" s="9"/>
    </row>
    <row r="10" spans="2:12" x14ac:dyDescent="0.5">
      <c r="B10" s="429"/>
      <c r="C10" s="429"/>
      <c r="D10" s="429"/>
      <c r="E10" s="429"/>
      <c r="F10" s="429"/>
      <c r="G10" s="429"/>
      <c r="H10" s="9"/>
      <c r="I10" s="9"/>
      <c r="J10" s="9"/>
      <c r="K10" s="9"/>
      <c r="L10" s="9"/>
    </row>
    <row r="11" spans="2:12" ht="34.5" customHeight="1" x14ac:dyDescent="0.5">
      <c r="B11" s="426" t="s">
        <v>330</v>
      </c>
      <c r="C11" s="425"/>
      <c r="D11" s="425"/>
      <c r="E11" s="425"/>
      <c r="F11" s="425"/>
      <c r="G11" s="425"/>
      <c r="H11" s="9"/>
      <c r="I11" s="9"/>
      <c r="J11" s="9"/>
      <c r="K11" s="9"/>
      <c r="L11" s="9"/>
    </row>
    <row r="12" spans="2:12" ht="18.75" customHeight="1" x14ac:dyDescent="0.5">
      <c r="B12" s="12"/>
      <c r="C12" s="94"/>
      <c r="D12" s="94"/>
      <c r="E12" s="94"/>
      <c r="F12" s="94"/>
      <c r="G12" s="94"/>
      <c r="H12" s="9"/>
      <c r="I12" s="9"/>
      <c r="J12" s="9"/>
      <c r="K12" s="9"/>
      <c r="L12" s="9"/>
    </row>
    <row r="13" spans="2:12" s="7" customFormat="1" x14ac:dyDescent="0.5"/>
    <row r="14" spans="2:12" s="7" customFormat="1" x14ac:dyDescent="0.5"/>
    <row r="15" spans="2:12" s="7" customFormat="1" x14ac:dyDescent="0.5"/>
    <row r="16" spans="2:12" s="7" customFormat="1" x14ac:dyDescent="0.5"/>
    <row r="17" spans="2:12" s="7" customFormat="1" x14ac:dyDescent="0.5"/>
    <row r="18" spans="2:12" s="7" customFormat="1" x14ac:dyDescent="0.5"/>
    <row r="19" spans="2:12" s="7" customFormat="1" x14ac:dyDescent="0.5"/>
    <row r="20" spans="2:12" s="7" customFormat="1" x14ac:dyDescent="0.5"/>
    <row r="21" spans="2:12" s="7" customFormat="1" x14ac:dyDescent="0.5"/>
    <row r="22" spans="2:12" s="7" customFormat="1" x14ac:dyDescent="0.5"/>
    <row r="23" spans="2:12" x14ac:dyDescent="0.5">
      <c r="H23" s="9"/>
      <c r="I23" s="9"/>
      <c r="J23" s="9"/>
      <c r="K23" s="9"/>
      <c r="L23" s="9"/>
    </row>
    <row r="24" spans="2:12" x14ac:dyDescent="0.5">
      <c r="H24" s="9"/>
      <c r="I24" s="9"/>
      <c r="J24" s="9"/>
      <c r="K24" s="9"/>
      <c r="L24" s="9"/>
    </row>
    <row r="25" spans="2:12" x14ac:dyDescent="0.5">
      <c r="B25" s="430" t="s">
        <v>415</v>
      </c>
      <c r="C25" s="430"/>
      <c r="D25" s="430"/>
      <c r="E25" s="430"/>
      <c r="F25" s="430"/>
      <c r="G25" s="430"/>
      <c r="H25" s="9"/>
      <c r="I25" s="9"/>
      <c r="J25" s="9"/>
      <c r="K25" s="9"/>
      <c r="L25" s="9"/>
    </row>
    <row r="26" spans="2:12" x14ac:dyDescent="0.5">
      <c r="B26" s="430"/>
      <c r="C26" s="430"/>
      <c r="D26" s="430"/>
      <c r="E26" s="430"/>
      <c r="F26" s="430"/>
      <c r="G26" s="430"/>
      <c r="H26" s="9"/>
      <c r="I26" s="9"/>
      <c r="J26" s="9"/>
      <c r="K26" s="9"/>
      <c r="L26" s="9"/>
    </row>
    <row r="27" spans="2:12" x14ac:dyDescent="0.5">
      <c r="B27" s="401" t="s">
        <v>416</v>
      </c>
      <c r="C27" s="401"/>
      <c r="D27" s="401"/>
      <c r="E27" s="401"/>
      <c r="F27" s="401"/>
      <c r="G27" s="401"/>
      <c r="H27" s="9"/>
      <c r="I27" s="9"/>
      <c r="J27" s="9"/>
      <c r="K27" s="9"/>
      <c r="L27" s="9"/>
    </row>
    <row r="28" spans="2:12" x14ac:dyDescent="0.5">
      <c r="B28" s="425"/>
      <c r="C28" s="425"/>
      <c r="D28" s="425"/>
      <c r="E28" s="425"/>
      <c r="F28" s="425"/>
      <c r="G28" s="425"/>
      <c r="H28" s="9"/>
      <c r="I28" s="9"/>
      <c r="J28" s="9"/>
      <c r="K28" s="9"/>
      <c r="L28" s="9"/>
    </row>
    <row r="29" spans="2:12" ht="16.5" customHeight="1" x14ac:dyDescent="0.5">
      <c r="B29" s="425"/>
      <c r="C29" s="425"/>
      <c r="D29" s="425"/>
      <c r="E29" s="425"/>
      <c r="F29" s="425"/>
      <c r="G29" s="425"/>
      <c r="H29" s="9"/>
      <c r="I29" s="9"/>
      <c r="J29" s="9"/>
      <c r="K29" s="9"/>
      <c r="L29" s="9"/>
    </row>
    <row r="30" spans="2:12" ht="16.5" customHeight="1" x14ac:dyDescent="0.5">
      <c r="B30" s="94"/>
      <c r="C30" s="94"/>
      <c r="D30" s="94"/>
      <c r="E30" s="94"/>
      <c r="F30" s="94"/>
      <c r="G30" s="94"/>
      <c r="H30" s="9"/>
      <c r="I30" s="9"/>
      <c r="J30" s="9"/>
      <c r="K30" s="9"/>
      <c r="L30" s="9"/>
    </row>
    <row r="31" spans="2:12" ht="16.5" customHeight="1" x14ac:dyDescent="0.5">
      <c r="B31" s="431" t="s">
        <v>417</v>
      </c>
      <c r="C31" s="431"/>
      <c r="D31" s="431"/>
      <c r="E31" s="431"/>
      <c r="F31" s="431"/>
      <c r="G31" s="431"/>
      <c r="H31" s="9"/>
      <c r="I31" s="9"/>
      <c r="J31" s="9"/>
      <c r="K31" s="9"/>
      <c r="L31" s="9"/>
    </row>
    <row r="32" spans="2:12" ht="16.5" customHeight="1" x14ac:dyDescent="0.5">
      <c r="B32" s="431"/>
      <c r="C32" s="431"/>
      <c r="D32" s="431"/>
      <c r="E32" s="431"/>
      <c r="F32" s="431"/>
      <c r="G32" s="431"/>
      <c r="H32" s="9"/>
      <c r="I32" s="9"/>
      <c r="J32" s="9"/>
      <c r="K32" s="9"/>
      <c r="L32" s="9"/>
    </row>
    <row r="33" spans="2:14" ht="16.5" customHeight="1" x14ac:dyDescent="0.5">
      <c r="B33" s="431"/>
      <c r="C33" s="431"/>
      <c r="D33" s="431"/>
      <c r="E33" s="431"/>
      <c r="F33" s="431"/>
      <c r="G33" s="431"/>
      <c r="H33" s="9"/>
      <c r="I33" s="9"/>
      <c r="J33" s="9"/>
      <c r="K33" s="9"/>
      <c r="L33" s="9"/>
    </row>
    <row r="34" spans="2:14" ht="17.25" customHeight="1" x14ac:dyDescent="0.5">
      <c r="B34" s="401" t="s">
        <v>418</v>
      </c>
      <c r="C34" s="401"/>
      <c r="D34" s="401"/>
      <c r="E34" s="401"/>
      <c r="F34" s="401"/>
      <c r="G34" s="401"/>
      <c r="H34" s="9"/>
      <c r="I34" s="9"/>
      <c r="J34" s="9"/>
      <c r="K34" s="9"/>
      <c r="L34" s="9"/>
    </row>
    <row r="35" spans="2:14" x14ac:dyDescent="0.5">
      <c r="B35" s="425"/>
      <c r="C35" s="425"/>
      <c r="D35" s="425"/>
      <c r="E35" s="425"/>
      <c r="F35" s="425"/>
      <c r="G35" s="425"/>
      <c r="H35" s="9"/>
      <c r="I35" s="9"/>
      <c r="J35" s="9"/>
      <c r="K35" s="9"/>
      <c r="L35" s="9"/>
    </row>
    <row r="36" spans="2:14" x14ac:dyDescent="0.5">
      <c r="B36" s="425"/>
      <c r="C36" s="425"/>
      <c r="D36" s="425"/>
      <c r="E36" s="425"/>
      <c r="F36" s="425"/>
      <c r="G36" s="425"/>
      <c r="H36" s="9"/>
      <c r="I36" s="9"/>
      <c r="J36" s="9"/>
      <c r="K36" s="9"/>
      <c r="L36" s="9"/>
    </row>
    <row r="37" spans="2:14" x14ac:dyDescent="0.5">
      <c r="B37" s="94"/>
      <c r="C37" s="94"/>
      <c r="D37" s="94"/>
      <c r="E37" s="94"/>
      <c r="F37" s="94"/>
      <c r="G37" s="94"/>
      <c r="H37" s="9"/>
      <c r="I37" s="9"/>
      <c r="J37" s="9"/>
      <c r="K37" s="9"/>
      <c r="L37" s="9"/>
    </row>
    <row r="38" spans="2:14" x14ac:dyDescent="0.5">
      <c r="B38" s="431" t="s">
        <v>419</v>
      </c>
      <c r="C38" s="431"/>
      <c r="D38" s="431"/>
      <c r="E38" s="431"/>
      <c r="F38" s="431"/>
      <c r="G38" s="431"/>
      <c r="H38" s="9"/>
      <c r="I38" s="9"/>
      <c r="J38" s="9"/>
      <c r="K38" s="9"/>
      <c r="L38" s="9"/>
    </row>
    <row r="39" spans="2:14" x14ac:dyDescent="0.5">
      <c r="B39" s="431"/>
      <c r="C39" s="431"/>
      <c r="D39" s="431"/>
      <c r="E39" s="431"/>
      <c r="F39" s="431"/>
      <c r="G39" s="431"/>
      <c r="H39" s="9"/>
      <c r="I39" s="9"/>
      <c r="J39" s="9"/>
      <c r="K39" s="9"/>
      <c r="L39" s="9"/>
    </row>
    <row r="40" spans="2:14" ht="17.25" customHeight="1" x14ac:dyDescent="0.5">
      <c r="B40" s="401" t="s">
        <v>420</v>
      </c>
      <c r="C40" s="401"/>
      <c r="D40" s="401"/>
      <c r="E40" s="401"/>
      <c r="F40" s="401"/>
      <c r="G40" s="401"/>
      <c r="H40" s="9"/>
      <c r="I40" s="9"/>
      <c r="J40" s="9"/>
      <c r="K40" s="9"/>
      <c r="L40" s="9"/>
      <c r="M40" s="9"/>
      <c r="N40" s="9"/>
    </row>
    <row r="41" spans="2:14" x14ac:dyDescent="0.5">
      <c r="B41" s="425"/>
      <c r="C41" s="425"/>
      <c r="D41" s="425"/>
      <c r="E41" s="425"/>
      <c r="F41" s="425"/>
      <c r="G41" s="425"/>
      <c r="H41" s="9"/>
      <c r="I41" s="9"/>
      <c r="J41" s="9"/>
      <c r="K41" s="9"/>
      <c r="L41" s="9"/>
      <c r="M41" s="9"/>
      <c r="N41" s="9"/>
    </row>
    <row r="42" spans="2:14" ht="17.25" customHeight="1" x14ac:dyDescent="0.5">
      <c r="B42" s="425"/>
      <c r="C42" s="425"/>
      <c r="D42" s="425"/>
      <c r="E42" s="425"/>
      <c r="F42" s="425"/>
      <c r="G42" s="425"/>
      <c r="H42" s="9"/>
      <c r="I42" s="9"/>
      <c r="J42" s="9"/>
      <c r="K42" s="9"/>
      <c r="L42" s="9"/>
    </row>
    <row r="43" spans="2:14" ht="17.25" customHeight="1" x14ac:dyDescent="0.5">
      <c r="B43" s="94"/>
      <c r="C43" s="94"/>
      <c r="D43" s="94"/>
      <c r="E43" s="94"/>
      <c r="F43" s="94"/>
      <c r="G43" s="94"/>
      <c r="H43" s="9"/>
      <c r="I43" s="9"/>
      <c r="J43" s="9"/>
      <c r="K43" s="9"/>
      <c r="L43" s="9"/>
    </row>
    <row r="44" spans="2:14" ht="17.25" customHeight="1" x14ac:dyDescent="0.5">
      <c r="B44" s="432" t="s">
        <v>421</v>
      </c>
      <c r="C44" s="432"/>
      <c r="D44" s="432"/>
      <c r="E44" s="432"/>
      <c r="F44" s="432"/>
      <c r="G44" s="432"/>
      <c r="H44" s="9"/>
      <c r="I44" s="9"/>
      <c r="J44" s="9"/>
      <c r="K44" s="9"/>
      <c r="L44" s="9"/>
    </row>
    <row r="45" spans="2:14" ht="17.25" customHeight="1" x14ac:dyDescent="0.5">
      <c r="B45" s="432"/>
      <c r="C45" s="432"/>
      <c r="D45" s="432"/>
      <c r="E45" s="432"/>
      <c r="F45" s="432"/>
      <c r="G45" s="432"/>
      <c r="H45" s="9"/>
      <c r="I45" s="9"/>
      <c r="J45" s="9"/>
      <c r="K45" s="9"/>
      <c r="L45" s="9"/>
    </row>
    <row r="46" spans="2:14" ht="17.25" customHeight="1" x14ac:dyDescent="0.5">
      <c r="B46" s="432"/>
      <c r="C46" s="432"/>
      <c r="D46" s="432"/>
      <c r="E46" s="432"/>
      <c r="F46" s="432"/>
      <c r="G46" s="432"/>
      <c r="H46" s="9"/>
      <c r="I46" s="9"/>
      <c r="J46" s="9"/>
      <c r="K46" s="9"/>
      <c r="L46" s="9"/>
    </row>
    <row r="47" spans="2:14" x14ac:dyDescent="0.5">
      <c r="B47" s="94"/>
      <c r="C47" s="94"/>
      <c r="D47" s="94"/>
      <c r="E47" s="94"/>
      <c r="F47" s="94"/>
      <c r="G47" s="94"/>
      <c r="H47" s="9"/>
      <c r="I47" s="9"/>
      <c r="J47" s="9"/>
      <c r="K47" s="9"/>
      <c r="L47" s="9"/>
    </row>
    <row r="48" spans="2:14" ht="17.25" customHeight="1" x14ac:dyDescent="0.5">
      <c r="B48" s="401" t="s">
        <v>227</v>
      </c>
      <c r="C48" s="401"/>
      <c r="D48" s="401"/>
      <c r="E48" s="401"/>
      <c r="F48" s="401"/>
      <c r="G48" s="401"/>
      <c r="H48" s="9"/>
      <c r="I48" s="9"/>
      <c r="J48" s="9"/>
      <c r="K48" s="9"/>
      <c r="L48" s="9"/>
    </row>
    <row r="49" spans="2:16" x14ac:dyDescent="0.5">
      <c r="B49" s="425"/>
      <c r="C49" s="425"/>
      <c r="D49" s="425"/>
      <c r="E49" s="425"/>
      <c r="F49" s="425"/>
      <c r="G49" s="425"/>
      <c r="H49" s="9"/>
      <c r="I49" s="9"/>
      <c r="J49" s="9"/>
      <c r="K49" s="9"/>
      <c r="L49" s="9"/>
    </row>
    <row r="50" spans="2:16" x14ac:dyDescent="0.5">
      <c r="B50" s="425"/>
      <c r="C50" s="425"/>
      <c r="D50" s="425"/>
      <c r="E50" s="425"/>
      <c r="F50" s="425"/>
      <c r="G50" s="425"/>
      <c r="H50" s="9"/>
      <c r="I50" s="9"/>
      <c r="J50" s="9"/>
      <c r="K50" s="9"/>
      <c r="L50" s="9"/>
    </row>
    <row r="51" spans="2:16" ht="15" customHeight="1" x14ac:dyDescent="0.5">
      <c r="B51" s="12"/>
      <c r="C51" s="12"/>
      <c r="D51" s="12"/>
      <c r="E51" s="12"/>
      <c r="F51" s="12"/>
      <c r="G51" s="12"/>
      <c r="H51" s="9"/>
      <c r="I51" s="9"/>
      <c r="J51" s="9"/>
      <c r="K51" s="9"/>
      <c r="L51" s="9"/>
    </row>
    <row r="52" spans="2:16" ht="15" customHeight="1" x14ac:dyDescent="0.5">
      <c r="B52" s="427" t="s">
        <v>474</v>
      </c>
      <c r="C52" s="427"/>
      <c r="D52" s="427"/>
      <c r="E52" s="427"/>
      <c r="F52" s="427"/>
      <c r="G52" s="427"/>
    </row>
    <row r="53" spans="2:16" x14ac:dyDescent="0.5">
      <c r="B53" s="428"/>
      <c r="C53" s="428"/>
      <c r="D53" s="428"/>
      <c r="E53" s="428"/>
      <c r="F53" s="428"/>
      <c r="G53" s="428"/>
    </row>
    <row r="54" spans="2:16" x14ac:dyDescent="0.5">
      <c r="K54" s="9"/>
      <c r="L54" s="9"/>
      <c r="M54" s="9"/>
      <c r="N54" s="9"/>
      <c r="O54" s="9"/>
      <c r="P54" s="9"/>
    </row>
    <row r="72" spans="1:7" s="7" customFormat="1" x14ac:dyDescent="0.5">
      <c r="A72" s="8"/>
      <c r="B72" s="8"/>
      <c r="C72" s="8"/>
      <c r="D72" s="8"/>
      <c r="E72" s="8"/>
      <c r="F72" s="8"/>
      <c r="G72" s="8"/>
    </row>
    <row r="73" spans="1:7" s="7" customFormat="1" x14ac:dyDescent="0.5">
      <c r="A73" s="8"/>
      <c r="B73" s="8"/>
      <c r="C73" s="8"/>
      <c r="D73" s="8"/>
      <c r="E73" s="8"/>
      <c r="F73" s="8"/>
      <c r="G73" s="8"/>
    </row>
    <row r="74" spans="1:7" s="7" customFormat="1" x14ac:dyDescent="0.5">
      <c r="A74" s="8"/>
      <c r="B74" s="8"/>
      <c r="C74" s="8"/>
      <c r="D74" s="8"/>
      <c r="E74" s="8"/>
      <c r="F74" s="8"/>
      <c r="G74" s="8"/>
    </row>
    <row r="75" spans="1:7" s="7" customFormat="1" x14ac:dyDescent="0.5">
      <c r="A75" s="8"/>
      <c r="B75" s="8"/>
      <c r="C75" s="8"/>
      <c r="D75" s="8"/>
      <c r="E75" s="8"/>
      <c r="F75" s="8"/>
      <c r="G75" s="8"/>
    </row>
    <row r="76" spans="1:7" s="7" customFormat="1" x14ac:dyDescent="0.5">
      <c r="A76" s="8"/>
      <c r="B76" s="8"/>
      <c r="C76" s="8"/>
      <c r="D76" s="8"/>
      <c r="E76" s="8"/>
      <c r="F76" s="8"/>
      <c r="G76" s="8"/>
    </row>
    <row r="83" spans="2:7" ht="15" customHeight="1" x14ac:dyDescent="0.5">
      <c r="B83" s="44"/>
      <c r="C83" s="44"/>
      <c r="D83" s="44"/>
      <c r="E83" s="44"/>
      <c r="F83" s="44"/>
      <c r="G83" s="44"/>
    </row>
  </sheetData>
  <mergeCells count="13">
    <mergeCell ref="B48:G50"/>
    <mergeCell ref="B11:G11"/>
    <mergeCell ref="B52:G53"/>
    <mergeCell ref="B5:G5"/>
    <mergeCell ref="B7:G7"/>
    <mergeCell ref="B34:G36"/>
    <mergeCell ref="B27:G29"/>
    <mergeCell ref="B40:G42"/>
    <mergeCell ref="B8:G10"/>
    <mergeCell ref="B25:G26"/>
    <mergeCell ref="B31:G33"/>
    <mergeCell ref="B38:G39"/>
    <mergeCell ref="B44:G46"/>
  </mergeCells>
  <printOptions verticalCentered="1"/>
  <pageMargins left="0.7" right="0.7" top="0.75" bottom="0.75" header="0.3" footer="0.3"/>
  <pageSetup paperSize="9" scale="99" orientation="portrait" verticalDpi="0" r:id="rId1"/>
  <colBreaks count="1" manualBreakCount="1">
    <brk id="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dimension ref="A2:J77"/>
  <sheetViews>
    <sheetView showGridLines="0" topLeftCell="A52" workbookViewId="0"/>
  </sheetViews>
  <sheetFormatPr baseColWidth="10" defaultRowHeight="18" x14ac:dyDescent="0.5"/>
  <cols>
    <col min="1" max="1" width="7.77734375" customWidth="1"/>
    <col min="2" max="2" width="10.44140625" customWidth="1"/>
    <col min="3" max="3" width="16" customWidth="1"/>
    <col min="4" max="6" width="14.77734375" customWidth="1"/>
  </cols>
  <sheetData>
    <row r="2" spans="2:7" ht="24" customHeight="1" x14ac:dyDescent="0.5"/>
    <row r="3" spans="2:7" ht="27" customHeight="1" x14ac:dyDescent="0.5"/>
    <row r="4" spans="2:7" ht="24.6" x14ac:dyDescent="0.5">
      <c r="B4" s="329" t="s">
        <v>275</v>
      </c>
      <c r="C4" s="329"/>
      <c r="D4" s="329"/>
      <c r="E4" s="329"/>
      <c r="F4" s="329"/>
      <c r="G4" s="330"/>
    </row>
    <row r="6" spans="2:7" x14ac:dyDescent="0.5">
      <c r="B6" s="442" t="s">
        <v>294</v>
      </c>
      <c r="C6" s="442"/>
      <c r="D6" s="442"/>
      <c r="E6" s="442"/>
      <c r="F6" s="442"/>
      <c r="G6" s="442"/>
    </row>
    <row r="7" spans="2:7" x14ac:dyDescent="0.5">
      <c r="B7" s="434" t="s">
        <v>293</v>
      </c>
      <c r="C7" s="434"/>
      <c r="D7" s="434"/>
      <c r="E7" s="434"/>
      <c r="F7" s="434"/>
      <c r="G7" s="434"/>
    </row>
    <row r="8" spans="2:7" x14ac:dyDescent="0.5">
      <c r="B8" s="434"/>
      <c r="C8" s="434"/>
      <c r="D8" s="434"/>
      <c r="E8" s="434"/>
      <c r="F8" s="434"/>
      <c r="G8" s="434"/>
    </row>
    <row r="9" spans="2:7" ht="17.25" customHeight="1" x14ac:dyDescent="0.5">
      <c r="B9" s="434" t="s">
        <v>176</v>
      </c>
      <c r="C9" s="434"/>
      <c r="D9" s="434"/>
      <c r="E9" s="434"/>
      <c r="F9" s="434"/>
      <c r="G9" s="434"/>
    </row>
    <row r="10" spans="2:7" x14ac:dyDescent="0.5">
      <c r="B10" s="434"/>
      <c r="C10" s="434"/>
      <c r="D10" s="434"/>
      <c r="E10" s="434"/>
      <c r="F10" s="434"/>
      <c r="G10" s="434"/>
    </row>
    <row r="11" spans="2:7" x14ac:dyDescent="0.5">
      <c r="B11" s="442" t="s">
        <v>177</v>
      </c>
      <c r="C11" s="442"/>
      <c r="D11" s="442"/>
      <c r="E11" s="442"/>
      <c r="F11" s="442"/>
      <c r="G11" s="442"/>
    </row>
    <row r="27" spans="2:7" ht="27.75" customHeight="1" x14ac:dyDescent="0.5">
      <c r="B27" s="440" t="s">
        <v>422</v>
      </c>
      <c r="C27" s="440"/>
      <c r="D27" s="440"/>
      <c r="E27" s="440"/>
      <c r="F27" s="440"/>
      <c r="G27" s="440"/>
    </row>
    <row r="29" spans="2:7" x14ac:dyDescent="0.5">
      <c r="C29" s="434" t="s">
        <v>178</v>
      </c>
      <c r="D29" s="434"/>
      <c r="E29" s="434"/>
      <c r="F29" s="434"/>
    </row>
    <row r="30" spans="2:7" x14ac:dyDescent="0.5">
      <c r="C30" s="434"/>
      <c r="D30" s="434"/>
      <c r="E30" s="434"/>
      <c r="F30" s="434"/>
    </row>
    <row r="31" spans="2:7" ht="17.25" customHeight="1" x14ac:dyDescent="0.5">
      <c r="C31" s="434" t="s">
        <v>179</v>
      </c>
      <c r="D31" s="434"/>
      <c r="E31" s="434"/>
      <c r="F31" s="434"/>
    </row>
    <row r="32" spans="2:7" x14ac:dyDescent="0.5">
      <c r="C32" s="434"/>
      <c r="D32" s="434"/>
      <c r="E32" s="434"/>
      <c r="F32" s="434"/>
    </row>
    <row r="33" spans="2:10" ht="17.25" customHeight="1" x14ac:dyDescent="0.5">
      <c r="C33" s="434" t="s">
        <v>180</v>
      </c>
      <c r="D33" s="434"/>
      <c r="E33" s="434"/>
      <c r="F33" s="434"/>
    </row>
    <row r="34" spans="2:10" x14ac:dyDescent="0.5">
      <c r="C34" s="434"/>
      <c r="D34" s="434"/>
      <c r="E34" s="434"/>
      <c r="F34" s="434"/>
    </row>
    <row r="35" spans="2:10" ht="17.25" customHeight="1" x14ac:dyDescent="0.5">
      <c r="C35" s="434" t="s">
        <v>181</v>
      </c>
      <c r="D35" s="434"/>
      <c r="E35" s="434"/>
      <c r="F35" s="434"/>
    </row>
    <row r="36" spans="2:10" x14ac:dyDescent="0.5">
      <c r="C36" s="434"/>
      <c r="D36" s="434"/>
      <c r="E36" s="434"/>
      <c r="F36" s="434"/>
    </row>
    <row r="37" spans="2:10" ht="17.25" customHeight="1" x14ac:dyDescent="0.5">
      <c r="C37" s="434" t="s">
        <v>182</v>
      </c>
      <c r="D37" s="434"/>
      <c r="E37" s="434"/>
      <c r="F37" s="434"/>
    </row>
    <row r="38" spans="2:10" x14ac:dyDescent="0.5">
      <c r="C38" s="434"/>
      <c r="D38" s="434"/>
      <c r="E38" s="434"/>
      <c r="F38" s="434"/>
    </row>
    <row r="40" spans="2:10" x14ac:dyDescent="0.5">
      <c r="B40" s="440" t="s">
        <v>423</v>
      </c>
      <c r="C40" s="440"/>
      <c r="D40" s="440"/>
      <c r="E40" s="440"/>
      <c r="F40" s="441"/>
      <c r="G40" s="441"/>
    </row>
    <row r="41" spans="2:10" ht="17.25" customHeight="1" x14ac:dyDescent="0.5">
      <c r="C41" s="434" t="s">
        <v>183</v>
      </c>
      <c r="D41" s="434"/>
      <c r="E41" s="434"/>
      <c r="F41" s="434"/>
    </row>
    <row r="42" spans="2:10" x14ac:dyDescent="0.5">
      <c r="C42" s="434"/>
      <c r="D42" s="434"/>
      <c r="E42" s="434"/>
      <c r="F42" s="434"/>
      <c r="H42" s="433"/>
      <c r="I42" s="433"/>
      <c r="J42" s="433"/>
    </row>
    <row r="43" spans="2:10" ht="17.25" customHeight="1" x14ac:dyDescent="0.5">
      <c r="C43" s="434" t="s">
        <v>184</v>
      </c>
      <c r="D43" s="434"/>
      <c r="E43" s="434"/>
      <c r="F43" s="434"/>
      <c r="H43" s="433"/>
      <c r="I43" s="433"/>
      <c r="J43" s="433"/>
    </row>
    <row r="44" spans="2:10" x14ac:dyDescent="0.5">
      <c r="C44" s="434"/>
      <c r="D44" s="434"/>
      <c r="E44" s="434"/>
      <c r="F44" s="434"/>
    </row>
    <row r="45" spans="2:10" ht="17.25" customHeight="1" x14ac:dyDescent="0.5">
      <c r="C45" s="434" t="s">
        <v>185</v>
      </c>
      <c r="D45" s="434"/>
      <c r="E45" s="434"/>
      <c r="F45" s="434"/>
    </row>
    <row r="46" spans="2:10" x14ac:dyDescent="0.5">
      <c r="C46" s="434"/>
      <c r="D46" s="434"/>
      <c r="E46" s="434"/>
      <c r="F46" s="434"/>
    </row>
    <row r="47" spans="2:10" ht="17.25" customHeight="1" x14ac:dyDescent="0.5">
      <c r="C47" s="434" t="s">
        <v>186</v>
      </c>
      <c r="D47" s="434"/>
      <c r="E47" s="434"/>
      <c r="F47" s="434"/>
    </row>
    <row r="48" spans="2:10" x14ac:dyDescent="0.5">
      <c r="C48" s="434"/>
      <c r="D48" s="434"/>
      <c r="E48" s="434"/>
      <c r="F48" s="434"/>
    </row>
    <row r="50" spans="2:7" ht="17.25" customHeight="1" x14ac:dyDescent="0.5">
      <c r="B50" s="309" t="s">
        <v>424</v>
      </c>
      <c r="C50" s="309"/>
      <c r="D50" s="309"/>
      <c r="E50" s="309"/>
      <c r="F50" s="309"/>
      <c r="G50" s="309"/>
    </row>
    <row r="51" spans="2:7" x14ac:dyDescent="0.5">
      <c r="B51" s="439"/>
      <c r="C51" s="439"/>
      <c r="D51" s="439"/>
      <c r="E51" s="439"/>
      <c r="F51" s="439"/>
      <c r="G51" s="439"/>
    </row>
    <row r="52" spans="2:7" x14ac:dyDescent="0.5">
      <c r="B52" s="160"/>
      <c r="C52" s="160"/>
      <c r="D52" s="160"/>
      <c r="E52" s="160"/>
      <c r="F52" s="160"/>
      <c r="G52" s="160"/>
    </row>
    <row r="53" spans="2:7" x14ac:dyDescent="0.5">
      <c r="B53" s="96"/>
      <c r="C53" s="96"/>
      <c r="D53" s="96"/>
      <c r="E53" s="96"/>
      <c r="F53" s="96"/>
      <c r="G53" s="96"/>
    </row>
    <row r="54" spans="2:7" x14ac:dyDescent="0.5">
      <c r="B54" s="435" t="s">
        <v>187</v>
      </c>
      <c r="C54" s="436" t="s">
        <v>188</v>
      </c>
      <c r="D54" s="436"/>
      <c r="E54" s="436"/>
      <c r="F54" s="436"/>
    </row>
    <row r="55" spans="2:7" x14ac:dyDescent="0.5">
      <c r="B55" s="435"/>
    </row>
    <row r="56" spans="2:7" x14ac:dyDescent="0.5">
      <c r="B56" s="435"/>
      <c r="C56" s="437" t="s">
        <v>189</v>
      </c>
      <c r="D56" s="437"/>
      <c r="E56" s="437"/>
      <c r="F56" s="437"/>
    </row>
    <row r="57" spans="2:7" x14ac:dyDescent="0.5">
      <c r="B57" s="435"/>
    </row>
    <row r="58" spans="2:7" x14ac:dyDescent="0.5">
      <c r="B58" s="435"/>
      <c r="C58" s="436" t="s">
        <v>190</v>
      </c>
      <c r="D58" s="436"/>
      <c r="E58" s="436"/>
      <c r="F58" s="436"/>
    </row>
    <row r="59" spans="2:7" x14ac:dyDescent="0.5">
      <c r="B59" s="435"/>
    </row>
    <row r="60" spans="2:7" x14ac:dyDescent="0.5">
      <c r="B60" s="435"/>
      <c r="C60" s="437" t="s">
        <v>191</v>
      </c>
      <c r="D60" s="437"/>
      <c r="E60" s="437"/>
      <c r="F60" s="437"/>
    </row>
    <row r="61" spans="2:7" x14ac:dyDescent="0.5">
      <c r="B61" s="435"/>
    </row>
    <row r="62" spans="2:7" x14ac:dyDescent="0.5">
      <c r="B62" s="435"/>
    </row>
    <row r="63" spans="2:7" x14ac:dyDescent="0.5">
      <c r="B63" s="435"/>
    </row>
    <row r="64" spans="2:7" x14ac:dyDescent="0.5">
      <c r="B64" s="435"/>
    </row>
    <row r="65" spans="1:7" x14ac:dyDescent="0.5">
      <c r="B65" s="435"/>
      <c r="C65" s="443" t="s">
        <v>459</v>
      </c>
      <c r="D65" s="443"/>
      <c r="E65" s="443"/>
      <c r="F65" s="443"/>
    </row>
    <row r="66" spans="1:7" x14ac:dyDescent="0.5">
      <c r="B66" s="435"/>
      <c r="C66" s="293"/>
      <c r="D66" s="293"/>
      <c r="E66" s="293"/>
      <c r="F66" s="293"/>
    </row>
    <row r="67" spans="1:7" x14ac:dyDescent="0.5">
      <c r="B67" s="435"/>
    </row>
    <row r="68" spans="1:7" x14ac:dyDescent="0.5">
      <c r="B68" s="309" t="s">
        <v>331</v>
      </c>
      <c r="C68" s="309"/>
      <c r="D68" s="309"/>
      <c r="E68" s="309"/>
      <c r="F68" s="309"/>
      <c r="G68" s="309"/>
    </row>
    <row r="69" spans="1:7" x14ac:dyDescent="0.5">
      <c r="B69" s="309"/>
      <c r="C69" s="309"/>
      <c r="D69" s="309"/>
      <c r="E69" s="309"/>
      <c r="F69" s="309"/>
      <c r="G69" s="309"/>
    </row>
    <row r="71" spans="1:7" ht="32.25" customHeight="1" x14ac:dyDescent="0.5">
      <c r="B71" s="438" t="s">
        <v>467</v>
      </c>
      <c r="C71" s="438"/>
      <c r="D71" s="438"/>
      <c r="E71" s="438"/>
      <c r="F71" s="438"/>
      <c r="G71" s="438"/>
    </row>
    <row r="72" spans="1:7" x14ac:dyDescent="0.5">
      <c r="B72" s="282"/>
      <c r="C72" s="282"/>
      <c r="D72" s="282"/>
      <c r="E72" s="282"/>
      <c r="F72" s="282"/>
      <c r="G72" s="282"/>
    </row>
    <row r="74" spans="1:7" s="7" customFormat="1" x14ac:dyDescent="0.5">
      <c r="A74" s="8"/>
      <c r="B74" s="8"/>
      <c r="C74" s="8"/>
      <c r="D74" s="8"/>
      <c r="E74" s="8"/>
      <c r="F74" s="8"/>
      <c r="G74" s="8"/>
    </row>
    <row r="75" spans="1:7" s="7" customFormat="1" x14ac:dyDescent="0.5">
      <c r="A75" s="8"/>
      <c r="B75" s="8"/>
      <c r="C75" s="8"/>
      <c r="D75" s="8"/>
      <c r="E75" s="8"/>
      <c r="F75" s="8"/>
      <c r="G75" s="8"/>
    </row>
    <row r="76" spans="1:7" s="7" customFormat="1" x14ac:dyDescent="0.5">
      <c r="A76" s="8"/>
      <c r="B76" s="8"/>
      <c r="C76" s="8"/>
      <c r="D76" s="8"/>
      <c r="E76" s="8"/>
      <c r="F76" s="8"/>
      <c r="G76" s="8"/>
    </row>
    <row r="77" spans="1:7" s="7" customFormat="1" x14ac:dyDescent="0.5">
      <c r="A77" s="8"/>
      <c r="B77" s="8"/>
      <c r="C77" s="8"/>
      <c r="D77" s="8"/>
      <c r="E77" s="8"/>
      <c r="F77" s="8"/>
      <c r="G77" s="8"/>
    </row>
  </sheetData>
  <mergeCells count="26">
    <mergeCell ref="B4:G4"/>
    <mergeCell ref="B7:G8"/>
    <mergeCell ref="B9:G10"/>
    <mergeCell ref="B71:G71"/>
    <mergeCell ref="B50:G51"/>
    <mergeCell ref="C29:F30"/>
    <mergeCell ref="C31:F32"/>
    <mergeCell ref="B40:G40"/>
    <mergeCell ref="B6:G6"/>
    <mergeCell ref="C33:F34"/>
    <mergeCell ref="C35:F36"/>
    <mergeCell ref="C37:F38"/>
    <mergeCell ref="B11:G11"/>
    <mergeCell ref="B27:G27"/>
    <mergeCell ref="C65:F65"/>
    <mergeCell ref="H42:J43"/>
    <mergeCell ref="B68:G69"/>
    <mergeCell ref="C47:F48"/>
    <mergeCell ref="B54:B67"/>
    <mergeCell ref="C54:F54"/>
    <mergeCell ref="C56:F56"/>
    <mergeCell ref="C58:F58"/>
    <mergeCell ref="C60:F60"/>
    <mergeCell ref="C45:F46"/>
    <mergeCell ref="C41:F42"/>
    <mergeCell ref="C43:F44"/>
  </mergeCells>
  <pageMargins left="0.7" right="0.7" top="0.75" bottom="0.75" header="0.3" footer="0.3"/>
  <pageSetup paperSize="9" scale="99" orientation="portrait" verticalDpi="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AO242"/>
  <sheetViews>
    <sheetView showGridLines="0" topLeftCell="A46" workbookViewId="0"/>
  </sheetViews>
  <sheetFormatPr baseColWidth="10" defaultColWidth="11" defaultRowHeight="13.2" x14ac:dyDescent="0.5"/>
  <cols>
    <col min="1" max="1" width="11" style="147"/>
    <col min="2" max="4" width="11" style="146"/>
    <col min="5" max="5" width="13.33203125" style="146" customWidth="1"/>
    <col min="6" max="10" width="11" style="148"/>
    <col min="11" max="34" width="11" style="149"/>
    <col min="35" max="16384" width="11" style="146"/>
  </cols>
  <sheetData>
    <row r="1" spans="1:41" x14ac:dyDescent="0.5">
      <c r="A1" s="146"/>
    </row>
    <row r="2" spans="1:41" x14ac:dyDescent="0.5">
      <c r="A2" s="146"/>
    </row>
    <row r="3" spans="1:41" x14ac:dyDescent="0.5">
      <c r="A3" s="146"/>
    </row>
    <row r="4" spans="1:41" x14ac:dyDescent="0.5">
      <c r="A4" s="146"/>
    </row>
    <row r="5" spans="1:41" x14ac:dyDescent="0.5">
      <c r="A5" s="146"/>
    </row>
    <row r="6" spans="1:41" x14ac:dyDescent="0.5">
      <c r="A6" s="146"/>
    </row>
    <row r="7" spans="1:41" ht="42.75" customHeight="1" x14ac:dyDescent="0.5">
      <c r="A7" s="146"/>
      <c r="B7" s="473" t="s">
        <v>230</v>
      </c>
      <c r="C7" s="474"/>
      <c r="D7" s="474"/>
      <c r="E7" s="474"/>
      <c r="F7" s="474"/>
      <c r="G7" s="474"/>
      <c r="H7" s="474"/>
      <c r="I7" s="474"/>
      <c r="J7" s="474"/>
    </row>
    <row r="8" spans="1:41" ht="18" x14ac:dyDescent="0.5">
      <c r="A8" s="146"/>
      <c r="B8" s="153"/>
      <c r="C8" s="108"/>
      <c r="D8" s="108"/>
      <c r="E8" s="108"/>
      <c r="F8" s="108"/>
      <c r="G8" s="108"/>
      <c r="H8" s="108"/>
      <c r="I8" s="108"/>
      <c r="J8" s="108"/>
    </row>
    <row r="9" spans="1:41" s="149" customFormat="1" ht="13.8" thickBot="1" x14ac:dyDescent="0.55000000000000004"/>
    <row r="10" spans="1:41" s="144" customFormat="1" x14ac:dyDescent="0.5">
      <c r="A10" s="146"/>
      <c r="B10" s="484" t="s">
        <v>231</v>
      </c>
      <c r="C10" s="485"/>
      <c r="D10" s="485"/>
      <c r="E10" s="486"/>
      <c r="F10" s="490" t="s">
        <v>55</v>
      </c>
      <c r="G10" s="491"/>
      <c r="H10" s="491"/>
      <c r="I10" s="491"/>
      <c r="J10" s="492"/>
      <c r="K10" s="149"/>
      <c r="L10" s="149"/>
      <c r="M10" s="149"/>
      <c r="N10" s="150">
        <v>36</v>
      </c>
      <c r="O10" s="150">
        <v>52</v>
      </c>
      <c r="P10" s="150">
        <v>64</v>
      </c>
      <c r="Q10" s="150">
        <v>60</v>
      </c>
      <c r="R10" s="150">
        <v>40</v>
      </c>
      <c r="S10" s="149"/>
      <c r="T10" s="149" t="s">
        <v>56</v>
      </c>
      <c r="U10" s="149"/>
      <c r="V10" s="149"/>
      <c r="W10" s="149"/>
      <c r="X10" s="149"/>
      <c r="Y10" s="149"/>
      <c r="Z10" s="149"/>
      <c r="AA10" s="149"/>
      <c r="AB10" s="149"/>
      <c r="AC10" s="149"/>
      <c r="AD10" s="149"/>
      <c r="AE10" s="149"/>
      <c r="AF10" s="149"/>
      <c r="AG10" s="149"/>
      <c r="AH10" s="149"/>
      <c r="AL10" s="142"/>
      <c r="AM10" s="142"/>
      <c r="AN10" s="142"/>
      <c r="AO10" s="142"/>
    </row>
    <row r="11" spans="1:41" s="144" customFormat="1" x14ac:dyDescent="0.5">
      <c r="A11" s="146"/>
      <c r="B11" s="487"/>
      <c r="C11" s="488"/>
      <c r="D11" s="488"/>
      <c r="E11" s="489"/>
      <c r="F11" s="169">
        <v>0</v>
      </c>
      <c r="G11" s="169">
        <v>1</v>
      </c>
      <c r="H11" s="169">
        <v>2</v>
      </c>
      <c r="I11" s="169">
        <v>3</v>
      </c>
      <c r="J11" s="170">
        <v>4</v>
      </c>
      <c r="K11" s="149"/>
      <c r="L11" s="149"/>
      <c r="M11" s="149"/>
      <c r="N11" s="152" t="s">
        <v>57</v>
      </c>
      <c r="O11" s="152" t="s">
        <v>58</v>
      </c>
      <c r="P11" s="152" t="s">
        <v>59</v>
      </c>
      <c r="Q11" s="152" t="s">
        <v>60</v>
      </c>
      <c r="R11" s="152" t="s">
        <v>61</v>
      </c>
      <c r="S11" s="149"/>
      <c r="T11" s="149"/>
      <c r="U11" s="149"/>
      <c r="V11" s="149"/>
      <c r="W11" s="149"/>
      <c r="X11" s="149"/>
      <c r="Y11" s="149"/>
      <c r="Z11" s="149"/>
      <c r="AA11" s="149"/>
      <c r="AB11" s="149"/>
      <c r="AC11" s="149"/>
      <c r="AD11" s="149"/>
      <c r="AE11" s="149"/>
      <c r="AF11" s="149"/>
      <c r="AG11" s="149"/>
      <c r="AH11" s="149"/>
      <c r="AL11" s="142"/>
      <c r="AM11" s="142"/>
      <c r="AN11" s="142"/>
      <c r="AO11" s="142"/>
    </row>
    <row r="12" spans="1:41" s="144" customFormat="1" ht="23.25" customHeight="1" x14ac:dyDescent="0.5">
      <c r="A12" s="146"/>
      <c r="B12" s="475" t="s">
        <v>232</v>
      </c>
      <c r="C12" s="476"/>
      <c r="D12" s="476"/>
      <c r="E12" s="477"/>
      <c r="F12" s="140"/>
      <c r="G12" s="140"/>
      <c r="H12" s="140"/>
      <c r="I12" s="140"/>
      <c r="J12" s="141"/>
      <c r="K12" s="149"/>
      <c r="L12" s="149"/>
      <c r="M12" s="149"/>
      <c r="N12" s="150"/>
      <c r="O12" s="150"/>
      <c r="P12" s="150"/>
      <c r="Q12" s="150" t="e">
        <f>+SUM(U12:Y12)</f>
        <v>#REF!</v>
      </c>
      <c r="R12" s="150"/>
      <c r="S12" s="149"/>
      <c r="T12" s="150" t="e">
        <f>+SUM(U12:Y12)</f>
        <v>#REF!</v>
      </c>
      <c r="U12" s="149" t="e">
        <f>+IF($AF12&gt;1,#REF!,IF($AF12&lt;1,#REF!,F$11))</f>
        <v>#REF!</v>
      </c>
      <c r="V12" s="149">
        <f>+IF(G12=$U$11,0,G$11)</f>
        <v>0</v>
      </c>
      <c r="W12" s="149">
        <f>+IF(H12=$U$11,0,H$11)</f>
        <v>0</v>
      </c>
      <c r="X12" s="149">
        <f>+IF(I12=$U$11,0,I$11)</f>
        <v>0</v>
      </c>
      <c r="Y12" s="149">
        <f>+IF(J12=$U$11,0,J$11)</f>
        <v>0</v>
      </c>
      <c r="Z12" s="149"/>
      <c r="AA12" s="149">
        <f>+IF(F12=$U$11,0,1)</f>
        <v>0</v>
      </c>
      <c r="AB12" s="149">
        <f>+IF(G12=$U$11,0,1)</f>
        <v>0</v>
      </c>
      <c r="AC12" s="149">
        <f>+IF(H12=$U$11,0,1)</f>
        <v>0</v>
      </c>
      <c r="AD12" s="149">
        <f>+IF(I12=$U$11,0,1)</f>
        <v>0</v>
      </c>
      <c r="AE12" s="149">
        <f>+IF(J12=$U$11,0,1)</f>
        <v>0</v>
      </c>
      <c r="AF12" s="149">
        <f>SUM(AA12:AE12)</f>
        <v>0</v>
      </c>
      <c r="AG12" s="149"/>
      <c r="AH12" s="149" t="e">
        <f>+SUM(U12:Y12)</f>
        <v>#REF!</v>
      </c>
      <c r="AJ12" s="143"/>
      <c r="AK12" s="143"/>
      <c r="AL12" s="143"/>
      <c r="AM12" s="143"/>
      <c r="AN12" s="143"/>
      <c r="AO12" s="143"/>
    </row>
    <row r="13" spans="1:41" s="144" customFormat="1" ht="22.5" customHeight="1" x14ac:dyDescent="0.5">
      <c r="A13" s="146"/>
      <c r="B13" s="475" t="s">
        <v>233</v>
      </c>
      <c r="C13" s="476"/>
      <c r="D13" s="476"/>
      <c r="E13" s="477"/>
      <c r="F13" s="140"/>
      <c r="G13" s="140"/>
      <c r="H13" s="140"/>
      <c r="I13" s="140"/>
      <c r="J13" s="141"/>
      <c r="K13" s="149"/>
      <c r="L13" s="149"/>
      <c r="M13" s="149"/>
      <c r="N13" s="150"/>
      <c r="O13" s="150"/>
      <c r="P13" s="150"/>
      <c r="Q13" s="150"/>
      <c r="R13" s="150" t="e">
        <f>+T13</f>
        <v>#REF!</v>
      </c>
      <c r="S13" s="149"/>
      <c r="T13" s="150" t="e">
        <f t="shared" ref="T13:T36" si="0">+SUM(U13:Y13)</f>
        <v>#REF!</v>
      </c>
      <c r="U13" s="149" t="e">
        <f>+IF($AF13&gt;1,#REF!,IF($AF13&lt;1,#REF!,F$11))</f>
        <v>#REF!</v>
      </c>
      <c r="V13" s="149">
        <f t="shared" ref="V13:Y36" si="1">+IF(G13=$U$11,0,G$11)</f>
        <v>0</v>
      </c>
      <c r="W13" s="149">
        <f t="shared" si="1"/>
        <v>0</v>
      </c>
      <c r="X13" s="149">
        <f t="shared" si="1"/>
        <v>0</v>
      </c>
      <c r="Y13" s="149">
        <f t="shared" si="1"/>
        <v>0</v>
      </c>
      <c r="Z13" s="149"/>
      <c r="AA13" s="149">
        <f t="shared" ref="AA13:AE36" si="2">+IF(F13=$U$11,0,1)</f>
        <v>0</v>
      </c>
      <c r="AB13" s="149">
        <f t="shared" si="2"/>
        <v>0</v>
      </c>
      <c r="AC13" s="149">
        <f t="shared" si="2"/>
        <v>0</v>
      </c>
      <c r="AD13" s="149">
        <f t="shared" si="2"/>
        <v>0</v>
      </c>
      <c r="AE13" s="149">
        <f t="shared" si="2"/>
        <v>0</v>
      </c>
      <c r="AF13" s="149">
        <f t="shared" ref="AF13:AF36" si="3">SUM(AA13:AE13)</f>
        <v>0</v>
      </c>
      <c r="AG13" s="149"/>
      <c r="AH13" s="149" t="e">
        <f t="shared" ref="AH13:AH36" si="4">+SUM(U13:Y13)</f>
        <v>#REF!</v>
      </c>
      <c r="AJ13" s="143"/>
      <c r="AK13" s="143"/>
      <c r="AL13" s="143"/>
      <c r="AM13" s="143"/>
      <c r="AN13" s="143"/>
      <c r="AO13" s="143"/>
    </row>
    <row r="14" spans="1:41" s="144" customFormat="1" ht="24.75" customHeight="1" x14ac:dyDescent="0.5">
      <c r="A14" s="146"/>
      <c r="B14" s="475" t="s">
        <v>234</v>
      </c>
      <c r="C14" s="476"/>
      <c r="D14" s="476"/>
      <c r="E14" s="477"/>
      <c r="F14" s="140"/>
      <c r="G14" s="140"/>
      <c r="H14" s="140"/>
      <c r="I14" s="140"/>
      <c r="J14" s="141"/>
      <c r="K14" s="149"/>
      <c r="L14" s="149"/>
      <c r="M14" s="149"/>
      <c r="N14" s="150"/>
      <c r="O14" s="150"/>
      <c r="P14" s="150"/>
      <c r="Q14" s="150" t="e">
        <f>+T14</f>
        <v>#REF!</v>
      </c>
      <c r="R14" s="150"/>
      <c r="S14" s="149"/>
      <c r="T14" s="150" t="e">
        <f t="shared" si="0"/>
        <v>#REF!</v>
      </c>
      <c r="U14" s="149" t="e">
        <f>+IF($AF14&gt;1,#REF!,IF($AF14&lt;1,#REF!,F$11))</f>
        <v>#REF!</v>
      </c>
      <c r="V14" s="149">
        <f t="shared" si="1"/>
        <v>0</v>
      </c>
      <c r="W14" s="149">
        <f t="shared" si="1"/>
        <v>0</v>
      </c>
      <c r="X14" s="149">
        <f t="shared" si="1"/>
        <v>0</v>
      </c>
      <c r="Y14" s="149">
        <f t="shared" si="1"/>
        <v>0</v>
      </c>
      <c r="Z14" s="149"/>
      <c r="AA14" s="149">
        <f t="shared" si="2"/>
        <v>0</v>
      </c>
      <c r="AB14" s="149">
        <f t="shared" si="2"/>
        <v>0</v>
      </c>
      <c r="AC14" s="149">
        <f t="shared" si="2"/>
        <v>0</v>
      </c>
      <c r="AD14" s="149">
        <f t="shared" si="2"/>
        <v>0</v>
      </c>
      <c r="AE14" s="149">
        <f t="shared" si="2"/>
        <v>0</v>
      </c>
      <c r="AF14" s="149">
        <f t="shared" si="3"/>
        <v>0</v>
      </c>
      <c r="AG14" s="149"/>
      <c r="AH14" s="149" t="e">
        <f t="shared" si="4"/>
        <v>#REF!</v>
      </c>
      <c r="AJ14" s="143"/>
      <c r="AK14" s="143"/>
      <c r="AL14" s="143"/>
      <c r="AM14" s="143"/>
      <c r="AN14" s="143"/>
      <c r="AO14" s="143"/>
    </row>
    <row r="15" spans="1:41" s="144" customFormat="1" ht="39" customHeight="1" x14ac:dyDescent="0.5">
      <c r="A15" s="146"/>
      <c r="B15" s="475" t="s">
        <v>235</v>
      </c>
      <c r="C15" s="476"/>
      <c r="D15" s="476"/>
      <c r="E15" s="477"/>
      <c r="F15" s="140"/>
      <c r="G15" s="140"/>
      <c r="H15" s="140"/>
      <c r="I15" s="140"/>
      <c r="J15" s="141"/>
      <c r="K15" s="149"/>
      <c r="L15" s="149"/>
      <c r="M15" s="149"/>
      <c r="N15" s="150"/>
      <c r="O15" s="150" t="e">
        <f>+T15</f>
        <v>#REF!</v>
      </c>
      <c r="P15" s="150"/>
      <c r="Q15" s="150"/>
      <c r="R15" s="150"/>
      <c r="S15" s="149"/>
      <c r="T15" s="150" t="e">
        <f t="shared" si="0"/>
        <v>#REF!</v>
      </c>
      <c r="U15" s="149" t="e">
        <f>+IF($AF15&gt;1,#REF!,IF($AF15&lt;1,#REF!,F$11))</f>
        <v>#REF!</v>
      </c>
      <c r="V15" s="149">
        <f t="shared" si="1"/>
        <v>0</v>
      </c>
      <c r="W15" s="149">
        <f t="shared" si="1"/>
        <v>0</v>
      </c>
      <c r="X15" s="149">
        <f t="shared" si="1"/>
        <v>0</v>
      </c>
      <c r="Y15" s="149">
        <f t="shared" si="1"/>
        <v>0</v>
      </c>
      <c r="Z15" s="149"/>
      <c r="AA15" s="149">
        <f t="shared" si="2"/>
        <v>0</v>
      </c>
      <c r="AB15" s="149">
        <f t="shared" si="2"/>
        <v>0</v>
      </c>
      <c r="AC15" s="149">
        <f t="shared" si="2"/>
        <v>0</v>
      </c>
      <c r="AD15" s="149">
        <f t="shared" si="2"/>
        <v>0</v>
      </c>
      <c r="AE15" s="149">
        <f t="shared" si="2"/>
        <v>0</v>
      </c>
      <c r="AF15" s="149">
        <f t="shared" si="3"/>
        <v>0</v>
      </c>
      <c r="AG15" s="149"/>
      <c r="AH15" s="149" t="e">
        <f t="shared" si="4"/>
        <v>#REF!</v>
      </c>
      <c r="AJ15" s="143"/>
      <c r="AK15" s="143"/>
      <c r="AL15" s="143"/>
      <c r="AM15" s="143"/>
      <c r="AN15" s="143"/>
      <c r="AO15" s="143"/>
    </row>
    <row r="16" spans="1:41" s="144" customFormat="1" ht="15.75" customHeight="1" x14ac:dyDescent="0.5">
      <c r="A16" s="146"/>
      <c r="B16" s="475" t="s">
        <v>236</v>
      </c>
      <c r="C16" s="476"/>
      <c r="D16" s="476"/>
      <c r="E16" s="477"/>
      <c r="F16" s="140"/>
      <c r="G16" s="140"/>
      <c r="H16" s="140"/>
      <c r="I16" s="140"/>
      <c r="J16" s="141"/>
      <c r="K16" s="149"/>
      <c r="L16" s="149"/>
      <c r="M16" s="149"/>
      <c r="N16" s="150"/>
      <c r="O16" s="150" t="e">
        <f>+T16</f>
        <v>#REF!</v>
      </c>
      <c r="P16" s="150"/>
      <c r="Q16" s="150"/>
      <c r="R16" s="150"/>
      <c r="S16" s="149"/>
      <c r="T16" s="150" t="e">
        <f t="shared" si="0"/>
        <v>#REF!</v>
      </c>
      <c r="U16" s="149" t="e">
        <f>+IF($AF16&gt;1,#REF!,IF($AF16&lt;1,#REF!,F$11))</f>
        <v>#REF!</v>
      </c>
      <c r="V16" s="149">
        <f t="shared" si="1"/>
        <v>0</v>
      </c>
      <c r="W16" s="149">
        <f t="shared" si="1"/>
        <v>0</v>
      </c>
      <c r="X16" s="149">
        <f t="shared" si="1"/>
        <v>0</v>
      </c>
      <c r="Y16" s="149">
        <f t="shared" si="1"/>
        <v>0</v>
      </c>
      <c r="Z16" s="149"/>
      <c r="AA16" s="149">
        <f t="shared" si="2"/>
        <v>0</v>
      </c>
      <c r="AB16" s="149">
        <f t="shared" si="2"/>
        <v>0</v>
      </c>
      <c r="AC16" s="149">
        <f t="shared" si="2"/>
        <v>0</v>
      </c>
      <c r="AD16" s="149">
        <f t="shared" si="2"/>
        <v>0</v>
      </c>
      <c r="AE16" s="149">
        <f t="shared" si="2"/>
        <v>0</v>
      </c>
      <c r="AF16" s="149">
        <f t="shared" si="3"/>
        <v>0</v>
      </c>
      <c r="AG16" s="149"/>
      <c r="AH16" s="149" t="e">
        <f t="shared" si="4"/>
        <v>#REF!</v>
      </c>
      <c r="AJ16" s="143"/>
      <c r="AK16" s="143"/>
      <c r="AL16" s="143"/>
      <c r="AM16" s="143"/>
      <c r="AN16" s="143"/>
      <c r="AO16" s="143"/>
    </row>
    <row r="17" spans="1:34" s="144" customFormat="1" ht="33.75" customHeight="1" x14ac:dyDescent="0.5">
      <c r="A17" s="146"/>
      <c r="B17" s="475" t="s">
        <v>237</v>
      </c>
      <c r="C17" s="476"/>
      <c r="D17" s="476"/>
      <c r="E17" s="477"/>
      <c r="F17" s="140"/>
      <c r="G17" s="140"/>
      <c r="H17" s="140"/>
      <c r="I17" s="140"/>
      <c r="J17" s="141"/>
      <c r="K17" s="149"/>
      <c r="L17" s="149"/>
      <c r="M17" s="149"/>
      <c r="N17" s="150" t="e">
        <f>+T17</f>
        <v>#REF!</v>
      </c>
      <c r="O17" s="150"/>
      <c r="P17" s="150"/>
      <c r="Q17" s="150"/>
      <c r="R17" s="150"/>
      <c r="S17" s="149"/>
      <c r="T17" s="150" t="e">
        <f t="shared" si="0"/>
        <v>#REF!</v>
      </c>
      <c r="U17" s="149" t="e">
        <f>+IF($AF17&gt;1,#REF!,IF($AF17&lt;1,#REF!,F$11))</f>
        <v>#REF!</v>
      </c>
      <c r="V17" s="149">
        <f t="shared" si="1"/>
        <v>0</v>
      </c>
      <c r="W17" s="149">
        <f t="shared" si="1"/>
        <v>0</v>
      </c>
      <c r="X17" s="149">
        <f t="shared" si="1"/>
        <v>0</v>
      </c>
      <c r="Y17" s="149">
        <f t="shared" si="1"/>
        <v>0</v>
      </c>
      <c r="Z17" s="149"/>
      <c r="AA17" s="149">
        <f t="shared" si="2"/>
        <v>0</v>
      </c>
      <c r="AB17" s="149">
        <f t="shared" si="2"/>
        <v>0</v>
      </c>
      <c r="AC17" s="149">
        <f t="shared" si="2"/>
        <v>0</v>
      </c>
      <c r="AD17" s="149">
        <f t="shared" si="2"/>
        <v>0</v>
      </c>
      <c r="AE17" s="149">
        <f t="shared" si="2"/>
        <v>0</v>
      </c>
      <c r="AF17" s="149">
        <f t="shared" si="3"/>
        <v>0</v>
      </c>
      <c r="AG17" s="149"/>
      <c r="AH17" s="149" t="e">
        <f t="shared" si="4"/>
        <v>#REF!</v>
      </c>
    </row>
    <row r="18" spans="1:34" s="144" customFormat="1" ht="38.25" customHeight="1" x14ac:dyDescent="0.5">
      <c r="A18" s="146"/>
      <c r="B18" s="475" t="s">
        <v>238</v>
      </c>
      <c r="C18" s="476"/>
      <c r="D18" s="476"/>
      <c r="E18" s="477"/>
      <c r="F18" s="140"/>
      <c r="G18" s="140"/>
      <c r="H18" s="140"/>
      <c r="I18" s="140"/>
      <c r="J18" s="141"/>
      <c r="K18" s="149"/>
      <c r="L18" s="149"/>
      <c r="M18" s="149"/>
      <c r="N18" s="150"/>
      <c r="O18" s="150"/>
      <c r="P18" s="150"/>
      <c r="Q18" s="150" t="e">
        <f>+T18</f>
        <v>#REF!</v>
      </c>
      <c r="R18" s="150"/>
      <c r="S18" s="149"/>
      <c r="T18" s="150" t="e">
        <f t="shared" si="0"/>
        <v>#REF!</v>
      </c>
      <c r="U18" s="149" t="e">
        <f>+IF($AF18&gt;1,#REF!,IF($AF18&lt;1,#REF!,F$11))</f>
        <v>#REF!</v>
      </c>
      <c r="V18" s="149">
        <f t="shared" si="1"/>
        <v>0</v>
      </c>
      <c r="W18" s="149">
        <f t="shared" si="1"/>
        <v>0</v>
      </c>
      <c r="X18" s="149">
        <f t="shared" si="1"/>
        <v>0</v>
      </c>
      <c r="Y18" s="149">
        <f t="shared" si="1"/>
        <v>0</v>
      </c>
      <c r="Z18" s="149"/>
      <c r="AA18" s="149">
        <f t="shared" si="2"/>
        <v>0</v>
      </c>
      <c r="AB18" s="149">
        <f t="shared" si="2"/>
        <v>0</v>
      </c>
      <c r="AC18" s="149">
        <f t="shared" si="2"/>
        <v>0</v>
      </c>
      <c r="AD18" s="149">
        <f t="shared" si="2"/>
        <v>0</v>
      </c>
      <c r="AE18" s="149">
        <f t="shared" si="2"/>
        <v>0</v>
      </c>
      <c r="AF18" s="149">
        <f t="shared" si="3"/>
        <v>0</v>
      </c>
      <c r="AG18" s="149"/>
      <c r="AH18" s="149" t="e">
        <f t="shared" si="4"/>
        <v>#REF!</v>
      </c>
    </row>
    <row r="19" spans="1:34" s="144" customFormat="1" ht="29.25" customHeight="1" x14ac:dyDescent="0.5">
      <c r="A19" s="146"/>
      <c r="B19" s="475" t="s">
        <v>239</v>
      </c>
      <c r="C19" s="476"/>
      <c r="D19" s="476"/>
      <c r="E19" s="477"/>
      <c r="F19" s="140"/>
      <c r="G19" s="140"/>
      <c r="H19" s="140"/>
      <c r="I19" s="140"/>
      <c r="J19" s="141"/>
      <c r="K19" s="149"/>
      <c r="L19" s="149"/>
      <c r="M19" s="149"/>
      <c r="N19" s="150"/>
      <c r="O19" s="150"/>
      <c r="P19" s="150" t="e">
        <f t="shared" ref="P19:P33" si="5">+T19</f>
        <v>#REF!</v>
      </c>
      <c r="Q19" s="150"/>
      <c r="R19" s="150"/>
      <c r="S19" s="149"/>
      <c r="T19" s="150" t="e">
        <f t="shared" si="0"/>
        <v>#REF!</v>
      </c>
      <c r="U19" s="149" t="e">
        <f>+IF($AF19&gt;1,#REF!,IF($AF19&lt;1,#REF!,F$11))</f>
        <v>#REF!</v>
      </c>
      <c r="V19" s="149">
        <f t="shared" si="1"/>
        <v>0</v>
      </c>
      <c r="W19" s="149">
        <f t="shared" si="1"/>
        <v>0</v>
      </c>
      <c r="X19" s="149">
        <f t="shared" si="1"/>
        <v>0</v>
      </c>
      <c r="Y19" s="149">
        <f t="shared" si="1"/>
        <v>0</v>
      </c>
      <c r="Z19" s="149"/>
      <c r="AA19" s="149">
        <f t="shared" si="2"/>
        <v>0</v>
      </c>
      <c r="AB19" s="149">
        <f t="shared" si="2"/>
        <v>0</v>
      </c>
      <c r="AC19" s="149">
        <f t="shared" si="2"/>
        <v>0</v>
      </c>
      <c r="AD19" s="149">
        <f t="shared" si="2"/>
        <v>0</v>
      </c>
      <c r="AE19" s="149">
        <f t="shared" si="2"/>
        <v>0</v>
      </c>
      <c r="AF19" s="149">
        <f t="shared" si="3"/>
        <v>0</v>
      </c>
      <c r="AG19" s="149"/>
      <c r="AH19" s="149" t="e">
        <f t="shared" si="4"/>
        <v>#REF!</v>
      </c>
    </row>
    <row r="20" spans="1:34" s="144" customFormat="1" ht="38.25" customHeight="1" x14ac:dyDescent="0.5">
      <c r="A20" s="146"/>
      <c r="B20" s="475" t="s">
        <v>240</v>
      </c>
      <c r="C20" s="476"/>
      <c r="D20" s="476"/>
      <c r="E20" s="477"/>
      <c r="F20" s="140"/>
      <c r="G20" s="140"/>
      <c r="H20" s="140"/>
      <c r="I20" s="140"/>
      <c r="J20" s="141"/>
      <c r="K20" s="149"/>
      <c r="L20" s="149"/>
      <c r="M20" s="149"/>
      <c r="N20" s="150"/>
      <c r="O20" s="150"/>
      <c r="P20" s="150" t="e">
        <f t="shared" si="5"/>
        <v>#REF!</v>
      </c>
      <c r="Q20" s="150"/>
      <c r="R20" s="150"/>
      <c r="S20" s="149"/>
      <c r="T20" s="150" t="e">
        <f t="shared" si="0"/>
        <v>#REF!</v>
      </c>
      <c r="U20" s="149" t="e">
        <f>+IF($AF20&gt;1,#REF!,IF($AF20&lt;1,#REF!,F$11))</f>
        <v>#REF!</v>
      </c>
      <c r="V20" s="149">
        <f t="shared" si="1"/>
        <v>0</v>
      </c>
      <c r="W20" s="149">
        <f t="shared" si="1"/>
        <v>0</v>
      </c>
      <c r="X20" s="149">
        <f t="shared" si="1"/>
        <v>0</v>
      </c>
      <c r="Y20" s="149">
        <f t="shared" si="1"/>
        <v>0</v>
      </c>
      <c r="Z20" s="149"/>
      <c r="AA20" s="149">
        <f t="shared" si="2"/>
        <v>0</v>
      </c>
      <c r="AB20" s="149">
        <f t="shared" si="2"/>
        <v>0</v>
      </c>
      <c r="AC20" s="149">
        <f t="shared" si="2"/>
        <v>0</v>
      </c>
      <c r="AD20" s="149">
        <f t="shared" si="2"/>
        <v>0</v>
      </c>
      <c r="AE20" s="149">
        <f t="shared" si="2"/>
        <v>0</v>
      </c>
      <c r="AF20" s="149">
        <f t="shared" si="3"/>
        <v>0</v>
      </c>
      <c r="AG20" s="149"/>
      <c r="AH20" s="149" t="e">
        <f t="shared" si="4"/>
        <v>#REF!</v>
      </c>
    </row>
    <row r="21" spans="1:34" s="144" customFormat="1" ht="27" customHeight="1" x14ac:dyDescent="0.5">
      <c r="A21" s="146"/>
      <c r="B21" s="475" t="s">
        <v>241</v>
      </c>
      <c r="C21" s="476"/>
      <c r="D21" s="476"/>
      <c r="E21" s="477"/>
      <c r="F21" s="140"/>
      <c r="G21" s="140"/>
      <c r="H21" s="140"/>
      <c r="I21" s="140"/>
      <c r="J21" s="141"/>
      <c r="K21" s="149"/>
      <c r="L21" s="149"/>
      <c r="M21" s="149"/>
      <c r="N21" s="150" t="e">
        <f>+T21</f>
        <v>#REF!</v>
      </c>
      <c r="O21" s="150" t="e">
        <f>+T21</f>
        <v>#REF!</v>
      </c>
      <c r="P21" s="150" t="e">
        <f t="shared" si="5"/>
        <v>#REF!</v>
      </c>
      <c r="Q21" s="150" t="e">
        <f>+T21</f>
        <v>#REF!</v>
      </c>
      <c r="R21" s="150" t="e">
        <f>+T21</f>
        <v>#REF!</v>
      </c>
      <c r="S21" s="149"/>
      <c r="T21" s="150" t="e">
        <f t="shared" si="0"/>
        <v>#REF!</v>
      </c>
      <c r="U21" s="149" t="e">
        <f>+IF($AF21&gt;1,#REF!,IF($AF21&lt;1,#REF!,F$11))</f>
        <v>#REF!</v>
      </c>
      <c r="V21" s="149">
        <f t="shared" si="1"/>
        <v>0</v>
      </c>
      <c r="W21" s="149">
        <f t="shared" si="1"/>
        <v>0</v>
      </c>
      <c r="X21" s="149">
        <f t="shared" si="1"/>
        <v>0</v>
      </c>
      <c r="Y21" s="149">
        <f t="shared" si="1"/>
        <v>0</v>
      </c>
      <c r="Z21" s="149"/>
      <c r="AA21" s="149">
        <f t="shared" si="2"/>
        <v>0</v>
      </c>
      <c r="AB21" s="149">
        <f t="shared" si="2"/>
        <v>0</v>
      </c>
      <c r="AC21" s="149">
        <f t="shared" si="2"/>
        <v>0</v>
      </c>
      <c r="AD21" s="149">
        <f t="shared" si="2"/>
        <v>0</v>
      </c>
      <c r="AE21" s="149">
        <f t="shared" si="2"/>
        <v>0</v>
      </c>
      <c r="AF21" s="149">
        <f t="shared" si="3"/>
        <v>0</v>
      </c>
      <c r="AG21" s="149"/>
      <c r="AH21" s="149" t="e">
        <f t="shared" si="4"/>
        <v>#REF!</v>
      </c>
    </row>
    <row r="22" spans="1:34" s="144" customFormat="1" ht="23.25" customHeight="1" x14ac:dyDescent="0.5">
      <c r="A22" s="146"/>
      <c r="B22" s="475" t="s">
        <v>242</v>
      </c>
      <c r="C22" s="476"/>
      <c r="D22" s="476"/>
      <c r="E22" s="477"/>
      <c r="F22" s="140"/>
      <c r="G22" s="140"/>
      <c r="H22" s="140"/>
      <c r="I22" s="140"/>
      <c r="J22" s="141"/>
      <c r="K22" s="149"/>
      <c r="L22" s="149"/>
      <c r="M22" s="149"/>
      <c r="N22" s="150" t="e">
        <f>+T22</f>
        <v>#REF!</v>
      </c>
      <c r="O22" s="150" t="e">
        <f>+T22</f>
        <v>#REF!</v>
      </c>
      <c r="P22" s="150" t="e">
        <f t="shared" si="5"/>
        <v>#REF!</v>
      </c>
      <c r="Q22" s="150"/>
      <c r="R22" s="150" t="e">
        <f>+T22</f>
        <v>#REF!</v>
      </c>
      <c r="S22" s="149"/>
      <c r="T22" s="150" t="e">
        <f t="shared" si="0"/>
        <v>#REF!</v>
      </c>
      <c r="U22" s="149" t="e">
        <f>+IF($AF22&gt;1,#REF!,IF($AF22&lt;1,#REF!,F$11))</f>
        <v>#REF!</v>
      </c>
      <c r="V22" s="149">
        <f t="shared" si="1"/>
        <v>0</v>
      </c>
      <c r="W22" s="149">
        <f t="shared" si="1"/>
        <v>0</v>
      </c>
      <c r="X22" s="149">
        <f t="shared" si="1"/>
        <v>0</v>
      </c>
      <c r="Y22" s="149">
        <f t="shared" si="1"/>
        <v>0</v>
      </c>
      <c r="Z22" s="149"/>
      <c r="AA22" s="149">
        <f t="shared" si="2"/>
        <v>0</v>
      </c>
      <c r="AB22" s="149">
        <f t="shared" si="2"/>
        <v>0</v>
      </c>
      <c r="AC22" s="149">
        <f t="shared" si="2"/>
        <v>0</v>
      </c>
      <c r="AD22" s="149">
        <f t="shared" si="2"/>
        <v>0</v>
      </c>
      <c r="AE22" s="149">
        <f t="shared" si="2"/>
        <v>0</v>
      </c>
      <c r="AF22" s="149">
        <f t="shared" si="3"/>
        <v>0</v>
      </c>
      <c r="AG22" s="149"/>
      <c r="AH22" s="149" t="e">
        <f t="shared" si="4"/>
        <v>#REF!</v>
      </c>
    </row>
    <row r="23" spans="1:34" s="144" customFormat="1" ht="26.25" customHeight="1" x14ac:dyDescent="0.5">
      <c r="A23" s="146"/>
      <c r="B23" s="475" t="s">
        <v>243</v>
      </c>
      <c r="C23" s="476"/>
      <c r="D23" s="476"/>
      <c r="E23" s="477"/>
      <c r="F23" s="140"/>
      <c r="G23" s="140"/>
      <c r="H23" s="140"/>
      <c r="I23" s="140"/>
      <c r="J23" s="141"/>
      <c r="K23" s="149"/>
      <c r="L23" s="149"/>
      <c r="M23" s="149"/>
      <c r="N23" s="150"/>
      <c r="O23" s="150"/>
      <c r="P23" s="150" t="e">
        <f t="shared" si="5"/>
        <v>#REF!</v>
      </c>
      <c r="Q23" s="150"/>
      <c r="R23" s="150"/>
      <c r="S23" s="149"/>
      <c r="T23" s="150" t="e">
        <f t="shared" si="0"/>
        <v>#REF!</v>
      </c>
      <c r="U23" s="149" t="e">
        <f>+IF($AF23&gt;1,#REF!,IF($AF23&lt;1,#REF!,F$11))</f>
        <v>#REF!</v>
      </c>
      <c r="V23" s="149">
        <f t="shared" si="1"/>
        <v>0</v>
      </c>
      <c r="W23" s="149">
        <f t="shared" si="1"/>
        <v>0</v>
      </c>
      <c r="X23" s="149">
        <f t="shared" si="1"/>
        <v>0</v>
      </c>
      <c r="Y23" s="149">
        <f t="shared" si="1"/>
        <v>0</v>
      </c>
      <c r="Z23" s="149"/>
      <c r="AA23" s="149">
        <f t="shared" si="2"/>
        <v>0</v>
      </c>
      <c r="AB23" s="149">
        <f t="shared" si="2"/>
        <v>0</v>
      </c>
      <c r="AC23" s="149">
        <f t="shared" si="2"/>
        <v>0</v>
      </c>
      <c r="AD23" s="149">
        <f t="shared" si="2"/>
        <v>0</v>
      </c>
      <c r="AE23" s="149">
        <f t="shared" si="2"/>
        <v>0</v>
      </c>
      <c r="AF23" s="149">
        <f t="shared" si="3"/>
        <v>0</v>
      </c>
      <c r="AG23" s="149"/>
      <c r="AH23" s="149" t="e">
        <f t="shared" si="4"/>
        <v>#REF!</v>
      </c>
    </row>
    <row r="24" spans="1:34" s="144" customFormat="1" x14ac:dyDescent="0.5">
      <c r="A24" s="146"/>
      <c r="B24" s="475" t="s">
        <v>244</v>
      </c>
      <c r="C24" s="476"/>
      <c r="D24" s="476"/>
      <c r="E24" s="477"/>
      <c r="F24" s="140"/>
      <c r="G24" s="140"/>
      <c r="H24" s="140"/>
      <c r="I24" s="140"/>
      <c r="J24" s="141"/>
      <c r="K24" s="149"/>
      <c r="L24" s="149"/>
      <c r="M24" s="149"/>
      <c r="N24" s="150" t="e">
        <f>+T24</f>
        <v>#REF!</v>
      </c>
      <c r="O24" s="150" t="e">
        <f>+T24</f>
        <v>#REF!</v>
      </c>
      <c r="P24" s="150" t="e">
        <f t="shared" si="5"/>
        <v>#REF!</v>
      </c>
      <c r="Q24" s="150" t="e">
        <f>+T24</f>
        <v>#REF!</v>
      </c>
      <c r="R24" s="150" t="e">
        <f>+T24</f>
        <v>#REF!</v>
      </c>
      <c r="S24" s="149"/>
      <c r="T24" s="150" t="e">
        <f t="shared" si="0"/>
        <v>#REF!</v>
      </c>
      <c r="U24" s="149" t="e">
        <f>+IF($AF24&gt;1,#REF!,IF($AF24&lt;1,#REF!,F$11))</f>
        <v>#REF!</v>
      </c>
      <c r="V24" s="149">
        <f t="shared" si="1"/>
        <v>0</v>
      </c>
      <c r="W24" s="149">
        <f t="shared" si="1"/>
        <v>0</v>
      </c>
      <c r="X24" s="149">
        <f t="shared" si="1"/>
        <v>0</v>
      </c>
      <c r="Y24" s="149">
        <f t="shared" si="1"/>
        <v>0</v>
      </c>
      <c r="Z24" s="149"/>
      <c r="AA24" s="149">
        <f t="shared" si="2"/>
        <v>0</v>
      </c>
      <c r="AB24" s="149">
        <f t="shared" si="2"/>
        <v>0</v>
      </c>
      <c r="AC24" s="149">
        <f t="shared" si="2"/>
        <v>0</v>
      </c>
      <c r="AD24" s="149">
        <f t="shared" si="2"/>
        <v>0</v>
      </c>
      <c r="AE24" s="149">
        <f t="shared" si="2"/>
        <v>0</v>
      </c>
      <c r="AF24" s="149">
        <f t="shared" si="3"/>
        <v>0</v>
      </c>
      <c r="AG24" s="149"/>
      <c r="AH24" s="149" t="e">
        <f t="shared" si="4"/>
        <v>#REF!</v>
      </c>
    </row>
    <row r="25" spans="1:34" s="144" customFormat="1" x14ac:dyDescent="0.5">
      <c r="A25" s="146"/>
      <c r="B25" s="475" t="s">
        <v>245</v>
      </c>
      <c r="C25" s="476"/>
      <c r="D25" s="476"/>
      <c r="E25" s="477"/>
      <c r="F25" s="140"/>
      <c r="G25" s="140"/>
      <c r="H25" s="140"/>
      <c r="I25" s="140"/>
      <c r="J25" s="141"/>
      <c r="K25" s="149"/>
      <c r="L25" s="149"/>
      <c r="M25" s="149"/>
      <c r="N25" s="150"/>
      <c r="O25" s="150"/>
      <c r="P25" s="150" t="e">
        <f t="shared" si="5"/>
        <v>#REF!</v>
      </c>
      <c r="Q25" s="150" t="e">
        <f>+T25</f>
        <v>#REF!</v>
      </c>
      <c r="R25" s="150" t="e">
        <f>+T25</f>
        <v>#REF!</v>
      </c>
      <c r="S25" s="149"/>
      <c r="T25" s="150" t="e">
        <f t="shared" si="0"/>
        <v>#REF!</v>
      </c>
      <c r="U25" s="149" t="e">
        <f>+IF($AF25&gt;1,#REF!,IF($AF25&lt;1,#REF!,F$11))</f>
        <v>#REF!</v>
      </c>
      <c r="V25" s="149">
        <f t="shared" si="1"/>
        <v>0</v>
      </c>
      <c r="W25" s="149">
        <f t="shared" si="1"/>
        <v>0</v>
      </c>
      <c r="X25" s="149">
        <f t="shared" si="1"/>
        <v>0</v>
      </c>
      <c r="Y25" s="149">
        <f t="shared" si="1"/>
        <v>0</v>
      </c>
      <c r="Z25" s="149"/>
      <c r="AA25" s="149">
        <f t="shared" si="2"/>
        <v>0</v>
      </c>
      <c r="AB25" s="149">
        <f t="shared" si="2"/>
        <v>0</v>
      </c>
      <c r="AC25" s="149">
        <f t="shared" si="2"/>
        <v>0</v>
      </c>
      <c r="AD25" s="149">
        <f t="shared" si="2"/>
        <v>0</v>
      </c>
      <c r="AE25" s="149">
        <f t="shared" si="2"/>
        <v>0</v>
      </c>
      <c r="AF25" s="149">
        <f t="shared" si="3"/>
        <v>0</v>
      </c>
      <c r="AG25" s="149"/>
      <c r="AH25" s="149" t="e">
        <f t="shared" si="4"/>
        <v>#REF!</v>
      </c>
    </row>
    <row r="26" spans="1:34" s="144" customFormat="1" ht="50.25" customHeight="1" x14ac:dyDescent="0.5">
      <c r="A26" s="146"/>
      <c r="B26" s="475" t="s">
        <v>246</v>
      </c>
      <c r="C26" s="476"/>
      <c r="D26" s="476"/>
      <c r="E26" s="477"/>
      <c r="F26" s="140"/>
      <c r="G26" s="140"/>
      <c r="H26" s="140"/>
      <c r="I26" s="140"/>
      <c r="J26" s="141"/>
      <c r="K26" s="149"/>
      <c r="L26" s="149"/>
      <c r="M26" s="149"/>
      <c r="N26" s="150" t="e">
        <f>+T26</f>
        <v>#REF!</v>
      </c>
      <c r="O26" s="150" t="e">
        <f>+T26</f>
        <v>#REF!</v>
      </c>
      <c r="P26" s="150" t="e">
        <f t="shared" si="5"/>
        <v>#REF!</v>
      </c>
      <c r="Q26" s="150" t="e">
        <f>+T26</f>
        <v>#REF!</v>
      </c>
      <c r="R26" s="150" t="e">
        <f>+T26</f>
        <v>#REF!</v>
      </c>
      <c r="S26" s="149"/>
      <c r="T26" s="150" t="e">
        <f t="shared" si="0"/>
        <v>#REF!</v>
      </c>
      <c r="U26" s="149" t="e">
        <f>+IF($AF26&gt;1,#REF!,IF($AF26&lt;1,#REF!,F$11))</f>
        <v>#REF!</v>
      </c>
      <c r="V26" s="149">
        <f t="shared" si="1"/>
        <v>0</v>
      </c>
      <c r="W26" s="149">
        <f t="shared" si="1"/>
        <v>0</v>
      </c>
      <c r="X26" s="149">
        <f t="shared" si="1"/>
        <v>0</v>
      </c>
      <c r="Y26" s="149">
        <f t="shared" si="1"/>
        <v>0</v>
      </c>
      <c r="Z26" s="149"/>
      <c r="AA26" s="149">
        <f t="shared" si="2"/>
        <v>0</v>
      </c>
      <c r="AB26" s="149">
        <f t="shared" si="2"/>
        <v>0</v>
      </c>
      <c r="AC26" s="149">
        <f t="shared" si="2"/>
        <v>0</v>
      </c>
      <c r="AD26" s="149">
        <f t="shared" si="2"/>
        <v>0</v>
      </c>
      <c r="AE26" s="149">
        <f t="shared" si="2"/>
        <v>0</v>
      </c>
      <c r="AF26" s="149">
        <f t="shared" si="3"/>
        <v>0</v>
      </c>
      <c r="AG26" s="149"/>
      <c r="AH26" s="149" t="e">
        <f t="shared" si="4"/>
        <v>#REF!</v>
      </c>
    </row>
    <row r="27" spans="1:34" s="144" customFormat="1" ht="39.75" customHeight="1" x14ac:dyDescent="0.5">
      <c r="A27" s="146"/>
      <c r="B27" s="475" t="s">
        <v>247</v>
      </c>
      <c r="C27" s="476"/>
      <c r="D27" s="476"/>
      <c r="E27" s="477"/>
      <c r="F27" s="140"/>
      <c r="G27" s="140"/>
      <c r="H27" s="140"/>
      <c r="I27" s="140"/>
      <c r="J27" s="141"/>
      <c r="K27" s="149"/>
      <c r="L27" s="149"/>
      <c r="M27" s="149"/>
      <c r="N27" s="150"/>
      <c r="O27" s="150"/>
      <c r="P27" s="150" t="e">
        <f t="shared" si="5"/>
        <v>#REF!</v>
      </c>
      <c r="Q27" s="150" t="e">
        <f>+T27</f>
        <v>#REF!</v>
      </c>
      <c r="R27" s="150"/>
      <c r="S27" s="149"/>
      <c r="T27" s="150" t="e">
        <f t="shared" si="0"/>
        <v>#REF!</v>
      </c>
      <c r="U27" s="149" t="e">
        <f>+IF($AF27&gt;1,#REF!,IF($AF27&lt;1,#REF!,F$11))</f>
        <v>#REF!</v>
      </c>
      <c r="V27" s="149">
        <f t="shared" si="1"/>
        <v>0</v>
      </c>
      <c r="W27" s="149">
        <f t="shared" si="1"/>
        <v>0</v>
      </c>
      <c r="X27" s="149">
        <f t="shared" si="1"/>
        <v>0</v>
      </c>
      <c r="Y27" s="149">
        <f t="shared" si="1"/>
        <v>0</v>
      </c>
      <c r="Z27" s="149"/>
      <c r="AA27" s="149">
        <f t="shared" si="2"/>
        <v>0</v>
      </c>
      <c r="AB27" s="149">
        <f t="shared" si="2"/>
        <v>0</v>
      </c>
      <c r="AC27" s="149">
        <f t="shared" si="2"/>
        <v>0</v>
      </c>
      <c r="AD27" s="149">
        <f t="shared" si="2"/>
        <v>0</v>
      </c>
      <c r="AE27" s="149">
        <f t="shared" si="2"/>
        <v>0</v>
      </c>
      <c r="AF27" s="149">
        <f t="shared" si="3"/>
        <v>0</v>
      </c>
      <c r="AG27" s="149"/>
      <c r="AH27" s="149" t="e">
        <f t="shared" si="4"/>
        <v>#REF!</v>
      </c>
    </row>
    <row r="28" spans="1:34" s="144" customFormat="1" ht="26.25" customHeight="1" x14ac:dyDescent="0.5">
      <c r="A28" s="146"/>
      <c r="B28" s="475" t="s">
        <v>248</v>
      </c>
      <c r="C28" s="476"/>
      <c r="D28" s="476"/>
      <c r="E28" s="477"/>
      <c r="F28" s="140"/>
      <c r="G28" s="140"/>
      <c r="H28" s="140"/>
      <c r="I28" s="140"/>
      <c r="J28" s="141"/>
      <c r="K28" s="149"/>
      <c r="L28" s="149"/>
      <c r="M28" s="149"/>
      <c r="N28" s="150"/>
      <c r="O28" s="150" t="e">
        <f t="shared" ref="O28:O33" si="6">+T28</f>
        <v>#REF!</v>
      </c>
      <c r="P28" s="150" t="e">
        <f t="shared" si="5"/>
        <v>#REF!</v>
      </c>
      <c r="Q28" s="150"/>
      <c r="R28" s="150"/>
      <c r="S28" s="149"/>
      <c r="T28" s="150" t="e">
        <f t="shared" si="0"/>
        <v>#REF!</v>
      </c>
      <c r="U28" s="149" t="e">
        <f>+IF($AF28&gt;1,#REF!,IF($AF28&lt;1,#REF!,F$11))</f>
        <v>#REF!</v>
      </c>
      <c r="V28" s="149">
        <f t="shared" si="1"/>
        <v>0</v>
      </c>
      <c r="W28" s="149">
        <f t="shared" si="1"/>
        <v>0</v>
      </c>
      <c r="X28" s="149">
        <f t="shared" si="1"/>
        <v>0</v>
      </c>
      <c r="Y28" s="149">
        <f t="shared" si="1"/>
        <v>0</v>
      </c>
      <c r="Z28" s="149"/>
      <c r="AA28" s="149">
        <f t="shared" si="2"/>
        <v>0</v>
      </c>
      <c r="AB28" s="149">
        <f t="shared" si="2"/>
        <v>0</v>
      </c>
      <c r="AC28" s="149">
        <f t="shared" si="2"/>
        <v>0</v>
      </c>
      <c r="AD28" s="149">
        <f t="shared" si="2"/>
        <v>0</v>
      </c>
      <c r="AE28" s="149">
        <f t="shared" si="2"/>
        <v>0</v>
      </c>
      <c r="AF28" s="149">
        <f t="shared" si="3"/>
        <v>0</v>
      </c>
      <c r="AG28" s="149"/>
      <c r="AH28" s="149" t="e">
        <f t="shared" si="4"/>
        <v>#REF!</v>
      </c>
    </row>
    <row r="29" spans="1:34" s="144" customFormat="1" ht="27.75" customHeight="1" x14ac:dyDescent="0.5">
      <c r="A29" s="146"/>
      <c r="B29" s="475" t="s">
        <v>249</v>
      </c>
      <c r="C29" s="476"/>
      <c r="D29" s="476"/>
      <c r="E29" s="477"/>
      <c r="F29" s="140"/>
      <c r="G29" s="140"/>
      <c r="H29" s="140"/>
      <c r="I29" s="140"/>
      <c r="J29" s="141"/>
      <c r="K29" s="149"/>
      <c r="L29" s="149"/>
      <c r="M29" s="149"/>
      <c r="N29" s="150"/>
      <c r="O29" s="150" t="e">
        <f t="shared" si="6"/>
        <v>#REF!</v>
      </c>
      <c r="P29" s="150" t="e">
        <f t="shared" si="5"/>
        <v>#REF!</v>
      </c>
      <c r="Q29" s="150" t="e">
        <f>+T29</f>
        <v>#REF!</v>
      </c>
      <c r="R29" s="150"/>
      <c r="S29" s="149"/>
      <c r="T29" s="150" t="e">
        <f t="shared" si="0"/>
        <v>#REF!</v>
      </c>
      <c r="U29" s="149" t="e">
        <f>+IF($AF29&gt;1,#REF!,IF($AF29&lt;1,#REF!,F$11))</f>
        <v>#REF!</v>
      </c>
      <c r="V29" s="149">
        <f t="shared" si="1"/>
        <v>0</v>
      </c>
      <c r="W29" s="149">
        <f t="shared" si="1"/>
        <v>0</v>
      </c>
      <c r="X29" s="149">
        <f t="shared" si="1"/>
        <v>0</v>
      </c>
      <c r="Y29" s="149">
        <f t="shared" si="1"/>
        <v>0</v>
      </c>
      <c r="Z29" s="149"/>
      <c r="AA29" s="149">
        <f t="shared" si="2"/>
        <v>0</v>
      </c>
      <c r="AB29" s="149">
        <f t="shared" si="2"/>
        <v>0</v>
      </c>
      <c r="AC29" s="149">
        <f t="shared" si="2"/>
        <v>0</v>
      </c>
      <c r="AD29" s="149">
        <f t="shared" si="2"/>
        <v>0</v>
      </c>
      <c r="AE29" s="149">
        <f t="shared" si="2"/>
        <v>0</v>
      </c>
      <c r="AF29" s="149">
        <f t="shared" si="3"/>
        <v>0</v>
      </c>
      <c r="AG29" s="149"/>
      <c r="AH29" s="149" t="e">
        <f t="shared" si="4"/>
        <v>#REF!</v>
      </c>
    </row>
    <row r="30" spans="1:34" s="144" customFormat="1" ht="27" customHeight="1" x14ac:dyDescent="0.5">
      <c r="A30" s="146"/>
      <c r="B30" s="475" t="s">
        <v>250</v>
      </c>
      <c r="C30" s="476"/>
      <c r="D30" s="476"/>
      <c r="E30" s="477"/>
      <c r="F30" s="140"/>
      <c r="G30" s="140"/>
      <c r="H30" s="140"/>
      <c r="I30" s="140"/>
      <c r="J30" s="141"/>
      <c r="K30" s="149"/>
      <c r="L30" s="149"/>
      <c r="M30" s="149"/>
      <c r="N30" s="150"/>
      <c r="O30" s="150" t="e">
        <f t="shared" si="6"/>
        <v>#REF!</v>
      </c>
      <c r="P30" s="150" t="e">
        <f t="shared" si="5"/>
        <v>#REF!</v>
      </c>
      <c r="Q30" s="150" t="e">
        <f>+T30</f>
        <v>#REF!</v>
      </c>
      <c r="R30" s="150"/>
      <c r="S30" s="149"/>
      <c r="T30" s="150" t="e">
        <f t="shared" si="0"/>
        <v>#REF!</v>
      </c>
      <c r="U30" s="149" t="e">
        <f>+IF($AF30&gt;1,#REF!,IF($AF30&lt;1,#REF!,F$11))</f>
        <v>#REF!</v>
      </c>
      <c r="V30" s="149">
        <f t="shared" si="1"/>
        <v>0</v>
      </c>
      <c r="W30" s="149">
        <f t="shared" si="1"/>
        <v>0</v>
      </c>
      <c r="X30" s="149">
        <f t="shared" si="1"/>
        <v>0</v>
      </c>
      <c r="Y30" s="149">
        <f t="shared" si="1"/>
        <v>0</v>
      </c>
      <c r="Z30" s="149"/>
      <c r="AA30" s="149">
        <f t="shared" si="2"/>
        <v>0</v>
      </c>
      <c r="AB30" s="149">
        <f t="shared" si="2"/>
        <v>0</v>
      </c>
      <c r="AC30" s="149">
        <f t="shared" si="2"/>
        <v>0</v>
      </c>
      <c r="AD30" s="149">
        <f t="shared" si="2"/>
        <v>0</v>
      </c>
      <c r="AE30" s="149">
        <f t="shared" si="2"/>
        <v>0</v>
      </c>
      <c r="AF30" s="149">
        <f t="shared" si="3"/>
        <v>0</v>
      </c>
      <c r="AG30" s="149"/>
      <c r="AH30" s="149" t="e">
        <f t="shared" si="4"/>
        <v>#REF!</v>
      </c>
    </row>
    <row r="31" spans="1:34" s="144" customFormat="1" ht="16.5" customHeight="1" x14ac:dyDescent="0.5">
      <c r="A31" s="146"/>
      <c r="B31" s="475" t="s">
        <v>251</v>
      </c>
      <c r="C31" s="476"/>
      <c r="D31" s="476"/>
      <c r="E31" s="477"/>
      <c r="F31" s="140"/>
      <c r="G31" s="140"/>
      <c r="H31" s="140"/>
      <c r="I31" s="140"/>
      <c r="J31" s="141"/>
      <c r="K31" s="149"/>
      <c r="L31" s="149"/>
      <c r="M31" s="149"/>
      <c r="N31" s="150" t="e">
        <f>+T31</f>
        <v>#REF!</v>
      </c>
      <c r="O31" s="150" t="e">
        <f t="shared" si="6"/>
        <v>#REF!</v>
      </c>
      <c r="P31" s="150" t="e">
        <f t="shared" si="5"/>
        <v>#REF!</v>
      </c>
      <c r="Q31" s="150" t="e">
        <f>+T31</f>
        <v>#REF!</v>
      </c>
      <c r="R31" s="150" t="e">
        <f>+T31</f>
        <v>#REF!</v>
      </c>
      <c r="S31" s="149"/>
      <c r="T31" s="150" t="e">
        <f t="shared" si="0"/>
        <v>#REF!</v>
      </c>
      <c r="U31" s="149" t="e">
        <f>+IF($AF31&gt;1,#REF!,IF($AF31&lt;1,#REF!,F$11))</f>
        <v>#REF!</v>
      </c>
      <c r="V31" s="149">
        <f t="shared" si="1"/>
        <v>0</v>
      </c>
      <c r="W31" s="149">
        <f t="shared" si="1"/>
        <v>0</v>
      </c>
      <c r="X31" s="149">
        <f t="shared" si="1"/>
        <v>0</v>
      </c>
      <c r="Y31" s="149">
        <f t="shared" si="1"/>
        <v>0</v>
      </c>
      <c r="Z31" s="149"/>
      <c r="AA31" s="149">
        <f t="shared" si="2"/>
        <v>0</v>
      </c>
      <c r="AB31" s="149">
        <f t="shared" si="2"/>
        <v>0</v>
      </c>
      <c r="AC31" s="149">
        <f t="shared" si="2"/>
        <v>0</v>
      </c>
      <c r="AD31" s="149">
        <f t="shared" si="2"/>
        <v>0</v>
      </c>
      <c r="AE31" s="149">
        <f t="shared" si="2"/>
        <v>0</v>
      </c>
      <c r="AF31" s="149">
        <f t="shared" si="3"/>
        <v>0</v>
      </c>
      <c r="AG31" s="149"/>
      <c r="AH31" s="149" t="e">
        <f t="shared" si="4"/>
        <v>#REF!</v>
      </c>
    </row>
    <row r="32" spans="1:34" s="144" customFormat="1" ht="24.75" customHeight="1" x14ac:dyDescent="0.5">
      <c r="A32" s="146"/>
      <c r="B32" s="475" t="s">
        <v>252</v>
      </c>
      <c r="C32" s="476"/>
      <c r="D32" s="476"/>
      <c r="E32" s="477"/>
      <c r="F32" s="140"/>
      <c r="G32" s="140"/>
      <c r="H32" s="140"/>
      <c r="I32" s="140"/>
      <c r="J32" s="141"/>
      <c r="K32" s="149"/>
      <c r="L32" s="149"/>
      <c r="M32" s="149"/>
      <c r="N32" s="150" t="e">
        <f>+T32</f>
        <v>#REF!</v>
      </c>
      <c r="O32" s="150" t="e">
        <f t="shared" si="6"/>
        <v>#REF!</v>
      </c>
      <c r="P32" s="150" t="e">
        <f t="shared" si="5"/>
        <v>#REF!</v>
      </c>
      <c r="Q32" s="150" t="e">
        <f>+T32</f>
        <v>#REF!</v>
      </c>
      <c r="R32" s="150" t="e">
        <f>+T32</f>
        <v>#REF!</v>
      </c>
      <c r="S32" s="149"/>
      <c r="T32" s="150" t="e">
        <f t="shared" si="0"/>
        <v>#REF!</v>
      </c>
      <c r="U32" s="149" t="e">
        <f>+IF($AF32&gt;1,#REF!,IF($AF32&lt;1,#REF!,F$11))</f>
        <v>#REF!</v>
      </c>
      <c r="V32" s="149">
        <f t="shared" si="1"/>
        <v>0</v>
      </c>
      <c r="W32" s="149">
        <f t="shared" si="1"/>
        <v>0</v>
      </c>
      <c r="X32" s="149">
        <f t="shared" si="1"/>
        <v>0</v>
      </c>
      <c r="Y32" s="149">
        <f t="shared" si="1"/>
        <v>0</v>
      </c>
      <c r="Z32" s="149"/>
      <c r="AA32" s="149">
        <f t="shared" si="2"/>
        <v>0</v>
      </c>
      <c r="AB32" s="149">
        <f t="shared" si="2"/>
        <v>0</v>
      </c>
      <c r="AC32" s="149">
        <f t="shared" si="2"/>
        <v>0</v>
      </c>
      <c r="AD32" s="149">
        <f t="shared" si="2"/>
        <v>0</v>
      </c>
      <c r="AE32" s="149">
        <f t="shared" si="2"/>
        <v>0</v>
      </c>
      <c r="AF32" s="149">
        <f t="shared" si="3"/>
        <v>0</v>
      </c>
      <c r="AG32" s="149"/>
      <c r="AH32" s="149" t="e">
        <f t="shared" si="4"/>
        <v>#REF!</v>
      </c>
    </row>
    <row r="33" spans="1:34" s="144" customFormat="1" ht="35.25" customHeight="1" x14ac:dyDescent="0.5">
      <c r="A33" s="146"/>
      <c r="B33" s="475" t="s">
        <v>253</v>
      </c>
      <c r="C33" s="476"/>
      <c r="D33" s="476"/>
      <c r="E33" s="477"/>
      <c r="F33" s="140"/>
      <c r="G33" s="140"/>
      <c r="H33" s="140"/>
      <c r="I33" s="140"/>
      <c r="J33" s="141"/>
      <c r="K33" s="149"/>
      <c r="L33" s="149"/>
      <c r="M33" s="149"/>
      <c r="N33" s="150" t="e">
        <f>+T33</f>
        <v>#REF!</v>
      </c>
      <c r="O33" s="150" t="e">
        <f t="shared" si="6"/>
        <v>#REF!</v>
      </c>
      <c r="P33" s="150" t="e">
        <f t="shared" si="5"/>
        <v>#REF!</v>
      </c>
      <c r="Q33" s="150"/>
      <c r="R33" s="150"/>
      <c r="S33" s="149"/>
      <c r="T33" s="150" t="e">
        <f t="shared" si="0"/>
        <v>#REF!</v>
      </c>
      <c r="U33" s="149" t="e">
        <f>+IF($AF33&gt;1,#REF!,IF($AF33&lt;1,#REF!,F$11))</f>
        <v>#REF!</v>
      </c>
      <c r="V33" s="149">
        <f t="shared" si="1"/>
        <v>0</v>
      </c>
      <c r="W33" s="149">
        <f t="shared" si="1"/>
        <v>0</v>
      </c>
      <c r="X33" s="149">
        <f t="shared" si="1"/>
        <v>0</v>
      </c>
      <c r="Y33" s="149">
        <f t="shared" si="1"/>
        <v>0</v>
      </c>
      <c r="Z33" s="149"/>
      <c r="AA33" s="149">
        <f t="shared" si="2"/>
        <v>0</v>
      </c>
      <c r="AB33" s="149">
        <f t="shared" si="2"/>
        <v>0</v>
      </c>
      <c r="AC33" s="149">
        <f t="shared" si="2"/>
        <v>0</v>
      </c>
      <c r="AD33" s="149">
        <f t="shared" si="2"/>
        <v>0</v>
      </c>
      <c r="AE33" s="149">
        <f t="shared" si="2"/>
        <v>0</v>
      </c>
      <c r="AF33" s="149">
        <f t="shared" si="3"/>
        <v>0</v>
      </c>
      <c r="AG33" s="149"/>
      <c r="AH33" s="149" t="e">
        <f t="shared" si="4"/>
        <v>#REF!</v>
      </c>
    </row>
    <row r="34" spans="1:34" s="144" customFormat="1" ht="36" customHeight="1" x14ac:dyDescent="0.5">
      <c r="A34" s="146"/>
      <c r="B34" s="475" t="s">
        <v>254</v>
      </c>
      <c r="C34" s="476"/>
      <c r="D34" s="476"/>
      <c r="E34" s="477"/>
      <c r="F34" s="140"/>
      <c r="G34" s="140"/>
      <c r="H34" s="140"/>
      <c r="I34" s="140"/>
      <c r="J34" s="141"/>
      <c r="K34" s="149"/>
      <c r="L34" s="149"/>
      <c r="M34" s="149"/>
      <c r="N34" s="150"/>
      <c r="O34" s="150"/>
      <c r="P34" s="150"/>
      <c r="Q34" s="150" t="e">
        <f>+T34</f>
        <v>#REF!</v>
      </c>
      <c r="R34" s="150"/>
      <c r="S34" s="149"/>
      <c r="T34" s="150" t="e">
        <f t="shared" si="0"/>
        <v>#REF!</v>
      </c>
      <c r="U34" s="149" t="e">
        <f>+IF($AF34&gt;1,#REF!,IF($AF34&lt;1,#REF!,F$11))</f>
        <v>#REF!</v>
      </c>
      <c r="V34" s="149">
        <f t="shared" si="1"/>
        <v>0</v>
      </c>
      <c r="W34" s="149">
        <f t="shared" si="1"/>
        <v>0</v>
      </c>
      <c r="X34" s="149">
        <f t="shared" si="1"/>
        <v>0</v>
      </c>
      <c r="Y34" s="149">
        <f t="shared" si="1"/>
        <v>0</v>
      </c>
      <c r="Z34" s="149"/>
      <c r="AA34" s="149">
        <f t="shared" si="2"/>
        <v>0</v>
      </c>
      <c r="AB34" s="149">
        <f t="shared" si="2"/>
        <v>0</v>
      </c>
      <c r="AC34" s="149">
        <f t="shared" si="2"/>
        <v>0</v>
      </c>
      <c r="AD34" s="149">
        <f t="shared" si="2"/>
        <v>0</v>
      </c>
      <c r="AE34" s="149">
        <f t="shared" si="2"/>
        <v>0</v>
      </c>
      <c r="AF34" s="149">
        <f t="shared" si="3"/>
        <v>0</v>
      </c>
      <c r="AG34" s="149"/>
      <c r="AH34" s="149" t="e">
        <f t="shared" si="4"/>
        <v>#REF!</v>
      </c>
    </row>
    <row r="35" spans="1:34" s="144" customFormat="1" ht="35.25" customHeight="1" x14ac:dyDescent="0.5">
      <c r="A35" s="146"/>
      <c r="B35" s="475" t="s">
        <v>255</v>
      </c>
      <c r="C35" s="476"/>
      <c r="D35" s="476"/>
      <c r="E35" s="477"/>
      <c r="F35" s="140"/>
      <c r="G35" s="140"/>
      <c r="H35" s="140"/>
      <c r="I35" s="140"/>
      <c r="J35" s="141"/>
      <c r="K35" s="149"/>
      <c r="L35" s="149"/>
      <c r="M35" s="149"/>
      <c r="N35" s="150" t="e">
        <f>+T35</f>
        <v>#REF!</v>
      </c>
      <c r="O35" s="150" t="e">
        <f>+T35</f>
        <v>#REF!</v>
      </c>
      <c r="P35" s="150" t="e">
        <f>+T35</f>
        <v>#REF!</v>
      </c>
      <c r="Q35" s="150" t="e">
        <f>+T35</f>
        <v>#REF!</v>
      </c>
      <c r="R35" s="150" t="e">
        <f>+T35</f>
        <v>#REF!</v>
      </c>
      <c r="S35" s="149"/>
      <c r="T35" s="150" t="e">
        <f t="shared" si="0"/>
        <v>#REF!</v>
      </c>
      <c r="U35" s="149" t="e">
        <f>+IF($AF35&gt;1,#REF!,IF($AF35&lt;1,#REF!,F$11))</f>
        <v>#REF!</v>
      </c>
      <c r="V35" s="149">
        <f t="shared" si="1"/>
        <v>0</v>
      </c>
      <c r="W35" s="149">
        <f t="shared" si="1"/>
        <v>0</v>
      </c>
      <c r="X35" s="149">
        <f t="shared" si="1"/>
        <v>0</v>
      </c>
      <c r="Y35" s="149">
        <f t="shared" si="1"/>
        <v>0</v>
      </c>
      <c r="Z35" s="149"/>
      <c r="AA35" s="149">
        <f t="shared" si="2"/>
        <v>0</v>
      </c>
      <c r="AB35" s="149">
        <f t="shared" si="2"/>
        <v>0</v>
      </c>
      <c r="AC35" s="149">
        <f t="shared" si="2"/>
        <v>0</v>
      </c>
      <c r="AD35" s="149">
        <f t="shared" si="2"/>
        <v>0</v>
      </c>
      <c r="AE35" s="149">
        <f t="shared" si="2"/>
        <v>0</v>
      </c>
      <c r="AF35" s="149">
        <f t="shared" si="3"/>
        <v>0</v>
      </c>
      <c r="AG35" s="149"/>
      <c r="AH35" s="149" t="e">
        <f t="shared" si="4"/>
        <v>#REF!</v>
      </c>
    </row>
    <row r="36" spans="1:34" s="144" customFormat="1" ht="36.75" customHeight="1" thickBot="1" x14ac:dyDescent="0.55000000000000004">
      <c r="A36" s="146"/>
      <c r="B36" s="478" t="s">
        <v>256</v>
      </c>
      <c r="C36" s="479"/>
      <c r="D36" s="479"/>
      <c r="E36" s="480"/>
      <c r="F36" s="140"/>
      <c r="G36" s="140"/>
      <c r="H36" s="140"/>
      <c r="I36" s="140"/>
      <c r="J36" s="141"/>
      <c r="K36" s="149"/>
      <c r="L36" s="149"/>
      <c r="M36" s="149"/>
      <c r="N36" s="150"/>
      <c r="O36" s="150"/>
      <c r="P36" s="150"/>
      <c r="Q36" s="150" t="e">
        <f>+T36</f>
        <v>#REF!</v>
      </c>
      <c r="R36" s="150" t="e">
        <f>+T36</f>
        <v>#REF!</v>
      </c>
      <c r="S36" s="149"/>
      <c r="T36" s="150" t="e">
        <f t="shared" si="0"/>
        <v>#REF!</v>
      </c>
      <c r="U36" s="149" t="e">
        <f>+IF($AF36&gt;1,#REF!,IF($AF36&lt;1,#REF!,F$11))</f>
        <v>#REF!</v>
      </c>
      <c r="V36" s="149">
        <f t="shared" si="1"/>
        <v>0</v>
      </c>
      <c r="W36" s="149">
        <f t="shared" si="1"/>
        <v>0</v>
      </c>
      <c r="X36" s="149">
        <f t="shared" si="1"/>
        <v>0</v>
      </c>
      <c r="Y36" s="149">
        <f t="shared" si="1"/>
        <v>0</v>
      </c>
      <c r="Z36" s="149"/>
      <c r="AA36" s="149">
        <f t="shared" si="2"/>
        <v>0</v>
      </c>
      <c r="AB36" s="149">
        <f t="shared" si="2"/>
        <v>0</v>
      </c>
      <c r="AC36" s="149">
        <f t="shared" si="2"/>
        <v>0</v>
      </c>
      <c r="AD36" s="149">
        <f t="shared" si="2"/>
        <v>0</v>
      </c>
      <c r="AE36" s="149">
        <f t="shared" si="2"/>
        <v>0</v>
      </c>
      <c r="AF36" s="149">
        <f t="shared" si="3"/>
        <v>0</v>
      </c>
      <c r="AG36" s="149"/>
      <c r="AH36" s="149" t="e">
        <f t="shared" si="4"/>
        <v>#REF!</v>
      </c>
    </row>
    <row r="37" spans="1:34" s="144" customFormat="1" ht="29.25" customHeight="1" thickBot="1" x14ac:dyDescent="0.55000000000000004">
      <c r="A37" s="146"/>
      <c r="B37" s="481" t="s">
        <v>257</v>
      </c>
      <c r="C37" s="482"/>
      <c r="D37" s="482"/>
      <c r="E37" s="483"/>
      <c r="F37" s="470" t="e">
        <f>1-SUM(U12:Y36)/100</f>
        <v>#REF!</v>
      </c>
      <c r="G37" s="471"/>
      <c r="H37" s="471"/>
      <c r="I37" s="471"/>
      <c r="J37" s="472"/>
      <c r="K37" s="149"/>
      <c r="L37" s="149"/>
      <c r="M37" s="149"/>
      <c r="N37" s="150" t="e">
        <f>SUM(N12:N36)</f>
        <v>#REF!</v>
      </c>
      <c r="O37" s="150" t="e">
        <f>SUM(O12:O36)</f>
        <v>#REF!</v>
      </c>
      <c r="P37" s="150" t="e">
        <f>SUM(P12:P36)</f>
        <v>#REF!</v>
      </c>
      <c r="Q37" s="150" t="e">
        <f>SUM(Q12:Q36)</f>
        <v>#REF!</v>
      </c>
      <c r="R37" s="150" t="e">
        <f>SUM(R12:R36)</f>
        <v>#REF!</v>
      </c>
      <c r="S37" s="149"/>
      <c r="T37" s="149"/>
      <c r="U37" s="149"/>
      <c r="V37" s="149"/>
      <c r="W37" s="149"/>
      <c r="X37" s="149"/>
      <c r="Y37" s="149"/>
      <c r="Z37" s="149"/>
      <c r="AA37" s="149"/>
      <c r="AB37" s="149"/>
      <c r="AC37" s="149"/>
      <c r="AD37" s="149"/>
      <c r="AE37" s="149">
        <f>MIN(AF12:AF36)</f>
        <v>0</v>
      </c>
      <c r="AF37" s="149">
        <f>MAX(AF12:AF36)</f>
        <v>0</v>
      </c>
      <c r="AG37" s="149"/>
      <c r="AH37" s="149"/>
    </row>
    <row r="38" spans="1:34" s="145" customFormat="1" x14ac:dyDescent="0.5">
      <c r="A38" s="146"/>
      <c r="K38" s="149"/>
      <c r="L38" s="149"/>
      <c r="M38" s="149"/>
      <c r="N38" s="151" t="e">
        <f>1-N37/N10</f>
        <v>#REF!</v>
      </c>
      <c r="O38" s="151" t="e">
        <f>1-O37/O10</f>
        <v>#REF!</v>
      </c>
      <c r="P38" s="151" t="e">
        <f>1-P37/P10</f>
        <v>#REF!</v>
      </c>
      <c r="Q38" s="151" t="e">
        <f>1-Q37/Q10</f>
        <v>#REF!</v>
      </c>
      <c r="R38" s="151" t="e">
        <f>1-R37/R10</f>
        <v>#REF!</v>
      </c>
      <c r="S38" s="149"/>
      <c r="T38" s="149"/>
      <c r="U38" s="149"/>
      <c r="V38" s="149"/>
      <c r="W38" s="149"/>
      <c r="X38" s="149"/>
      <c r="Y38" s="149"/>
      <c r="Z38" s="149"/>
      <c r="AA38" s="149"/>
      <c r="AB38" s="149"/>
      <c r="AC38" s="149"/>
      <c r="AD38" s="149"/>
      <c r="AE38" s="149"/>
      <c r="AF38" s="149"/>
      <c r="AG38" s="149"/>
      <c r="AH38" s="149"/>
    </row>
    <row r="39" spans="1:34" x14ac:dyDescent="0.5">
      <c r="A39" s="146"/>
    </row>
    <row r="40" spans="1:34" ht="31.5" customHeight="1" x14ac:dyDescent="0.5">
      <c r="A40" s="146"/>
      <c r="B40" s="469" t="s">
        <v>425</v>
      </c>
      <c r="C40" s="469"/>
      <c r="D40" s="469"/>
      <c r="E40" s="469"/>
      <c r="F40" s="469"/>
      <c r="G40" s="469"/>
    </row>
    <row r="41" spans="1:34" ht="13.8" thickBot="1" x14ac:dyDescent="0.55000000000000004">
      <c r="A41" s="146"/>
    </row>
    <row r="42" spans="1:34" ht="13.8" thickTop="1" x14ac:dyDescent="0.5">
      <c r="A42" s="146"/>
      <c r="B42" s="459"/>
      <c r="C42" s="460"/>
      <c r="D42" s="460"/>
      <c r="E42" s="461"/>
      <c r="F42" s="461"/>
      <c r="G42" s="462"/>
    </row>
    <row r="43" spans="1:34" x14ac:dyDescent="0.5">
      <c r="A43" s="146"/>
      <c r="B43" s="463"/>
      <c r="C43" s="464"/>
      <c r="D43" s="464"/>
      <c r="E43" s="464"/>
      <c r="F43" s="464"/>
      <c r="G43" s="465"/>
    </row>
    <row r="44" spans="1:34" x14ac:dyDescent="0.5">
      <c r="A44" s="146"/>
      <c r="B44" s="463"/>
      <c r="C44" s="464"/>
      <c r="D44" s="464"/>
      <c r="E44" s="464"/>
      <c r="F44" s="464"/>
      <c r="G44" s="465"/>
    </row>
    <row r="45" spans="1:34" x14ac:dyDescent="0.5">
      <c r="A45" s="146"/>
      <c r="B45" s="463"/>
      <c r="C45" s="464"/>
      <c r="D45" s="464"/>
      <c r="E45" s="464"/>
      <c r="F45" s="464"/>
      <c r="G45" s="465"/>
    </row>
    <row r="46" spans="1:34" x14ac:dyDescent="0.5">
      <c r="A46" s="146"/>
      <c r="B46" s="463"/>
      <c r="C46" s="464"/>
      <c r="D46" s="464"/>
      <c r="E46" s="464"/>
      <c r="F46" s="464"/>
      <c r="G46" s="465"/>
    </row>
    <row r="47" spans="1:34" x14ac:dyDescent="0.5">
      <c r="A47" s="146"/>
      <c r="B47" s="463"/>
      <c r="C47" s="464"/>
      <c r="D47" s="464"/>
      <c r="E47" s="464"/>
      <c r="F47" s="464"/>
      <c r="G47" s="465"/>
    </row>
    <row r="48" spans="1:34" x14ac:dyDescent="0.5">
      <c r="A48" s="146"/>
      <c r="B48" s="463"/>
      <c r="C48" s="464"/>
      <c r="D48" s="464"/>
      <c r="E48" s="464"/>
      <c r="F48" s="464"/>
      <c r="G48" s="465"/>
    </row>
    <row r="49" spans="1:7" ht="13.8" thickBot="1" x14ac:dyDescent="0.55000000000000004">
      <c r="A49" s="146"/>
      <c r="B49" s="466"/>
      <c r="C49" s="467"/>
      <c r="D49" s="467"/>
      <c r="E49" s="467"/>
      <c r="F49" s="467"/>
      <c r="G49" s="468"/>
    </row>
    <row r="50" spans="1:7" ht="13.8" thickTop="1" x14ac:dyDescent="0.5">
      <c r="A50" s="146"/>
    </row>
    <row r="51" spans="1:7" ht="13.8" thickBot="1" x14ac:dyDescent="0.55000000000000004">
      <c r="A51" s="146"/>
    </row>
    <row r="52" spans="1:7" ht="13.8" x14ac:dyDescent="0.25">
      <c r="A52" s="146"/>
      <c r="B52" s="444" t="s">
        <v>106</v>
      </c>
      <c r="C52" s="445"/>
      <c r="D52" s="445"/>
      <c r="E52" s="446"/>
      <c r="F52" s="446"/>
      <c r="G52" s="446"/>
    </row>
    <row r="53" spans="1:7" ht="18" x14ac:dyDescent="0.5">
      <c r="A53" s="146"/>
      <c r="B53" s="248" t="s">
        <v>108</v>
      </c>
      <c r="C53" s="447"/>
      <c r="D53" s="448"/>
      <c r="E53" s="448"/>
      <c r="F53" s="448"/>
      <c r="G53" s="449"/>
    </row>
    <row r="54" spans="1:7" ht="18" x14ac:dyDescent="0.5">
      <c r="A54" s="146"/>
      <c r="B54" s="248" t="s">
        <v>109</v>
      </c>
      <c r="C54" s="447"/>
      <c r="D54" s="448"/>
      <c r="E54" s="450"/>
      <c r="F54" s="450"/>
      <c r="G54" s="451"/>
    </row>
    <row r="55" spans="1:7" x14ac:dyDescent="0.5">
      <c r="A55" s="146"/>
    </row>
    <row r="56" spans="1:7" x14ac:dyDescent="0.5">
      <c r="A56" s="146"/>
    </row>
    <row r="57" spans="1:7" ht="18.75" customHeight="1" x14ac:dyDescent="0.25">
      <c r="A57" s="146"/>
      <c r="B57" s="452" t="s">
        <v>107</v>
      </c>
      <c r="C57" s="453"/>
      <c r="D57" s="453"/>
      <c r="E57" s="453"/>
      <c r="F57" s="453"/>
      <c r="G57" s="454"/>
    </row>
    <row r="58" spans="1:7" ht="18" x14ac:dyDescent="0.5">
      <c r="A58" s="146"/>
      <c r="B58" s="249" t="s">
        <v>112</v>
      </c>
      <c r="C58" s="455"/>
      <c r="D58" s="456"/>
      <c r="E58" s="457"/>
      <c r="F58" s="457"/>
      <c r="G58" s="458"/>
    </row>
    <row r="59" spans="1:7" ht="18" x14ac:dyDescent="0.5">
      <c r="A59" s="146"/>
      <c r="B59" s="250" t="s">
        <v>113</v>
      </c>
      <c r="C59" s="447"/>
      <c r="D59" s="448"/>
      <c r="E59" s="450"/>
      <c r="F59" s="450"/>
      <c r="G59" s="451"/>
    </row>
    <row r="60" spans="1:7" x14ac:dyDescent="0.5">
      <c r="A60" s="146"/>
    </row>
    <row r="61" spans="1:7" x14ac:dyDescent="0.5">
      <c r="A61" s="146"/>
    </row>
    <row r="62" spans="1:7" x14ac:dyDescent="0.5">
      <c r="A62" s="146"/>
    </row>
    <row r="63" spans="1:7" x14ac:dyDescent="0.5">
      <c r="A63" s="146"/>
    </row>
    <row r="64" spans="1:7" x14ac:dyDescent="0.5">
      <c r="A64" s="146"/>
    </row>
    <row r="65" spans="1:1" x14ac:dyDescent="0.5">
      <c r="A65" s="146"/>
    </row>
    <row r="66" spans="1:1" x14ac:dyDescent="0.5">
      <c r="A66" s="146"/>
    </row>
    <row r="67" spans="1:1" x14ac:dyDescent="0.5">
      <c r="A67" s="146"/>
    </row>
    <row r="68" spans="1:1" x14ac:dyDescent="0.5">
      <c r="A68" s="146"/>
    </row>
    <row r="69" spans="1:1" x14ac:dyDescent="0.5">
      <c r="A69" s="146"/>
    </row>
    <row r="70" spans="1:1" x14ac:dyDescent="0.5">
      <c r="A70" s="146"/>
    </row>
    <row r="71" spans="1:1" x14ac:dyDescent="0.5">
      <c r="A71" s="146"/>
    </row>
    <row r="72" spans="1:1" x14ac:dyDescent="0.5">
      <c r="A72" s="146"/>
    </row>
    <row r="73" spans="1:1" x14ac:dyDescent="0.5">
      <c r="A73" s="146"/>
    </row>
    <row r="74" spans="1:1" x14ac:dyDescent="0.5">
      <c r="A74" s="146"/>
    </row>
    <row r="75" spans="1:1" x14ac:dyDescent="0.5">
      <c r="A75" s="146"/>
    </row>
    <row r="76" spans="1:1" x14ac:dyDescent="0.5">
      <c r="A76" s="146"/>
    </row>
    <row r="77" spans="1:1" x14ac:dyDescent="0.5">
      <c r="A77" s="146"/>
    </row>
    <row r="78" spans="1:1" x14ac:dyDescent="0.5">
      <c r="A78" s="146"/>
    </row>
    <row r="79" spans="1:1" x14ac:dyDescent="0.5">
      <c r="A79" s="146"/>
    </row>
    <row r="80" spans="1:1" x14ac:dyDescent="0.5">
      <c r="A80" s="146"/>
    </row>
    <row r="81" spans="1:1" x14ac:dyDescent="0.5">
      <c r="A81" s="146"/>
    </row>
    <row r="82" spans="1:1" x14ac:dyDescent="0.5">
      <c r="A82" s="146"/>
    </row>
    <row r="83" spans="1:1" x14ac:dyDescent="0.5">
      <c r="A83" s="146"/>
    </row>
    <row r="84" spans="1:1" x14ac:dyDescent="0.5">
      <c r="A84" s="146"/>
    </row>
    <row r="85" spans="1:1" x14ac:dyDescent="0.5">
      <c r="A85" s="146"/>
    </row>
    <row r="86" spans="1:1" x14ac:dyDescent="0.5">
      <c r="A86" s="146"/>
    </row>
    <row r="87" spans="1:1" x14ac:dyDescent="0.5">
      <c r="A87" s="146"/>
    </row>
    <row r="88" spans="1:1" x14ac:dyDescent="0.5">
      <c r="A88" s="146"/>
    </row>
    <row r="89" spans="1:1" x14ac:dyDescent="0.5">
      <c r="A89" s="146"/>
    </row>
    <row r="90" spans="1:1" x14ac:dyDescent="0.5">
      <c r="A90" s="146"/>
    </row>
    <row r="91" spans="1:1" x14ac:dyDescent="0.5">
      <c r="A91" s="146"/>
    </row>
    <row r="92" spans="1:1" x14ac:dyDescent="0.5">
      <c r="A92" s="146"/>
    </row>
    <row r="93" spans="1:1" x14ac:dyDescent="0.5">
      <c r="A93" s="146"/>
    </row>
    <row r="94" spans="1:1" x14ac:dyDescent="0.5">
      <c r="A94" s="146"/>
    </row>
    <row r="95" spans="1:1" x14ac:dyDescent="0.5">
      <c r="A95" s="146"/>
    </row>
    <row r="96" spans="1:1" x14ac:dyDescent="0.5">
      <c r="A96" s="146"/>
    </row>
    <row r="97" spans="1:1" x14ac:dyDescent="0.5">
      <c r="A97" s="146"/>
    </row>
    <row r="98" spans="1:1" x14ac:dyDescent="0.5">
      <c r="A98" s="146"/>
    </row>
    <row r="99" spans="1:1" x14ac:dyDescent="0.5">
      <c r="A99" s="146"/>
    </row>
    <row r="100" spans="1:1" x14ac:dyDescent="0.5">
      <c r="A100" s="146"/>
    </row>
    <row r="101" spans="1:1" x14ac:dyDescent="0.5">
      <c r="A101" s="146"/>
    </row>
    <row r="102" spans="1:1" x14ac:dyDescent="0.5">
      <c r="A102" s="146"/>
    </row>
    <row r="103" spans="1:1" x14ac:dyDescent="0.5">
      <c r="A103" s="146"/>
    </row>
    <row r="104" spans="1:1" x14ac:dyDescent="0.5">
      <c r="A104" s="146"/>
    </row>
    <row r="105" spans="1:1" x14ac:dyDescent="0.5">
      <c r="A105" s="146"/>
    </row>
    <row r="106" spans="1:1" x14ac:dyDescent="0.5">
      <c r="A106" s="146"/>
    </row>
    <row r="107" spans="1:1" x14ac:dyDescent="0.5">
      <c r="A107" s="146"/>
    </row>
    <row r="108" spans="1:1" x14ac:dyDescent="0.5">
      <c r="A108" s="146"/>
    </row>
    <row r="109" spans="1:1" x14ac:dyDescent="0.5">
      <c r="A109" s="146"/>
    </row>
    <row r="110" spans="1:1" x14ac:dyDescent="0.5">
      <c r="A110" s="146"/>
    </row>
    <row r="111" spans="1:1" x14ac:dyDescent="0.5">
      <c r="A111" s="146"/>
    </row>
    <row r="112" spans="1:1" x14ac:dyDescent="0.5">
      <c r="A112" s="146"/>
    </row>
    <row r="113" spans="1:1" x14ac:dyDescent="0.5">
      <c r="A113" s="146"/>
    </row>
    <row r="114" spans="1:1" x14ac:dyDescent="0.5">
      <c r="A114" s="146"/>
    </row>
    <row r="115" spans="1:1" x14ac:dyDescent="0.5">
      <c r="A115" s="146"/>
    </row>
    <row r="116" spans="1:1" x14ac:dyDescent="0.5">
      <c r="A116" s="146"/>
    </row>
    <row r="117" spans="1:1" x14ac:dyDescent="0.5">
      <c r="A117" s="146"/>
    </row>
    <row r="118" spans="1:1" x14ac:dyDescent="0.5">
      <c r="A118" s="146"/>
    </row>
    <row r="119" spans="1:1" x14ac:dyDescent="0.5">
      <c r="A119" s="146"/>
    </row>
    <row r="120" spans="1:1" x14ac:dyDescent="0.5">
      <c r="A120" s="146"/>
    </row>
    <row r="121" spans="1:1" x14ac:dyDescent="0.5">
      <c r="A121" s="146"/>
    </row>
    <row r="122" spans="1:1" x14ac:dyDescent="0.5">
      <c r="A122" s="146"/>
    </row>
    <row r="123" spans="1:1" x14ac:dyDescent="0.5">
      <c r="A123" s="146"/>
    </row>
    <row r="124" spans="1:1" x14ac:dyDescent="0.5">
      <c r="A124" s="146"/>
    </row>
    <row r="125" spans="1:1" x14ac:dyDescent="0.5">
      <c r="A125" s="146"/>
    </row>
    <row r="126" spans="1:1" x14ac:dyDescent="0.5">
      <c r="A126" s="146"/>
    </row>
    <row r="127" spans="1:1" x14ac:dyDescent="0.5">
      <c r="A127" s="146"/>
    </row>
    <row r="128" spans="1:1" x14ac:dyDescent="0.5">
      <c r="A128" s="146"/>
    </row>
    <row r="129" spans="1:1" x14ac:dyDescent="0.5">
      <c r="A129" s="146"/>
    </row>
    <row r="130" spans="1:1" x14ac:dyDescent="0.5">
      <c r="A130" s="146"/>
    </row>
    <row r="131" spans="1:1" x14ac:dyDescent="0.5">
      <c r="A131" s="146"/>
    </row>
    <row r="132" spans="1:1" x14ac:dyDescent="0.5">
      <c r="A132" s="146"/>
    </row>
    <row r="133" spans="1:1" x14ac:dyDescent="0.5">
      <c r="A133" s="146"/>
    </row>
    <row r="134" spans="1:1" x14ac:dyDescent="0.5">
      <c r="A134" s="146"/>
    </row>
    <row r="135" spans="1:1" x14ac:dyDescent="0.5">
      <c r="A135" s="146"/>
    </row>
    <row r="136" spans="1:1" x14ac:dyDescent="0.5">
      <c r="A136" s="146"/>
    </row>
    <row r="137" spans="1:1" x14ac:dyDescent="0.5">
      <c r="A137" s="146"/>
    </row>
    <row r="138" spans="1:1" x14ac:dyDescent="0.5">
      <c r="A138" s="146"/>
    </row>
    <row r="139" spans="1:1" x14ac:dyDescent="0.5">
      <c r="A139" s="146"/>
    </row>
    <row r="140" spans="1:1" x14ac:dyDescent="0.5">
      <c r="A140" s="146"/>
    </row>
    <row r="141" spans="1:1" x14ac:dyDescent="0.5">
      <c r="A141" s="146"/>
    </row>
    <row r="142" spans="1:1" x14ac:dyDescent="0.5">
      <c r="A142" s="146"/>
    </row>
    <row r="143" spans="1:1" x14ac:dyDescent="0.5">
      <c r="A143" s="146"/>
    </row>
    <row r="144" spans="1:1" x14ac:dyDescent="0.5">
      <c r="A144" s="146"/>
    </row>
    <row r="145" spans="1:1" x14ac:dyDescent="0.5">
      <c r="A145" s="146"/>
    </row>
    <row r="146" spans="1:1" x14ac:dyDescent="0.5">
      <c r="A146" s="146"/>
    </row>
    <row r="147" spans="1:1" x14ac:dyDescent="0.5">
      <c r="A147" s="146"/>
    </row>
    <row r="148" spans="1:1" x14ac:dyDescent="0.5">
      <c r="A148" s="146"/>
    </row>
    <row r="149" spans="1:1" x14ac:dyDescent="0.5">
      <c r="A149" s="146"/>
    </row>
    <row r="150" spans="1:1" x14ac:dyDescent="0.5">
      <c r="A150" s="146"/>
    </row>
    <row r="151" spans="1:1" x14ac:dyDescent="0.5">
      <c r="A151" s="146"/>
    </row>
    <row r="152" spans="1:1" x14ac:dyDescent="0.5">
      <c r="A152" s="146"/>
    </row>
    <row r="153" spans="1:1" x14ac:dyDescent="0.5">
      <c r="A153" s="146"/>
    </row>
    <row r="154" spans="1:1" x14ac:dyDescent="0.5">
      <c r="A154" s="146"/>
    </row>
    <row r="155" spans="1:1" x14ac:dyDescent="0.5">
      <c r="A155" s="146"/>
    </row>
    <row r="156" spans="1:1" x14ac:dyDescent="0.5">
      <c r="A156" s="146"/>
    </row>
    <row r="157" spans="1:1" x14ac:dyDescent="0.5">
      <c r="A157" s="146"/>
    </row>
    <row r="158" spans="1:1" x14ac:dyDescent="0.5">
      <c r="A158" s="146"/>
    </row>
    <row r="159" spans="1:1" x14ac:dyDescent="0.5">
      <c r="A159" s="146"/>
    </row>
    <row r="160" spans="1:1" x14ac:dyDescent="0.5">
      <c r="A160" s="146"/>
    </row>
    <row r="161" spans="1:1" x14ac:dyDescent="0.5">
      <c r="A161" s="146"/>
    </row>
    <row r="162" spans="1:1" x14ac:dyDescent="0.5">
      <c r="A162" s="146"/>
    </row>
    <row r="163" spans="1:1" x14ac:dyDescent="0.5">
      <c r="A163" s="146"/>
    </row>
    <row r="164" spans="1:1" x14ac:dyDescent="0.5">
      <c r="A164" s="146"/>
    </row>
    <row r="165" spans="1:1" x14ac:dyDescent="0.5">
      <c r="A165" s="146"/>
    </row>
    <row r="166" spans="1:1" x14ac:dyDescent="0.5">
      <c r="A166" s="146"/>
    </row>
    <row r="167" spans="1:1" x14ac:dyDescent="0.5">
      <c r="A167" s="146"/>
    </row>
    <row r="168" spans="1:1" x14ac:dyDescent="0.5">
      <c r="A168" s="146"/>
    </row>
    <row r="169" spans="1:1" x14ac:dyDescent="0.5">
      <c r="A169" s="146"/>
    </row>
    <row r="170" spans="1:1" x14ac:dyDescent="0.5">
      <c r="A170" s="146"/>
    </row>
    <row r="171" spans="1:1" x14ac:dyDescent="0.5">
      <c r="A171" s="146"/>
    </row>
    <row r="172" spans="1:1" x14ac:dyDescent="0.5">
      <c r="A172" s="146"/>
    </row>
    <row r="173" spans="1:1" x14ac:dyDescent="0.5">
      <c r="A173" s="146"/>
    </row>
    <row r="174" spans="1:1" x14ac:dyDescent="0.5">
      <c r="A174" s="146"/>
    </row>
    <row r="175" spans="1:1" x14ac:dyDescent="0.5">
      <c r="A175" s="146"/>
    </row>
    <row r="176" spans="1:1" x14ac:dyDescent="0.5">
      <c r="A176" s="146"/>
    </row>
    <row r="177" spans="1:1" x14ac:dyDescent="0.5">
      <c r="A177" s="146"/>
    </row>
    <row r="178" spans="1:1" x14ac:dyDescent="0.5">
      <c r="A178" s="146"/>
    </row>
    <row r="179" spans="1:1" x14ac:dyDescent="0.5">
      <c r="A179" s="146"/>
    </row>
    <row r="180" spans="1:1" x14ac:dyDescent="0.5">
      <c r="A180" s="146"/>
    </row>
    <row r="181" spans="1:1" x14ac:dyDescent="0.5">
      <c r="A181" s="146"/>
    </row>
    <row r="182" spans="1:1" x14ac:dyDescent="0.5">
      <c r="A182" s="146"/>
    </row>
    <row r="183" spans="1:1" x14ac:dyDescent="0.5">
      <c r="A183" s="146"/>
    </row>
    <row r="184" spans="1:1" x14ac:dyDescent="0.5">
      <c r="A184" s="146"/>
    </row>
    <row r="185" spans="1:1" x14ac:dyDescent="0.5">
      <c r="A185" s="146"/>
    </row>
    <row r="186" spans="1:1" x14ac:dyDescent="0.5">
      <c r="A186" s="146"/>
    </row>
    <row r="187" spans="1:1" x14ac:dyDescent="0.5">
      <c r="A187" s="146"/>
    </row>
    <row r="188" spans="1:1" x14ac:dyDescent="0.5">
      <c r="A188" s="146"/>
    </row>
    <row r="189" spans="1:1" x14ac:dyDescent="0.5">
      <c r="A189" s="146"/>
    </row>
    <row r="190" spans="1:1" x14ac:dyDescent="0.5">
      <c r="A190" s="146"/>
    </row>
    <row r="191" spans="1:1" x14ac:dyDescent="0.5">
      <c r="A191" s="146"/>
    </row>
    <row r="192" spans="1:1" x14ac:dyDescent="0.5">
      <c r="A192" s="146"/>
    </row>
    <row r="193" spans="1:1" x14ac:dyDescent="0.5">
      <c r="A193" s="146"/>
    </row>
    <row r="194" spans="1:1" x14ac:dyDescent="0.5">
      <c r="A194" s="146"/>
    </row>
    <row r="195" spans="1:1" x14ac:dyDescent="0.5">
      <c r="A195" s="146"/>
    </row>
    <row r="196" spans="1:1" x14ac:dyDescent="0.5">
      <c r="A196" s="146"/>
    </row>
    <row r="197" spans="1:1" x14ac:dyDescent="0.5">
      <c r="A197" s="146"/>
    </row>
    <row r="198" spans="1:1" x14ac:dyDescent="0.5">
      <c r="A198" s="146"/>
    </row>
    <row r="199" spans="1:1" x14ac:dyDescent="0.5">
      <c r="A199" s="146"/>
    </row>
    <row r="200" spans="1:1" x14ac:dyDescent="0.5">
      <c r="A200" s="146"/>
    </row>
    <row r="201" spans="1:1" x14ac:dyDescent="0.5">
      <c r="A201" s="146"/>
    </row>
    <row r="202" spans="1:1" x14ac:dyDescent="0.5">
      <c r="A202" s="146"/>
    </row>
    <row r="203" spans="1:1" x14ac:dyDescent="0.5">
      <c r="A203" s="146"/>
    </row>
    <row r="204" spans="1:1" x14ac:dyDescent="0.5">
      <c r="A204" s="146"/>
    </row>
    <row r="205" spans="1:1" x14ac:dyDescent="0.5">
      <c r="A205" s="146"/>
    </row>
    <row r="206" spans="1:1" x14ac:dyDescent="0.5">
      <c r="A206" s="146"/>
    </row>
    <row r="207" spans="1:1" x14ac:dyDescent="0.5">
      <c r="A207" s="146"/>
    </row>
    <row r="208" spans="1:1" x14ac:dyDescent="0.5">
      <c r="A208" s="146"/>
    </row>
    <row r="209" spans="1:1" x14ac:dyDescent="0.5">
      <c r="A209" s="146"/>
    </row>
    <row r="210" spans="1:1" x14ac:dyDescent="0.5">
      <c r="A210" s="146"/>
    </row>
    <row r="211" spans="1:1" x14ac:dyDescent="0.5">
      <c r="A211" s="146"/>
    </row>
    <row r="212" spans="1:1" x14ac:dyDescent="0.5">
      <c r="A212" s="146"/>
    </row>
    <row r="213" spans="1:1" x14ac:dyDescent="0.5">
      <c r="A213" s="146"/>
    </row>
    <row r="214" spans="1:1" x14ac:dyDescent="0.5">
      <c r="A214" s="146"/>
    </row>
    <row r="215" spans="1:1" x14ac:dyDescent="0.5">
      <c r="A215" s="146"/>
    </row>
    <row r="216" spans="1:1" x14ac:dyDescent="0.5">
      <c r="A216" s="146"/>
    </row>
    <row r="217" spans="1:1" x14ac:dyDescent="0.5">
      <c r="A217" s="146"/>
    </row>
    <row r="218" spans="1:1" x14ac:dyDescent="0.5">
      <c r="A218" s="146"/>
    </row>
    <row r="219" spans="1:1" x14ac:dyDescent="0.5">
      <c r="A219" s="146"/>
    </row>
    <row r="220" spans="1:1" x14ac:dyDescent="0.5">
      <c r="A220" s="146"/>
    </row>
    <row r="221" spans="1:1" x14ac:dyDescent="0.5">
      <c r="A221" s="146"/>
    </row>
    <row r="222" spans="1:1" x14ac:dyDescent="0.5">
      <c r="A222" s="146"/>
    </row>
    <row r="223" spans="1:1" x14ac:dyDescent="0.5">
      <c r="A223" s="146"/>
    </row>
    <row r="224" spans="1:1" x14ac:dyDescent="0.5">
      <c r="A224" s="146"/>
    </row>
    <row r="225" spans="1:1" x14ac:dyDescent="0.5">
      <c r="A225" s="146"/>
    </row>
    <row r="226" spans="1:1" x14ac:dyDescent="0.5">
      <c r="A226" s="146"/>
    </row>
    <row r="227" spans="1:1" x14ac:dyDescent="0.5">
      <c r="A227" s="146"/>
    </row>
    <row r="228" spans="1:1" x14ac:dyDescent="0.5">
      <c r="A228" s="146"/>
    </row>
    <row r="229" spans="1:1" x14ac:dyDescent="0.5">
      <c r="A229" s="146"/>
    </row>
    <row r="230" spans="1:1" x14ac:dyDescent="0.5">
      <c r="A230" s="146"/>
    </row>
    <row r="231" spans="1:1" x14ac:dyDescent="0.5">
      <c r="A231" s="146"/>
    </row>
    <row r="232" spans="1:1" x14ac:dyDescent="0.5">
      <c r="A232" s="146"/>
    </row>
    <row r="233" spans="1:1" x14ac:dyDescent="0.5">
      <c r="A233" s="146"/>
    </row>
    <row r="234" spans="1:1" x14ac:dyDescent="0.5">
      <c r="A234" s="146"/>
    </row>
    <row r="235" spans="1:1" x14ac:dyDescent="0.5">
      <c r="A235" s="146"/>
    </row>
    <row r="236" spans="1:1" x14ac:dyDescent="0.5">
      <c r="A236" s="146"/>
    </row>
    <row r="237" spans="1:1" x14ac:dyDescent="0.5">
      <c r="A237" s="146"/>
    </row>
    <row r="238" spans="1:1" x14ac:dyDescent="0.5">
      <c r="A238" s="146"/>
    </row>
    <row r="239" spans="1:1" x14ac:dyDescent="0.5">
      <c r="A239" s="146"/>
    </row>
    <row r="240" spans="1:1" x14ac:dyDescent="0.5">
      <c r="A240" s="146"/>
    </row>
    <row r="241" spans="1:1" x14ac:dyDescent="0.5">
      <c r="A241" s="146"/>
    </row>
    <row r="242" spans="1:1" x14ac:dyDescent="0.5">
      <c r="A242" s="146"/>
    </row>
  </sheetData>
  <mergeCells count="38">
    <mergeCell ref="B19:E19"/>
    <mergeCell ref="B10:E11"/>
    <mergeCell ref="F10:J10"/>
    <mergeCell ref="B12:E12"/>
    <mergeCell ref="B13:E13"/>
    <mergeCell ref="B14:E14"/>
    <mergeCell ref="B15:E15"/>
    <mergeCell ref="B16:E16"/>
    <mergeCell ref="B17:E17"/>
    <mergeCell ref="B18:E18"/>
    <mergeCell ref="B31:E31"/>
    <mergeCell ref="B20:E20"/>
    <mergeCell ref="B21:E21"/>
    <mergeCell ref="B23:E23"/>
    <mergeCell ref="B24:E24"/>
    <mergeCell ref="B25:E25"/>
    <mergeCell ref="B22:E22"/>
    <mergeCell ref="C59:G59"/>
    <mergeCell ref="B42:G49"/>
    <mergeCell ref="B40:G40"/>
    <mergeCell ref="F37:J37"/>
    <mergeCell ref="B7:J7"/>
    <mergeCell ref="B32:E32"/>
    <mergeCell ref="B33:E33"/>
    <mergeCell ref="B34:E34"/>
    <mergeCell ref="B35:E35"/>
    <mergeCell ref="B36:E36"/>
    <mergeCell ref="B37:E37"/>
    <mergeCell ref="B26:E26"/>
    <mergeCell ref="B27:E27"/>
    <mergeCell ref="B28:E28"/>
    <mergeCell ref="B29:E29"/>
    <mergeCell ref="B30:E30"/>
    <mergeCell ref="B52:G52"/>
    <mergeCell ref="C53:G53"/>
    <mergeCell ref="C54:G54"/>
    <mergeCell ref="B57:G57"/>
    <mergeCell ref="C58:G58"/>
  </mergeCells>
  <pageMargins left="0.7" right="0.7" top="0.75" bottom="0.75" header="0.3" footer="0.3"/>
  <pageSetup paperSize="9" scale="7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14</vt:i4>
      </vt:variant>
    </vt:vector>
  </HeadingPairs>
  <TitlesOfParts>
    <vt:vector size="33" baseType="lpstr">
      <vt:lpstr>Presentacion</vt:lpstr>
      <vt:lpstr>INFORMACION</vt:lpstr>
      <vt:lpstr>Misión</vt:lpstr>
      <vt:lpstr>Visión</vt:lpstr>
      <vt:lpstr>Valores</vt:lpstr>
      <vt:lpstr>OBJETIVOS ESTRATÉGICOS Y UEN</vt:lpstr>
      <vt:lpstr>ANALISIS INTERNO Y EXTERNO</vt:lpstr>
      <vt:lpstr>CADENA DE VALOR</vt:lpstr>
      <vt:lpstr>AutodiagCadena</vt:lpstr>
      <vt:lpstr>BCG</vt:lpstr>
      <vt:lpstr>AutodiagBCG</vt:lpstr>
      <vt:lpstr>Analisis Porter</vt:lpstr>
      <vt:lpstr>AutoPorter</vt:lpstr>
      <vt:lpstr>AE PEST</vt:lpstr>
      <vt:lpstr>IDENTIFICACION  ESTR</vt:lpstr>
      <vt:lpstr>MATRIZ CAME</vt:lpstr>
      <vt:lpstr>RESUMEN EJECUTIVO</vt:lpstr>
      <vt:lpstr>FINAL</vt:lpstr>
      <vt:lpstr>Hoja1</vt:lpstr>
      <vt:lpstr>'AE PEST'!Área_de_impresión</vt:lpstr>
      <vt:lpstr>'ANALISIS INTERNO Y EXTERNO'!Área_de_impresión</vt:lpstr>
      <vt:lpstr>'Analisis Porter'!Área_de_impresión</vt:lpstr>
      <vt:lpstr>AutodiagCadena!Área_de_impresión</vt:lpstr>
      <vt:lpstr>AutoPorter!Área_de_impresión</vt:lpstr>
      <vt:lpstr>BCG!Área_de_impresión</vt:lpstr>
      <vt:lpstr>'CADENA DE VALOR'!Área_de_impresión</vt:lpstr>
      <vt:lpstr>'MATRIZ CAME'!Área_de_impresión</vt:lpstr>
      <vt:lpstr>Misión!Área_de_impresión</vt:lpstr>
      <vt:lpstr>'OBJETIVOS ESTRATÉGICOS Y UEN'!Área_de_impresión</vt:lpstr>
      <vt:lpstr>Presentacion!Área_de_impresión</vt:lpstr>
      <vt:lpstr>'RESUMEN EJECUTIVO'!Área_de_impresión</vt:lpstr>
      <vt:lpstr>Valores!Área_de_impresión</vt:lpstr>
      <vt:lpstr>OBJETIVOS</vt:lpstr>
    </vt:vector>
  </TitlesOfParts>
  <Company>Fundacion Red Andalucia Emprende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Estratégico</dc:title>
  <dc:creator>Emprendedores</dc:creator>
  <cp:lastModifiedBy>Elvis Mamani Valdivia</cp:lastModifiedBy>
  <cp:lastPrinted>2013-05-03T11:59:09Z</cp:lastPrinted>
  <dcterms:created xsi:type="dcterms:W3CDTF">2011-10-19T11:15:10Z</dcterms:created>
  <dcterms:modified xsi:type="dcterms:W3CDTF">2024-10-21T01:08:10Z</dcterms:modified>
</cp:coreProperties>
</file>