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E8F25AB-E9A9-4EE5-A4E4-9BC08CD072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L3" i="1"/>
  <c r="N5" i="1"/>
  <c r="N6" i="1"/>
  <c r="N7" i="1"/>
  <c r="D7" i="1"/>
  <c r="B2" i="1"/>
  <c r="L4" i="1"/>
  <c r="L5" i="1"/>
  <c r="L6" i="1"/>
  <c r="L7" i="1"/>
  <c r="L2" i="1"/>
  <c r="G2" i="1"/>
  <c r="F2" i="1"/>
  <c r="E2" i="1"/>
  <c r="D2" i="1"/>
  <c r="C2" i="1"/>
  <c r="G4" i="1"/>
  <c r="G5" i="1"/>
  <c r="G6" i="1"/>
  <c r="G7" i="1"/>
  <c r="G8" i="1"/>
  <c r="G3" i="1"/>
  <c r="F4" i="1"/>
  <c r="F5" i="1"/>
  <c r="F6" i="1"/>
  <c r="F7" i="1"/>
  <c r="F8" i="1"/>
  <c r="F3" i="1"/>
  <c r="E4" i="1"/>
  <c r="E5" i="1"/>
  <c r="E6" i="1"/>
  <c r="E7" i="1"/>
  <c r="E8" i="1"/>
  <c r="E3" i="1"/>
  <c r="D4" i="1"/>
  <c r="D5" i="1"/>
  <c r="D6" i="1"/>
  <c r="D8" i="1"/>
  <c r="D3" i="1"/>
  <c r="C4" i="1"/>
  <c r="C5" i="1"/>
  <c r="C6" i="1"/>
  <c r="C7" i="1"/>
  <c r="C8" i="1"/>
  <c r="C3" i="1"/>
  <c r="B4" i="1"/>
  <c r="B5" i="1"/>
  <c r="B6" i="1"/>
  <c r="B7" i="1"/>
  <c r="B8" i="1"/>
  <c r="B3" i="1"/>
  <c r="J3" i="1" l="1" a="1"/>
  <c r="J3" i="1" s="1"/>
  <c r="N3" i="1" s="1"/>
  <c r="J6" i="1" a="1"/>
  <c r="J6" i="1" s="1"/>
  <c r="J2" i="1" a="1"/>
  <c r="J2" i="1" s="1"/>
  <c r="N2" i="1" s="1"/>
  <c r="J5" i="1" a="1"/>
  <c r="J5" i="1" s="1"/>
  <c r="J7" i="1" a="1"/>
  <c r="J7" i="1" s="1"/>
  <c r="J4" i="1" a="1"/>
  <c r="J4" i="1" s="1"/>
  <c r="I10" i="1" l="1" a="1"/>
  <c r="I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<sst xmlns="http://schemas.openxmlformats.org/spreadsheetml/2006/main" count="10" uniqueCount="8">
  <si>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角度</t>
    <phoneticPr fontId="1" type="noConversion"/>
  </si>
  <si>
    <t>分度</t>
    <phoneticPr fontId="1" type="noConversion"/>
  </si>
  <si>
    <t>k=l*V</t>
    <phoneticPr fontId="1" type="noConversion"/>
  </si>
  <si>
    <t>b</t>
    <phoneticPr fontId="1" type="noConversion"/>
  </si>
  <si>
    <t>V(λ)：°/(Gs*m)</t>
    <phoneticPr fontId="1" type="noConversion"/>
  </si>
  <si>
    <t>λ(nm)</t>
    <phoneticPr fontId="1" type="noConversion"/>
  </si>
  <si>
    <t>1/λ^2:nm^(-2)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</si>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</sst>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371828521432E-2"/>
          <c:y val="5.0925925925925923E-2"/>
          <c:w val="0.86486351706036746"/>
          <c:h val="0.52886761626706769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450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07047408262706"/>
                  <c:y val="0.5916036919768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Feuil1!$A$2:$A$8</c:f>
              <c:numCache>
                <c:formatCode>General</c:formatCode>
                <c:ptCount val="7"/>
                <c:pt idx="0">
                  <c:v>0</c:v>
                </c:pt>
                <c:pt idx="1">
                  <c:v>1402</c:v>
                </c:pt>
                <c:pt idx="2">
                  <c:v>2744</c:v>
                </c:pt>
                <c:pt idx="3">
                  <c:v>4274</c:v>
                </c:pt>
                <c:pt idx="4">
                  <c:v>5712</c:v>
                </c:pt>
                <c:pt idx="5">
                  <c:v>7048</c:v>
                </c:pt>
                <c:pt idx="6">
                  <c:v>8390</c:v>
                </c:pt>
              </c:numCache>
            </c:numRef>
          </c:xVal>
          <c:yVal>
            <c:numRef>
              <c:f>Feuil1!$B$2:$B$8</c:f>
              <c:numCache>
                <c:formatCode>General</c:formatCode>
                <c:ptCount val="7"/>
                <c:pt idx="0">
                  <c:v>288.81666666666666</c:v>
                </c:pt>
                <c:pt idx="1">
                  <c:v>301.33333333333331</c:v>
                </c:pt>
                <c:pt idx="2">
                  <c:v>313.83333333333331</c:v>
                </c:pt>
                <c:pt idx="3">
                  <c:v>323.66666666666669</c:v>
                </c:pt>
                <c:pt idx="4">
                  <c:v>336.16666666666669</c:v>
                </c:pt>
                <c:pt idx="5">
                  <c:v>347.91666666666669</c:v>
                </c:pt>
                <c:pt idx="6">
                  <c:v>356.91666666666669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4B-46FD-838C-E5CE2BBB22B0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500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07047408262706"/>
                  <c:y val="0.5088702050439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Feuil1!$A$2:$A$8</c:f>
              <c:numCache>
                <c:formatCode>General</c:formatCode>
                <c:ptCount val="7"/>
                <c:pt idx="0">
                  <c:v>0</c:v>
                </c:pt>
                <c:pt idx="1">
                  <c:v>1402</c:v>
                </c:pt>
                <c:pt idx="2">
                  <c:v>2744</c:v>
                </c:pt>
                <c:pt idx="3">
                  <c:v>4274</c:v>
                </c:pt>
                <c:pt idx="4">
                  <c:v>5712</c:v>
                </c:pt>
                <c:pt idx="5">
                  <c:v>7048</c:v>
                </c:pt>
                <c:pt idx="6">
                  <c:v>8390</c:v>
                </c:pt>
              </c:numCache>
            </c:numRef>
          </c:xVal>
          <c:yVal>
            <c:numRef>
              <c:f>Feuil1!$C$2:$C$8</c:f>
              <c:numCache>
                <c:formatCode>General</c:formatCode>
                <c:ptCount val="7"/>
                <c:pt idx="0">
                  <c:v>288.81666666666666</c:v>
                </c:pt>
                <c:pt idx="1">
                  <c:v>297.91666666666669</c:v>
                </c:pt>
                <c:pt idx="2">
                  <c:v>301.68333333333334</c:v>
                </c:pt>
                <c:pt idx="3">
                  <c:v>313.53333333333336</c:v>
                </c:pt>
                <c:pt idx="4">
                  <c:v>320</c:v>
                </c:pt>
                <c:pt idx="5">
                  <c:v>326.83333333333331</c:v>
                </c:pt>
                <c:pt idx="6">
                  <c:v>332.71666666666664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84B-46FD-838C-E5CE2BBB22B0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550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165597519444817"/>
                  <c:y val="0.486644875515124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Feuil1!$A$2:$A$8</c:f>
              <c:numCache>
                <c:formatCode>General</c:formatCode>
                <c:ptCount val="7"/>
                <c:pt idx="0">
                  <c:v>0</c:v>
                </c:pt>
                <c:pt idx="1">
                  <c:v>1402</c:v>
                </c:pt>
                <c:pt idx="2">
                  <c:v>2744</c:v>
                </c:pt>
                <c:pt idx="3">
                  <c:v>4274</c:v>
                </c:pt>
                <c:pt idx="4">
                  <c:v>5712</c:v>
                </c:pt>
                <c:pt idx="5">
                  <c:v>7048</c:v>
                </c:pt>
                <c:pt idx="6">
                  <c:v>8390</c:v>
                </c:pt>
              </c:numCache>
            </c:numRef>
          </c:xVal>
          <c:yVal>
            <c:numRef>
              <c:f>Feuil1!$D$2:$D$8</c:f>
              <c:numCache>
                <c:formatCode>General</c:formatCode>
                <c:ptCount val="7"/>
                <c:pt idx="0">
                  <c:v>288.81666666666666</c:v>
                </c:pt>
                <c:pt idx="1">
                  <c:v>293</c:v>
                </c:pt>
                <c:pt idx="2">
                  <c:v>300.66666666666669</c:v>
                </c:pt>
                <c:pt idx="3">
                  <c:v>306.48333333333335</c:v>
                </c:pt>
                <c:pt idx="4">
                  <c:v>311.48333333333335</c:v>
                </c:pt>
                <c:pt idx="5">
                  <c:v>316.91666666666669</c:v>
                </c:pt>
                <c:pt idx="6">
                  <c:v>321.73333333333335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84B-46FD-838C-E5CE2BBB22B0}"/>
            </c:ext>
          </c:extLst>
        </c:ser>
        <c:ser>
          <c:idx val="3"/>
          <c:order val="3"/>
          <c:tx>
            <c:strRef>
              <c:f>Feuil1!$E$1</c:f>
              <c:strCache>
                <c:ptCount val="1"/>
                <c:pt idx="0">
                  <c:v>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10632731051997"/>
                  <c:y val="0.58083765054098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Feuil1!$A$2:$A$8</c:f>
              <c:numCache>
                <c:formatCode>General</c:formatCode>
                <c:ptCount val="7"/>
                <c:pt idx="0">
                  <c:v>0</c:v>
                </c:pt>
                <c:pt idx="1">
                  <c:v>1402</c:v>
                </c:pt>
                <c:pt idx="2">
                  <c:v>2744</c:v>
                </c:pt>
                <c:pt idx="3">
                  <c:v>4274</c:v>
                </c:pt>
                <c:pt idx="4">
                  <c:v>5712</c:v>
                </c:pt>
                <c:pt idx="5">
                  <c:v>7048</c:v>
                </c:pt>
                <c:pt idx="6">
                  <c:v>8390</c:v>
                </c:pt>
              </c:numCache>
            </c:numRef>
          </c:xVal>
          <c:yVal>
            <c:numRef>
              <c:f>Feuil1!$E$2:$E$8</c:f>
              <c:numCache>
                <c:formatCode>General</c:formatCode>
                <c:ptCount val="7"/>
                <c:pt idx="0">
                  <c:v>288.81666666666666</c:v>
                </c:pt>
                <c:pt idx="1">
                  <c:v>300.16666666666669</c:v>
                </c:pt>
                <c:pt idx="2">
                  <c:v>305.16666666666669</c:v>
                </c:pt>
                <c:pt idx="3">
                  <c:v>311.41666666666669</c:v>
                </c:pt>
                <c:pt idx="4">
                  <c:v>316</c:v>
                </c:pt>
                <c:pt idx="5">
                  <c:v>322.5</c:v>
                </c:pt>
                <c:pt idx="6">
                  <c:v>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84B-46FD-838C-E5CE2BBB22B0}"/>
            </c:ext>
          </c:extLst>
        </c:ser>
        <c:ser>
          <c:idx val="4"/>
          <c:order val="4"/>
          <c:tx>
            <c:strRef>
              <c:f>Feuil1!$F$1</c:f>
              <c:strCache>
                <c:ptCount val="1"/>
                <c:pt idx="0">
                  <c:v>650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550791379476946"/>
                  <c:y val="0.593835520984096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Feuil1!$A$2:$A$8</c:f>
              <c:numCache>
                <c:formatCode>General</c:formatCode>
                <c:ptCount val="7"/>
                <c:pt idx="0">
                  <c:v>0</c:v>
                </c:pt>
                <c:pt idx="1">
                  <c:v>1402</c:v>
                </c:pt>
                <c:pt idx="2">
                  <c:v>2744</c:v>
                </c:pt>
                <c:pt idx="3">
                  <c:v>4274</c:v>
                </c:pt>
                <c:pt idx="4">
                  <c:v>5712</c:v>
                </c:pt>
                <c:pt idx="5">
                  <c:v>7048</c:v>
                </c:pt>
                <c:pt idx="6">
                  <c:v>8390</c:v>
                </c:pt>
              </c:numCache>
            </c:numRef>
          </c:xVal>
          <c:yVal>
            <c:numRef>
              <c:f>Feuil1!$F$2:$F$8</c:f>
              <c:numCache>
                <c:formatCode>General</c:formatCode>
                <c:ptCount val="7"/>
                <c:pt idx="0">
                  <c:v>288.81666666666666</c:v>
                </c:pt>
                <c:pt idx="1">
                  <c:v>298.45</c:v>
                </c:pt>
                <c:pt idx="2">
                  <c:v>304</c:v>
                </c:pt>
                <c:pt idx="3">
                  <c:v>308.75</c:v>
                </c:pt>
                <c:pt idx="4">
                  <c:v>313.45</c:v>
                </c:pt>
                <c:pt idx="5">
                  <c:v>317.61666666666667</c:v>
                </c:pt>
                <c:pt idx="6">
                  <c:v>322.16666666666669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84B-46FD-838C-E5CE2BBB22B0}"/>
            </c:ext>
          </c:extLst>
        </c:ser>
        <c:ser>
          <c:idx val="5"/>
          <c:order val="5"/>
          <c:tx>
            <c:strRef>
              <c:f>Feuil1!$G$1</c:f>
              <c:strCache>
                <c:ptCount val="1"/>
                <c:pt idx="0">
                  <c:v>700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51570022981480745"/>
                  <c:y val="0.549890635567666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Feuil1!$A$2:$A$8</c:f>
              <c:numCache>
                <c:formatCode>General</c:formatCode>
                <c:ptCount val="7"/>
                <c:pt idx="0">
                  <c:v>0</c:v>
                </c:pt>
                <c:pt idx="1">
                  <c:v>1402</c:v>
                </c:pt>
                <c:pt idx="2">
                  <c:v>2744</c:v>
                </c:pt>
                <c:pt idx="3">
                  <c:v>4274</c:v>
                </c:pt>
                <c:pt idx="4">
                  <c:v>5712</c:v>
                </c:pt>
                <c:pt idx="5">
                  <c:v>7048</c:v>
                </c:pt>
                <c:pt idx="6">
                  <c:v>8390</c:v>
                </c:pt>
              </c:numCache>
            </c:numRef>
          </c:xVal>
          <c:yVal>
            <c:numRef>
              <c:f>Feuil1!$G$2:$G$8</c:f>
              <c:numCache>
                <c:formatCode>General</c:formatCode>
                <c:ptCount val="7"/>
                <c:pt idx="0">
                  <c:v>288.81666666666666</c:v>
                </c:pt>
                <c:pt idx="1">
                  <c:v>291.41666666666669</c:v>
                </c:pt>
                <c:pt idx="2">
                  <c:v>296.25</c:v>
                </c:pt>
                <c:pt idx="3">
                  <c:v>300</c:v>
                </c:pt>
                <c:pt idx="4">
                  <c:v>302.66666666666669</c:v>
                </c:pt>
                <c:pt idx="5">
                  <c:v>306.66666666666669</c:v>
                </c:pt>
                <c:pt idx="6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84B-46FD-838C-E5CE2BBB2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571600"/>
        <c:axId val="461571120"/>
      </c:scatterChart>
      <c:valAx>
        <c:axId val="46157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1571120"/>
        <c:crosses val="autoZero"/>
        <c:crossBetween val="midCat"/>
      </c:valAx>
      <c:valAx>
        <c:axId val="461571120"/>
        <c:scaling>
          <c:orientation val="minMax"/>
          <c:max val="360"/>
          <c:min val="2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157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7.6290295038421413E-2"/>
          <c:y val="0.65352572358425809"/>
          <c:w val="9.3202542453277665E-2"/>
          <c:h val="0.29750267994169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Feuil1!$N$1</c:f>
              <c:strCache>
                <c:ptCount val="1"/>
                <c:pt idx="0">
                  <c:v>V(λ)：°/(Gs*m)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Feuil1!$L$2:$L$7</c:f>
              <c:numCache>
                <c:formatCode>General</c:formatCode>
                <c:ptCount val="6"/>
                <c:pt idx="0">
                  <c:v>4.9382716049382717E-6</c:v>
                </c:pt>
                <c:pt idx="1">
                  <c:v>3.9999999999999998E-6</c:v>
                </c:pt>
                <c:pt idx="2">
                  <c:v>3.305785123966942E-6</c:v>
                </c:pt>
                <c:pt idx="3">
                  <c:v>2.7777777777777779E-6</c:v>
                </c:pt>
                <c:pt idx="4">
                  <c:v>2.3668639053254436E-6</c:v>
                </c:pt>
                <c:pt idx="5">
                  <c:v>2.0408163265306121E-6</c:v>
                </c:pt>
              </c:numCache>
            </c:numRef>
          </c:xVal>
          <c:yVal>
            <c:numRef>
              <c:f>Feuil1!$N$2:$N$7</c:f>
              <c:numCache>
                <c:formatCode>General</c:formatCode>
                <c:ptCount val="6"/>
                <c:pt idx="0">
                  <c:v>1.3514499782734326</c:v>
                </c:pt>
                <c:pt idx="1">
                  <c:v>0.87953562435931976</c:v>
                </c:pt>
                <c:pt idx="2">
                  <c:v>0.6653041299839787</c:v>
                </c:pt>
                <c:pt idx="3">
                  <c:v>0.71866257078338491</c:v>
                </c:pt>
                <c:pt idx="4">
                  <c:v>0.62480886687338932</c:v>
                </c:pt>
                <c:pt idx="5">
                  <c:v>0.42449189383611241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9-4C06-9E85-DBB5DA02A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92480"/>
        <c:axId val="536893440"/>
      </c:scatterChart>
      <c:valAx>
        <c:axId val="53689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893440"/>
        <c:crosses val="autoZero"/>
        <c:crossBetween val="midCat"/>
      </c:valAx>
      <c:valAx>
        <c:axId val="5368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89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Feuil1!$N$1</c:f>
              <c:strCache>
                <c:ptCount val="1"/>
                <c:pt idx="0">
                  <c:v>V(λ)：°/(Gs*m)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Feuil1!$M$2:$M$7</c:f>
              <c:numCache>
                <c:formatCode>General</c:formatCode>
                <c:ptCount val="6"/>
                <c:pt idx="0">
                  <c:v>450</c:v>
                </c:pt>
                <c:pt idx="1">
                  <c:v>500</c:v>
                </c:pt>
                <c:pt idx="2">
                  <c:v>550</c:v>
                </c:pt>
                <c:pt idx="3">
                  <c:v>600</c:v>
                </c:pt>
                <c:pt idx="4">
                  <c:v>650</c:v>
                </c:pt>
                <c:pt idx="5">
                  <c:v>700</c:v>
                </c:pt>
              </c:numCache>
            </c:numRef>
          </c:xVal>
          <c:yVal>
            <c:numRef>
              <c:f>Feuil1!$N$2:$N$7</c:f>
              <c:numCache>
                <c:formatCode>General</c:formatCode>
                <c:ptCount val="6"/>
                <c:pt idx="0">
                  <c:v>1.3514499782734326</c:v>
                </c:pt>
                <c:pt idx="1">
                  <c:v>0.87953562435931976</c:v>
                </c:pt>
                <c:pt idx="2">
                  <c:v>0.6653041299839787</c:v>
                </c:pt>
                <c:pt idx="3">
                  <c:v>0.71866257078338491</c:v>
                </c:pt>
                <c:pt idx="4">
                  <c:v>0.62480886687338932</c:v>
                </c:pt>
                <c:pt idx="5">
                  <c:v>0.42449189383611241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0-48DB-94F9-2E1552B33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62096"/>
        <c:axId val="604459696"/>
      </c:scatterChart>
      <c:valAx>
        <c:axId val="604462096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459696"/>
        <c:crosses val="autoZero"/>
        <c:crossBetween val="midCat"/>
      </c:valAx>
      <c:valAx>
        <c:axId val="60445969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46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Feuil1!$N$56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Feuil1!$M$57:$M$62</c:f>
              <c:numCache>
                <c:formatCode>General</c:formatCode>
                <c:ptCount val="6"/>
              </c:numCache>
            </c:numRef>
          </c:xVal>
          <c:yVal>
            <c:numRef>
              <c:f>Feuil1!$N$57:$N$62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0-4911-ABE9-161B0B67B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69536"/>
        <c:axId val="549571936"/>
      </c:scatterChart>
      <c:valAx>
        <c:axId val="5495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571936"/>
        <c:crosses val="autoZero"/>
        <c:crossBetween val="midCat"/>
      </c:valAx>
      <c:valAx>
        <c:axId val="5495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56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84365</xdr:rowOff>
    </xdr:from>
    <xdr:to>
      <xdr:col>7</xdr:col>
      <xdr:colOff>647701</xdr:colOff>
      <xdr:row>44</xdr:row>
      <xdr:rowOff>166915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7564915-6E8A-6484-9027-C9820FBD0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</xdr:colOff>
      <xdr:row>10</xdr:row>
      <xdr:rowOff>139700</xdr:rowOff>
    </xdr:from>
    <xdr:to>
      <xdr:col>14</xdr:col>
      <xdr:colOff>38100</xdr:colOff>
      <xdr:row>26</xdr:row>
      <xdr:rowOff>38100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BD44666-AAB8-764D-E211-6B4EBF81C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25400</xdr:colOff>
      <xdr:row>27</xdr:row>
      <xdr:rowOff>107950</xdr:rowOff>
    </xdr:from>
    <xdr:to>
      <xdr:col>14</xdr:col>
      <xdr:colOff>31750</xdr:colOff>
      <xdr:row>43</xdr:row>
      <xdr:rowOff>6350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4ABE7C5-2FBA-3155-43B6-0DB8D55D5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127000</xdr:colOff>
      <xdr:row>63</xdr:row>
      <xdr:rowOff>44450</xdr:rowOff>
    </xdr:from>
    <xdr:to>
      <xdr:col>17</xdr:col>
      <xdr:colOff>476250</xdr:colOff>
      <xdr:row>78</xdr:row>
      <xdr:rowOff>120650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67E3654-008E-6FD1-4CEC-84BDF5E01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zoomScaleNormal="100" workbookViewId="0">
      <selection activeCell="I9" sqref="I9:J10"/>
    </sheetView>
  </sheetViews>
  <sheetFormatPr defaultRowHeight="14" x14ac:dyDescent="0.3"/>
  <cols>
    <col min="12" max="12" width="12.75" customWidth="1"/>
    <col min="13" max="13" width="12.5" bestFit="1" customWidth="1"/>
    <col min="15" max="15" width="16.9140625" customWidth="1"/>
  </cols>
  <sheetData>
    <row r="1" spans="1:18" ht="14.5" thickBot="1" x14ac:dyDescent="0.35">
      <c r="A1" s="2"/>
      <c r="B1" s="3">
        <v>450</v>
      </c>
      <c r="C1" s="4">
        <v>500</v>
      </c>
      <c r="D1" s="4">
        <v>550</v>
      </c>
      <c r="E1" s="4">
        <v>600</v>
      </c>
      <c r="F1" s="4">
        <v>650</v>
      </c>
      <c r="G1" s="4">
        <v>700</v>
      </c>
      <c r="H1" s="5"/>
      <c r="I1" s="6" t="s">
        <v>5</v>
      </c>
      <c r="J1" s="6" t="s">
        <v>2</v>
      </c>
      <c r="K1" s="6" t="s">
        <v>3</v>
      </c>
      <c r="L1" s="6" t="s">
        <v>6</v>
      </c>
      <c r="M1" s="6" t="s">
        <v>5</v>
      </c>
      <c r="N1" s="6" t="s">
        <v>4</v>
      </c>
      <c r="Q1" s="1" t="s">
        <v>0</v>
      </c>
      <c r="R1" s="1" t="s">
        <v>1</v>
      </c>
    </row>
    <row r="2" spans="1:18" x14ac:dyDescent="0.3">
      <c r="A2" s="7">
        <v>0</v>
      </c>
      <c r="B2" s="8">
        <f>Q44+R44/60</f>
        <v>288.81666666666666</v>
      </c>
      <c r="C2" s="9">
        <f>Q44+R44/60</f>
        <v>288.81666666666666</v>
      </c>
      <c r="D2" s="9">
        <f>Q44+R44/60</f>
        <v>288.81666666666666</v>
      </c>
      <c r="E2" s="9">
        <f>Q44+R44/60</f>
        <v>288.81666666666666</v>
      </c>
      <c r="F2" s="9">
        <f>Q44+R44/60</f>
        <v>288.81666666666666</v>
      </c>
      <c r="G2" s="9">
        <f>Q44+R44/60</f>
        <v>288.81666666666666</v>
      </c>
      <c r="H2" s="5"/>
      <c r="I2" s="10">
        <v>450</v>
      </c>
      <c r="J2" s="10" cm="1">
        <f t="array" ref="J2:K2">LINEST(B2:B8,A2:A8)</f>
        <v>8.1086998696405961E-3</v>
      </c>
      <c r="K2" s="10">
        <v>289.83939212210396</v>
      </c>
      <c r="L2" s="10">
        <f>1/(I2*I2)</f>
        <v>4.9382716049382717E-6</v>
      </c>
      <c r="M2" s="10">
        <v>450</v>
      </c>
      <c r="N2" s="10">
        <f>J2/0.006</f>
        <v>1.3514499782734326</v>
      </c>
      <c r="Q2" s="1">
        <v>301</v>
      </c>
      <c r="R2" s="1">
        <v>20</v>
      </c>
    </row>
    <row r="3" spans="1:18" x14ac:dyDescent="0.3">
      <c r="A3" s="11">
        <v>1402</v>
      </c>
      <c r="B3" s="12">
        <f>Q2+R2/60</f>
        <v>301.33333333333331</v>
      </c>
      <c r="C3" s="13">
        <f>Q9+R9/60</f>
        <v>297.91666666666669</v>
      </c>
      <c r="D3" s="13">
        <f>Q16+R16/60</f>
        <v>293</v>
      </c>
      <c r="E3" s="13">
        <f>Q23+R23/60</f>
        <v>300.16666666666669</v>
      </c>
      <c r="F3" s="13">
        <f>Q30+R30/60</f>
        <v>298.45</v>
      </c>
      <c r="G3" s="13">
        <f>Q37+R37/60</f>
        <v>291.41666666666669</v>
      </c>
      <c r="H3" s="5"/>
      <c r="I3" s="14">
        <v>500</v>
      </c>
      <c r="J3" s="14" cm="1">
        <f t="array" ref="J3:K3">LINEST(C2:C8,A2:A8)</f>
        <v>5.2772137461559185E-3</v>
      </c>
      <c r="K3" s="14">
        <v>289.35039850373852</v>
      </c>
      <c r="L3" s="14">
        <f>1/(I3*I3)</f>
        <v>3.9999999999999998E-6</v>
      </c>
      <c r="M3" s="14">
        <v>500</v>
      </c>
      <c r="N3" s="14">
        <f>J3/0.006</f>
        <v>0.87953562435931976</v>
      </c>
      <c r="Q3" s="1">
        <v>313</v>
      </c>
      <c r="R3" s="1">
        <v>50</v>
      </c>
    </row>
    <row r="4" spans="1:18" x14ac:dyDescent="0.3">
      <c r="A4" s="11">
        <v>2744</v>
      </c>
      <c r="B4" s="12">
        <f>Q3+R3/60</f>
        <v>313.83333333333331</v>
      </c>
      <c r="C4" s="13">
        <f>Q10+R10/60</f>
        <v>301.68333333333334</v>
      </c>
      <c r="D4" s="13">
        <f>Q17+R17/60</f>
        <v>300.66666666666669</v>
      </c>
      <c r="E4" s="13">
        <f>Q24+R24/60</f>
        <v>305.16666666666669</v>
      </c>
      <c r="F4" s="13">
        <f>Q31+R31/60</f>
        <v>304</v>
      </c>
      <c r="G4" s="13">
        <f>Q38+R38/60</f>
        <v>296.25</v>
      </c>
      <c r="H4" s="5"/>
      <c r="I4" s="14">
        <v>550</v>
      </c>
      <c r="J4" s="14" cm="1">
        <f t="array" ref="J4:K4">LINEST(D2:D8,A2:A8)</f>
        <v>3.9918247799038721E-3</v>
      </c>
      <c r="K4" s="14">
        <v>288.72310589403469</v>
      </c>
      <c r="L4" s="14">
        <f>1/(I4*I4)</f>
        <v>3.305785123966942E-6</v>
      </c>
      <c r="M4" s="14">
        <v>550</v>
      </c>
      <c r="N4" s="14">
        <f>J4/0.006</f>
        <v>0.6653041299839787</v>
      </c>
      <c r="Q4" s="1">
        <v>323</v>
      </c>
      <c r="R4" s="1">
        <v>40</v>
      </c>
    </row>
    <row r="5" spans="1:18" x14ac:dyDescent="0.3">
      <c r="A5" s="11">
        <v>4274</v>
      </c>
      <c r="B5" s="12">
        <f>Q4+R4/60</f>
        <v>323.66666666666669</v>
      </c>
      <c r="C5" s="13">
        <f>Q11+R11/60</f>
        <v>313.53333333333336</v>
      </c>
      <c r="D5" s="13">
        <f>Q18+R18/60</f>
        <v>306.48333333333335</v>
      </c>
      <c r="E5" s="13">
        <f>Q25+R25/60</f>
        <v>311.41666666666669</v>
      </c>
      <c r="F5" s="13">
        <f>Q32+R32/60</f>
        <v>308.75</v>
      </c>
      <c r="G5" s="13">
        <f>Q39+R39/60</f>
        <v>300</v>
      </c>
      <c r="H5" s="5"/>
      <c r="I5" s="14">
        <v>600</v>
      </c>
      <c r="J5" s="14" cm="1">
        <f t="array" ref="J5:K5">LINEST(E2:E8,A2:A8)</f>
        <v>4.3119754247003097E-3</v>
      </c>
      <c r="K5" s="14">
        <v>291.93736476546837</v>
      </c>
      <c r="L5" s="14">
        <f>1/(I5*I5)</f>
        <v>2.7777777777777779E-6</v>
      </c>
      <c r="M5" s="14">
        <v>600</v>
      </c>
      <c r="N5" s="14">
        <f>J5/0.006</f>
        <v>0.71866257078338491</v>
      </c>
      <c r="Q5" s="1">
        <v>336</v>
      </c>
      <c r="R5" s="1">
        <v>10</v>
      </c>
    </row>
    <row r="6" spans="1:18" x14ac:dyDescent="0.3">
      <c r="A6" s="11">
        <v>5712</v>
      </c>
      <c r="B6" s="12">
        <f>Q5+R5/60</f>
        <v>336.16666666666669</v>
      </c>
      <c r="C6" s="13">
        <f>Q12+R12/60</f>
        <v>320</v>
      </c>
      <c r="D6" s="13">
        <f>Q19+R19/60</f>
        <v>311.48333333333335</v>
      </c>
      <c r="E6" s="13">
        <f>Q26+R26/60</f>
        <v>316</v>
      </c>
      <c r="F6" s="13">
        <f>Q33+R33/60</f>
        <v>313.45</v>
      </c>
      <c r="G6" s="13">
        <f>Q40+R40/60</f>
        <v>302.66666666666669</v>
      </c>
      <c r="H6" s="5"/>
      <c r="I6" s="14">
        <v>650</v>
      </c>
      <c r="J6" s="14" cm="1">
        <f t="array" ref="J6:K6">LINEST(F2:F8,A2:A8)</f>
        <v>3.7488532012403359E-3</v>
      </c>
      <c r="K6" s="14">
        <v>291.770915834189</v>
      </c>
      <c r="L6" s="14">
        <f>1/(I6*I6)</f>
        <v>2.3668639053254436E-6</v>
      </c>
      <c r="M6" s="14">
        <v>650</v>
      </c>
      <c r="N6" s="14">
        <f>J6/0.006</f>
        <v>0.62480886687338932</v>
      </c>
      <c r="Q6" s="1">
        <v>347</v>
      </c>
      <c r="R6" s="1">
        <v>55</v>
      </c>
    </row>
    <row r="7" spans="1:18" x14ac:dyDescent="0.3">
      <c r="A7" s="11">
        <v>7048</v>
      </c>
      <c r="B7" s="12">
        <f>Q6+R6/60</f>
        <v>347.91666666666669</v>
      </c>
      <c r="C7" s="13">
        <f>Q13+R13/60</f>
        <v>326.83333333333331</v>
      </c>
      <c r="D7" s="13">
        <f>Q20+R20/60</f>
        <v>316.91666666666669</v>
      </c>
      <c r="E7" s="13">
        <f>Q27+R27/60</f>
        <v>322.5</v>
      </c>
      <c r="F7" s="13">
        <f>Q34+R34/60</f>
        <v>317.61666666666667</v>
      </c>
      <c r="G7" s="13">
        <f>Q41+R41/60</f>
        <v>306.66666666666669</v>
      </c>
      <c r="H7" s="5"/>
      <c r="I7" s="14">
        <v>700</v>
      </c>
      <c r="J7" s="14" cm="1">
        <f t="array" ref="J7:K7">LINEST(G2:G8,A2:A8)</f>
        <v>2.5469513630166744E-3</v>
      </c>
      <c r="K7" s="14">
        <v>288.64333069460906</v>
      </c>
      <c r="L7" s="14">
        <f>1/(I7*I7)</f>
        <v>2.0408163265306121E-6</v>
      </c>
      <c r="M7" s="14">
        <v>700</v>
      </c>
      <c r="N7" s="14">
        <f>J7/0.006</f>
        <v>0.42449189383611241</v>
      </c>
      <c r="Q7" s="1">
        <v>356</v>
      </c>
      <c r="R7" s="1">
        <v>55</v>
      </c>
    </row>
    <row r="8" spans="1:18" x14ac:dyDescent="0.3">
      <c r="A8" s="11">
        <v>8390</v>
      </c>
      <c r="B8" s="12">
        <f>Q7+R7/60</f>
        <v>356.91666666666669</v>
      </c>
      <c r="C8" s="13">
        <f>Q14+R14/60</f>
        <v>332.71666666666664</v>
      </c>
      <c r="D8" s="13">
        <f>Q21+R21/60</f>
        <v>321.73333333333335</v>
      </c>
      <c r="E8" s="13">
        <f>Q28+R28/60</f>
        <v>327</v>
      </c>
      <c r="F8" s="13">
        <f>Q35+R35/60</f>
        <v>322.16666666666669</v>
      </c>
      <c r="G8" s="13">
        <f>Q42+R42/60</f>
        <v>310</v>
      </c>
      <c r="H8" s="5"/>
      <c r="I8" s="5"/>
      <c r="J8" s="5"/>
      <c r="K8" s="5"/>
      <c r="L8" s="5"/>
      <c r="M8" s="5"/>
      <c r="N8" s="5"/>
      <c r="Q8" s="1"/>
      <c r="R8" s="1"/>
    </row>
    <row r="9" spans="1:18" x14ac:dyDescent="0.3">
      <c r="A9" s="5"/>
      <c r="B9" s="5"/>
      <c r="C9" s="5"/>
      <c r="D9" s="5"/>
      <c r="E9" s="5"/>
      <c r="F9" s="5"/>
      <c r="G9" s="5"/>
      <c r="H9" s="5"/>
      <c r="I9" s="14" t="s">
        <v>7</v>
      </c>
      <c r="J9" s="14" t="s">
        <v>3</v>
      </c>
      <c r="K9" s="5"/>
      <c r="L9" s="5"/>
      <c r="M9" s="5"/>
      <c r="N9" s="15"/>
      <c r="Q9" s="1">
        <v>297</v>
      </c>
      <c r="R9" s="1">
        <v>55</v>
      </c>
    </row>
    <row r="10" spans="1:18" x14ac:dyDescent="0.3">
      <c r="A10" s="5"/>
      <c r="B10" s="5"/>
      <c r="C10" s="5"/>
      <c r="D10" s="5"/>
      <c r="E10" s="5"/>
      <c r="F10" s="5"/>
      <c r="G10" s="5"/>
      <c r="H10" s="5"/>
      <c r="I10" s="14" cm="1">
        <f t="array" ref="I10:J10">LINEST(N2:N7,L2:L7)</f>
        <v>276989.74825224135</v>
      </c>
      <c r="J10" s="14">
        <v>-0.11958722199692096</v>
      </c>
      <c r="K10" s="5"/>
      <c r="L10" s="5"/>
      <c r="M10" s="5"/>
      <c r="N10" s="5"/>
      <c r="Q10" s="1">
        <v>301</v>
      </c>
      <c r="R10" s="1">
        <v>41</v>
      </c>
    </row>
    <row r="11" spans="1:18" x14ac:dyDescent="0.3">
      <c r="Q11" s="1">
        <v>313</v>
      </c>
      <c r="R11" s="1">
        <v>32</v>
      </c>
    </row>
    <row r="12" spans="1:18" x14ac:dyDescent="0.3">
      <c r="Q12" s="1">
        <v>320</v>
      </c>
      <c r="R12" s="1">
        <v>0</v>
      </c>
    </row>
    <row r="13" spans="1:18" x14ac:dyDescent="0.3">
      <c r="Q13" s="1">
        <v>326</v>
      </c>
      <c r="R13" s="1">
        <v>50</v>
      </c>
    </row>
    <row r="14" spans="1:18" x14ac:dyDescent="0.3">
      <c r="Q14" s="1">
        <v>332</v>
      </c>
      <c r="R14" s="1">
        <v>43</v>
      </c>
    </row>
    <row r="15" spans="1:18" x14ac:dyDescent="0.3">
      <c r="Q15" s="1"/>
      <c r="R15" s="1"/>
    </row>
    <row r="16" spans="1:18" x14ac:dyDescent="0.3">
      <c r="Q16" s="1">
        <v>293</v>
      </c>
      <c r="R16" s="1">
        <v>0</v>
      </c>
    </row>
    <row r="17" spans="17:18" x14ac:dyDescent="0.3">
      <c r="Q17" s="1">
        <v>300</v>
      </c>
      <c r="R17" s="1">
        <v>40</v>
      </c>
    </row>
    <row r="18" spans="17:18" x14ac:dyDescent="0.3">
      <c r="Q18" s="1">
        <v>306</v>
      </c>
      <c r="R18" s="1">
        <v>29</v>
      </c>
    </row>
    <row r="19" spans="17:18" x14ac:dyDescent="0.3">
      <c r="Q19" s="1">
        <v>311</v>
      </c>
      <c r="R19" s="1">
        <v>29</v>
      </c>
    </row>
    <row r="20" spans="17:18" x14ac:dyDescent="0.3">
      <c r="Q20" s="1">
        <v>316</v>
      </c>
      <c r="R20" s="1">
        <v>55</v>
      </c>
    </row>
    <row r="21" spans="17:18" x14ac:dyDescent="0.3">
      <c r="Q21" s="1">
        <v>321</v>
      </c>
      <c r="R21" s="1">
        <v>44</v>
      </c>
    </row>
    <row r="22" spans="17:18" x14ac:dyDescent="0.3">
      <c r="Q22" s="1"/>
      <c r="R22" s="1"/>
    </row>
    <row r="23" spans="17:18" x14ac:dyDescent="0.3">
      <c r="Q23" s="1">
        <v>300</v>
      </c>
      <c r="R23" s="1">
        <v>10</v>
      </c>
    </row>
    <row r="24" spans="17:18" x14ac:dyDescent="0.3">
      <c r="Q24" s="1">
        <v>305</v>
      </c>
      <c r="R24" s="1">
        <v>10</v>
      </c>
    </row>
    <row r="25" spans="17:18" x14ac:dyDescent="0.3">
      <c r="Q25" s="1">
        <v>311</v>
      </c>
      <c r="R25" s="1">
        <v>25</v>
      </c>
    </row>
    <row r="26" spans="17:18" x14ac:dyDescent="0.3">
      <c r="Q26" s="1">
        <v>316</v>
      </c>
      <c r="R26" s="1">
        <v>0</v>
      </c>
    </row>
    <row r="27" spans="17:18" x14ac:dyDescent="0.3">
      <c r="Q27" s="1">
        <v>322</v>
      </c>
      <c r="R27" s="1">
        <v>30</v>
      </c>
    </row>
    <row r="28" spans="17:18" x14ac:dyDescent="0.3">
      <c r="Q28" s="1">
        <v>327</v>
      </c>
      <c r="R28" s="1">
        <v>0</v>
      </c>
    </row>
    <row r="29" spans="17:18" x14ac:dyDescent="0.3">
      <c r="Q29" s="1"/>
      <c r="R29" s="1"/>
    </row>
    <row r="30" spans="17:18" x14ac:dyDescent="0.3">
      <c r="Q30" s="1">
        <v>298</v>
      </c>
      <c r="R30" s="1">
        <v>27</v>
      </c>
    </row>
    <row r="31" spans="17:18" x14ac:dyDescent="0.3">
      <c r="Q31" s="1">
        <v>304</v>
      </c>
      <c r="R31" s="1">
        <v>0</v>
      </c>
    </row>
    <row r="32" spans="17:18" x14ac:dyDescent="0.3">
      <c r="Q32" s="1">
        <v>308</v>
      </c>
      <c r="R32" s="1">
        <v>45</v>
      </c>
    </row>
    <row r="33" spans="1:18" x14ac:dyDescent="0.3">
      <c r="Q33" s="1">
        <v>313</v>
      </c>
      <c r="R33" s="1">
        <v>27</v>
      </c>
    </row>
    <row r="34" spans="1:18" x14ac:dyDescent="0.3">
      <c r="Q34" s="1">
        <v>317</v>
      </c>
      <c r="R34" s="1">
        <v>37</v>
      </c>
    </row>
    <row r="35" spans="1:18" x14ac:dyDescent="0.3">
      <c r="Q35" s="1">
        <v>322</v>
      </c>
      <c r="R35" s="1">
        <v>10</v>
      </c>
    </row>
    <row r="36" spans="1:18" x14ac:dyDescent="0.3">
      <c r="Q36" s="1"/>
      <c r="R36" s="1"/>
    </row>
    <row r="37" spans="1:18" x14ac:dyDescent="0.3">
      <c r="Q37" s="1">
        <v>291</v>
      </c>
      <c r="R37" s="1">
        <v>25</v>
      </c>
    </row>
    <row r="38" spans="1:18" x14ac:dyDescent="0.3">
      <c r="Q38" s="1">
        <v>296</v>
      </c>
      <c r="R38" s="1">
        <v>15</v>
      </c>
    </row>
    <row r="39" spans="1:18" x14ac:dyDescent="0.3">
      <c r="Q39" s="1">
        <v>300</v>
      </c>
      <c r="R39" s="1">
        <v>0</v>
      </c>
    </row>
    <row r="40" spans="1:18" x14ac:dyDescent="0.3">
      <c r="Q40" s="1">
        <v>302</v>
      </c>
      <c r="R40" s="1">
        <v>40</v>
      </c>
    </row>
    <row r="41" spans="1:18" x14ac:dyDescent="0.3">
      <c r="Q41" s="1">
        <v>306</v>
      </c>
      <c r="R41" s="1">
        <v>40</v>
      </c>
    </row>
    <row r="42" spans="1:18" x14ac:dyDescent="0.3">
      <c r="Q42" s="1">
        <v>310</v>
      </c>
      <c r="R42" s="1">
        <v>0</v>
      </c>
    </row>
    <row r="43" spans="1:18" x14ac:dyDescent="0.3">
      <c r="Q43" s="1"/>
      <c r="R43" s="1"/>
    </row>
    <row r="44" spans="1:18" x14ac:dyDescent="0.3">
      <c r="Q44" s="1">
        <v>288</v>
      </c>
      <c r="R44" s="1">
        <v>49</v>
      </c>
    </row>
    <row r="46" spans="1:18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8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8" x14ac:dyDescent="0.3">
      <c r="A48" s="17"/>
      <c r="B48" s="17"/>
      <c r="C48" s="17"/>
      <c r="D48" s="17"/>
      <c r="E48" s="17"/>
      <c r="F48" s="17"/>
      <c r="G48" s="17"/>
      <c r="H48" s="16"/>
      <c r="I48" s="16"/>
      <c r="J48" s="16"/>
      <c r="K48" s="16"/>
      <c r="L48" s="16"/>
      <c r="M48" s="16"/>
      <c r="N48" s="16"/>
      <c r="O48" s="16"/>
    </row>
    <row r="49" spans="1:15" x14ac:dyDescent="0.3">
      <c r="A49" s="18"/>
      <c r="B49" s="18"/>
      <c r="C49" s="18"/>
      <c r="D49" s="18"/>
      <c r="E49" s="18"/>
      <c r="F49" s="18"/>
      <c r="G49" s="18"/>
      <c r="H49" s="16"/>
      <c r="I49" s="16"/>
      <c r="J49" s="16"/>
      <c r="K49" s="16"/>
      <c r="L49" s="16"/>
      <c r="M49" s="16"/>
      <c r="N49" s="16"/>
      <c r="O49" s="16"/>
    </row>
    <row r="50" spans="1:15" x14ac:dyDescent="0.3">
      <c r="A50" s="17"/>
      <c r="B50" s="17"/>
      <c r="C50" s="17"/>
      <c r="D50" s="17"/>
      <c r="E50" s="17"/>
      <c r="F50" s="17"/>
      <c r="G50" s="17"/>
      <c r="H50" s="16"/>
      <c r="I50" s="16"/>
      <c r="J50" s="16"/>
      <c r="K50" s="16"/>
      <c r="L50" s="16"/>
      <c r="M50" s="16"/>
      <c r="N50" s="16"/>
      <c r="O50" s="16"/>
    </row>
    <row r="51" spans="1:15" x14ac:dyDescent="0.3">
      <c r="A51" s="17"/>
      <c r="B51" s="17"/>
      <c r="C51" s="17"/>
      <c r="D51" s="17"/>
      <c r="E51" s="17"/>
      <c r="F51" s="17"/>
      <c r="G51" s="17"/>
      <c r="H51" s="16"/>
      <c r="I51" s="16"/>
      <c r="J51" s="16"/>
      <c r="K51" s="16"/>
      <c r="L51" s="16"/>
      <c r="M51" s="16"/>
      <c r="N51" s="16"/>
      <c r="O51" s="16"/>
    </row>
    <row r="52" spans="1:15" x14ac:dyDescent="0.3">
      <c r="A52" s="17"/>
      <c r="B52" s="17"/>
      <c r="C52" s="17"/>
      <c r="D52" s="17"/>
      <c r="E52" s="17"/>
      <c r="F52" s="17"/>
      <c r="G52" s="17"/>
      <c r="H52" s="16"/>
      <c r="I52" s="16"/>
      <c r="J52" s="16"/>
      <c r="K52" s="16"/>
      <c r="L52" s="16"/>
      <c r="M52" s="16"/>
      <c r="N52" s="16"/>
      <c r="O52" s="16"/>
    </row>
    <row r="53" spans="1:15" x14ac:dyDescent="0.3">
      <c r="A53" s="17"/>
      <c r="B53" s="17"/>
      <c r="C53" s="17"/>
      <c r="D53" s="17"/>
      <c r="E53" s="17"/>
      <c r="F53" s="17"/>
      <c r="G53" s="17"/>
      <c r="H53" s="16"/>
      <c r="I53" s="16"/>
      <c r="J53" s="16"/>
      <c r="K53" s="16"/>
      <c r="L53" s="16"/>
      <c r="M53" s="16"/>
      <c r="N53" s="16"/>
      <c r="O53" s="16"/>
    </row>
    <row r="54" spans="1:15" x14ac:dyDescent="0.3">
      <c r="A54" s="17"/>
      <c r="B54" s="17"/>
      <c r="C54" s="17"/>
      <c r="D54" s="17"/>
      <c r="E54" s="17"/>
      <c r="F54" s="17"/>
      <c r="G54" s="17"/>
      <c r="H54" s="16"/>
      <c r="I54" s="16"/>
      <c r="J54" s="16"/>
      <c r="K54" s="16"/>
      <c r="L54" s="16"/>
      <c r="M54" s="16"/>
      <c r="N54" s="16"/>
      <c r="O54" s="16"/>
    </row>
    <row r="55" spans="1:15" x14ac:dyDescent="0.3">
      <c r="A55" s="17"/>
      <c r="B55" s="17"/>
      <c r="C55" s="17"/>
      <c r="D55" s="17"/>
      <c r="E55" s="17"/>
      <c r="F55" s="17"/>
      <c r="G55" s="17"/>
      <c r="H55" s="16"/>
      <c r="I55" s="16"/>
      <c r="J55" s="16"/>
      <c r="K55" s="16"/>
      <c r="L55" s="16"/>
      <c r="M55" s="16"/>
      <c r="N55" s="16"/>
      <c r="O55" s="16"/>
    </row>
    <row r="56" spans="1:15" x14ac:dyDescent="0.3">
      <c r="A56" s="17"/>
      <c r="B56" s="16"/>
      <c r="C56" s="16"/>
      <c r="D56" s="16"/>
      <c r="E56" s="16"/>
      <c r="F56" s="16"/>
      <c r="G56" s="16"/>
      <c r="H56" s="16"/>
      <c r="I56" s="18"/>
      <c r="J56" s="18"/>
      <c r="K56" s="18"/>
      <c r="L56" s="18"/>
      <c r="M56" s="18"/>
      <c r="N56" s="18"/>
      <c r="O56" s="16"/>
    </row>
    <row r="57" spans="1:15" x14ac:dyDescent="0.3">
      <c r="A57" s="18"/>
      <c r="B57" s="16"/>
      <c r="C57" s="16"/>
      <c r="D57" s="16"/>
      <c r="E57" s="16"/>
      <c r="F57" s="16"/>
      <c r="G57" s="16"/>
      <c r="H57" s="16"/>
      <c r="I57" s="18"/>
      <c r="J57" s="18"/>
      <c r="K57" s="18"/>
      <c r="L57" s="18"/>
      <c r="M57" s="18"/>
      <c r="N57" s="18"/>
      <c r="O57" s="16"/>
    </row>
    <row r="58" spans="1:15" x14ac:dyDescent="0.3">
      <c r="A58" s="17"/>
      <c r="B58" s="16"/>
      <c r="C58" s="16"/>
      <c r="D58" s="16"/>
      <c r="E58" s="16"/>
      <c r="F58" s="16"/>
      <c r="G58" s="16"/>
      <c r="H58" s="16"/>
      <c r="I58" s="18"/>
      <c r="J58" s="18"/>
      <c r="K58" s="18"/>
      <c r="L58" s="18"/>
      <c r="M58" s="18"/>
      <c r="N58" s="18"/>
      <c r="O58" s="16"/>
    </row>
    <row r="59" spans="1:15" x14ac:dyDescent="0.3">
      <c r="A59" s="17"/>
      <c r="B59" s="16"/>
      <c r="C59" s="16"/>
      <c r="D59" s="16"/>
      <c r="E59" s="16"/>
      <c r="F59" s="16"/>
      <c r="G59" s="16"/>
      <c r="H59" s="16"/>
      <c r="I59" s="18"/>
      <c r="J59" s="18"/>
      <c r="K59" s="18"/>
      <c r="L59" s="18"/>
      <c r="M59" s="18"/>
      <c r="N59" s="18"/>
      <c r="O59" s="16"/>
    </row>
    <row r="60" spans="1:15" x14ac:dyDescent="0.3">
      <c r="A60" s="17"/>
      <c r="B60" s="16"/>
      <c r="C60" s="16"/>
      <c r="D60" s="16"/>
      <c r="E60" s="16"/>
      <c r="F60" s="16"/>
      <c r="G60" s="16"/>
      <c r="H60" s="16"/>
      <c r="I60" s="18"/>
      <c r="J60" s="18"/>
      <c r="K60" s="18"/>
      <c r="L60" s="18"/>
      <c r="M60" s="18"/>
      <c r="N60" s="18"/>
      <c r="O60" s="16"/>
    </row>
    <row r="61" spans="1:15" x14ac:dyDescent="0.3">
      <c r="A61" s="17"/>
      <c r="B61" s="16"/>
      <c r="C61" s="16"/>
      <c r="D61" s="16"/>
      <c r="E61" s="16"/>
      <c r="F61" s="16"/>
      <c r="G61" s="16"/>
      <c r="H61" s="16"/>
      <c r="I61" s="18"/>
      <c r="J61" s="18"/>
      <c r="K61" s="18"/>
      <c r="L61" s="18"/>
      <c r="M61" s="18"/>
      <c r="N61" s="18"/>
      <c r="O61" s="16"/>
    </row>
    <row r="62" spans="1:15" x14ac:dyDescent="0.3">
      <c r="A62" s="17"/>
      <c r="B62" s="16"/>
      <c r="C62" s="16"/>
      <c r="D62" s="16"/>
      <c r="E62" s="16"/>
      <c r="F62" s="16"/>
      <c r="G62" s="16"/>
      <c r="H62" s="16"/>
      <c r="I62" s="18"/>
      <c r="J62" s="18"/>
      <c r="K62" s="18"/>
      <c r="L62" s="18"/>
      <c r="M62" s="18"/>
      <c r="N62" s="18"/>
      <c r="O62" s="16"/>
    </row>
    <row r="63" spans="1:15" x14ac:dyDescent="0.3">
      <c r="A63" s="17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胡桃</dc:creator>
  <cp:lastModifiedBy>煦航 张</cp:lastModifiedBy>
  <dcterms:created xsi:type="dcterms:W3CDTF">2015-06-05T18:19:34Z</dcterms:created>
  <dcterms:modified xsi:type="dcterms:W3CDTF">2024-12-18T16:29:56Z</dcterms:modified>
</cp:coreProperties>
</file>