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<sst xmlns="http://schemas.openxmlformats.org/spreadsheetml/2006/main" count="22" uniqueCount="18">
  <si>
    <t>电光调制</t>
  </si>
  <si>
    <t>V-</t>
  </si>
  <si>
    <t>V光</t>
  </si>
  <si>
    <t>T</t>
  </si>
  <si>
    <t>V+</t>
  </si>
  <si>
    <t>法拉第效应</t>
  </si>
  <si>
    <t>450nm</t>
  </si>
  <si>
    <t>500nm</t>
  </si>
  <si>
    <t>B</t>
  </si>
  <si>
    <t>角</t>
  </si>
  <si>
    <t>k</t>
  </si>
  <si>
    <t>没用的截距</t>
  </si>
  <si>
    <t>V(波长)</t>
  </si>
  <si>
    <t>波长的平方</t>
  </si>
  <si>
    <t>550nm</t>
  </si>
  <si>
    <t>600nm</t>
  </si>
  <si>
    <t>650nm</t>
  </si>
  <si>
    <t>R的平方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</si>
</sst>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="232" zoomScaleNormal="232" topLeftCell="A47" workbookViewId="0">
      <selection activeCell="D50" sqref="D50"/>
    </sheetView>
  </sheetViews>
  <sheetFormatPr defaultColWidth="8.72727272727273" defaultRowHeight="14" outlineLevelCol="5"/>
  <cols>
    <col min="2" max="2" width="14"/>
    <col min="3" max="3" width="12.8181818181818" style="1"/>
    <col min="4" max="5" width="14"/>
    <col min="6" max="6" width="12.8181818181818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  <c r="C2" s="1" t="s">
        <v>3</v>
      </c>
      <c r="D2" t="s">
        <v>4</v>
      </c>
      <c r="E2" t="s">
        <v>2</v>
      </c>
      <c r="F2" s="1" t="s">
        <v>3</v>
      </c>
    </row>
    <row r="3" spans="1:6">
      <c r="A3">
        <v>0</v>
      </c>
      <c r="B3">
        <v>18.74</v>
      </c>
      <c r="C3" s="1">
        <f>((B3-18.74)/(155.2-18.74))*100%</f>
        <v>0</v>
      </c>
      <c r="D3">
        <v>0</v>
      </c>
      <c r="E3">
        <v>18.74</v>
      </c>
      <c r="F3" s="1">
        <f>(E3-18.74)/(155.2-18.74)</f>
        <v>0</v>
      </c>
    </row>
    <row r="4" spans="1:6">
      <c r="A4">
        <v>10</v>
      </c>
      <c r="B4">
        <v>19.02</v>
      </c>
      <c r="C4" s="1">
        <f t="shared" ref="C4:C36" si="0">((B4-18.74)/(155.2-18.74))*100%</f>
        <v>0.00205188333577606</v>
      </c>
      <c r="D4">
        <v>10</v>
      </c>
      <c r="E4">
        <v>21.3</v>
      </c>
      <c r="F4" s="1">
        <f t="shared" ref="F4:F37" si="1">(E4-18.74)/(155.2-18.74)</f>
        <v>0.0187600762128096</v>
      </c>
    </row>
    <row r="5" spans="1:6">
      <c r="A5">
        <v>20</v>
      </c>
      <c r="B5">
        <v>20.53</v>
      </c>
      <c r="C5" s="1">
        <f t="shared" si="0"/>
        <v>0.0131173970394255</v>
      </c>
      <c r="D5">
        <v>20</v>
      </c>
      <c r="E5">
        <v>24.94</v>
      </c>
      <c r="F5" s="1">
        <f t="shared" si="1"/>
        <v>0.0454345595778983</v>
      </c>
    </row>
    <row r="6" spans="1:6">
      <c r="A6">
        <v>30</v>
      </c>
      <c r="B6">
        <v>23.93</v>
      </c>
      <c r="C6" s="1">
        <f t="shared" si="0"/>
        <v>0.0380331232595633</v>
      </c>
      <c r="D6">
        <v>30</v>
      </c>
      <c r="E6">
        <v>31.63</v>
      </c>
      <c r="F6" s="1">
        <f t="shared" si="1"/>
        <v>0.0944599149934047</v>
      </c>
    </row>
    <row r="7" spans="1:6">
      <c r="A7">
        <v>40</v>
      </c>
      <c r="B7">
        <v>29.12</v>
      </c>
      <c r="C7" s="1">
        <f t="shared" si="0"/>
        <v>0.0760662465191265</v>
      </c>
      <c r="D7">
        <v>40</v>
      </c>
      <c r="E7">
        <v>39.04</v>
      </c>
      <c r="F7" s="1">
        <f t="shared" si="1"/>
        <v>0.148761541843764</v>
      </c>
    </row>
    <row r="8" spans="1:6">
      <c r="A8">
        <v>50</v>
      </c>
      <c r="B8" s="3">
        <v>38.3</v>
      </c>
      <c r="C8" s="1">
        <f t="shared" si="0"/>
        <v>0.143338707313498</v>
      </c>
      <c r="D8">
        <v>50</v>
      </c>
      <c r="E8">
        <v>49.44</v>
      </c>
      <c r="F8" s="1">
        <f t="shared" si="1"/>
        <v>0.224974351458303</v>
      </c>
    </row>
    <row r="9" spans="1:6">
      <c r="A9">
        <v>60</v>
      </c>
      <c r="B9">
        <v>47.98</v>
      </c>
      <c r="C9" s="1">
        <f t="shared" si="0"/>
        <v>0.214275245493185</v>
      </c>
      <c r="D9">
        <v>60</v>
      </c>
      <c r="E9">
        <v>59.69</v>
      </c>
      <c r="F9" s="1">
        <f t="shared" si="1"/>
        <v>0.300087937857248</v>
      </c>
    </row>
    <row r="10" spans="1:6">
      <c r="A10">
        <v>70</v>
      </c>
      <c r="B10">
        <v>57.01</v>
      </c>
      <c r="C10" s="1">
        <f t="shared" si="0"/>
        <v>0.280448483071963</v>
      </c>
      <c r="D10">
        <v>70</v>
      </c>
      <c r="E10">
        <v>70.04</v>
      </c>
      <c r="F10" s="1">
        <f t="shared" si="1"/>
        <v>0.375934339733255</v>
      </c>
    </row>
    <row r="11" spans="1:6">
      <c r="A11">
        <v>80</v>
      </c>
      <c r="B11">
        <v>66.27</v>
      </c>
      <c r="C11" s="1">
        <f t="shared" si="0"/>
        <v>0.348307196247985</v>
      </c>
      <c r="D11">
        <v>80</v>
      </c>
      <c r="E11">
        <v>80.59</v>
      </c>
      <c r="F11" s="1">
        <f t="shared" si="1"/>
        <v>0.453246372563389</v>
      </c>
    </row>
    <row r="12" spans="1:6">
      <c r="A12">
        <v>90</v>
      </c>
      <c r="B12">
        <v>75.09</v>
      </c>
      <c r="C12" s="1">
        <f t="shared" si="0"/>
        <v>0.412941521324931</v>
      </c>
      <c r="D12">
        <v>90</v>
      </c>
      <c r="E12">
        <v>92.01</v>
      </c>
      <c r="F12" s="1">
        <f t="shared" si="1"/>
        <v>0.536933900043969</v>
      </c>
    </row>
    <row r="13" spans="1:6">
      <c r="A13">
        <v>100</v>
      </c>
      <c r="B13">
        <v>91.56</v>
      </c>
      <c r="C13" s="1">
        <f t="shared" si="0"/>
        <v>0.533636230397186</v>
      </c>
      <c r="D13">
        <v>100</v>
      </c>
      <c r="E13">
        <v>102.6</v>
      </c>
      <c r="F13" s="1">
        <f t="shared" si="1"/>
        <v>0.614539059064928</v>
      </c>
    </row>
    <row r="14" spans="1:6">
      <c r="A14">
        <v>110</v>
      </c>
      <c r="B14">
        <v>103</v>
      </c>
      <c r="C14" s="1">
        <f t="shared" si="0"/>
        <v>0.617470320973179</v>
      </c>
      <c r="D14">
        <v>110</v>
      </c>
      <c r="E14">
        <v>113.7</v>
      </c>
      <c r="F14" s="1">
        <f t="shared" si="1"/>
        <v>0.695881577018907</v>
      </c>
    </row>
    <row r="15" spans="1:6">
      <c r="A15">
        <v>120</v>
      </c>
      <c r="B15">
        <v>109.3</v>
      </c>
      <c r="C15" s="1">
        <f t="shared" si="0"/>
        <v>0.66363769602814</v>
      </c>
      <c r="D15">
        <v>120</v>
      </c>
      <c r="E15">
        <v>124.1</v>
      </c>
      <c r="F15" s="1">
        <f t="shared" si="1"/>
        <v>0.772094386633446</v>
      </c>
    </row>
    <row r="16" spans="1:6">
      <c r="A16">
        <v>130</v>
      </c>
      <c r="B16">
        <v>119.8</v>
      </c>
      <c r="C16" s="1">
        <f t="shared" si="0"/>
        <v>0.740583321119742</v>
      </c>
      <c r="D16">
        <v>130</v>
      </c>
      <c r="E16">
        <v>135</v>
      </c>
      <c r="F16" s="1">
        <f t="shared" si="1"/>
        <v>0.851971273633299</v>
      </c>
    </row>
    <row r="17" spans="1:6">
      <c r="A17">
        <v>140</v>
      </c>
      <c r="B17">
        <v>132.2</v>
      </c>
      <c r="C17" s="1">
        <f t="shared" si="0"/>
        <v>0.831452440275539</v>
      </c>
      <c r="D17">
        <v>140</v>
      </c>
      <c r="E17">
        <v>144</v>
      </c>
      <c r="F17" s="1">
        <f t="shared" si="1"/>
        <v>0.917924666568958</v>
      </c>
    </row>
    <row r="18" spans="1:6">
      <c r="A18">
        <v>150</v>
      </c>
      <c r="B18">
        <v>135.3</v>
      </c>
      <c r="C18" s="1">
        <f t="shared" si="0"/>
        <v>0.854169720064488</v>
      </c>
      <c r="D18">
        <v>150</v>
      </c>
      <c r="E18">
        <v>149.1</v>
      </c>
      <c r="F18" s="1">
        <f t="shared" si="1"/>
        <v>0.955298255899165</v>
      </c>
    </row>
    <row r="19" spans="1:6">
      <c r="A19">
        <v>160</v>
      </c>
      <c r="B19">
        <v>139.1</v>
      </c>
      <c r="C19" s="1">
        <f t="shared" si="0"/>
        <v>0.882016708192877</v>
      </c>
      <c r="D19">
        <v>160</v>
      </c>
      <c r="E19">
        <v>151</v>
      </c>
      <c r="F19" s="1">
        <f t="shared" si="1"/>
        <v>0.969221749963359</v>
      </c>
    </row>
    <row r="20" spans="1:6">
      <c r="A20">
        <v>165</v>
      </c>
      <c r="B20">
        <v>144.9</v>
      </c>
      <c r="C20" s="1">
        <f t="shared" si="0"/>
        <v>0.924520005862524</v>
      </c>
      <c r="D20">
        <v>165</v>
      </c>
      <c r="E20">
        <v>148.1</v>
      </c>
      <c r="F20" s="1">
        <f t="shared" si="1"/>
        <v>0.947970101128536</v>
      </c>
    </row>
    <row r="21" spans="1:6">
      <c r="A21">
        <v>170</v>
      </c>
      <c r="B21">
        <v>149.5</v>
      </c>
      <c r="C21" s="1">
        <f t="shared" si="0"/>
        <v>0.958229517807416</v>
      </c>
      <c r="D21">
        <v>170</v>
      </c>
      <c r="E21">
        <v>150.7</v>
      </c>
      <c r="F21" s="1">
        <f t="shared" si="1"/>
        <v>0.967023303532171</v>
      </c>
    </row>
    <row r="22" spans="1:6">
      <c r="A22">
        <v>175</v>
      </c>
      <c r="B22">
        <v>151.6</v>
      </c>
      <c r="C22" s="1">
        <f t="shared" si="0"/>
        <v>0.973618642825737</v>
      </c>
      <c r="D22">
        <v>175</v>
      </c>
      <c r="E22">
        <v>154.5</v>
      </c>
      <c r="F22" s="1">
        <f t="shared" si="1"/>
        <v>0.99487029166056</v>
      </c>
    </row>
    <row r="23" spans="1:6">
      <c r="A23">
        <v>180</v>
      </c>
      <c r="B23">
        <v>148</v>
      </c>
      <c r="C23" s="1">
        <f t="shared" si="0"/>
        <v>0.947237285651473</v>
      </c>
      <c r="D23">
        <v>180</v>
      </c>
      <c r="E23">
        <v>155.2</v>
      </c>
      <c r="F23" s="1">
        <f t="shared" si="1"/>
        <v>1</v>
      </c>
    </row>
    <row r="24" spans="1:6">
      <c r="A24">
        <v>185</v>
      </c>
      <c r="B24">
        <v>147.9</v>
      </c>
      <c r="C24" s="1">
        <f t="shared" si="0"/>
        <v>0.94650447017441</v>
      </c>
      <c r="D24">
        <v>185</v>
      </c>
      <c r="E24">
        <v>155.1</v>
      </c>
      <c r="F24" s="1">
        <f t="shared" si="1"/>
        <v>0.999267184522937</v>
      </c>
    </row>
    <row r="25" spans="1:6">
      <c r="A25">
        <v>190</v>
      </c>
      <c r="B25">
        <v>147.2</v>
      </c>
      <c r="C25" s="1">
        <f t="shared" si="0"/>
        <v>0.94137476183497</v>
      </c>
      <c r="D25">
        <v>190</v>
      </c>
      <c r="E25">
        <v>152.3</v>
      </c>
      <c r="F25" s="1">
        <f t="shared" si="1"/>
        <v>0.978748351165177</v>
      </c>
    </row>
    <row r="26" spans="1:6">
      <c r="A26">
        <v>200</v>
      </c>
      <c r="B26">
        <v>143</v>
      </c>
      <c r="C26" s="1">
        <f t="shared" si="0"/>
        <v>0.910596511798329</v>
      </c>
      <c r="D26">
        <v>195</v>
      </c>
      <c r="E26">
        <v>147.3</v>
      </c>
      <c r="F26" s="1">
        <f t="shared" si="1"/>
        <v>0.942107577312033</v>
      </c>
    </row>
    <row r="27" spans="1:6">
      <c r="A27">
        <v>210</v>
      </c>
      <c r="B27">
        <v>140.3</v>
      </c>
      <c r="C27" s="1">
        <f t="shared" si="0"/>
        <v>0.890810493917632</v>
      </c>
      <c r="D27">
        <v>200</v>
      </c>
      <c r="E27">
        <v>143.7</v>
      </c>
      <c r="F27" s="1">
        <f t="shared" si="1"/>
        <v>0.915726220137769</v>
      </c>
    </row>
    <row r="28" spans="1:6">
      <c r="A28">
        <v>220</v>
      </c>
      <c r="B28">
        <v>137.5</v>
      </c>
      <c r="C28" s="1">
        <f t="shared" si="0"/>
        <v>0.870291660559871</v>
      </c>
      <c r="D28">
        <v>210</v>
      </c>
      <c r="E28">
        <v>137.6</v>
      </c>
      <c r="F28" s="1">
        <f t="shared" si="1"/>
        <v>0.871024476036934</v>
      </c>
    </row>
    <row r="29" spans="1:6">
      <c r="A29">
        <v>230</v>
      </c>
      <c r="B29">
        <v>129.6</v>
      </c>
      <c r="C29" s="1">
        <f t="shared" si="0"/>
        <v>0.812399237871904</v>
      </c>
      <c r="D29">
        <v>220</v>
      </c>
      <c r="E29">
        <v>130.3</v>
      </c>
      <c r="F29" s="1">
        <f t="shared" si="1"/>
        <v>0.817528946211344</v>
      </c>
    </row>
    <row r="30" spans="1:6">
      <c r="A30">
        <v>240</v>
      </c>
      <c r="B30">
        <v>119.3</v>
      </c>
      <c r="C30" s="1">
        <f t="shared" si="0"/>
        <v>0.736919243734428</v>
      </c>
      <c r="D30">
        <v>230</v>
      </c>
      <c r="E30">
        <v>121.7</v>
      </c>
      <c r="F30" s="1">
        <f t="shared" si="1"/>
        <v>0.754506815183937</v>
      </c>
    </row>
    <row r="31" spans="1:6">
      <c r="A31">
        <v>250</v>
      </c>
      <c r="B31">
        <v>107.6</v>
      </c>
      <c r="C31" s="1">
        <f t="shared" si="0"/>
        <v>0.651179832918071</v>
      </c>
      <c r="D31">
        <v>240</v>
      </c>
      <c r="E31">
        <v>111.9</v>
      </c>
      <c r="F31" s="1">
        <f t="shared" si="1"/>
        <v>0.682690898431775</v>
      </c>
    </row>
    <row r="32" spans="1:6">
      <c r="A32">
        <v>260</v>
      </c>
      <c r="B32">
        <v>96.72</v>
      </c>
      <c r="C32" s="1">
        <f t="shared" si="0"/>
        <v>0.57144950901363</v>
      </c>
      <c r="D32">
        <v>250</v>
      </c>
      <c r="E32">
        <v>101.3</v>
      </c>
      <c r="F32" s="1">
        <f t="shared" si="1"/>
        <v>0.60501245786311</v>
      </c>
    </row>
    <row r="33" spans="1:6">
      <c r="A33">
        <v>270</v>
      </c>
      <c r="B33">
        <v>86.33</v>
      </c>
      <c r="C33" s="1">
        <f t="shared" si="0"/>
        <v>0.495309980946798</v>
      </c>
      <c r="D33">
        <v>260</v>
      </c>
      <c r="E33">
        <v>89.36</v>
      </c>
      <c r="F33" s="1">
        <f t="shared" si="1"/>
        <v>0.517514289901803</v>
      </c>
    </row>
    <row r="34" spans="1:6">
      <c r="A34">
        <v>280</v>
      </c>
      <c r="B34">
        <v>76.3</v>
      </c>
      <c r="C34" s="1">
        <f t="shared" si="0"/>
        <v>0.421808588597391</v>
      </c>
      <c r="D34">
        <v>270</v>
      </c>
      <c r="E34">
        <v>79.82</v>
      </c>
      <c r="F34" s="1">
        <f t="shared" si="1"/>
        <v>0.447603693390004</v>
      </c>
    </row>
    <row r="35" spans="1:6">
      <c r="A35">
        <v>290</v>
      </c>
      <c r="B35">
        <v>65.65</v>
      </c>
      <c r="C35" s="1">
        <f t="shared" si="0"/>
        <v>0.343763740290195</v>
      </c>
      <c r="D35">
        <v>280</v>
      </c>
      <c r="E35">
        <v>69.94</v>
      </c>
      <c r="F35" s="1">
        <f t="shared" si="1"/>
        <v>0.375201524256192</v>
      </c>
    </row>
    <row r="36" spans="1:6">
      <c r="A36">
        <v>300</v>
      </c>
      <c r="B36">
        <v>52.84</v>
      </c>
      <c r="C36" s="1">
        <f t="shared" si="0"/>
        <v>0.249890077678441</v>
      </c>
      <c r="D36">
        <v>290</v>
      </c>
      <c r="E36">
        <v>59.75</v>
      </c>
      <c r="F36" s="1">
        <f t="shared" si="1"/>
        <v>0.300527627143485</v>
      </c>
    </row>
    <row r="37" spans="4:6">
      <c r="D37">
        <v>300</v>
      </c>
      <c r="E37">
        <v>50.94</v>
      </c>
      <c r="F37" s="1">
        <f t="shared" si="1"/>
        <v>0.235966583614246</v>
      </c>
    </row>
    <row r="39" spans="1:6">
      <c r="A39" s="2" t="s">
        <v>5</v>
      </c>
      <c r="B39" s="2"/>
      <c r="C39" s="2"/>
      <c r="D39" s="2"/>
      <c r="E39" s="2"/>
      <c r="F39" s="2"/>
    </row>
    <row r="40" spans="2:6">
      <c r="B40" t="s">
        <v>6</v>
      </c>
      <c r="C40" s="1" t="s">
        <v>7</v>
      </c>
      <c r="D40">
        <v>550</v>
      </c>
      <c r="E40">
        <v>600</v>
      </c>
      <c r="F40" s="1">
        <v>650</v>
      </c>
    </row>
    <row r="41" spans="1:2">
      <c r="A41" t="s">
        <v>8</v>
      </c>
      <c r="B41" t="s">
        <v>9</v>
      </c>
    </row>
    <row r="42" spans="1:6">
      <c r="A42">
        <v>113</v>
      </c>
      <c r="B42">
        <v>330.5</v>
      </c>
      <c r="C42" s="1">
        <v>343</v>
      </c>
      <c r="D42">
        <v>342.3</v>
      </c>
      <c r="E42">
        <v>359</v>
      </c>
      <c r="F42" s="1">
        <v>335.5</v>
      </c>
    </row>
    <row r="43" spans="1:6">
      <c r="A43">
        <v>1502</v>
      </c>
      <c r="B43">
        <v>320</v>
      </c>
      <c r="C43" s="1">
        <v>321</v>
      </c>
      <c r="D43">
        <v>357.3</v>
      </c>
      <c r="E43">
        <v>353.25</v>
      </c>
      <c r="F43" s="1">
        <v>333.5</v>
      </c>
    </row>
    <row r="44" spans="1:6">
      <c r="A44">
        <v>2084</v>
      </c>
      <c r="B44">
        <v>306</v>
      </c>
      <c r="C44" s="1">
        <v>319</v>
      </c>
      <c r="D44">
        <v>350.3</v>
      </c>
      <c r="E44">
        <v>347.5</v>
      </c>
      <c r="F44" s="1">
        <v>333.3</v>
      </c>
    </row>
    <row r="45" spans="1:6">
      <c r="A45">
        <v>4163</v>
      </c>
      <c r="B45">
        <v>295</v>
      </c>
      <c r="C45" s="1">
        <v>308.3</v>
      </c>
      <c r="D45">
        <v>342</v>
      </c>
      <c r="E45">
        <v>341.5</v>
      </c>
      <c r="F45" s="1">
        <v>325.3</v>
      </c>
    </row>
    <row r="46" spans="1:6">
      <c r="A46">
        <v>5648</v>
      </c>
      <c r="B46">
        <v>283</v>
      </c>
      <c r="C46" s="1">
        <v>300</v>
      </c>
      <c r="D46">
        <v>340</v>
      </c>
      <c r="E46">
        <v>335.5</v>
      </c>
      <c r="F46" s="1">
        <v>319.5</v>
      </c>
    </row>
    <row r="47" spans="1:6">
      <c r="A47">
        <v>6804</v>
      </c>
      <c r="B47">
        <v>272</v>
      </c>
      <c r="C47" s="1">
        <v>291</v>
      </c>
      <c r="D47">
        <v>327</v>
      </c>
      <c r="E47">
        <v>327</v>
      </c>
      <c r="F47" s="1">
        <v>315.5</v>
      </c>
    </row>
    <row r="48" spans="1:6">
      <c r="A48">
        <v>8367</v>
      </c>
      <c r="B48">
        <v>260</v>
      </c>
      <c r="C48" s="1">
        <v>284</v>
      </c>
      <c r="D48">
        <v>319.3</v>
      </c>
      <c r="E48">
        <v>322</v>
      </c>
      <c r="F48" s="1">
        <v>308.2</v>
      </c>
    </row>
    <row r="49" spans="2:5">
      <c r="B49" t="s">
        <v>10</v>
      </c>
      <c r="C49" s="1" t="s">
        <v>11</v>
      </c>
      <c r="D49" t="s">
        <v>12</v>
      </c>
      <c r="E49" t="s">
        <v>13</v>
      </c>
    </row>
    <row r="50" spans="1:5">
      <c r="A50" t="s">
        <v>6</v>
      </c>
      <c r="B50" cm="1">
        <f t="array" ref="B50:C50">LINEST(B42:B48,A42:A48)</f>
        <v>-0.00839795938583169</v>
      </c>
      <c r="C50" s="1">
        <v>329.623124735006</v>
      </c>
      <c r="D50">
        <f>B50/0.006</f>
        <v>-1.39965989763861</v>
      </c>
      <c r="E50">
        <f>1/(450*450)</f>
        <v>4.93827160493827e-6</v>
      </c>
    </row>
    <row r="51" spans="1:5">
      <c r="A51" t="s">
        <v>7</v>
      </c>
      <c r="B51" cm="1">
        <f t="array" ref="B51:C51">LINEST(C42:C48,A42:A48)</f>
        <v>-0.00652047684176433</v>
      </c>
      <c r="C51" s="1">
        <v>336.18768518552</v>
      </c>
      <c r="D51">
        <f>B51/0.006</f>
        <v>-1.08674614029406</v>
      </c>
      <c r="E51">
        <f>1/(500*500)</f>
        <v>4e-6</v>
      </c>
    </row>
    <row r="52" spans="1:5">
      <c r="A52" t="s">
        <v>14</v>
      </c>
      <c r="B52" cm="1">
        <f t="array" ref="B52:C52">LINEST(D42:D48,A42:A48)</f>
        <v>-0.00362879645784542</v>
      </c>
      <c r="C52" s="1">
        <v>354.611073029638</v>
      </c>
      <c r="D52">
        <f>B52/0.006</f>
        <v>-0.604799409640904</v>
      </c>
      <c r="E52">
        <f>1/(550*550)</f>
        <v>3.30578512396694e-6</v>
      </c>
    </row>
    <row r="53" spans="1:5">
      <c r="A53" t="s">
        <v>15</v>
      </c>
      <c r="B53" cm="1">
        <f t="array" ref="B53:C53">LINEST(E42:E48,A42:A48)</f>
        <v>-0.00446850021645168</v>
      </c>
      <c r="C53" s="1">
        <v>359.130150672579</v>
      </c>
      <c r="D53">
        <f>B53/0.006</f>
        <v>-0.74475003607528</v>
      </c>
      <c r="E53">
        <f>1/(600*600)</f>
        <v>2.77777777777778e-6</v>
      </c>
    </row>
    <row r="54" spans="1:5">
      <c r="A54" t="s">
        <v>16</v>
      </c>
      <c r="B54" cm="1">
        <f t="array" ref="B54:C54">LINEST(F42:F48,A42:A48)</f>
        <v>-0.00341501527044344</v>
      </c>
      <c r="C54" s="1">
        <v>338.392293281655</v>
      </c>
      <c r="D54">
        <f>B54/0.006</f>
        <v>-0.569169211740574</v>
      </c>
      <c r="E54">
        <f>1/(650*650)</f>
        <v>2.36686390532544e-6</v>
      </c>
    </row>
    <row r="56" spans="5:6">
      <c r="E56" cm="1">
        <f t="array" ref="E56:F60">LINEST(D50:D54,E50:E54,,1)</f>
        <v>-325580.32450695</v>
      </c>
      <c r="F56" s="1">
        <v>0.251258675269154</v>
      </c>
    </row>
    <row r="57" spans="5:6">
      <c r="E57">
        <v>70780.0204949039</v>
      </c>
      <c r="F57" s="1">
        <v>0.254479198175011</v>
      </c>
    </row>
    <row r="58" spans="4:6">
      <c r="D58" s="4" t="s">
        <v>17</v>
      </c>
      <c r="E58" s="4">
        <v>0.875822623872857</v>
      </c>
      <c r="F58" s="1">
        <v>0.144354274749283</v>
      </c>
    </row>
    <row r="59" spans="5:6">
      <c r="E59">
        <v>21.1589900959766</v>
      </c>
      <c r="F59" s="1">
        <v>3</v>
      </c>
    </row>
    <row r="60" spans="5:6">
      <c r="E60">
        <v>0.440914349930133</v>
      </c>
      <c r="F60" s="1">
        <v>0.0625144699151743</v>
      </c>
    </row>
  </sheetData>
  <mergeCells count="2">
    <mergeCell ref="A1:F1"/>
    <mergeCell ref="A39:F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傅玺瑞</cp:lastModifiedBy>
  <dcterms:created xsi:type="dcterms:W3CDTF">2024-12-25T15:39:00Z</dcterms:created>
  <dcterms:modified xsi:type="dcterms:W3CDTF">2024-12-25T18:47:31Z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744C85BBA72E45FAA09FD7B84F1094C1_11</vt:lpwstr>
  </property>
  <property fmtid="{D5CDD505-2E9C-101B-9397-08002B2CF9AE}" pid="3" name="KSOProductBuildVer">
    <vt:lpwstr>2052-12.1.0.19302</vt:lpwstr>
  </property>
</Properties>
</file>