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05bbcdeb8757f9/Documents/01 - SCOLARITE/01 - BASTIEN/PROJET - WDS - LES BG'S/01 - DOCUMENTATIONS/00 - SUIVI PROJET/02 - BILAN PROJET/"/>
    </mc:Choice>
  </mc:AlternateContent>
  <xr:revisionPtr revIDLastSave="133" documentId="13_ncr:1_{118CD557-4D02-43D8-B056-5AA737FCA59D}" xr6:coauthVersionLast="47" xr6:coauthVersionMax="47" xr10:uidLastSave="{15527E99-AC10-4765-A77D-57A5328D27C7}"/>
  <bookViews>
    <workbookView xWindow="-28920" yWindow="-120" windowWidth="29040" windowHeight="15840" tabRatio="625" xr2:uid="{F352AF2C-D29A-426C-9BBD-A9E2AC18B541}"/>
  </bookViews>
  <sheets>
    <sheet name="Feuil1" sheetId="1" r:id="rId1"/>
    <sheet name="Feuil2" sheetId="3" r:id="rId2"/>
    <sheet name="Feuil3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Q17" i="1"/>
  <c r="L4" i="1"/>
  <c r="P4" i="1" s="1"/>
  <c r="R4" i="1" s="1"/>
  <c r="R10" i="1" s="1"/>
  <c r="R3" i="1"/>
  <c r="Q9" i="1"/>
  <c r="P9" i="1"/>
  <c r="O9" i="1"/>
  <c r="Q8" i="1"/>
  <c r="P8" i="1"/>
  <c r="O8" i="1"/>
  <c r="Q7" i="1"/>
  <c r="P7" i="1"/>
  <c r="O7" i="1"/>
  <c r="Q6" i="1"/>
  <c r="P6" i="1"/>
  <c r="O6" i="1"/>
  <c r="R5" i="1"/>
  <c r="R6" i="1"/>
  <c r="R7" i="1"/>
  <c r="R8" i="1"/>
  <c r="R9" i="1"/>
  <c r="Q5" i="1"/>
  <c r="P5" i="1"/>
  <c r="O5" i="1"/>
  <c r="Q4" i="1"/>
  <c r="O4" i="1"/>
  <c r="N9" i="1"/>
  <c r="N8" i="1"/>
  <c r="N7" i="1"/>
  <c r="N6" i="1"/>
  <c r="N4" i="1"/>
  <c r="N5" i="1"/>
  <c r="L3" i="1"/>
  <c r="L35" i="1"/>
  <c r="L34" i="1"/>
  <c r="L33" i="1"/>
  <c r="L29" i="1"/>
  <c r="L28" i="1"/>
  <c r="L27" i="1"/>
  <c r="L23" i="1"/>
  <c r="L22" i="1"/>
  <c r="L21" i="1"/>
  <c r="L17" i="1"/>
  <c r="L16" i="1"/>
  <c r="L15" i="1"/>
  <c r="L11" i="1"/>
  <c r="L10" i="1"/>
  <c r="L9" i="1"/>
  <c r="L5" i="1"/>
  <c r="L36" i="1" l="1"/>
  <c r="L24" i="1"/>
  <c r="L30" i="1"/>
  <c r="L12" i="1"/>
  <c r="L18" i="1"/>
  <c r="L6" i="1"/>
</calcChain>
</file>

<file path=xl/sharedStrings.xml><?xml version="1.0" encoding="utf-8"?>
<sst xmlns="http://schemas.openxmlformats.org/spreadsheetml/2006/main" count="84" uniqueCount="24">
  <si>
    <t>Bastien</t>
  </si>
  <si>
    <t>18/02/2022</t>
  </si>
  <si>
    <t>23/02/2022</t>
  </si>
  <si>
    <t>25/02/2022</t>
  </si>
  <si>
    <t>24/03/2022</t>
  </si>
  <si>
    <t>25/03/2022</t>
  </si>
  <si>
    <t>01/04/2022</t>
  </si>
  <si>
    <t>21/04/2022</t>
  </si>
  <si>
    <t>18/05/2022</t>
  </si>
  <si>
    <t>20/05/2022</t>
  </si>
  <si>
    <t>Chef de projet</t>
  </si>
  <si>
    <t>Administrateur</t>
  </si>
  <si>
    <t>Développeur</t>
  </si>
  <si>
    <t>Gestion de projet</t>
  </si>
  <si>
    <t>Infrastructure</t>
  </si>
  <si>
    <t>Developpement</t>
  </si>
  <si>
    <t>Maël</t>
  </si>
  <si>
    <t>Kévin</t>
  </si>
  <si>
    <t>Lucas</t>
  </si>
  <si>
    <t>Sofiane</t>
  </si>
  <si>
    <t>Mickael</t>
  </si>
  <si>
    <t>€</t>
  </si>
  <si>
    <t>windows server 2019</t>
  </si>
  <si>
    <t>serveur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</si>
</sst>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1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Feuil1!$B$2</c:f>
              <c:strCache>
                <c:ptCount val="1"/>
                <c:pt idx="0">
                  <c:v>Bastien</c:v>
                </c:pt>
              </c:strCache>
            </c:strRef>
          </c:tx>
          <c:dPt>
            <c:idx val="0"/>
            <c:bubble3D val="0"/>
            <c:explosion val="1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29-4EBA-AC54-361E6CE413F7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29-4EBA-AC54-361E6CE413F7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429-4EBA-AC54-361E6CE413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Feuil1!$B$3:$B$5</c:f>
              <c:strCache>
                <c:ptCount val="3"/>
                <c:pt idx="0">
                  <c:v>Gestion de projet</c:v>
                </c:pt>
                <c:pt idx="1">
                  <c:v>Infrastructure</c:v>
                </c:pt>
                <c:pt idx="2">
                  <c:v>Developpement</c:v>
                </c:pt>
              </c:strCache>
            </c:strRef>
          </c:cat>
          <c:val>
            <c:numRef>
              <c:f>Feuil1!$L$3:$L$5</c:f>
              <c:numCache>
                <c:formatCode>General</c:formatCode>
                <c:ptCount val="3"/>
                <c:pt idx="0">
                  <c:v>21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29-4EBA-AC54-361E6CE413F7}"/>
            </c:ext>
          </c:extLst>
        </c:ser>
        <c:ser>
          <c:idx val="0"/>
          <c:order val="1"/>
          <c:tx>
            <c:strRef>
              <c:f>Feuil1!$B$2</c:f>
              <c:strCache>
                <c:ptCount val="1"/>
                <c:pt idx="0">
                  <c:v>Bastien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6C-457D-A5E2-5189DDEBE3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6C-457D-A5E2-5189DDEBE3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6C-457D-A5E2-5189DDEBE3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Feuil1!$B$3:$B$5</c:f>
              <c:strCache>
                <c:ptCount val="3"/>
                <c:pt idx="0">
                  <c:v>Gestion de projet</c:v>
                </c:pt>
                <c:pt idx="1">
                  <c:v>Infrastructure</c:v>
                </c:pt>
                <c:pt idx="2">
                  <c:v>Developpement</c:v>
                </c:pt>
              </c:strCache>
            </c:strRef>
          </c:cat>
          <c:val>
            <c:numRef>
              <c:f>Feuil1!$L$3:$L$5</c:f>
              <c:numCache>
                <c:formatCode>General</c:formatCode>
                <c:ptCount val="3"/>
                <c:pt idx="0">
                  <c:v>21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29-4EBA-AC54-361E6CE413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Feuil1!$B$8</c:f>
              <c:strCache>
                <c:ptCount val="1"/>
                <c:pt idx="0">
                  <c:v>Maël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0C-40B6-9BC3-43D467191F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0C-40B6-9BC3-43D467191F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0C-40B6-9BC3-43D467191F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Feuil1!$B$9:$B$11</c:f>
              <c:strCache>
                <c:ptCount val="3"/>
                <c:pt idx="0">
                  <c:v>Gestion de projet</c:v>
                </c:pt>
                <c:pt idx="1">
                  <c:v>Infrastructure</c:v>
                </c:pt>
                <c:pt idx="2">
                  <c:v>Developpement</c:v>
                </c:pt>
              </c:strCache>
            </c:strRef>
          </c:cat>
          <c:val>
            <c:numRef>
              <c:f>Feuil1!$L$9:$L$11</c:f>
              <c:numCache>
                <c:formatCode>General</c:formatCode>
                <c:ptCount val="3"/>
                <c:pt idx="0">
                  <c:v>0</c:v>
                </c:pt>
                <c:pt idx="1">
                  <c:v>15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0-4E45-81D5-2D51578A60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Feuil1!$B$14</c:f>
              <c:strCache>
                <c:ptCount val="1"/>
                <c:pt idx="0">
                  <c:v>Kévin</c:v>
                </c:pt>
              </c:strCache>
            </c:strRef>
          </c:tx>
          <c:dPt>
            <c:idx val="0"/>
            <c:bubble3D val="0"/>
            <c:explosion val="1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98-4E71-883A-38D03E235060}"/>
              </c:ext>
            </c:extLst>
          </c:dPt>
          <c:dPt>
            <c:idx val="1"/>
            <c:bubble3D val="0"/>
            <c:explosion val="14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98-4E71-883A-38D03E235060}"/>
              </c:ext>
            </c:extLst>
          </c:dPt>
          <c:dPt>
            <c:idx val="2"/>
            <c:bubble3D val="0"/>
            <c:explosion val="14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98-4E71-883A-38D03E2350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Feuil1!$B$15:$B$17</c:f>
              <c:strCache>
                <c:ptCount val="3"/>
                <c:pt idx="0">
                  <c:v>Gestion de projet</c:v>
                </c:pt>
                <c:pt idx="1">
                  <c:v>Infrastructure</c:v>
                </c:pt>
                <c:pt idx="2">
                  <c:v>Developpement</c:v>
                </c:pt>
              </c:strCache>
            </c:strRef>
          </c:cat>
          <c:val>
            <c:numRef>
              <c:f>Feuil1!$L$15:$L$17</c:f>
              <c:numCache>
                <c:formatCode>General</c:formatCode>
                <c:ptCount val="3"/>
                <c:pt idx="0">
                  <c:v>9.5</c:v>
                </c:pt>
                <c:pt idx="1">
                  <c:v>10.5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429E-A6D0-03751EEDC29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Feuil1!$B$20</c:f>
              <c:strCache>
                <c:ptCount val="1"/>
                <c:pt idx="0">
                  <c:v>Lucas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CB-4D65-91B1-53985ABA4362}"/>
              </c:ext>
            </c:extLst>
          </c:dPt>
          <c:dPt>
            <c:idx val="1"/>
            <c:bubble3D val="0"/>
            <c:explosion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CB-4D65-91B1-53985ABA4362}"/>
              </c:ext>
            </c:extLst>
          </c:dPt>
          <c:dPt>
            <c:idx val="2"/>
            <c:bubble3D val="0"/>
            <c:explosion val="8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CB-4D65-91B1-53985ABA43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Feuil1!$B$21:$B$23</c:f>
              <c:strCache>
                <c:ptCount val="3"/>
                <c:pt idx="0">
                  <c:v>Gestion de projet</c:v>
                </c:pt>
                <c:pt idx="1">
                  <c:v>Infrastructure</c:v>
                </c:pt>
                <c:pt idx="2">
                  <c:v>Developpement</c:v>
                </c:pt>
              </c:strCache>
            </c:strRef>
          </c:cat>
          <c:val>
            <c:numRef>
              <c:f>Feuil1!$L$21:$L$23</c:f>
              <c:numCache>
                <c:formatCode>General</c:formatCode>
                <c:ptCount val="3"/>
                <c:pt idx="0">
                  <c:v>0</c:v>
                </c:pt>
                <c:pt idx="1">
                  <c:v>22.5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0-4B2B-B95E-823B084683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Feuil1!$B$26</c:f>
              <c:strCache>
                <c:ptCount val="1"/>
                <c:pt idx="0">
                  <c:v>Sofiane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4-40FC-8BE0-EF226454C37F}"/>
              </c:ext>
            </c:extLst>
          </c:dPt>
          <c:dPt>
            <c:idx val="1"/>
            <c:bubble3D val="0"/>
            <c:explosion val="2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4-40FC-8BE0-EF226454C37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4-40FC-8BE0-EF226454C3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Feuil1!$B$27:$B$29</c:f>
              <c:strCache>
                <c:ptCount val="3"/>
                <c:pt idx="0">
                  <c:v>Gestion de projet</c:v>
                </c:pt>
                <c:pt idx="1">
                  <c:v>Infrastructure</c:v>
                </c:pt>
                <c:pt idx="2">
                  <c:v>Developpement</c:v>
                </c:pt>
              </c:strCache>
            </c:strRef>
          </c:cat>
          <c:val>
            <c:numRef>
              <c:f>Feuil1!$L$27:$L$29</c:f>
              <c:numCache>
                <c:formatCode>General</c:formatCode>
                <c:ptCount val="3"/>
                <c:pt idx="0">
                  <c:v>0</c:v>
                </c:pt>
                <c:pt idx="1">
                  <c:v>22.5</c:v>
                </c:pt>
                <c:pt idx="2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2-45C1-8570-1CCF818E6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Feuil1!$B$32</c:f>
              <c:strCache>
                <c:ptCount val="1"/>
                <c:pt idx="0">
                  <c:v>Mickael</c:v>
                </c:pt>
              </c:strCache>
            </c:strRef>
          </c:tx>
          <c:explosion val="2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91-4AEF-A973-CA46914B9B31}"/>
              </c:ext>
            </c:extLst>
          </c:dPt>
          <c:dPt>
            <c:idx val="1"/>
            <c:bubble3D val="0"/>
            <c:explosion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91-4AEF-A973-CA46914B9B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91-4AEF-A973-CA46914B9B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Feuil1!$B$33:$B$35</c:f>
              <c:strCache>
                <c:ptCount val="3"/>
                <c:pt idx="0">
                  <c:v>Gestion de projet</c:v>
                </c:pt>
                <c:pt idx="1">
                  <c:v>Infrastructure</c:v>
                </c:pt>
                <c:pt idx="2">
                  <c:v>Developpement</c:v>
                </c:pt>
              </c:strCache>
            </c:strRef>
          </c:cat>
          <c:val>
            <c:numRef>
              <c:f>Feuil1!$L$33:$L$35</c:f>
              <c:numCache>
                <c:formatCode>General</c:formatCode>
                <c:ptCount val="3"/>
                <c:pt idx="0">
                  <c:v>0</c:v>
                </c:pt>
                <c:pt idx="1">
                  <c:v>21.5</c:v>
                </c:pt>
                <c:pt idx="2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4-4D6A-B1B1-7AD9DD5D1C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147637</xdr:rowOff>
    </xdr:from>
    <xdr:to>
      <xdr:col>7</xdr:col>
      <xdr:colOff>28575</xdr:colOff>
      <xdr:row>15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DA238E-D3CF-436B-9E73-5597B973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1</xdr:row>
      <xdr:rowOff>14287</xdr:rowOff>
    </xdr:from>
    <xdr:to>
      <xdr:col>13</xdr:col>
      <xdr:colOff>180975</xdr:colOff>
      <xdr:row>15</xdr:row>
      <xdr:rowOff>90487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D088325-0BF4-49EF-A44E-42C075C21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381000</xdr:colOff>
      <xdr:row>1</xdr:row>
      <xdr:rowOff>4762</xdr:rowOff>
    </xdr:from>
    <xdr:to>
      <xdr:col>19</xdr:col>
      <xdr:colOff>381000</xdr:colOff>
      <xdr:row>15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0879E0-189B-4604-9F75-CDEDEC600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16</xdr:row>
      <xdr:rowOff>42862</xdr:rowOff>
    </xdr:from>
    <xdr:to>
      <xdr:col>7</xdr:col>
      <xdr:colOff>28575</xdr:colOff>
      <xdr:row>30</xdr:row>
      <xdr:rowOff>119062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1C75ABD-9201-4863-9F32-7322E8936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200025</xdr:colOff>
      <xdr:row>16</xdr:row>
      <xdr:rowOff>33337</xdr:rowOff>
    </xdr:from>
    <xdr:to>
      <xdr:col>13</xdr:col>
      <xdr:colOff>200025</xdr:colOff>
      <xdr:row>30</xdr:row>
      <xdr:rowOff>109537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9FF17DC-6C95-4725-ACAC-DE22D8A2C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390525</xdr:colOff>
      <xdr:row>15</xdr:row>
      <xdr:rowOff>157162</xdr:rowOff>
    </xdr:from>
    <xdr:to>
      <xdr:col>19</xdr:col>
      <xdr:colOff>390525</xdr:colOff>
      <xdr:row>30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18B2F85-4EEC-4B76-96FA-2970F3053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EF91AD-49BA-489E-B746-1CE188CE953A}" name="Tableau1" displayName="Tableau1" ref="C2:K5" headerRowDxfId="119" dataDxfId="118">
  <autoFilter ref="C2:K5" xr:uid="{05EF91AD-49BA-489E-B746-1CE188CE953A}"/>
  <tableColumns count="9">
    <tableColumn id="2" xr3:uid="{4256508E-ADF8-4CD4-9E1B-923D569CD8C0}" name="18/02/2022" totalsRowLabel="Total" dataDxfId="117" totalsRowDxfId="116"/>
    <tableColumn id="3" xr3:uid="{17FDEAA6-294D-494E-B140-9027D57B0410}" name="23/02/2022" dataDxfId="115" totalsRowDxfId="114"/>
    <tableColumn id="4" xr3:uid="{8469293B-83EC-48AF-AF11-739519D76670}" name="25/02/2022" dataDxfId="113" totalsRowDxfId="112"/>
    <tableColumn id="5" xr3:uid="{417D7518-207A-40A0-A977-0F53B4A4F2A0}" name="24/03/2022" dataDxfId="111" totalsRowDxfId="110"/>
    <tableColumn id="6" xr3:uid="{B42003DE-7CC6-4E97-852F-BA8655148424}" name="25/03/2022" dataDxfId="109" totalsRowDxfId="108"/>
    <tableColumn id="7" xr3:uid="{AF3DA39A-3FFD-47B6-8B25-DF0B87EC2A42}" name="01/04/2022" dataDxfId="107" totalsRowDxfId="106"/>
    <tableColumn id="8" xr3:uid="{062447F7-99D7-413F-8E53-0A773B76FDD0}" name="21/04/2022" dataDxfId="105" totalsRowDxfId="104"/>
    <tableColumn id="9" xr3:uid="{77EFC4D9-BBA6-487C-B35A-2D0862C98C7E}" name="18/05/2022" dataDxfId="103" totalsRowDxfId="102"/>
    <tableColumn id="10" xr3:uid="{F6F89313-DD7B-41A9-8789-F9230BA4A318}" name="20/05/2022" totalsRowFunction="count" dataDxfId="101" totalsRow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A4669E-7EAF-4640-93EA-2AD101FF7244}" name="Tableau14" displayName="Tableau14" ref="C8:K11" headerRowDxfId="99" dataDxfId="98">
  <autoFilter ref="C8:K11" xr:uid="{D2A4669E-7EAF-4640-93EA-2AD101FF7244}"/>
  <tableColumns count="9">
    <tableColumn id="2" xr3:uid="{C30EE354-0BB7-46FA-919C-425F108E2F81}" name="18/02/2022" totalsRowLabel="Total" dataDxfId="97" totalsRowDxfId="96"/>
    <tableColumn id="3" xr3:uid="{96C46B03-F8DD-4B4F-83BD-8D61BA6DA36D}" name="23/02/2022" dataDxfId="95" totalsRowDxfId="94"/>
    <tableColumn id="4" xr3:uid="{E1411714-F4EC-4DE2-B0E2-8237F9475E89}" name="25/02/2022" dataDxfId="93" totalsRowDxfId="92"/>
    <tableColumn id="5" xr3:uid="{CE5AB5B2-8710-48D7-9585-E573317DF40D}" name="24/03/2022" dataDxfId="91" totalsRowDxfId="90"/>
    <tableColumn id="6" xr3:uid="{CB50FC17-64B2-400F-9157-B0EB7C5E4009}" name="25/03/2022" dataDxfId="89" totalsRowDxfId="88"/>
    <tableColumn id="7" xr3:uid="{F427913A-1D83-4E30-B320-84D29B9B33F7}" name="01/04/2022" dataDxfId="87" totalsRowDxfId="86"/>
    <tableColumn id="8" xr3:uid="{A518E0FD-BB43-4133-B880-CCF10994493E}" name="21/04/2022" dataDxfId="85" totalsRowDxfId="84"/>
    <tableColumn id="9" xr3:uid="{8704D98E-6067-44B2-8B00-51A58A5CD112}" name="18/05/2022" dataDxfId="83" totalsRowDxfId="82"/>
    <tableColumn id="10" xr3:uid="{EEBE4FB2-43E2-40A3-8F3E-F5840F2300C8}" name="20/05/2022" totalsRowFunction="count" dataDxfId="81" totalsRow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CABA36-ADDC-44C4-9640-ED3713EDC5DF}" name="Tableau145" displayName="Tableau145" ref="C14:K17" headerRowDxfId="79" dataDxfId="78">
  <autoFilter ref="C14:K17" xr:uid="{96CABA36-ADDC-44C4-9640-ED3713EDC5DF}"/>
  <tableColumns count="9">
    <tableColumn id="2" xr3:uid="{7742C91C-AC7E-4838-9D51-B0D915BFE49B}" name="18/02/2022" totalsRowLabel="Total" dataDxfId="77" totalsRowDxfId="76"/>
    <tableColumn id="3" xr3:uid="{89C9F352-BD98-4148-8A74-D7399687C85D}" name="23/02/2022" dataDxfId="75" totalsRowDxfId="74"/>
    <tableColumn id="4" xr3:uid="{000FEADB-034C-4599-A55C-0068AAFCD381}" name="25/02/2022" dataDxfId="73" totalsRowDxfId="72"/>
    <tableColumn id="5" xr3:uid="{0CB3B8DE-9056-47FB-89EA-3C6C55FDD78C}" name="24/03/2022" dataDxfId="71" totalsRowDxfId="70"/>
    <tableColumn id="6" xr3:uid="{FA9F4E4C-77EF-4E7F-83FB-B77294783503}" name="25/03/2022" dataDxfId="69" totalsRowDxfId="68"/>
    <tableColumn id="7" xr3:uid="{0D83A897-31DD-4D50-8E7D-86615DCB37A6}" name="01/04/2022" dataDxfId="67" totalsRowDxfId="66"/>
    <tableColumn id="8" xr3:uid="{49CB5612-28B6-40D7-8B8A-C90D0586A9B0}" name="21/04/2022" dataDxfId="65" totalsRowDxfId="64"/>
    <tableColumn id="9" xr3:uid="{A9B21DAB-4E5B-48A8-A35F-1A6E5C12A11F}" name="18/05/2022" dataDxfId="63" totalsRowDxfId="62"/>
    <tableColumn id="10" xr3:uid="{324E538B-7E6A-4C69-BAC8-46714FB5DD2B}" name="20/05/2022" totalsRowFunction="count" dataDxfId="61" totalsRow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82213D-5897-4E13-A7A9-9FE17D13464F}" name="Tableau146" displayName="Tableau146" ref="C20:K23" headerRowDxfId="59" dataDxfId="58">
  <autoFilter ref="C20:K23" xr:uid="{CB82213D-5897-4E13-A7A9-9FE17D13464F}"/>
  <tableColumns count="9">
    <tableColumn id="2" xr3:uid="{7838442F-58AF-492F-BFE7-187C72D784FD}" name="18/02/2022" totalsRowLabel="Total" dataDxfId="57" totalsRowDxfId="56"/>
    <tableColumn id="3" xr3:uid="{19A850C9-EB61-4FF9-94B1-CD1ACF4D3DB2}" name="23/02/2022" dataDxfId="55" totalsRowDxfId="54"/>
    <tableColumn id="4" xr3:uid="{120FD021-92F6-4768-8411-A72734DECE0F}" name="25/02/2022" dataDxfId="53" totalsRowDxfId="52"/>
    <tableColumn id="5" xr3:uid="{F62C7583-D6F0-42B9-804D-E7353A01651B}" name="24/03/2022" dataDxfId="51" totalsRowDxfId="50"/>
    <tableColumn id="6" xr3:uid="{0C7F4DE2-EFD9-4305-BA13-870157505CF1}" name="25/03/2022" dataDxfId="49" totalsRowDxfId="48"/>
    <tableColumn id="7" xr3:uid="{28A69DD6-798B-4B6A-AD2B-C6D6196FD15B}" name="01/04/2022" dataDxfId="47" totalsRowDxfId="46"/>
    <tableColumn id="8" xr3:uid="{64338140-3E2D-4832-8510-3850DAD4A3DB}" name="21/04/2022" dataDxfId="45" totalsRowDxfId="44"/>
    <tableColumn id="9" xr3:uid="{F15A3EDC-A393-427B-9293-F889E67B9184}" name="18/05/2022" dataDxfId="43" totalsRowDxfId="42"/>
    <tableColumn id="10" xr3:uid="{34C521A6-1A91-4BF1-953E-65ADF30B1F33}" name="20/05/2022" totalsRowFunction="count" dataDxfId="41" totalsRow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327BBA-5DCA-4DCB-AD2A-961F07F0ADF7}" name="Tableau147" displayName="Tableau147" ref="C26:K29" headerRowDxfId="39" dataDxfId="38">
  <autoFilter ref="C26:K29" xr:uid="{A8327BBA-5DCA-4DCB-AD2A-961F07F0ADF7}"/>
  <tableColumns count="9">
    <tableColumn id="2" xr3:uid="{5E34412A-D92C-449D-8D32-B545915F91ED}" name="18/02/2022" totalsRowLabel="Total" dataDxfId="37" totalsRowDxfId="36"/>
    <tableColumn id="3" xr3:uid="{AA195720-2BF7-460B-9FD3-68B5D9B618ED}" name="23/02/2022" dataDxfId="35" totalsRowDxfId="34"/>
    <tableColumn id="4" xr3:uid="{9EBF4D45-A60E-4B0A-B4A8-587BA570B7F7}" name="25/02/2022" dataDxfId="33" totalsRowDxfId="32"/>
    <tableColumn id="5" xr3:uid="{E30CF44D-E253-424D-B225-A088D2843879}" name="24/03/2022" dataDxfId="31" totalsRowDxfId="30"/>
    <tableColumn id="6" xr3:uid="{FBD8ED6F-7C30-4184-B5CB-24C47D4294FB}" name="25/03/2022" dataDxfId="29" totalsRowDxfId="28"/>
    <tableColumn id="7" xr3:uid="{5617720B-5469-4821-A3EE-C664C41811B5}" name="01/04/2022" dataDxfId="27" totalsRowDxfId="26"/>
    <tableColumn id="8" xr3:uid="{7C7359FC-DD1E-424C-BA18-9D5377E8D6D4}" name="21/04/2022" dataDxfId="25" totalsRowDxfId="24"/>
    <tableColumn id="9" xr3:uid="{3828FC1F-4059-40CE-A3E9-E10E7831B610}" name="18/05/2022" dataDxfId="23" totalsRowDxfId="22"/>
    <tableColumn id="10" xr3:uid="{4339F7C1-5971-423B-A181-49421E35B7A2}" name="20/05/2022" totalsRowFunction="count" dataDxfId="21" totalsRow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1CAAB2B-25BC-44C9-83E7-7B2AD445B8F5}" name="Tableau148" displayName="Tableau148" ref="C32:K35" headerRowDxfId="19" dataDxfId="18">
  <autoFilter ref="C32:K35" xr:uid="{B1CAAB2B-25BC-44C9-83E7-7B2AD445B8F5}"/>
  <tableColumns count="9">
    <tableColumn id="2" xr3:uid="{CC612B50-BB20-400F-A8A6-E6CC00679F4F}" name="18/02/2022" totalsRowLabel="Total" dataDxfId="17" totalsRowDxfId="16"/>
    <tableColumn id="3" xr3:uid="{1B1AA879-050D-4EEB-884D-7B92C98D875A}" name="23/02/2022" dataDxfId="15" totalsRowDxfId="14"/>
    <tableColumn id="4" xr3:uid="{38669267-C944-4CD6-82CF-B4CDF67DF165}" name="25/02/2022" dataDxfId="13" totalsRowDxfId="12"/>
    <tableColumn id="5" xr3:uid="{7153652A-8659-4B9F-8496-D85298F5A34D}" name="24/03/2022" dataDxfId="11" totalsRowDxfId="10"/>
    <tableColumn id="6" xr3:uid="{1C0C6EFA-0D1F-4644-A278-69D9ECB66256}" name="25/03/2022" dataDxfId="9" totalsRowDxfId="8"/>
    <tableColumn id="7" xr3:uid="{0A88163A-AD73-4CF4-8441-3B1ADC8FB002}" name="01/04/2022" dataDxfId="7" totalsRowDxfId="6"/>
    <tableColumn id="8" xr3:uid="{762327D0-D2F1-400C-A3FE-C87060B1F305}" name="21/04/2022" dataDxfId="5" totalsRowDxfId="4"/>
    <tableColumn id="9" xr3:uid="{2001883F-BF2F-4DE3-83AD-7FBBD2717626}" name="18/05/2022" dataDxfId="3" totalsRowDxfId="2"/>
    <tableColumn id="10" xr3:uid="{888BD0D2-1CE1-4478-87F7-33C30223DEBA}" name="20/05/2022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9525-8229-4A24-AD5B-D2DEAA122410}">
  <dimension ref="B2:R36"/>
  <sheetViews>
    <sheetView tabSelected="1" zoomScale="85" zoomScaleNormal="85" workbookViewId="0">
      <selection activeCell="O24" sqref="O24"/>
    </sheetView>
  </sheetViews>
  <sheetFormatPr baseColWidth="10" defaultColWidth="11.42578125" defaultRowHeight="15" x14ac:dyDescent="0.25"/>
  <cols>
    <col min="1" max="1" width="11.42578125" style="1"/>
    <col min="2" max="2" width="20.7109375" style="1" customWidth="1"/>
    <col min="3" max="11" width="15.7109375" style="1" customWidth="1"/>
    <col min="12" max="12" width="10.85546875" style="1" customWidth="1"/>
    <col min="13" max="13" width="11.42578125" style="1"/>
    <col min="14" max="17" width="15.7109375" style="1" customWidth="1"/>
    <col min="18" max="16384" width="11.42578125" style="1"/>
  </cols>
  <sheetData>
    <row r="2" spans="2:18" x14ac:dyDescent="0.25">
      <c r="B2" s="4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O2" s="1" t="s">
        <v>10</v>
      </c>
      <c r="P2" s="1" t="s">
        <v>11</v>
      </c>
      <c r="Q2" s="1" t="s">
        <v>12</v>
      </c>
      <c r="R2" s="1" t="s">
        <v>21</v>
      </c>
    </row>
    <row r="3" spans="2:18" x14ac:dyDescent="0.25">
      <c r="B3" s="3" t="s">
        <v>13</v>
      </c>
      <c r="C3" s="1">
        <v>3</v>
      </c>
      <c r="D3" s="1">
        <v>3</v>
      </c>
      <c r="E3" s="1">
        <v>0</v>
      </c>
      <c r="F3" s="1">
        <v>0</v>
      </c>
      <c r="G3" s="1">
        <v>4</v>
      </c>
      <c r="H3" s="1">
        <v>0</v>
      </c>
      <c r="I3" s="1">
        <v>5</v>
      </c>
      <c r="J3" s="1">
        <v>3</v>
      </c>
      <c r="K3" s="1">
        <v>3</v>
      </c>
      <c r="L3" s="1">
        <f>SUM(Tableau1[#This Row])</f>
        <v>21</v>
      </c>
      <c r="O3" s="1">
        <v>29.23</v>
      </c>
      <c r="P3" s="1">
        <v>25.02</v>
      </c>
      <c r="Q3" s="1">
        <v>27.76</v>
      </c>
      <c r="R3" s="1">
        <f>SUM(O3:Q3)</f>
        <v>82.01</v>
      </c>
    </row>
    <row r="4" spans="2:18" x14ac:dyDescent="0.25">
      <c r="B4" s="3" t="s">
        <v>14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3</v>
      </c>
      <c r="I4" s="1">
        <v>0</v>
      </c>
      <c r="J4" s="1">
        <v>0</v>
      </c>
      <c r="K4" s="1">
        <v>0</v>
      </c>
      <c r="L4" s="1">
        <f>SUM(Tableau1[[#This Row],[18/02/2022]:[20/05/2022]])</f>
        <v>6</v>
      </c>
      <c r="N4" s="1" t="str">
        <f>B2</f>
        <v>Bastien</v>
      </c>
      <c r="O4" s="1">
        <f>L3*O3</f>
        <v>613.83000000000004</v>
      </c>
      <c r="P4" s="1">
        <f>L4*P3</f>
        <v>150.12</v>
      </c>
      <c r="Q4" s="1">
        <f>L5*Q3</f>
        <v>166.56</v>
      </c>
      <c r="R4" s="1">
        <f>SUM(O4:Q4)</f>
        <v>930.51</v>
      </c>
    </row>
    <row r="5" spans="2:18" x14ac:dyDescent="0.25">
      <c r="B5" s="3" t="s">
        <v>15</v>
      </c>
      <c r="C5" s="1">
        <v>0</v>
      </c>
      <c r="D5" s="1">
        <v>0</v>
      </c>
      <c r="E5" s="1">
        <v>3</v>
      </c>
      <c r="F5" s="1">
        <v>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>SUM(Tableau1[[#This Row],[18/02/2022]:[20/05/2022]])</f>
        <v>6</v>
      </c>
      <c r="N5" s="1" t="str">
        <f>B8</f>
        <v>Maël</v>
      </c>
      <c r="O5" s="1">
        <f>L9*O3</f>
        <v>0</v>
      </c>
      <c r="P5" s="1">
        <f>L10*P3</f>
        <v>375.3</v>
      </c>
      <c r="Q5" s="1">
        <f>L11*Q3</f>
        <v>499.68</v>
      </c>
      <c r="R5" s="1">
        <f t="shared" ref="R5:R9" si="0">SUM(O5:Q5)</f>
        <v>874.98</v>
      </c>
    </row>
    <row r="6" spans="2:18" x14ac:dyDescent="0.25">
      <c r="L6" s="1">
        <f>SUM(L3:L5)</f>
        <v>33</v>
      </c>
      <c r="N6" s="1" t="str">
        <f>B14</f>
        <v>Kévin</v>
      </c>
      <c r="O6" s="1">
        <f>L15*O3</f>
        <v>277.685</v>
      </c>
      <c r="P6" s="1">
        <f>L16*P3</f>
        <v>262.70999999999998</v>
      </c>
      <c r="Q6" s="1">
        <f>L17*Q3</f>
        <v>360.88</v>
      </c>
      <c r="R6" s="1">
        <f t="shared" si="0"/>
        <v>901.27499999999998</v>
      </c>
    </row>
    <row r="7" spans="2:18" x14ac:dyDescent="0.25">
      <c r="N7" s="1" t="str">
        <f>B20</f>
        <v>Lucas</v>
      </c>
      <c r="O7" s="1">
        <f>L21*O3</f>
        <v>0</v>
      </c>
      <c r="P7" s="1">
        <f>L22*P3</f>
        <v>562.95000000000005</v>
      </c>
      <c r="Q7" s="1">
        <f>L23*Q3</f>
        <v>291.48</v>
      </c>
      <c r="R7" s="1">
        <f t="shared" si="0"/>
        <v>854.43000000000006</v>
      </c>
    </row>
    <row r="8" spans="2:18" x14ac:dyDescent="0.25">
      <c r="B8" s="4" t="s">
        <v>16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9</v>
      </c>
      <c r="N8" s="1" t="str">
        <f>B26</f>
        <v>Sofiane</v>
      </c>
      <c r="O8" s="1">
        <f>L27*O3</f>
        <v>0</v>
      </c>
      <c r="P8" s="1">
        <f>L28*P3</f>
        <v>562.95000000000005</v>
      </c>
      <c r="Q8" s="1">
        <f>L29*Q3</f>
        <v>291.48</v>
      </c>
      <c r="R8" s="1">
        <f t="shared" si="0"/>
        <v>854.43000000000006</v>
      </c>
    </row>
    <row r="9" spans="2:18" x14ac:dyDescent="0.25">
      <c r="B9" s="3" t="s">
        <v>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>SUM(Tableau14[[#This Row],[18/02/2022]:[20/05/2022]])</f>
        <v>0</v>
      </c>
      <c r="N9" s="1" t="str">
        <f>B32</f>
        <v>Mickael</v>
      </c>
      <c r="O9" s="1">
        <f>L33*O3</f>
        <v>0</v>
      </c>
      <c r="P9" s="1">
        <f>L34*P3</f>
        <v>537.92999999999995</v>
      </c>
      <c r="Q9" s="1">
        <f>L35*Q3</f>
        <v>319.24</v>
      </c>
      <c r="R9" s="1">
        <f t="shared" si="0"/>
        <v>857.17</v>
      </c>
    </row>
    <row r="10" spans="2:18" x14ac:dyDescent="0.25">
      <c r="B10" s="3" t="s">
        <v>14</v>
      </c>
      <c r="C10" s="1">
        <v>0</v>
      </c>
      <c r="D10" s="1">
        <v>0</v>
      </c>
      <c r="E10" s="1">
        <v>0</v>
      </c>
      <c r="F10" s="1">
        <v>0</v>
      </c>
      <c r="G10" s="1">
        <v>7</v>
      </c>
      <c r="H10" s="1">
        <v>3</v>
      </c>
      <c r="I10" s="1">
        <v>2</v>
      </c>
      <c r="J10" s="1">
        <v>0</v>
      </c>
      <c r="K10" s="1">
        <v>3</v>
      </c>
      <c r="L10" s="1">
        <f>SUM(Tableau14[[#This Row],[18/02/2022]:[20/05/2022]])</f>
        <v>15</v>
      </c>
      <c r="R10" s="1">
        <f>SUM(R4:R9)</f>
        <v>5272.7950000000001</v>
      </c>
    </row>
    <row r="11" spans="2:18" x14ac:dyDescent="0.25">
      <c r="B11" s="3" t="s">
        <v>15</v>
      </c>
      <c r="C11" s="1">
        <v>3</v>
      </c>
      <c r="D11" s="1">
        <v>3</v>
      </c>
      <c r="E11" s="1">
        <v>3</v>
      </c>
      <c r="F11" s="1">
        <v>3</v>
      </c>
      <c r="G11" s="1">
        <v>0</v>
      </c>
      <c r="H11" s="1">
        <v>0</v>
      </c>
      <c r="I11" s="1">
        <v>3</v>
      </c>
      <c r="J11" s="1">
        <v>3</v>
      </c>
      <c r="K11" s="1">
        <v>0</v>
      </c>
      <c r="L11" s="1">
        <f>SUM(Tableau14[[#This Row],[18/02/2022]:[20/05/2022]])</f>
        <v>18</v>
      </c>
    </row>
    <row r="12" spans="2:18" x14ac:dyDescent="0.25">
      <c r="L12" s="1">
        <f>SUM(L9:L11)</f>
        <v>33</v>
      </c>
    </row>
    <row r="14" spans="2:18" x14ac:dyDescent="0.25">
      <c r="B14" s="4" t="s">
        <v>17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</row>
    <row r="15" spans="2:18" x14ac:dyDescent="0.25">
      <c r="B15" s="3" t="s">
        <v>13</v>
      </c>
      <c r="C15" s="1">
        <v>1.5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5</v>
      </c>
      <c r="J15" s="1">
        <v>0</v>
      </c>
      <c r="K15" s="1">
        <v>3</v>
      </c>
      <c r="L15" s="1">
        <f>SUM(Tableau145[[#This Row],[18/02/2022]:[20/05/2022]])</f>
        <v>9.5</v>
      </c>
    </row>
    <row r="16" spans="2:18" x14ac:dyDescent="0.25">
      <c r="B16" s="3" t="s">
        <v>14</v>
      </c>
      <c r="C16" s="1">
        <v>1.5</v>
      </c>
      <c r="D16" s="1">
        <v>3</v>
      </c>
      <c r="E16" s="1">
        <v>3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f>SUM(Tableau145[[#This Row],[18/02/2022]:[20/05/2022]])</f>
        <v>10.5</v>
      </c>
    </row>
    <row r="17" spans="2:17" x14ac:dyDescent="0.25">
      <c r="B17" s="3" t="s">
        <v>15</v>
      </c>
      <c r="C17" s="1">
        <v>0</v>
      </c>
      <c r="D17" s="1">
        <v>0</v>
      </c>
      <c r="E17" s="1">
        <v>0</v>
      </c>
      <c r="F17" s="1">
        <v>3</v>
      </c>
      <c r="G17" s="1">
        <v>7</v>
      </c>
      <c r="H17" s="1">
        <v>0</v>
      </c>
      <c r="I17" s="1">
        <v>0</v>
      </c>
      <c r="J17" s="1">
        <v>3</v>
      </c>
      <c r="K17" s="1">
        <v>0</v>
      </c>
      <c r="L17" s="1">
        <f>SUM(Tableau145[[#This Row],[18/02/2022]:[20/05/2022]])</f>
        <v>13</v>
      </c>
      <c r="O17" s="6">
        <v>5000</v>
      </c>
      <c r="P17" s="7">
        <v>3</v>
      </c>
      <c r="Q17" s="6">
        <f>O17*P17</f>
        <v>15000</v>
      </c>
    </row>
    <row r="18" spans="2:17" x14ac:dyDescent="0.25">
      <c r="L18" s="1">
        <f>SUM(L15:L17)</f>
        <v>33</v>
      </c>
      <c r="O18" s="6"/>
      <c r="P18" s="6"/>
      <c r="Q18" s="6">
        <v>4800</v>
      </c>
    </row>
    <row r="19" spans="2:17" x14ac:dyDescent="0.25">
      <c r="O19" s="6"/>
      <c r="P19" s="6"/>
      <c r="Q19" s="6">
        <f>Q20-(Q17+Q18)</f>
        <v>5000</v>
      </c>
    </row>
    <row r="20" spans="2:17" x14ac:dyDescent="0.25">
      <c r="B20" s="4" t="s">
        <v>18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O20" s="6"/>
      <c r="P20" s="6"/>
      <c r="Q20" s="6">
        <v>24800</v>
      </c>
    </row>
    <row r="21" spans="2:17" x14ac:dyDescent="0.25">
      <c r="B21" s="3" t="s">
        <v>13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>SUM(Tableau146[[#This Row],[18/02/2022]:[20/05/2022]])</f>
        <v>0</v>
      </c>
    </row>
    <row r="22" spans="2:17" x14ac:dyDescent="0.25">
      <c r="B22" s="3" t="s">
        <v>14</v>
      </c>
      <c r="C22" s="1">
        <v>0</v>
      </c>
      <c r="D22" s="1">
        <v>0</v>
      </c>
      <c r="E22" s="1">
        <v>0</v>
      </c>
      <c r="F22" s="1">
        <v>3</v>
      </c>
      <c r="G22" s="1">
        <v>7</v>
      </c>
      <c r="H22" s="1">
        <v>3</v>
      </c>
      <c r="I22" s="1">
        <v>5</v>
      </c>
      <c r="J22" s="1">
        <v>1.5</v>
      </c>
      <c r="K22" s="1">
        <v>3</v>
      </c>
      <c r="L22" s="1">
        <f>SUM(Tableau146[[#This Row],[18/02/2022]:[20/05/2022]])</f>
        <v>22.5</v>
      </c>
    </row>
    <row r="23" spans="2:17" x14ac:dyDescent="0.25">
      <c r="B23" s="3" t="s">
        <v>15</v>
      </c>
      <c r="C23" s="1">
        <v>3</v>
      </c>
      <c r="D23" s="1">
        <v>3</v>
      </c>
      <c r="E23" s="1">
        <v>3</v>
      </c>
      <c r="F23" s="1">
        <v>0</v>
      </c>
      <c r="G23" s="1">
        <v>0</v>
      </c>
      <c r="H23" s="1">
        <v>0</v>
      </c>
      <c r="I23" s="1">
        <v>0</v>
      </c>
      <c r="J23" s="1">
        <v>1.5</v>
      </c>
      <c r="K23" s="1">
        <v>0</v>
      </c>
      <c r="L23" s="1">
        <f>SUM(Tableau146[[#This Row],[18/02/2022]:[20/05/2022]])</f>
        <v>10.5</v>
      </c>
    </row>
    <row r="24" spans="2:17" x14ac:dyDescent="0.25">
      <c r="L24" s="1">
        <f>SUM(L21:L23)</f>
        <v>33</v>
      </c>
    </row>
    <row r="26" spans="2:17" x14ac:dyDescent="0.25">
      <c r="B26" s="4" t="s">
        <v>19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</row>
    <row r="27" spans="2:17" x14ac:dyDescent="0.25">
      <c r="B27" s="3" t="s">
        <v>13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>SUM(Tableau147[[#This Row],[18/02/2022]:[20/05/2022]])</f>
        <v>0</v>
      </c>
    </row>
    <row r="28" spans="2:17" x14ac:dyDescent="0.25">
      <c r="B28" s="3" t="s">
        <v>14</v>
      </c>
      <c r="C28" s="1">
        <v>3</v>
      </c>
      <c r="D28" s="1">
        <v>3</v>
      </c>
      <c r="E28" s="1">
        <v>0</v>
      </c>
      <c r="F28" s="1">
        <v>0</v>
      </c>
      <c r="G28" s="1">
        <v>4</v>
      </c>
      <c r="H28" s="1">
        <v>3</v>
      </c>
      <c r="I28" s="1">
        <v>5</v>
      </c>
      <c r="J28" s="1">
        <v>1.5</v>
      </c>
      <c r="K28" s="1">
        <v>3</v>
      </c>
      <c r="L28" s="1">
        <f>SUM(Tableau147[[#This Row],[18/02/2022]:[20/05/2022]])</f>
        <v>22.5</v>
      </c>
    </row>
    <row r="29" spans="2:17" x14ac:dyDescent="0.25">
      <c r="B29" s="3" t="s">
        <v>15</v>
      </c>
      <c r="C29" s="1">
        <v>0</v>
      </c>
      <c r="D29" s="1">
        <v>0</v>
      </c>
      <c r="E29" s="1">
        <v>3</v>
      </c>
      <c r="F29" s="1">
        <v>3</v>
      </c>
      <c r="G29" s="1">
        <v>3</v>
      </c>
      <c r="H29" s="1">
        <v>0</v>
      </c>
      <c r="I29" s="1">
        <v>0</v>
      </c>
      <c r="J29" s="1">
        <v>1.5</v>
      </c>
      <c r="K29" s="1">
        <v>0</v>
      </c>
      <c r="L29" s="1">
        <f>SUM(Tableau147[[#This Row],[18/02/2022]:[20/05/2022]])</f>
        <v>10.5</v>
      </c>
    </row>
    <row r="30" spans="2:17" x14ac:dyDescent="0.25">
      <c r="L30" s="1">
        <f>SUM(L27:L29)</f>
        <v>33</v>
      </c>
    </row>
    <row r="32" spans="2:17" x14ac:dyDescent="0.25">
      <c r="B32" s="4" t="s">
        <v>20</v>
      </c>
      <c r="C32" s="2" t="s">
        <v>1</v>
      </c>
      <c r="D32" s="2" t="s">
        <v>2</v>
      </c>
      <c r="E32" s="2" t="s">
        <v>3</v>
      </c>
      <c r="F32" s="2" t="s">
        <v>4</v>
      </c>
      <c r="G32" s="2" t="s">
        <v>5</v>
      </c>
      <c r="H32" s="2" t="s">
        <v>6</v>
      </c>
      <c r="I32" s="2" t="s">
        <v>7</v>
      </c>
      <c r="J32" s="2" t="s">
        <v>8</v>
      </c>
      <c r="K32" s="2" t="s">
        <v>9</v>
      </c>
    </row>
    <row r="33" spans="2:12" x14ac:dyDescent="0.25">
      <c r="B33" s="3" t="s">
        <v>13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>SUM(Tableau148[[#This Row],[18/02/2022]:[20/05/2022]])</f>
        <v>0</v>
      </c>
    </row>
    <row r="34" spans="2:12" x14ac:dyDescent="0.25">
      <c r="B34" s="3" t="s">
        <v>14</v>
      </c>
      <c r="C34" s="1">
        <v>3</v>
      </c>
      <c r="D34" s="1">
        <v>3</v>
      </c>
      <c r="E34" s="1">
        <v>3</v>
      </c>
      <c r="F34" s="1">
        <v>3</v>
      </c>
      <c r="G34" s="1">
        <v>0</v>
      </c>
      <c r="H34" s="1">
        <v>0</v>
      </c>
      <c r="I34" s="1">
        <v>5</v>
      </c>
      <c r="J34" s="1">
        <v>1.5</v>
      </c>
      <c r="K34" s="1">
        <v>3</v>
      </c>
      <c r="L34" s="1">
        <f>SUM(Tableau148[[#This Row],[18/02/2022]:[20/05/2022]])</f>
        <v>21.5</v>
      </c>
    </row>
    <row r="35" spans="2:12" x14ac:dyDescent="0.25">
      <c r="B35" s="3" t="s">
        <v>15</v>
      </c>
      <c r="C35" s="1">
        <v>0</v>
      </c>
      <c r="D35" s="1">
        <v>0</v>
      </c>
      <c r="E35" s="1">
        <v>0</v>
      </c>
      <c r="F35" s="1">
        <v>0</v>
      </c>
      <c r="G35" s="1">
        <v>7</v>
      </c>
      <c r="H35" s="1">
        <v>3</v>
      </c>
      <c r="I35" s="1">
        <v>0</v>
      </c>
      <c r="J35" s="1">
        <v>1.5</v>
      </c>
      <c r="K35" s="1">
        <v>0</v>
      </c>
      <c r="L35" s="1">
        <f>SUM(Tableau148[[#This Row],[18/02/2022]:[20/05/2022]])</f>
        <v>11.5</v>
      </c>
    </row>
    <row r="36" spans="2:12" x14ac:dyDescent="0.25">
      <c r="L36" s="1">
        <f>SUM(L33:L35)</f>
        <v>33</v>
      </c>
    </row>
  </sheetData>
  <phoneticPr fontId="1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6BEF-4328-4E8C-BF9C-9941932F80EC}">
  <dimension ref="A1"/>
  <sheetViews>
    <sheetView workbookViewId="0">
      <selection activeCell="U22" sqref="U22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E4A0-1CDF-4D25-A9DC-AD1A1C3CB1A6}">
  <dimension ref="B2:C3"/>
  <sheetViews>
    <sheetView workbookViewId="0">
      <selection activeCell="C3" sqref="C3"/>
    </sheetView>
  </sheetViews>
  <sheetFormatPr baseColWidth="10" defaultRowHeight="15" x14ac:dyDescent="0.25"/>
  <cols>
    <col min="1" max="1" width="11.42578125" style="1"/>
    <col min="2" max="2" width="25.7109375" style="1" customWidth="1"/>
    <col min="3" max="16384" width="11.42578125" style="1"/>
  </cols>
  <sheetData>
    <row r="2" spans="2:3" x14ac:dyDescent="0.25">
      <c r="B2" s="1" t="s">
        <v>22</v>
      </c>
      <c r="C2" s="5">
        <v>1001.45</v>
      </c>
    </row>
    <row r="3" spans="2:3" x14ac:dyDescent="0.25">
      <c r="B3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BARABITE-DUBOUCH, Bastien</dc:creator>
  <cp:keywords/>
  <dc:description/>
  <cp:lastModifiedBy>Bastien Barabite-Dubouch</cp:lastModifiedBy>
  <cp:revision/>
  <dcterms:created xsi:type="dcterms:W3CDTF">2022-04-21T12:24:03Z</dcterms:created>
  <dcterms:modified xsi:type="dcterms:W3CDTF">2022-04-26T12:46:17Z</dcterms:modified>
  <cp:category/>
  <cp:contentStatus/>
</cp:coreProperties>
</file>