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00" yWindow="945" windowWidth="12120" windowHeight="7665" tabRatio="726"/>
  </bookViews>
  <sheets>
    <sheet name="Billing Authorities" sheetId="32436" r:id="rId1"/>
    <sheet name="Precepting Authorities" sheetId="32465" r:id="rId2"/>
    <sheet name="GLA" sheetId="32469" r:id="rId3"/>
    <sheet name="Data" sheetId="32467" r:id="rId4"/>
    <sheet name="List" sheetId="32472" state="hidden" r:id="rId5"/>
    <sheet name="List2" sheetId="32473" state="hidden" r:id="rId6"/>
    <sheet name="Precepting Bodies" sheetId="32445" state="hidden" r:id="rId7"/>
    <sheet name="Lookup" sheetId="32464"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R">#REF!</definedName>
    <definedName name="_CTR1">#REF!</definedName>
    <definedName name="_CTR11415">'Precepting Bodies'!$A:$F</definedName>
    <definedName name="_xlnm._FilterDatabase" localSheetId="3" hidden="1">Data!$C$337:$C$430</definedName>
    <definedName name="_xlnm._FilterDatabase" localSheetId="6" hidden="1">'Precepting Bodies'!#REF!</definedName>
    <definedName name="_xlnm._FilterDatabase" hidden="1">#REF!</definedName>
    <definedName name="_Order1" hidden="1">255</definedName>
    <definedName name="_Order2" hidden="1">0</definedName>
    <definedName name="Adur">[1]DATA!#REF!</definedName>
    <definedName name="AllCTR1Data">Data!$A$4:$AN$440</definedName>
    <definedName name="AllCTR2Data">Data!$A$337:$M$445</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Authorities'!$N$193:$S$193</definedName>
    <definedName name="CTR">'[4]CTR1 Form'!$N$245:$N$250</definedName>
    <definedName name="CTRprint1">'Billing Authorities'!$B$1:$I$75</definedName>
    <definedName name="CTRprint2">'Billing Authorities'!$B$76:$I$136</definedName>
    <definedName name="Data1516">#REF!</definedName>
    <definedName name="datar" localSheetId="6">'Precepting Bodies'!$A$5:$H$334</definedName>
    <definedName name="datar">'Precepting Bodies'!$A$5:$F$331</definedName>
    <definedName name="detruse" localSheetId="0">'Billing Authorities'!$M$182:$S$182</definedName>
    <definedName name="detruse">#REF!</definedName>
    <definedName name="dtlruse">#REF!</definedName>
    <definedName name="go">[5]DATA!$A$7:$AC$362</definedName>
    <definedName name="LAcodes" localSheetId="6">'Precepting Bodies'!$C$8:$C$334</definedName>
    <definedName name="LAcodes">#REF!</definedName>
    <definedName name="LAlist" localSheetId="6">'Precepting Bodies'!$B$8:$B$334</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Authorities'!$A$1:$J$85</definedName>
    <definedName name="_xlnm.Print_Area" localSheetId="1">'Precepting Authorities'!$A$1:$H$42</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6">'[7]CTR1 Form'!#REF!</definedName>
    <definedName name="QRC4R1">'[2]BR1 Form'!#REF!</definedName>
    <definedName name="QRC4R10" localSheetId="6">'[7]CTR1 Form'!#REF!</definedName>
    <definedName name="QRC4R10">'[2]BR1 Form'!#REF!</definedName>
    <definedName name="QRC4R12" localSheetId="6">'[7]CTR1 Form'!#REF!</definedName>
    <definedName name="QRC4R12">'[2]BR1 Form'!#REF!</definedName>
    <definedName name="QRC4R13" localSheetId="6">'[7]CTR1 Form'!#REF!</definedName>
    <definedName name="QRC4R13">'[2]BR1 Form'!#REF!</definedName>
    <definedName name="QRC4R14" localSheetId="6">'[7]CTR1 Form'!#REF!</definedName>
    <definedName name="QRC4R14">'[2]BR1 Form'!#REF!</definedName>
    <definedName name="QRC4R15" localSheetId="6">'[7]CTR1 Form'!#REF!</definedName>
    <definedName name="QRC4R15">'[2]BR1 Form'!#REF!</definedName>
    <definedName name="QRC4R17" localSheetId="6">'[7]CTR1 Form'!#REF!</definedName>
    <definedName name="QRC4R17">'[2]BR1 Form'!#REF!</definedName>
    <definedName name="QRC4R18" localSheetId="6">'[7]CTR1 Form'!#REF!</definedName>
    <definedName name="QRC4R18">'[2]BR1 Form'!#REF!</definedName>
    <definedName name="QRC4R19" localSheetId="6">'[7]CTR1 Form'!#REF!</definedName>
    <definedName name="QRC4R19">'[2]BR1 Form'!#REF!</definedName>
    <definedName name="QRC4R2" localSheetId="6">'[7]CTR1 Form'!#REF!</definedName>
    <definedName name="QRC4R20" localSheetId="6">'[7]CTR1 Form'!#REF!</definedName>
    <definedName name="QRC4R20">'[2]BR1 Form'!#REF!</definedName>
    <definedName name="QRC4R21" localSheetId="6">'[7]CTR1 Form'!#REF!</definedName>
    <definedName name="QRC4R21">'[2]BR1 Form'!#REF!</definedName>
    <definedName name="QRC4R22" localSheetId="6">'[7]CTR1 Form'!#REF!</definedName>
    <definedName name="QRC4R22">'[2]BR1 Form'!#REF!</definedName>
    <definedName name="QRC4R23" localSheetId="6">'[7]CTR1 Form'!#REF!</definedName>
    <definedName name="QRC4R23">'[2]BR1 Form'!#REF!</definedName>
    <definedName name="QRC4R24" localSheetId="6">'[7]CTR1 Form'!#REF!</definedName>
    <definedName name="QRC4R24">'[2]BR1 Form'!#REF!</definedName>
    <definedName name="QRC4R3" localSheetId="6">'[7]CTR1 Form'!#REF!</definedName>
    <definedName name="QRC4R3">'[2]BR1 Form'!#REF!</definedName>
    <definedName name="QRC4R4" localSheetId="6">'[7]CTR1 Form'!#REF!</definedName>
    <definedName name="QRC4R5" localSheetId="6">'[7]CTR1 Form'!#REF!</definedName>
    <definedName name="QRC4R5">'[2]BR1 Form'!#REF!</definedName>
    <definedName name="QRC4R6" localSheetId="6">'[7]CTR1 Form'!#REF!</definedName>
    <definedName name="QRC4R7" localSheetId="6">'[7]CTR1 Form'!#REF!</definedName>
    <definedName name="QRC4R8" localSheetId="6">'[7]CTR1 Form'!#REF!</definedName>
    <definedName name="QRC4R8">'[2]BR1 Form'!#REF!</definedName>
    <definedName name="QRC4R9" localSheetId="6">'[7]CTR1 Form'!#REF!</definedName>
    <definedName name="QRC4R9">'[2]BR1 Form'!#REF!</definedName>
    <definedName name="s">'[2]BR1 Form'!#REF!</definedName>
    <definedName name="T9201415">#REF!</definedName>
    <definedName name="Table" localSheetId="6">'Precepting Bodies'!$A$5:$C$334</definedName>
    <definedName name="Table">'Precepting Bodies'!$A$5:$C$334</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45621"/>
</workbook>
</file>

<file path=xl/calcChain.xml><?xml version="1.0" encoding="utf-8"?>
<calcChain xmlns="http://schemas.openxmlformats.org/spreadsheetml/2006/main">
  <c r="N28" i="32465" l="1"/>
  <c r="P22" i="32465" l="1"/>
  <c r="N25" i="32465" s="1"/>
  <c r="P25" i="32465" s="1"/>
  <c r="P28" i="32465" s="1"/>
  <c r="Q26" i="32436"/>
  <c r="O28" i="32436" s="1"/>
  <c r="Q28" i="32436" s="1"/>
  <c r="O30" i="32436" s="1"/>
  <c r="Q30" i="32436" s="1"/>
  <c r="O32" i="32436" s="1"/>
  <c r="Q32" i="32436" s="1"/>
  <c r="O36" i="32436" s="1"/>
  <c r="Q36" i="32436" s="1"/>
  <c r="O38" i="32436" s="1"/>
  <c r="Q38" i="32436" s="1"/>
  <c r="O40" i="32436" s="1"/>
  <c r="Q40" i="32436" s="1"/>
  <c r="O42" i="32436" s="1"/>
  <c r="Q42" i="32436" s="1"/>
  <c r="O44" i="32436" s="1"/>
  <c r="Q44" i="32436" s="1"/>
  <c r="O46" i="32436" s="1"/>
  <c r="Q46" i="32436" s="1"/>
  <c r="O49" i="32436" s="1"/>
  <c r="Q49" i="32436" s="1"/>
  <c r="O52" i="32436" s="1"/>
  <c r="Q52" i="32436" s="1"/>
  <c r="Q57" i="32436" s="1"/>
  <c r="Q60" i="32436" s="1"/>
  <c r="Q70" i="32436" s="1"/>
  <c r="Q72" i="32436" s="1"/>
  <c r="Q74" i="32436" s="1"/>
  <c r="Q76" i="32436" s="1"/>
  <c r="O82" i="32436" s="1"/>
  <c r="Q82" i="32436" s="1"/>
  <c r="O84" i="32436" s="1"/>
  <c r="Q84" i="32436" s="1"/>
  <c r="O86" i="32436" s="1"/>
  <c r="Q86" i="32436" s="1"/>
  <c r="N33" i="32465" l="1"/>
  <c r="P33" i="32465" s="1"/>
  <c r="P40" i="32465" s="1"/>
  <c r="H1" i="32465"/>
  <c r="J1" i="32436"/>
  <c r="C70" i="32436" l="1"/>
  <c r="C68" i="32436"/>
  <c r="C72" i="32436"/>
  <c r="H44" i="32436"/>
  <c r="F44" i="32436"/>
  <c r="G33" i="32465"/>
  <c r="G25" i="32465"/>
  <c r="G28" i="32465"/>
  <c r="E40" i="32465"/>
  <c r="G22" i="32465"/>
  <c r="H30" i="32436" l="1"/>
  <c r="P159" i="32465" l="1"/>
  <c r="H33" i="32469"/>
  <c r="J36" i="32469" s="1"/>
  <c r="J27" i="32469"/>
  <c r="H27" i="32469"/>
  <c r="L21" i="32469"/>
  <c r="L18" i="32469"/>
  <c r="S159" i="32465"/>
  <c r="R159" i="32465"/>
  <c r="Q159" i="32465"/>
  <c r="S193" i="32436"/>
  <c r="R193" i="32436"/>
  <c r="L29" i="32469" l="1"/>
  <c r="B31" i="32469" s="1"/>
  <c r="F40" i="32436"/>
  <c r="E28" i="32465"/>
  <c r="F50" i="32436"/>
  <c r="F47" i="32436"/>
  <c r="F34" i="32436"/>
  <c r="F42" i="32436"/>
  <c r="E22" i="32465"/>
  <c r="E33" i="32465"/>
  <c r="E25" i="32465"/>
  <c r="F59" i="32436"/>
  <c r="H68" i="32436"/>
  <c r="F92" i="32436"/>
  <c r="F36" i="32436" l="1"/>
  <c r="F26" i="32436"/>
  <c r="F38" i="32436"/>
  <c r="F30" i="32436"/>
  <c r="B60" i="32436"/>
  <c r="H40" i="32436" l="1"/>
  <c r="H26" i="32436"/>
  <c r="H36" i="32436"/>
  <c r="H42" i="32436"/>
  <c r="H80" i="32436"/>
  <c r="H84" i="32436"/>
  <c r="F84" i="32436"/>
  <c r="H82" i="32436"/>
  <c r="F82" i="32436"/>
  <c r="B41" i="32465" l="1"/>
  <c r="F56" i="32436" l="1"/>
  <c r="B57" i="32436" s="1"/>
  <c r="H70" i="32436"/>
  <c r="F80" i="32436"/>
  <c r="H72" i="32436"/>
  <c r="Q193" i="32436" l="1"/>
  <c r="O193" i="32436"/>
  <c r="H34" i="32436" l="1"/>
  <c r="H38" i="32436"/>
  <c r="H24" i="32436" l="1"/>
  <c r="H28" i="32436" l="1"/>
  <c r="H47" i="32436"/>
  <c r="H50" i="32436" l="1"/>
  <c r="F24" i="32436"/>
  <c r="H74" i="32436" l="1"/>
  <c r="F28" i="32436"/>
</calcChain>
</file>

<file path=xl/sharedStrings.xml><?xml version="1.0" encoding="utf-8"?>
<sst xmlns="http://schemas.openxmlformats.org/spreadsheetml/2006/main" count="7634" uniqueCount="1009">
  <si>
    <r>
      <t xml:space="preserve">1. Council Tax Requirement for billing authority </t>
    </r>
    <r>
      <rPr>
        <b/>
        <u/>
        <sz val="13"/>
        <rFont val="Arial"/>
        <family val="2"/>
      </rPr>
      <t>including</t>
    </r>
    <r>
      <rPr>
        <b/>
        <sz val="13"/>
        <rFont val="Arial"/>
        <family val="2"/>
      </rPr>
      <t xml:space="preserve"> special expenses and local precepts. </t>
    </r>
  </si>
  <si>
    <t>No</t>
  </si>
  <si>
    <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</si>
  <si>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</si>
  <si>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</si>
  <si>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</si>
  <si>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</si>
  <si>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</si>
  <si>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</si>
  <si>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</si>
  <si>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</si>
  <si>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</si>
  <si>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</si>
  <si>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</si>
  <si>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</si>
  <si>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</si>
  <si>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</si>
  <si>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</si>
  <si>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</si>
  <si>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</si>
  <si>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</si>
  <si>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</si>
  <si>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</si>
  <si>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</si>
  <si>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</si>
  <si>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</si>
  <si>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</si>
  <si>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</si>
  <si>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</si>
  <si>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</si>
  <si>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</si>
  <si>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</si>
  <si>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</si>
  <si>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</si>
  <si>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</si>
  <si>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</si>
  <si>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</si>
  <si>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</si>
  <si>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</si>
  <si>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</si>
  <si>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</si>
  <si>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</si>
  <si>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</si>
  <si>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</si>
  <si>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</si>
  <si>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</si>
  <si>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</si>
  <si>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</si>
  <si>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</si>
  <si>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</si>
  <si>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Dorset</t>
  </si>
  <si>
    <t>E1234</t>
  </si>
  <si>
    <t>North East Derbyshire</t>
  </si>
  <si>
    <t>E1038</t>
  </si>
  <si>
    <t>E2003</t>
  </si>
  <si>
    <t>2014-15</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</si>
  <si>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</si>
  <si>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</si>
  <si>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</si>
  <si>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</si>
  <si>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</si>
  <si>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</si>
  <si>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</si>
  <si>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</si>
  <si>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</si>
  <si>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</si>
  <si>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</si>
  <si>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</si>
  <si>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</si>
  <si>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</si>
  <si>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</si>
  <si>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</si>
  <si>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</si>
  <si>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</si>
  <si>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</si>
  <si>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</si>
  <si>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</si>
  <si>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</si>
  <si>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</si>
  <si>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</si>
  <si>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</si>
  <si>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</si>
  <si>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</si>
  <si>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</si>
  <si>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</si>
  <si>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</si>
  <si>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</si>
  <si>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E0421</t>
  </si>
  <si>
    <t>Buckinghamshire</t>
  </si>
  <si>
    <t>E6104</t>
  </si>
  <si>
    <t>E5016</t>
  </si>
  <si>
    <t>Kettering</t>
  </si>
  <si>
    <t>E2834</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</si>
  <si>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</si>
  <si>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</si>
  <si>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</si>
  <si>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</si>
  <si>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</si>
  <si>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</si>
  <si>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</si>
  <si>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</si>
  <si>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</si>
  <si>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</si>
  <si>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</si>
  <si>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</si>
  <si>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</si>
  <si>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</si>
  <si>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</si>
  <si>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</si>
  <si>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</si>
  <si>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</si>
  <si>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</si>
  <si>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</si>
  <si>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</si>
  <si>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</si>
  <si>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</si>
  <si>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</si>
  <si>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</si>
  <si>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</si>
  <si>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</si>
  <si>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</si>
  <si>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</si>
  <si>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</si>
  <si>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</si>
  <si>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</si>
  <si>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</si>
  <si>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</si>
  <si>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</si>
  <si>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</si>
  <si>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</si>
  <si>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</si>
  <si>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</si>
  <si>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</si>
  <si>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</si>
  <si>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</si>
  <si>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</si>
  <si>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</si>
  <si>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</si>
  <si>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</si>
  <si>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</si>
  <si>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E1221</t>
  </si>
  <si>
    <t>Dorset</t>
  </si>
  <si>
    <t>E6112</t>
  </si>
  <si>
    <t>E2820</t>
  </si>
  <si>
    <t>Northamptonshire</t>
  </si>
  <si>
    <t>E2721</t>
  </si>
  <si>
    <t>North Yorkshire</t>
  </si>
  <si>
    <t>E6127</t>
  </si>
  <si>
    <t>E1121</t>
  </si>
  <si>
    <t>Devon</t>
  </si>
  <si>
    <t>E6161</t>
  </si>
  <si>
    <t>E1421</t>
  </si>
  <si>
    <t>East Sussex</t>
  </si>
  <si>
    <t>E6114</t>
  </si>
  <si>
    <t>E3620</t>
  </si>
  <si>
    <t>Surrey</t>
  </si>
  <si>
    <t>Wiltshire</t>
  </si>
  <si>
    <t>E6139</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</si>
  <si>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</si>
  <si>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</si>
  <si>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</si>
  <si>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</si>
  <si>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</si>
  <si>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</si>
  <si>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</si>
  <si>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</si>
  <si>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</si>
  <si>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</si>
  <si>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</si>
  <si>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</si>
  <si>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</si>
  <si>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</si>
  <si>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</si>
  <si>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</si>
  <si>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</si>
  <si>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</si>
  <si>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</si>
  <si>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</si>
  <si>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</si>
  <si>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</si>
  <si>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</si>
  <si>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</si>
  <si>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</si>
  <si>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</si>
  <si>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</si>
  <si>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</si>
  <si>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</si>
  <si>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</si>
  <si>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</si>
  <si>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</si>
  <si>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</si>
  <si>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</si>
  <si>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</si>
  <si>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</si>
  <si>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</si>
  <si>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</si>
  <si>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</si>
  <si>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</si>
  <si>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</si>
  <si>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</si>
  <si>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</si>
  <si>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</si>
  <si>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</si>
  <si>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Bournemouth</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</si>
  <si>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</si>
  <si>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</si>
  <si>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</si>
  <si>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</si>
  <si>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</si>
  <si>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</si>
  <si>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</si>
  <si>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</si>
  <si>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</si>
  <si>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</si>
  <si>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</si>
  <si>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</si>
  <si>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</si>
  <si>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</si>
  <si>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</si>
  <si>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</si>
  <si>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Weymouth and Portland</t>
  </si>
  <si>
    <t>Windsor and Maidenhead</t>
  </si>
  <si>
    <t>Wokingham</t>
  </si>
  <si>
    <t>York</t>
  </si>
  <si>
    <t>ZZZZ</t>
  </si>
  <si>
    <t>E-code</t>
  </si>
  <si>
    <t>Local Authority</t>
  </si>
  <si>
    <t>E3520</t>
  </si>
  <si>
    <t>Suffolk</t>
  </si>
  <si>
    <t>E1521</t>
  </si>
  <si>
    <t>Essex</t>
  </si>
  <si>
    <t>E6115</t>
  </si>
  <si>
    <t>E1721</t>
  </si>
  <si>
    <t>Hampshire</t>
  </si>
  <si>
    <t>E6117</t>
  </si>
  <si>
    <t>E2437</t>
  </si>
  <si>
    <t>Northampton</t>
  </si>
  <si>
    <t>E2835</t>
  </si>
  <si>
    <t>Norwich</t>
  </si>
  <si>
    <t>E2636</t>
  </si>
  <si>
    <t>E3001</t>
  </si>
  <si>
    <t>E3732</t>
  </si>
  <si>
    <t>E2438</t>
  </si>
  <si>
    <t>Oldham</t>
  </si>
  <si>
    <t>E4204</t>
  </si>
  <si>
    <t>Oxford</t>
  </si>
  <si>
    <t>E3132</t>
  </si>
  <si>
    <t>Pendle</t>
  </si>
  <si>
    <t>E2338</t>
  </si>
  <si>
    <t>E0501</t>
  </si>
  <si>
    <t>E1101</t>
  </si>
  <si>
    <t>E1201</t>
  </si>
  <si>
    <t>E1701</t>
  </si>
  <si>
    <t>Preston</t>
  </si>
  <si>
    <t>E2339</t>
  </si>
  <si>
    <t>Purbeck</t>
  </si>
  <si>
    <t>E1236</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</si>
  <si>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</si>
  <si>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</si>
  <si>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</si>
  <si>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</si>
  <si>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</si>
  <si>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</si>
  <si>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</si>
  <si>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</si>
  <si>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</si>
  <si>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</si>
  <si>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</si>
  <si>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</si>
  <si>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</si>
  <si>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</si>
  <si>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</si>
  <si>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</si>
  <si>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</si>
  <si>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</si>
  <si>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</si>
  <si>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</si>
  <si>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</si>
  <si>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</si>
  <si>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</si>
  <si>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</si>
  <si>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</si>
  <si>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</si>
  <si>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</si>
  <si>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</si>
  <si>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</si>
  <si>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</si>
  <si>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</si>
  <si>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</si>
  <si>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</si>
  <si>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</si>
  <si>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</si>
  <si>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</si>
  <si>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</si>
  <si>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</si>
  <si>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</si>
  <si>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</si>
  <si>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</si>
  <si>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</si>
  <si>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</si>
  <si>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</si>
  <si>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</si>
  <si>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</si>
  <si>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</si>
  <si>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</si>
  <si>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</si>
  <si>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</si>
  <si>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</si>
  <si>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</si>
  <si>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</si>
  <si>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</si>
  <si>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</si>
  <si>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</si>
  <si>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</si>
  <si>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</si>
  <si>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</si>
  <si>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</si>
  <si>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</si>
  <si>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</si>
  <si>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</si>
  <si>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</si>
  <si>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</si>
  <si>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</si>
  <si>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</si>
  <si>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</si>
  <si>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</si>
  <si>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</si>
  <si>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</si>
  <si>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</si>
  <si>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</si>
  <si>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</si>
  <si>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</si>
  <si>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</si>
  <si>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</si>
  <si>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</si>
  <si>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</si>
  <si>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</si>
  <si>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</si>
  <si>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</si>
  <si>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</si>
  <si>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</si>
  <si>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</si>
  <si>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</si>
  <si>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</si>
  <si>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</si>
  <si>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</si>
  <si>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</si>
  <si>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</si>
  <si>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</si>
  <si>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</si>
  <si>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</si>
  <si>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</si>
  <si>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</si>
  <si>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</si>
  <si>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</si>
  <si>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</si>
  <si>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</si>
  <si>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</si>
  <si>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</si>
  <si>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</si>
  <si>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</si>
  <si>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</si>
  <si>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</si>
  <si>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</si>
  <si>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</si>
  <si>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</si>
  <si>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</si>
  <si>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</si>
  <si>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</si>
  <si>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</si>
  <si>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</si>
  <si>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</si>
  <si>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</si>
  <si>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</si>
  <si>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</si>
  <si>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</si>
  <si>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</si>
  <si>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</si>
  <si>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</si>
  <si>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</si>
  <si>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</si>
  <si>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</si>
  <si>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</si>
  <si>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</si>
  <si>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</si>
  <si>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</si>
  <si>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</si>
  <si>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</si>
  <si>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</si>
  <si>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</si>
  <si>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</si>
  <si>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</si>
  <si>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</si>
  <si>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</si>
  <si>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</si>
  <si>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</si>
  <si>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</si>
  <si>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</si>
  <si>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</si>
  <si>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</si>
  <si>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</si>
  <si>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</si>
  <si>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</si>
  <si>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</si>
  <si>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</si>
  <si>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</si>
  <si>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</si>
  <si>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</si>
  <si>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</si>
  <si>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</si>
  <si>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</si>
  <si>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</si>
  <si>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</si>
  <si>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</si>
  <si>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</si>
  <si>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</si>
  <si>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</si>
  <si>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</si>
  <si>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Dacorum</t>
  </si>
  <si>
    <t>E1932</t>
  </si>
  <si>
    <t>E1301</t>
  </si>
  <si>
    <t>Dartford</t>
  </si>
  <si>
    <t>E2233</t>
  </si>
  <si>
    <t>Daventry</t>
  </si>
  <si>
    <t>E2832</t>
  </si>
  <si>
    <t>E1001</t>
  </si>
  <si>
    <t>Derbyshire Dales</t>
  </si>
  <si>
    <t>E1035</t>
  </si>
  <si>
    <t>Doncaster</t>
  </si>
  <si>
    <t>E4402</t>
  </si>
  <si>
    <t>Dover</t>
  </si>
  <si>
    <t>E2234</t>
  </si>
  <si>
    <t>Dudley</t>
  </si>
  <si>
    <t>E4603</t>
  </si>
  <si>
    <t>Durham</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</si>
  <si>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</si>
  <si>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</si>
  <si>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</si>
  <si>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</si>
  <si>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</si>
  <si>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</si>
  <si>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</si>
  <si>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</si>
  <si>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</si>
  <si>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</si>
  <si>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</si>
  <si>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</si>
  <si>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</si>
  <si>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</si>
  <si>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</si>
  <si>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</si>
  <si>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</si>
  <si>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</si>
  <si>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</si>
  <si>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</si>
  <si>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</si>
  <si>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</si>
  <si>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</si>
  <si>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</si>
  <si>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</si>
  <si>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</si>
  <si>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</si>
  <si>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</si>
  <si>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</si>
  <si>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</si>
  <si>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</si>
  <si>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</si>
  <si>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</si>
  <si>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</si>
  <si>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</si>
  <si>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</si>
  <si>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</si>
  <si>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E1202</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</si>
  <si>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</si>
  <si>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</si>
  <si>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</si>
  <si>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</si>
  <si>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</si>
  <si>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</si>
  <si>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</si>
  <si>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</si>
  <si>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</si>
  <si>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</si>
  <si>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</si>
  <si>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</si>
  <si>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</si>
  <si>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</si>
  <si>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</si>
  <si>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</si>
  <si>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</si>
  <si>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</si>
  <si>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</si>
  <si>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</si>
  <si>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</si>
  <si>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</si>
  <si>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</si>
  <si>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</si>
  <si>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</si>
  <si>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</si>
  <si>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</si>
  <si>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</si>
  <si>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</si>
  <si>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</si>
  <si>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</si>
  <si>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</si>
  <si>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</si>
  <si>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</si>
  <si>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</si>
  <si>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</si>
  <si>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</si>
  <si>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</si>
  <si>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</si>
  <si>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</si>
  <si>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</si>
  <si>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Please note: All financial information is required to the nearest £ except council tax which is required to the nearest penny.</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</si>
  <si>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</si>
  <si>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</si>
  <si>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</si>
  <si>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</si>
  <si>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</si>
  <si>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</si>
  <si>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</si>
  <si>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</si>
  <si>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</si>
  <si>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</si>
  <si>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</si>
  <si>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</si>
  <si>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</si>
  <si>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</si>
  <si>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</si>
  <si>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</si>
  <si>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</si>
  <si>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</si>
  <si>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</si>
  <si>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</si>
  <si>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</si>
  <si>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</si>
  <si>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</si>
  <si>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</si>
  <si>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</si>
  <si>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</si>
  <si>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</si>
  <si>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</si>
  <si>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</si>
  <si>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</si>
  <si>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</si>
  <si>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</si>
  <si>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</si>
  <si>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</si>
  <si>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</si>
  <si>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</si>
  <si>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Poole</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</si>
  <si>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</si>
  <si>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</si>
  <si>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</si>
  <si>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</si>
  <si>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</si>
  <si>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</si>
  <si>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</si>
  <si>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</si>
  <si>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</si>
  <si>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</si>
  <si>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</si>
  <si>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</si>
  <si>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</si>
  <si>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</si>
  <si>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</si>
  <si>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</si>
  <si>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</si>
  <si>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</si>
  <si>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</si>
  <si>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</si>
  <si>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</si>
  <si>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</si>
  <si>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</si>
  <si>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</si>
  <si>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</si>
  <si>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</si>
  <si>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</si>
  <si>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</si>
  <si>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</si>
  <si>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</si>
  <si>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</si>
  <si>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</si>
  <si>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</si>
  <si>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</si>
  <si>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</si>
  <si>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</si>
  <si>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</si>
  <si>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</si>
  <si>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</si>
  <si>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</si>
  <si>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E3837</t>
  </si>
  <si>
    <t>Wychavon</t>
  </si>
  <si>
    <t>E1838</t>
  </si>
  <si>
    <t>Wycombe</t>
  </si>
  <si>
    <t>E0435</t>
  </si>
  <si>
    <t>Wyre</t>
  </si>
  <si>
    <t>E2344</t>
  </si>
  <si>
    <t>Wyre Forest</t>
  </si>
  <si>
    <t>E1839</t>
  </si>
  <si>
    <t>E2701</t>
  </si>
  <si>
    <t>EZZZZ</t>
  </si>
  <si>
    <t>Basingstoke &amp; Deane</t>
  </si>
  <si>
    <t>Epsom &amp; Ewell</t>
  </si>
  <si>
    <t>Name of major precepting authority</t>
  </si>
  <si>
    <t>(a)</t>
  </si>
  <si>
    <t>(b)</t>
  </si>
  <si>
    <t>(Police)</t>
  </si>
  <si>
    <t>(County or GLA)</t>
  </si>
  <si>
    <t>(Fire)</t>
  </si>
  <si>
    <t>£</t>
  </si>
  <si>
    <t>(c)</t>
  </si>
  <si>
    <t>COUNCIL TAXES (to nearest penny)</t>
  </si>
  <si>
    <t>Please email to : br.statistics@communities.gsi.gov.uk</t>
  </si>
  <si>
    <t>Ecode</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</si>
  <si>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</si>
  <si>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</si>
  <si>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</si>
  <si>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</si>
  <si>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</si>
  <si>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</si>
  <si>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</si>
  <si>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</si>
  <si>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</si>
  <si>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</si>
  <si>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</si>
  <si>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</si>
  <si>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</si>
  <si>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</si>
  <si>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</si>
  <si>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</si>
  <si>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</si>
  <si>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</si>
  <si>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</si>
  <si>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</si>
  <si>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</si>
  <si>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</si>
  <si>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</si>
  <si>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</si>
  <si>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</si>
  <si>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</si>
  <si>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</si>
  <si>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</si>
  <si>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</si>
  <si>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</si>
  <si>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</si>
  <si>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</si>
  <si>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</si>
  <si>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</si>
  <si>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</si>
  <si>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</si>
  <si>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</si>
  <si>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</si>
  <si>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</si>
  <si>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</si>
  <si>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</si>
  <si>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</si>
  <si>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</si>
  <si>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</si>
  <si>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</si>
  <si>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</si>
  <si>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</si>
  <si>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</si>
  <si>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</si>
  <si>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</si>
  <si>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</si>
  <si>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</si>
  <si>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</si>
  <si>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</si>
  <si>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</si>
  <si>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</si>
  <si>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</si>
  <si>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</si>
  <si>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</si>
  <si>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</si>
  <si>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</si>
  <si>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</si>
  <si>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</si>
  <si>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</si>
  <si>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</si>
  <si>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</si>
  <si>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</si>
  <si>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</si>
  <si>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</si>
  <si>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</si>
  <si>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</si>
  <si>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</si>
  <si>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</si>
  <si>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</si>
  <si>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</si>
  <si>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</si>
  <si>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</si>
  <si>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</si>
  <si>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</si>
  <si>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</si>
  <si>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</si>
  <si>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</si>
  <si>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</si>
  <si>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</si>
  <si>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</si>
  <si>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</si>
  <si>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</si>
  <si>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</si>
  <si>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</si>
  <si>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</si>
  <si>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</si>
  <si>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</si>
  <si>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Please email to br.statistics@communities.gsi.gov.uk</t>
  </si>
  <si>
    <t>E6144</t>
  </si>
  <si>
    <t>E6146</t>
  </si>
  <si>
    <t>West Midlands Fire</t>
  </si>
  <si>
    <t>E6142</t>
  </si>
  <si>
    <t>Greater Manchester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</si>
  <si>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</si>
  <si>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</si>
  <si>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</si>
  <si>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</si>
  <si>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</si>
  <si>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</si>
  <si>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</si>
  <si>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</si>
  <si>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</si>
  <si>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</si>
  <si>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</si>
  <si>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</si>
  <si>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</si>
  <si>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</si>
  <si>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</si>
  <si>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</si>
  <si>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</si>
  <si>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</si>
  <si>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</si>
  <si>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</si>
  <si>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</si>
  <si>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</si>
  <si>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</si>
  <si>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</si>
  <si>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</si>
  <si>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</si>
  <si>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</si>
  <si>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</si>
  <si>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</si>
  <si>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</si>
  <si>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</si>
  <si>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</si>
  <si>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</si>
  <si>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</si>
  <si>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</si>
  <si>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</si>
  <si>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</si>
  <si>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</si>
  <si>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</si>
  <si>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</si>
  <si>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</si>
  <si>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</si>
  <si>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</si>
  <si>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</si>
  <si>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 xml:space="preserve"> Select your local authority's name from this list</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</si>
  <si>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</si>
  <si>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</si>
  <si>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</si>
  <si>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</si>
  <si>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</si>
  <si>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</si>
  <si>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</si>
  <si>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</si>
  <si>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</si>
  <si>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</si>
  <si>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</si>
  <si>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</si>
  <si>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</si>
  <si>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</si>
  <si>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</si>
  <si>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</si>
  <si>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</si>
  <si>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</si>
  <si>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</si>
  <si>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</si>
  <si>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</si>
  <si>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</si>
  <si>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</si>
  <si>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</si>
  <si>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</si>
  <si>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</si>
  <si>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SD</t>
  </si>
  <si>
    <t>UA</t>
  </si>
  <si>
    <t>Contact Name:</t>
  </si>
  <si>
    <t xml:space="preserve">2015-16 </t>
  </si>
  <si>
    <t>2015-16</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</si>
  <si>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</si>
  <si>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</si>
  <si>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r>
      <t xml:space="preserve">5. Tax base for the billing authority area </t>
    </r>
    <r>
      <rPr>
        <b/>
        <u/>
        <sz val="13"/>
        <rFont val="Arial"/>
        <family val="2"/>
      </rPr>
      <t>before</t>
    </r>
    <r>
      <rPr>
        <b/>
        <sz val="13"/>
        <rFont val="Arial"/>
        <family val="2"/>
      </rPr>
      <t xml:space="preserve"> council tax reduction scheme</t>
    </r>
  </si>
  <si>
    <t>7. Tax base adjustment (contributions in lieu of Class O exempt dwellings)</t>
  </si>
  <si>
    <t>Column 1 / line 8</t>
  </si>
  <si>
    <t>3. Council Tax Requirement for billing authority (including special expenses, but excluding local precepts) (line 1 - line 2)</t>
  </si>
  <si>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</si>
  <si>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</si>
  <si>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</si>
  <si>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</si>
  <si>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</si>
  <si>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</si>
  <si>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</si>
  <si>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</si>
  <si>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</si>
  <si>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</si>
  <si>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</si>
  <si>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</si>
  <si>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Mayor's Office for Policing and Crime and Metropolis Police Commissioner</t>
  </si>
  <si>
    <t>South Yorkshire Police and Crime Commissioner and Chief Constable</t>
  </si>
  <si>
    <t xml:space="preserve">South Yorkshire Fire </t>
  </si>
  <si>
    <t>Essex Police and Crime Commissioner and Chief Constable</t>
  </si>
  <si>
    <t>Essex Fire</t>
  </si>
  <si>
    <t>Hampshire Police and Crime Commissioner and Chief Constable</t>
  </si>
  <si>
    <t>Hampshire Fire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</si>
  <si>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</si>
  <si>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</si>
  <si>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</si>
  <si>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</si>
  <si>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</si>
  <si>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</si>
  <si>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</si>
  <si>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</si>
  <si>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</si>
  <si>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Greater Manchester Police and Crime Commissioner and Chief Constable</t>
  </si>
  <si>
    <t>Lincolnshire Police and Crime Commissioner and Chief Constable</t>
  </si>
  <si>
    <t>Dorset Police and Crime Commissioner and Chief Constable</t>
  </si>
  <si>
    <t>Dorset Fire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</si>
  <si>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</si>
  <si>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</si>
  <si>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</si>
  <si>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</si>
  <si>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</si>
  <si>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</si>
  <si>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</si>
  <si>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</si>
  <si>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</si>
  <si>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</si>
  <si>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Staffordshire Fire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</si>
  <si>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</si>
  <si>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</si>
  <si>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</si>
  <si>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</si>
  <si>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</si>
  <si>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</si>
  <si>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North Yorkshire Fire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</si>
  <si>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</si>
  <si>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</si>
  <si>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</si>
  <si>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</si>
  <si>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</si>
  <si>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</si>
  <si>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</si>
  <si>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</si>
  <si>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</si>
  <si>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</si>
  <si>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</si>
  <si>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</si>
  <si>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</si>
  <si>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</si>
  <si>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</si>
  <si>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Wiltshire Fire</t>
  </si>
  <si>
    <t>MD</t>
  </si>
  <si>
    <t xml:space="preserve">8. Council tax base for billing authority's area for council tax setting purposes (line 4 x line 6 + line 7). </t>
  </si>
  <si>
    <t>9. Council tax base for billing authority's area for Freeze Grant  (line 5 x line 6 + line 7).</t>
  </si>
  <si>
    <t>10. Average (Band D 2 Adult equivalent) council tax (including local precepts) of billing authority (line 1 / line 8)</t>
  </si>
  <si>
    <t>11. Average (Band D 2 Adult equivalent) council tax (excluding local precepts) of billing authority (line 3 / line 8)</t>
  </si>
  <si>
    <t>12. Is the council tax your authority set subject to a referendum?</t>
  </si>
  <si>
    <t>13. Are one or more precepting authorities in your area holding a referendum?</t>
  </si>
  <si>
    <t xml:space="preserve">14. Average council tax of major precepting authorities in the billing authority's area </t>
  </si>
  <si>
    <t>15. Average (Band D 2 adult equivalent) council tax for area of the billing authority including both local and major precepts.  (Lines 10 + 14(a) + 14(b) + 14(c))</t>
  </si>
  <si>
    <t>16. All parishes that exist in the authority's area in 2015-16 (whether they set a precept or not)</t>
  </si>
  <si>
    <t>17. Charter Trustees in the authority's area - 2015-16</t>
  </si>
  <si>
    <t>18. Precepting parishes, Charter Trustees and Temples in the authority's area setting a precept in 2015-16</t>
  </si>
  <si>
    <t>3a. The amount of any levies and special levies issued for the year, or anticipated in pursuance of regulations under section 74 or 75 of the 1988 Act included in line 3.</t>
  </si>
  <si>
    <t>COUNCIL TAX REQUIREMENT RETURN (CTR2)</t>
  </si>
  <si>
    <t>For completion by major precepting authorities (except the GLA)</t>
  </si>
  <si>
    <r>
      <t xml:space="preserve">Please note: All financial information is required to the nearest £ </t>
    </r>
    <r>
      <rPr>
        <b/>
        <u/>
        <sz val="12"/>
        <color indexed="10"/>
        <rFont val="Arial"/>
        <family val="2"/>
      </rPr>
      <t>except</t>
    </r>
    <r>
      <rPr>
        <b/>
        <sz val="12"/>
        <color indexed="10"/>
        <rFont val="Arial"/>
        <family val="2"/>
      </rPr>
      <t xml:space="preserve"> council tax (line 4) which is required to the nearest penny.</t>
    </r>
  </si>
  <si>
    <t>Select your local authority's name from this list</t>
  </si>
  <si>
    <t>1. Council Tax Requirement</t>
  </si>
  <si>
    <r>
      <t xml:space="preserve">2. Council tax base for the major precepting authority's area for precept purposes </t>
    </r>
    <r>
      <rPr>
        <b/>
        <u/>
        <sz val="13"/>
        <rFont val="Arial"/>
        <family val="2"/>
      </rPr>
      <t>after</t>
    </r>
    <r>
      <rPr>
        <b/>
        <sz val="13"/>
        <rFont val="Arial"/>
        <family val="2"/>
      </rPr>
      <t xml:space="preserve"> council tax reduction scheme (to 1 decimal place)</t>
    </r>
  </si>
  <si>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</si>
  <si>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</si>
  <si>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</si>
  <si>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</si>
  <si>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</si>
  <si>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</si>
  <si>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</si>
  <si>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</si>
  <si>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</si>
  <si>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</si>
  <si>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</si>
  <si>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</si>
  <si>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</si>
  <si>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</si>
  <si>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</si>
  <si>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</si>
  <si>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</si>
  <si>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</si>
  <si>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</si>
  <si>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</si>
  <si>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</si>
  <si>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</si>
  <si>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</si>
  <si>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</si>
  <si>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</si>
  <si>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E7042</t>
  </si>
  <si>
    <t>Hampshire Combined Fire Authority</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</si>
  <si>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</si>
  <si>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</si>
  <si>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</si>
  <si>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</si>
  <si>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</si>
  <si>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</si>
  <si>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</si>
  <si>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</si>
  <si>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</si>
  <si>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</si>
  <si>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</si>
  <si>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</si>
  <si>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</si>
  <si>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</si>
  <si>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</si>
  <si>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North Yorkshire Combined Fire Authority</t>
  </si>
  <si>
    <t>E7027</t>
  </si>
  <si>
    <t>E7028</t>
  </si>
  <si>
    <t>E7045</t>
  </si>
  <si>
    <t>Nottinghamshire Combined Fire Authority</t>
  </si>
  <si>
    <t>E7030</t>
  </si>
  <si>
    <t>Shropshire Combined Fire Authority</t>
  </si>
  <si>
    <t>South Yorkshire Fire &amp; CD Authority</t>
  </si>
  <si>
    <t>E7044</t>
  </si>
  <si>
    <t>Staffordshire Combined Fire Authority</t>
  </si>
  <si>
    <t>E7034</t>
  </si>
  <si>
    <t>E7035</t>
  </si>
  <si>
    <t>E7036</t>
  </si>
  <si>
    <t>E7053</t>
  </si>
  <si>
    <t>E7054</t>
  </si>
  <si>
    <t>Tyne and Wear Fire &amp; CD Authority</t>
  </si>
  <si>
    <t>E7037</t>
  </si>
  <si>
    <t>E7055</t>
  </si>
  <si>
    <t>West Midlands Fire Authority</t>
  </si>
  <si>
    <t>E7046</t>
  </si>
  <si>
    <t>West Yorkshire Fire &amp; CD Authority</t>
  </si>
  <si>
    <t>E7047</t>
  </si>
  <si>
    <t>Wiltshire Combined Fire Authority</t>
  </si>
  <si>
    <t>E7039</t>
  </si>
  <si>
    <t>6. Estimated collection rate (%)</t>
  </si>
  <si>
    <t xml:space="preserve">'14. Average council tax of major precepting authorities in the billing authority's area </t>
  </si>
  <si>
    <t>County or GLA</t>
  </si>
  <si>
    <t>CTB</t>
  </si>
  <si>
    <t>England</t>
  </si>
  <si>
    <t>Yes</t>
  </si>
  <si>
    <t>1a. The amount of any levies and special levies issued for the year, or anticipated in pursuance of regulations under section 74 or 75 of the 1988 Act included in line 3.</t>
  </si>
  <si>
    <t>COUNCIL TAX REQUIREMENT RETURN (CTR3)</t>
  </si>
  <si>
    <t>For completion by the Greater London Authority</t>
  </si>
  <si>
    <t>Please note:  All financial information is required to the nearest £ except council tax which is required to the nearest penny.</t>
  </si>
  <si>
    <t>The budget requirement figures shown should be the combined GLA and Mayor figures.</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</si>
  <si>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</si>
  <si>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</si>
  <si>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</si>
  <si>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</si>
  <si>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</si>
  <si>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</si>
  <si>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</si>
  <si>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</si>
  <si>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</si>
  <si>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</si>
  <si>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</si>
  <si>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</si>
  <si>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</si>
  <si>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</si>
  <si>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</si>
  <si>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</si>
  <si>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</si>
  <si>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</si>
  <si>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</si>
  <si>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t>
  </si>
  <si>
    <t>CFA</t>
  </si>
  <si>
    <t>OLB</t>
  </si>
  <si>
    <t>SC</t>
  </si>
  <si>
    <t>ILB</t>
  </si>
  <si>
    <t>GLA</t>
  </si>
  <si>
    <t>MF</t>
  </si>
  <si>
    <t>Eng</t>
  </si>
  <si>
    <t>4. Is your authority holding a referendum?</t>
  </si>
  <si>
    <t>3a. Levies and special levies</t>
  </si>
  <si>
    <t>4. Tax base (after council tax reduction scheme)</t>
  </si>
  <si>
    <t>5. Tax base (before council tax reduction scheme)</t>
  </si>
  <si>
    <t>9. Council tax base for Freeze Grant  (line 5 x line 6 + line 7).</t>
  </si>
  <si>
    <t>8. Council tax base for council tax setting purposes (line 4 x line 6 + line 7)</t>
  </si>
  <si>
    <t>10. Average (Band D 2 Adult equivalent) council tax (including local precepts)</t>
  </si>
  <si>
    <t xml:space="preserve">11. Average (Band D 2 Adult equivalent) council tax (excluding local precepts) </t>
  </si>
  <si>
    <t>Precepting authorities</t>
  </si>
  <si>
    <t>Billing authorities</t>
  </si>
  <si>
    <t>3. Average (Band D 2 Adult equivalent) council tax of major precepting authority</t>
  </si>
  <si>
    <t>Metropolitan Districts</t>
  </si>
  <si>
    <t>Metropolitan Fire</t>
  </si>
  <si>
    <t>Shire Counties</t>
  </si>
  <si>
    <t>Combined Fire Authorities</t>
  </si>
  <si>
    <t>Police authorities (incl Met Police)</t>
  </si>
  <si>
    <r>
      <t xml:space="preserve">1. Council Tax Requirement </t>
    </r>
    <r>
      <rPr>
        <b/>
        <u/>
        <sz val="12"/>
        <rFont val="Arial"/>
        <family val="2"/>
      </rPr>
      <t>including</t>
    </r>
    <r>
      <rPr>
        <b/>
        <sz val="12"/>
        <rFont val="Arial"/>
        <family val="2"/>
      </rPr>
      <t xml:space="preserve"> special expenses and local precepts. </t>
    </r>
  </si>
  <si>
    <r>
      <t xml:space="preserve">3. Council Tax Requirement (including special expenses but </t>
    </r>
    <r>
      <rPr>
        <b/>
        <u/>
        <sz val="12"/>
        <rFont val="Arial"/>
        <family val="2"/>
      </rPr>
      <t>excluding</t>
    </r>
    <r>
      <rPr>
        <b/>
        <sz val="12"/>
        <rFont val="Arial"/>
        <family val="2"/>
      </rPr>
      <t xml:space="preserve"> local precepts)</t>
    </r>
  </si>
  <si>
    <t>Police authorities ex Met Police</t>
  </si>
  <si>
    <t>2. Parish precepts</t>
  </si>
  <si>
    <t>(R)</t>
  </si>
  <si>
    <t>London Boroughs less CoL</t>
  </si>
  <si>
    <t>Whole of GLA's area</t>
  </si>
  <si>
    <t>Tax 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</si>
</sst>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6" formatCode="#,##0.0"/>
    <numFmt numFmtId="167" formatCode="0.00000"/>
    <numFmt numFmtId="168" formatCode="0.0%"/>
    <numFmt numFmtId="169" formatCode="_-* #,##0_-;\-* #,##0_-;_-* &quot;-&quot;??_-;_-@_-"/>
    <numFmt numFmtId="173" formatCode="_(* #,##0_);_(* \(#,##0\);_(* &quot;-&quot;??_);_(@_)"/>
    <numFmt numFmtId="174" formatCode="_(* #,##0.0_);_(* \(#,##0.0\);_(* &quot;-&quot;??_);_(@_)"/>
  </numFmts>
  <fonts count="90" x14ac:knownFonts="1">
    <font>
      <sz val="10"/>
      <name val="Arial"/>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i/>
      <sz val="13"/>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sz val="10"/>
      <color indexed="10"/>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16"/>
      <color indexed="9"/>
      <name val="Arial"/>
      <family val="2"/>
    </font>
    <font>
      <sz val="9"/>
      <color indexed="9"/>
      <name val="Arial"/>
      <family val="2"/>
    </font>
    <font>
      <b/>
      <u/>
      <sz val="13"/>
      <name val="Arial"/>
      <family val="2"/>
    </font>
    <font>
      <sz val="10"/>
      <name val="Arial"/>
      <family val="2"/>
    </font>
    <font>
      <b/>
      <sz val="16"/>
      <color indexed="9"/>
      <name val="Arial"/>
      <family val="2"/>
    </font>
    <font>
      <b/>
      <u/>
      <sz val="12"/>
      <color indexed="10"/>
      <name val="Arial"/>
      <family val="2"/>
    </font>
    <font>
      <b/>
      <sz val="12"/>
      <color indexed="8"/>
      <name val="Arial"/>
      <family val="2"/>
    </font>
    <font>
      <b/>
      <u/>
      <sz val="16"/>
      <name val="Arial"/>
      <family val="2"/>
    </font>
    <font>
      <sz val="10"/>
      <name val="Arial"/>
      <family val="2"/>
    </font>
    <font>
      <sz val="12"/>
      <color theme="1"/>
      <name val="Arial"/>
      <family val="2"/>
    </font>
    <font>
      <sz val="10"/>
      <color theme="0"/>
      <name val="Arial"/>
      <family val="2"/>
    </font>
    <font>
      <sz val="12"/>
      <color theme="0"/>
      <name val="Arial"/>
      <family val="2"/>
    </font>
    <font>
      <b/>
      <sz val="12"/>
      <color rgb="FFFF0000"/>
      <name val="Arial"/>
      <family val="2"/>
    </font>
    <font>
      <sz val="14"/>
      <color theme="0"/>
      <name val="Arial"/>
      <family val="2"/>
    </font>
    <font>
      <sz val="18"/>
      <color theme="0"/>
      <name val="Arial"/>
      <family val="2"/>
    </font>
    <font>
      <b/>
      <u/>
      <sz val="10"/>
      <color theme="0"/>
      <name val="Arial"/>
      <family val="2"/>
    </font>
    <font>
      <b/>
      <i/>
      <sz val="12"/>
      <color rgb="FFFFFF99"/>
      <name val="Arial"/>
      <family val="2"/>
    </font>
    <font>
      <b/>
      <sz val="10"/>
      <color theme="0"/>
      <name val="Arial"/>
      <family val="2"/>
    </font>
    <font>
      <sz val="13"/>
      <color theme="0"/>
      <name val="Arial"/>
      <family val="2"/>
    </font>
    <font>
      <b/>
      <sz val="10"/>
      <color theme="6" tint="0.79998168889431442"/>
      <name val="Arial"/>
      <family val="2"/>
    </font>
    <font>
      <b/>
      <sz val="48"/>
      <color rgb="FFFF000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s>
  <cellStyleXfs count="165">
    <xf numFmtId="0" fontId="0" fillId="0" borderId="0"/>
    <xf numFmtId="0" fontId="3" fillId="0" borderId="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1" fillId="16" borderId="1" applyNumberFormat="0" applyAlignment="0" applyProtection="0"/>
    <xf numFmtId="0" fontId="41" fillId="16" borderId="1" applyNumberFormat="0" applyAlignment="0" applyProtection="0"/>
    <xf numFmtId="0" fontId="41" fillId="16" borderId="1" applyNumberFormat="0" applyAlignment="0" applyProtection="0"/>
    <xf numFmtId="3" fontId="3" fillId="17" borderId="2">
      <alignment horizontal="right"/>
    </xf>
    <xf numFmtId="3" fontId="3" fillId="17" borderId="2">
      <alignment horizontal="right"/>
    </xf>
    <xf numFmtId="3" fontId="2" fillId="17" borderId="3">
      <alignment horizontal="right"/>
    </xf>
    <xf numFmtId="3" fontId="3" fillId="17" borderId="3">
      <alignment horizontal="right"/>
    </xf>
    <xf numFmtId="3" fontId="3" fillId="17" borderId="3">
      <alignment horizontal="right"/>
    </xf>
    <xf numFmtId="0" fontId="42" fillId="18" borderId="4" applyNumberFormat="0" applyAlignment="0" applyProtection="0"/>
    <xf numFmtId="0" fontId="42" fillId="18" borderId="4" applyNumberFormat="0" applyAlignment="0" applyProtection="0"/>
    <xf numFmtId="0" fontId="42" fillId="18" borderId="4" applyNumberFormat="0" applyAlignment="0" applyProtection="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6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9" fillId="0" borderId="8" applyNumberFormat="0" applyFill="0" applyAlignment="0" applyProtection="0"/>
    <xf numFmtId="0" fontId="49" fillId="0" borderId="8" applyNumberFormat="0" applyFill="0" applyAlignment="0" applyProtection="0"/>
    <xf numFmtId="0" fontId="49" fillId="0" borderId="8" applyNumberFormat="0" applyFill="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15" fillId="0" borderId="0"/>
    <xf numFmtId="0" fontId="5" fillId="0" borderId="0"/>
    <xf numFmtId="0" fontId="3" fillId="0" borderId="0"/>
    <xf numFmtId="0" fontId="3" fillId="0" borderId="0"/>
    <xf numFmtId="0" fontId="15" fillId="0" borderId="0"/>
    <xf numFmtId="0" fontId="3" fillId="0" borderId="0"/>
    <xf numFmtId="0" fontId="5" fillId="0" borderId="0"/>
    <xf numFmtId="0" fontId="15" fillId="0" borderId="0"/>
    <xf numFmtId="0" fontId="3" fillId="0" borderId="0"/>
    <xf numFmtId="0" fontId="3" fillId="0" borderId="0"/>
    <xf numFmtId="0" fontId="3" fillId="0" borderId="0"/>
    <xf numFmtId="0" fontId="73" fillId="0" borderId="0"/>
    <xf numFmtId="0" fontId="67" fillId="0" borderId="0"/>
    <xf numFmtId="0" fontId="73" fillId="0" borderId="0"/>
    <xf numFmtId="0" fontId="5" fillId="4" borderId="9" applyNumberFormat="0" applyFont="0" applyAlignment="0" applyProtection="0"/>
    <xf numFmtId="0" fontId="3" fillId="4" borderId="9" applyNumberFormat="0" applyFont="0" applyAlignment="0" applyProtection="0"/>
    <xf numFmtId="0" fontId="3" fillId="4" borderId="9" applyNumberFormat="0" applyFont="0" applyAlignment="0" applyProtection="0"/>
    <xf numFmtId="0" fontId="51" fillId="16" borderId="10" applyNumberFormat="0" applyAlignment="0" applyProtection="0"/>
    <xf numFmtId="0" fontId="51" fillId="16" borderId="10" applyNumberFormat="0" applyAlignment="0" applyProtection="0"/>
    <xf numFmtId="0" fontId="51" fillId="16"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11" applyNumberFormat="0" applyFill="0" applyAlignment="0" applyProtection="0"/>
    <xf numFmtId="0" fontId="53" fillId="0" borderId="11" applyNumberFormat="0" applyFill="0" applyAlignment="0" applyProtection="0"/>
    <xf numFmtId="0" fontId="53" fillId="0" borderId="11"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cellStyleXfs>
  <cellXfs count="606">
    <xf numFmtId="0" fontId="0" fillId="0" borderId="0" xfId="0"/>
    <xf numFmtId="0" fontId="7" fillId="19" borderId="0" xfId="0" applyFont="1" applyFill="1" applyBorder="1" applyAlignment="1" applyProtection="1">
      <alignment horizontal="centerContinuous"/>
    </xf>
    <xf numFmtId="3" fontId="17" fillId="17" borderId="12" xfId="0" applyNumberFormat="1" applyFont="1" applyFill="1" applyBorder="1" applyAlignment="1" applyProtection="1">
      <alignment horizontal="right" vertical="center" indent="1"/>
      <protection locked="0"/>
    </xf>
    <xf numFmtId="3" fontId="17"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3" fillId="0" borderId="0" xfId="0" applyFont="1" applyBorder="1" applyProtection="1"/>
    <xf numFmtId="0" fontId="24" fillId="20" borderId="0" xfId="0" applyFont="1" applyFill="1" applyBorder="1" applyAlignment="1" applyProtection="1">
      <alignment horizontal="centerContinuous"/>
    </xf>
    <xf numFmtId="0" fontId="0" fillId="20" borderId="17" xfId="0" applyFill="1" applyBorder="1" applyProtection="1"/>
    <xf numFmtId="0" fontId="7" fillId="20" borderId="18" xfId="0" applyFont="1" applyFill="1" applyBorder="1" applyAlignment="1" applyProtection="1">
      <alignment horizontal="centerContinuous"/>
    </xf>
    <xf numFmtId="0" fontId="8" fillId="20" borderId="18" xfId="0" applyFont="1" applyFill="1" applyBorder="1" applyAlignment="1" applyProtection="1">
      <alignment horizontal="centerContinuous"/>
    </xf>
    <xf numFmtId="0" fontId="0" fillId="19" borderId="13" xfId="0" applyFill="1" applyBorder="1" applyProtection="1"/>
    <xf numFmtId="0" fontId="7" fillId="19" borderId="14" xfId="0" applyFont="1" applyFill="1" applyBorder="1" applyAlignment="1" applyProtection="1">
      <alignment horizontal="centerContinuous"/>
    </xf>
    <xf numFmtId="0" fontId="8"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8" fillId="19" borderId="0" xfId="0" applyFont="1" applyFill="1" applyBorder="1" applyAlignment="1" applyProtection="1">
      <alignment horizontal="centerContinuous"/>
    </xf>
    <xf numFmtId="0" fontId="27" fillId="19" borderId="0" xfId="0" applyFont="1" applyFill="1" applyBorder="1" applyProtection="1"/>
    <xf numFmtId="0" fontId="9" fillId="19" borderId="0" xfId="0" applyFont="1" applyFill="1" applyBorder="1" applyProtection="1"/>
    <xf numFmtId="0" fontId="7" fillId="19" borderId="0" xfId="0" applyFont="1" applyFill="1" applyBorder="1" applyProtection="1"/>
    <xf numFmtId="0" fontId="6" fillId="19" borderId="0" xfId="0" applyFont="1" applyFill="1" applyBorder="1" applyProtection="1"/>
    <xf numFmtId="0" fontId="13" fillId="19" borderId="0" xfId="0" applyFont="1" applyFill="1" applyBorder="1" applyProtection="1"/>
    <xf numFmtId="0" fontId="5" fillId="19" borderId="0" xfId="0" applyFont="1" applyFill="1" applyBorder="1" applyProtection="1"/>
    <xf numFmtId="0" fontId="0" fillId="19" borderId="17" xfId="0" applyFill="1" applyBorder="1" applyProtection="1"/>
    <xf numFmtId="0" fontId="0" fillId="19" borderId="18" xfId="0" applyFill="1" applyBorder="1" applyProtection="1"/>
    <xf numFmtId="0" fontId="7" fillId="19" borderId="0" xfId="0" applyFont="1" applyFill="1" applyBorder="1" applyAlignment="1" applyProtection="1">
      <alignment horizontal="center"/>
    </xf>
    <xf numFmtId="0" fontId="8" fillId="19" borderId="0" xfId="0" applyFont="1" applyFill="1" applyBorder="1" applyAlignment="1" applyProtection="1">
      <alignment horizontal="center"/>
    </xf>
    <xf numFmtId="0" fontId="24" fillId="19" borderId="0" xfId="0" quotePrefix="1" applyFont="1" applyFill="1" applyBorder="1" applyAlignment="1" applyProtection="1">
      <alignment horizontal="center"/>
    </xf>
    <xf numFmtId="0" fontId="24" fillId="19" borderId="0" xfId="0" applyFont="1" applyFill="1" applyBorder="1" applyAlignment="1" applyProtection="1">
      <alignment horizontal="center"/>
    </xf>
    <xf numFmtId="0" fontId="17" fillId="19" borderId="0" xfId="0" applyFont="1" applyFill="1" applyBorder="1" applyAlignment="1" applyProtection="1">
      <alignment horizontal="right" vertical="center" indent="3"/>
    </xf>
    <xf numFmtId="0" fontId="21" fillId="19" borderId="0" xfId="0" applyFont="1" applyFill="1" applyBorder="1" applyAlignment="1" applyProtection="1">
      <alignment horizontal="center"/>
    </xf>
    <xf numFmtId="0" fontId="20" fillId="0" borderId="0" xfId="0" applyFont="1" applyBorder="1" applyProtection="1"/>
    <xf numFmtId="0" fontId="17" fillId="19" borderId="14" xfId="0" applyFont="1" applyFill="1" applyBorder="1" applyAlignment="1" applyProtection="1">
      <alignment horizontal="right" vertical="center" indent="1"/>
    </xf>
    <xf numFmtId="0" fontId="24" fillId="19" borderId="0" xfId="0" applyFont="1" applyFill="1" applyBorder="1" applyAlignment="1" applyProtection="1">
      <alignment vertical="center"/>
    </xf>
    <xf numFmtId="0" fontId="25" fillId="19" borderId="0" xfId="0" applyFont="1" applyFill="1" applyBorder="1" applyAlignment="1" applyProtection="1">
      <alignment horizontal="left" vertical="center"/>
    </xf>
    <xf numFmtId="0" fontId="15" fillId="19" borderId="0" xfId="0" applyFont="1" applyFill="1" applyBorder="1" applyAlignment="1" applyProtection="1">
      <alignment horizontal="left" vertical="center"/>
    </xf>
    <xf numFmtId="0" fontId="24" fillId="19" borderId="0" xfId="0" applyFont="1" applyFill="1" applyBorder="1" applyAlignment="1" applyProtection="1">
      <alignment horizontal="left" vertical="center"/>
    </xf>
    <xf numFmtId="0" fontId="0" fillId="0" borderId="0" xfId="0" applyBorder="1" applyAlignment="1" applyProtection="1"/>
    <xf numFmtId="0" fontId="19"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wrapText="1"/>
    </xf>
    <xf numFmtId="0" fontId="8" fillId="19" borderId="14" xfId="0" applyFont="1" applyFill="1" applyBorder="1" applyAlignment="1" applyProtection="1">
      <alignment horizontal="left" vertical="center"/>
    </xf>
    <xf numFmtId="3" fontId="15" fillId="19" borderId="14" xfId="0" applyNumberFormat="1" applyFont="1" applyFill="1" applyBorder="1" applyAlignment="1" applyProtection="1">
      <alignment horizontal="right" vertical="center" indent="3"/>
    </xf>
    <xf numFmtId="0" fontId="7" fillId="19" borderId="14" xfId="0" applyFont="1" applyFill="1" applyBorder="1" applyAlignment="1" applyProtection="1">
      <alignment horizontal="center"/>
    </xf>
    <xf numFmtId="0" fontId="24" fillId="19" borderId="0" xfId="0" quotePrefix="1" applyFont="1" applyFill="1" applyBorder="1" applyAlignment="1" applyProtection="1">
      <alignment horizontal="left"/>
    </xf>
    <xf numFmtId="3" fontId="25" fillId="19" borderId="0" xfId="0" applyNumberFormat="1" applyFont="1" applyFill="1" applyBorder="1" applyAlignment="1" applyProtection="1">
      <alignment horizontal="right" vertical="center" indent="3"/>
    </xf>
    <xf numFmtId="0" fontId="24" fillId="19" borderId="0" xfId="0" applyFont="1" applyFill="1" applyBorder="1" applyAlignment="1" applyProtection="1">
      <alignment horizontal="center" vertical="center"/>
    </xf>
    <xf numFmtId="0" fontId="24" fillId="19" borderId="0" xfId="0" quotePrefix="1" applyFont="1" applyFill="1" applyBorder="1" applyAlignment="1" applyProtection="1">
      <alignment horizontal="center" vertical="center"/>
    </xf>
    <xf numFmtId="0" fontId="28"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7"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7" fillId="19" borderId="0" xfId="0" applyFont="1" applyFill="1" applyBorder="1" applyAlignment="1" applyProtection="1">
      <alignment horizontal="left" vertical="center"/>
    </xf>
    <xf numFmtId="0" fontId="7" fillId="19" borderId="14" xfId="0" applyFont="1" applyFill="1" applyBorder="1" applyAlignment="1" applyProtection="1">
      <alignment horizontal="left" vertical="center"/>
    </xf>
    <xf numFmtId="3" fontId="7"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7" fillId="19" borderId="18" xfId="0" applyFont="1" applyFill="1" applyBorder="1" applyAlignment="1" applyProtection="1">
      <alignment horizontal="center"/>
    </xf>
    <xf numFmtId="0" fontId="0" fillId="0" borderId="0" xfId="0" applyProtection="1"/>
    <xf numFmtId="0" fontId="7"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1"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6" fillId="19" borderId="0" xfId="115" quotePrefix="1" applyNumberFormat="1" applyFont="1" applyFill="1" applyBorder="1" applyAlignment="1" applyProtection="1">
      <alignment horizontal="center"/>
    </xf>
    <xf numFmtId="0" fontId="17" fillId="19" borderId="0" xfId="0" applyFont="1" applyFill="1" applyBorder="1" applyAlignment="1" applyProtection="1">
      <alignment horizontal="right" vertical="center" indent="1"/>
    </xf>
    <xf numFmtId="0" fontId="8" fillId="19" borderId="14" xfId="0" applyFont="1" applyFill="1" applyBorder="1" applyAlignment="1" applyProtection="1">
      <alignment horizontal="center"/>
    </xf>
    <xf numFmtId="0" fontId="26" fillId="19" borderId="0" xfId="0" quotePrefix="1" applyFont="1" applyFill="1" applyBorder="1" applyAlignment="1" applyProtection="1">
      <alignment horizontal="left" vertical="center"/>
    </xf>
    <xf numFmtId="0" fontId="8" fillId="19" borderId="0" xfId="0" applyFont="1" applyFill="1" applyBorder="1" applyAlignment="1" applyProtection="1">
      <alignment horizontal="center" wrapText="1"/>
    </xf>
    <xf numFmtId="0" fontId="24" fillId="0" borderId="0" xfId="0" applyFont="1" applyFill="1" applyBorder="1" applyAlignment="1" applyProtection="1">
      <alignment vertical="center"/>
    </xf>
    <xf numFmtId="0" fontId="0" fillId="0" borderId="0" xfId="0" applyFill="1" applyBorder="1" applyAlignment="1" applyProtection="1">
      <alignment horizontal="left"/>
    </xf>
    <xf numFmtId="0" fontId="29" fillId="21" borderId="25" xfId="0" applyFont="1" applyFill="1" applyBorder="1" applyAlignment="1" applyProtection="1">
      <alignment horizontal="right" vertical="center"/>
    </xf>
    <xf numFmtId="0" fontId="20" fillId="19" borderId="0" xfId="0" applyFont="1" applyFill="1" applyBorder="1" applyAlignment="1" applyProtection="1">
      <alignment horizontal="right" vertical="center" indent="3"/>
    </xf>
    <xf numFmtId="0" fontId="24" fillId="19" borderId="0" xfId="0" applyFont="1" applyFill="1" applyBorder="1" applyAlignment="1" applyProtection="1">
      <alignment horizontal="left" vertical="top" wrapText="1"/>
    </xf>
    <xf numFmtId="0" fontId="24" fillId="19" borderId="0" xfId="0" applyFont="1" applyFill="1" applyBorder="1" applyAlignment="1" applyProtection="1">
      <alignment horizontal="left"/>
    </xf>
    <xf numFmtId="0" fontId="15" fillId="19" borderId="16" xfId="0" applyFont="1" applyFill="1" applyBorder="1" applyAlignment="1" applyProtection="1">
      <alignment horizontal="left" vertical="center"/>
    </xf>
    <xf numFmtId="0" fontId="5" fillId="0" borderId="0" xfId="0" applyFont="1" applyFill="1" applyBorder="1" applyAlignment="1" applyProtection="1">
      <alignment horizontal="center"/>
    </xf>
    <xf numFmtId="0" fontId="3" fillId="0" borderId="0" xfId="0" applyFont="1"/>
    <xf numFmtId="0" fontId="74" fillId="17" borderId="0" xfId="0" applyFont="1" applyFill="1" applyBorder="1" applyProtection="1"/>
    <xf numFmtId="0" fontId="15" fillId="22" borderId="0" xfId="0" applyFont="1" applyFill="1"/>
    <xf numFmtId="0" fontId="15" fillId="22" borderId="0" xfId="0" applyFont="1" applyFill="1" applyBorder="1"/>
    <xf numFmtId="0" fontId="0" fillId="22" borderId="0" xfId="0" applyFill="1"/>
    <xf numFmtId="3" fontId="15" fillId="22" borderId="0" xfId="0" applyNumberFormat="1" applyFont="1" applyFill="1" applyBorder="1"/>
    <xf numFmtId="3" fontId="17" fillId="17" borderId="28" xfId="0" applyNumberFormat="1" applyFont="1" applyFill="1" applyBorder="1" applyAlignment="1" applyProtection="1">
      <alignment horizontal="right" vertical="center" indent="1"/>
    </xf>
    <xf numFmtId="0" fontId="13" fillId="17" borderId="12" xfId="0" applyFont="1" applyFill="1" applyBorder="1" applyAlignment="1" applyProtection="1">
      <alignment horizontal="left" vertical="center"/>
    </xf>
    <xf numFmtId="0" fontId="15" fillId="22" borderId="0" xfId="0" applyFont="1" applyFill="1" applyBorder="1" applyAlignment="1" applyProtection="1">
      <alignment horizontal="right" vertical="center"/>
    </xf>
    <xf numFmtId="0" fontId="3" fillId="20" borderId="21" xfId="0" applyFont="1" applyFill="1" applyBorder="1" applyAlignment="1" applyProtection="1">
      <alignment wrapText="1"/>
    </xf>
    <xf numFmtId="0" fontId="3" fillId="20" borderId="0" xfId="0" applyFont="1" applyFill="1" applyBorder="1" applyAlignment="1" applyProtection="1">
      <alignment wrapText="1"/>
    </xf>
    <xf numFmtId="0" fontId="3" fillId="20" borderId="22" xfId="0" applyFont="1" applyFill="1" applyBorder="1" applyAlignment="1" applyProtection="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Alignment="1" applyProtection="1"/>
    <xf numFmtId="0" fontId="4" fillId="20" borderId="21" xfId="0" applyFont="1" applyFill="1" applyBorder="1" applyAlignment="1" applyProtection="1">
      <alignment horizontal="center"/>
    </xf>
    <xf numFmtId="0" fontId="4" fillId="20" borderId="0" xfId="0" applyFont="1" applyFill="1" applyBorder="1" applyAlignment="1" applyProtection="1">
      <alignment horizontal="center"/>
    </xf>
    <xf numFmtId="0" fontId="4" fillId="20" borderId="22" xfId="0" applyFont="1" applyFill="1" applyBorder="1" applyAlignment="1" applyProtection="1">
      <alignment horizontal="center"/>
    </xf>
    <xf numFmtId="1" fontId="7" fillId="20" borderId="0" xfId="0" applyNumberFormat="1" applyFont="1" applyFill="1" applyBorder="1" applyAlignment="1" applyProtection="1">
      <alignment horizontal="center"/>
    </xf>
    <xf numFmtId="0" fontId="3" fillId="20" borderId="21" xfId="0" applyFont="1" applyFill="1" applyBorder="1" applyAlignment="1" applyProtection="1">
      <alignment horizontal="center" vertical="center"/>
    </xf>
    <xf numFmtId="0" fontId="3" fillId="20" borderId="0" xfId="0" applyFont="1" applyFill="1" applyBorder="1" applyAlignment="1" applyProtection="1">
      <alignment horizontal="center" vertical="center"/>
    </xf>
    <xf numFmtId="0" fontId="3" fillId="20" borderId="22" xfId="0" applyFont="1" applyFill="1" applyBorder="1" applyAlignment="1" applyProtection="1">
      <alignment horizontal="center" vertical="center"/>
    </xf>
    <xf numFmtId="0" fontId="3" fillId="20" borderId="24" xfId="0" applyFont="1" applyFill="1" applyBorder="1" applyAlignment="1" applyProtection="1">
      <alignment horizontal="center" vertical="center"/>
    </xf>
    <xf numFmtId="0" fontId="3" fillId="20" borderId="25" xfId="0" applyFont="1" applyFill="1" applyBorder="1" applyAlignment="1" applyProtection="1">
      <alignment horizontal="center" vertical="center"/>
    </xf>
    <xf numFmtId="0" fontId="3" fillId="20" borderId="31" xfId="0" applyFont="1" applyFill="1" applyBorder="1" applyAlignment="1" applyProtection="1">
      <alignment horizontal="center" vertical="center"/>
    </xf>
    <xf numFmtId="0" fontId="0" fillId="0" borderId="0" xfId="0" applyFill="1" applyProtection="1"/>
    <xf numFmtId="0" fontId="5" fillId="20" borderId="0" xfId="0" applyFont="1" applyFill="1" applyBorder="1" applyAlignment="1" applyProtection="1">
      <alignment horizontal="center"/>
    </xf>
    <xf numFmtId="0" fontId="5" fillId="20" borderId="0" xfId="0" applyFont="1" applyFill="1" applyBorder="1" applyProtection="1"/>
    <xf numFmtId="0" fontId="5" fillId="20" borderId="31" xfId="0" applyFont="1" applyFill="1" applyBorder="1" applyAlignment="1" applyProtection="1">
      <alignment horizontal="center"/>
    </xf>
    <xf numFmtId="0" fontId="5" fillId="20" borderId="30" xfId="0" applyFont="1" applyFill="1" applyBorder="1" applyAlignment="1" applyProtection="1">
      <alignment horizontal="center"/>
    </xf>
    <xf numFmtId="0" fontId="5" fillId="20" borderId="0" xfId="0" applyFont="1" applyFill="1" applyProtection="1"/>
    <xf numFmtId="0" fontId="5" fillId="19" borderId="24" xfId="0" applyFont="1" applyFill="1" applyBorder="1" applyAlignment="1" applyProtection="1">
      <alignment horizontal="center"/>
    </xf>
    <xf numFmtId="0" fontId="5" fillId="19" borderId="25" xfId="0" applyFont="1" applyFill="1" applyBorder="1" applyProtection="1"/>
    <xf numFmtId="0" fontId="3" fillId="0" borderId="0" xfId="0" applyFont="1" applyFill="1" applyProtection="1"/>
    <xf numFmtId="0" fontId="3" fillId="0" borderId="0" xfId="0" applyFont="1" applyFill="1" applyAlignment="1" applyProtection="1">
      <alignment horizontal="center"/>
    </xf>
    <xf numFmtId="3" fontId="7" fillId="0" borderId="0" xfId="0" applyNumberFormat="1" applyFont="1" applyProtection="1"/>
    <xf numFmtId="0" fontId="5" fillId="0" borderId="21" xfId="0" applyFont="1" applyFill="1" applyBorder="1" applyAlignment="1" applyProtection="1">
      <alignment horizontal="center"/>
    </xf>
    <xf numFmtId="0" fontId="5" fillId="0" borderId="22" xfId="0" applyFont="1" applyFill="1" applyBorder="1" applyAlignment="1" applyProtection="1">
      <alignment horizontal="left"/>
    </xf>
    <xf numFmtId="0" fontId="55" fillId="0" borderId="0" xfId="0" applyFont="1" applyFill="1" applyAlignment="1" applyProtection="1">
      <alignment horizontal="center"/>
    </xf>
    <xf numFmtId="0" fontId="3" fillId="0" borderId="22" xfId="0" applyFont="1" applyFill="1" applyBorder="1" applyAlignment="1" applyProtection="1">
      <alignment horizontal="center"/>
    </xf>
    <xf numFmtId="0" fontId="0" fillId="22" borderId="0" xfId="0" applyFill="1" applyBorder="1"/>
    <xf numFmtId="4" fontId="17" fillId="17" borderId="39" xfId="0" applyNumberFormat="1" applyFont="1" applyFill="1" applyBorder="1" applyAlignment="1" applyProtection="1">
      <alignment horizontal="right" vertical="center" indent="1"/>
    </xf>
    <xf numFmtId="0" fontId="2" fillId="20" borderId="18" xfId="0" applyFont="1" applyFill="1" applyBorder="1" applyAlignment="1" applyProtection="1">
      <alignment horizontal="right"/>
    </xf>
    <xf numFmtId="3" fontId="8" fillId="19" borderId="0" xfId="0" applyNumberFormat="1" applyFont="1" applyFill="1" applyBorder="1" applyAlignment="1" applyProtection="1">
      <alignment horizontal="center"/>
    </xf>
    <xf numFmtId="3" fontId="0" fillId="0" borderId="35" xfId="0" applyNumberFormat="1" applyBorder="1" applyProtection="1"/>
    <xf numFmtId="3" fontId="0" fillId="0" borderId="29" xfId="0" applyNumberFormat="1" applyBorder="1" applyProtection="1"/>
    <xf numFmtId="3" fontId="0" fillId="0" borderId="21" xfId="0" applyNumberFormat="1" applyBorder="1" applyProtection="1"/>
    <xf numFmtId="3" fontId="0" fillId="0" borderId="22" xfId="0" applyNumberFormat="1" applyBorder="1" applyProtection="1"/>
    <xf numFmtId="3" fontId="0" fillId="0" borderId="33" xfId="0" applyNumberFormat="1" applyBorder="1" applyProtection="1"/>
    <xf numFmtId="0" fontId="0" fillId="0" borderId="32" xfId="0" applyBorder="1" applyProtection="1"/>
    <xf numFmtId="3" fontId="0" fillId="0" borderId="34" xfId="0" applyNumberFormat="1" applyBorder="1" applyProtection="1"/>
    <xf numFmtId="0" fontId="56" fillId="21" borderId="3" xfId="0" applyFont="1" applyFill="1" applyBorder="1" applyAlignment="1" applyProtection="1">
      <alignment horizontal="right" vertical="center"/>
    </xf>
    <xf numFmtId="0" fontId="0" fillId="22" borderId="0" xfId="0" applyFill="1" applyProtection="1"/>
    <xf numFmtId="0" fontId="57" fillId="22" borderId="0" xfId="0" applyFont="1" applyFill="1" applyBorder="1" applyProtection="1"/>
    <xf numFmtId="0" fontId="0" fillId="22" borderId="0" xfId="0" applyFill="1" applyBorder="1" applyProtection="1"/>
    <xf numFmtId="0" fontId="60" fillId="22" borderId="0" xfId="0" applyFont="1" applyFill="1" applyBorder="1" applyProtection="1"/>
    <xf numFmtId="0" fontId="60" fillId="22" borderId="0" xfId="0" applyFont="1" applyFill="1"/>
    <xf numFmtId="0" fontId="16" fillId="22" borderId="0" xfId="115" applyFill="1" applyAlignment="1" applyProtection="1"/>
    <xf numFmtId="0" fontId="60" fillId="22" borderId="0" xfId="0" applyFont="1" applyFill="1" applyProtection="1"/>
    <xf numFmtId="0" fontId="0" fillId="22" borderId="0" xfId="0" applyNumberFormat="1" applyFill="1" applyBorder="1" applyProtection="1"/>
    <xf numFmtId="166" fontId="64" fillId="22" borderId="0" xfId="0" applyNumberFormat="1" applyFont="1" applyFill="1" applyBorder="1" applyAlignment="1" applyProtection="1">
      <alignment horizontal="right" vertical="center" indent="1"/>
      <protection hidden="1"/>
    </xf>
    <xf numFmtId="1" fontId="7" fillId="20" borderId="3" xfId="0" applyNumberFormat="1" applyFont="1" applyFill="1" applyBorder="1" applyAlignment="1" applyProtection="1">
      <alignment horizontal="center"/>
    </xf>
    <xf numFmtId="0" fontId="3" fillId="0" borderId="0" xfId="0" applyFont="1" applyAlignment="1" applyProtection="1">
      <alignment horizontal="center" wrapText="1"/>
    </xf>
    <xf numFmtId="0" fontId="3" fillId="22" borderId="0" xfId="0" applyFont="1" applyFill="1" applyBorder="1" applyProtection="1"/>
    <xf numFmtId="0" fontId="24" fillId="19" borderId="0" xfId="0" quotePrefix="1" applyFont="1" applyFill="1" applyBorder="1" applyAlignment="1" applyProtection="1">
      <alignment horizontal="left" vertical="top" wrapText="1"/>
    </xf>
    <xf numFmtId="0" fontId="32" fillId="19" borderId="0" xfId="0" quotePrefix="1" applyFont="1" applyFill="1" applyBorder="1" applyAlignment="1">
      <alignment horizontal="right"/>
    </xf>
    <xf numFmtId="0" fontId="32" fillId="19" borderId="0" xfId="0" applyFont="1" applyFill="1" applyBorder="1" applyAlignment="1">
      <alignment horizontal="right"/>
    </xf>
    <xf numFmtId="0" fontId="8" fillId="20" borderId="19" xfId="0" applyFont="1" applyFill="1" applyBorder="1" applyAlignment="1" applyProtection="1">
      <alignment horizontal="centerContinuous"/>
    </xf>
    <xf numFmtId="0" fontId="25" fillId="20" borderId="19" xfId="0" applyFont="1" applyFill="1" applyBorder="1" applyProtection="1"/>
    <xf numFmtId="0" fontId="0" fillId="20" borderId="27" xfId="0" applyFill="1" applyBorder="1" applyProtection="1"/>
    <xf numFmtId="0" fontId="0" fillId="19" borderId="23" xfId="0" applyFill="1" applyBorder="1" applyProtection="1"/>
    <xf numFmtId="0" fontId="7" fillId="19" borderId="19" xfId="0" applyFont="1" applyFill="1" applyBorder="1" applyAlignment="1" applyProtection="1">
      <alignment horizontal="centerContinuous"/>
    </xf>
    <xf numFmtId="0" fontId="0" fillId="19" borderId="27" xfId="0" applyFill="1" applyBorder="1" applyProtection="1"/>
    <xf numFmtId="0" fontId="20" fillId="19" borderId="19" xfId="0" applyFont="1" applyFill="1" applyBorder="1" applyProtection="1"/>
    <xf numFmtId="0" fontId="0" fillId="19" borderId="19" xfId="0" applyFill="1" applyBorder="1" applyAlignment="1" applyProtection="1"/>
    <xf numFmtId="0" fontId="7" fillId="19" borderId="19" xfId="0" applyFont="1" applyFill="1" applyBorder="1" applyAlignment="1" applyProtection="1">
      <alignment horizontal="center"/>
    </xf>
    <xf numFmtId="167" fontId="0" fillId="0" borderId="0" xfId="0" applyNumberFormat="1"/>
    <xf numFmtId="0" fontId="0" fillId="0" borderId="0" xfId="0" applyFill="1" applyAlignment="1" applyProtection="1"/>
    <xf numFmtId="3" fontId="7" fillId="0" borderId="0" xfId="0" applyNumberFormat="1" applyFont="1" applyFill="1" applyProtection="1"/>
    <xf numFmtId="0" fontId="0" fillId="0" borderId="0" xfId="0" applyFill="1" applyAlignment="1" applyProtection="1">
      <alignment wrapText="1"/>
    </xf>
    <xf numFmtId="0" fontId="74" fillId="22" borderId="0" xfId="0" applyFont="1" applyFill="1" applyBorder="1" applyAlignment="1" applyProtection="1">
      <alignment horizontal="center"/>
    </xf>
    <xf numFmtId="3" fontId="25" fillId="19" borderId="0" xfId="0" applyNumberFormat="1" applyFont="1" applyFill="1" applyBorder="1" applyAlignment="1" applyProtection="1">
      <alignment horizontal="left" vertical="center"/>
    </xf>
    <xf numFmtId="3" fontId="15" fillId="19" borderId="0" xfId="0" applyNumberFormat="1" applyFont="1" applyFill="1" applyBorder="1" applyAlignment="1" applyProtection="1">
      <alignment horizontal="left" vertical="center"/>
    </xf>
    <xf numFmtId="3" fontId="24" fillId="19" borderId="0" xfId="0" applyNumberFormat="1" applyFont="1" applyFill="1" applyBorder="1" applyAlignment="1" applyProtection="1">
      <alignment horizontal="center"/>
    </xf>
    <xf numFmtId="4" fontId="17" fillId="19" borderId="0" xfId="0" applyNumberFormat="1" applyFont="1" applyFill="1" applyBorder="1" applyAlignment="1" applyProtection="1">
      <alignment horizontal="right" vertical="center" indent="1"/>
    </xf>
    <xf numFmtId="0" fontId="74" fillId="22" borderId="0" xfId="0" applyFont="1" applyFill="1" applyBorder="1" applyProtection="1"/>
    <xf numFmtId="0" fontId="78" fillId="22" borderId="0" xfId="0" applyFont="1" applyFill="1" applyBorder="1" applyAlignment="1" applyProtection="1">
      <alignment horizontal="center"/>
    </xf>
    <xf numFmtId="0" fontId="78" fillId="22" borderId="0" xfId="0" applyFont="1" applyFill="1" applyBorder="1" applyProtection="1"/>
    <xf numFmtId="3" fontId="74" fillId="22" borderId="0" xfId="0" applyNumberFormat="1" applyFont="1" applyFill="1" applyBorder="1" applyAlignment="1" applyProtection="1">
      <alignment horizontal="center" vertical="center"/>
    </xf>
    <xf numFmtId="0" fontId="75" fillId="22" borderId="0" xfId="0" applyFont="1" applyFill="1" applyBorder="1" applyProtection="1"/>
    <xf numFmtId="0" fontId="75" fillId="22" borderId="0" xfId="0" applyFont="1" applyFill="1" applyBorder="1" applyAlignment="1" applyProtection="1">
      <alignment horizontal="center"/>
    </xf>
    <xf numFmtId="0" fontId="74" fillId="22" borderId="0" xfId="0" applyFont="1" applyFill="1" applyBorder="1" applyAlignment="1" applyProtection="1">
      <alignment vertical="center"/>
    </xf>
    <xf numFmtId="0" fontId="74" fillId="22" borderId="0" xfId="0" applyFont="1" applyFill="1" applyBorder="1" applyAlignment="1" applyProtection="1"/>
    <xf numFmtId="2" fontId="74" fillId="22" borderId="0" xfId="0" applyNumberFormat="1" applyFont="1" applyFill="1" applyBorder="1" applyAlignment="1" applyProtection="1">
      <alignment horizontal="center"/>
    </xf>
    <xf numFmtId="0" fontId="79" fillId="22" borderId="0" xfId="0" applyFont="1" applyFill="1" applyBorder="1" applyAlignment="1" applyProtection="1">
      <alignment horizontal="center"/>
    </xf>
    <xf numFmtId="0" fontId="74" fillId="17" borderId="0" xfId="0" applyFont="1" applyFill="1" applyBorder="1" applyAlignment="1" applyProtection="1">
      <alignment horizontal="center"/>
    </xf>
    <xf numFmtId="0" fontId="3" fillId="20" borderId="13" xfId="135" applyFill="1" applyBorder="1" applyAlignment="1"/>
    <xf numFmtId="0" fontId="68" fillId="20" borderId="14" xfId="135" applyFont="1" applyFill="1" applyBorder="1" applyAlignment="1">
      <alignment horizontal="center"/>
    </xf>
    <xf numFmtId="0" fontId="6" fillId="20" borderId="14" xfId="135" applyFont="1" applyFill="1" applyBorder="1" applyAlignment="1"/>
    <xf numFmtId="0" fontId="3" fillId="20" borderId="16" xfId="135" applyFill="1" applyBorder="1" applyAlignment="1"/>
    <xf numFmtId="0" fontId="68" fillId="20" borderId="0" xfId="135" applyFont="1" applyFill="1" applyBorder="1" applyAlignment="1">
      <alignment horizontal="center"/>
    </xf>
    <xf numFmtId="0" fontId="6" fillId="20" borderId="0" xfId="135" applyFont="1" applyFill="1" applyBorder="1" applyAlignment="1"/>
    <xf numFmtId="0" fontId="6" fillId="20" borderId="19" xfId="135" applyFont="1" applyFill="1" applyBorder="1" applyAlignment="1"/>
    <xf numFmtId="0" fontId="10" fillId="20" borderId="16" xfId="135" applyFont="1" applyFill="1" applyBorder="1" applyAlignment="1">
      <alignment horizontal="centerContinuous"/>
    </xf>
    <xf numFmtId="0" fontId="10" fillId="20" borderId="0" xfId="135" applyFont="1" applyFill="1" applyBorder="1" applyAlignment="1">
      <alignment horizontal="centerContinuous"/>
    </xf>
    <xf numFmtId="0" fontId="37" fillId="20" borderId="19" xfId="135" applyFont="1" applyFill="1" applyBorder="1" applyAlignment="1">
      <alignment horizontal="center"/>
    </xf>
    <xf numFmtId="0" fontId="22" fillId="20" borderId="16" xfId="135" applyFont="1" applyFill="1" applyBorder="1" applyAlignment="1">
      <alignment horizontal="centerContinuous"/>
    </xf>
    <xf numFmtId="0" fontId="22" fillId="20" borderId="0" xfId="135" applyFont="1" applyFill="1" applyBorder="1" applyAlignment="1">
      <alignment horizontal="centerContinuous"/>
    </xf>
    <xf numFmtId="0" fontId="22" fillId="20" borderId="19" xfId="135" applyFont="1" applyFill="1" applyBorder="1" applyAlignment="1">
      <alignment horizontal="centerContinuous"/>
    </xf>
    <xf numFmtId="0" fontId="8" fillId="20" borderId="16" xfId="135" applyFont="1" applyFill="1" applyBorder="1" applyAlignment="1">
      <alignment horizontal="centerContinuous"/>
    </xf>
    <xf numFmtId="0" fontId="8" fillId="20" borderId="0" xfId="135" applyFont="1" applyFill="1" applyBorder="1" applyAlignment="1">
      <alignment horizontal="centerContinuous"/>
    </xf>
    <xf numFmtId="0" fontId="15" fillId="20" borderId="19" xfId="135" applyFont="1" applyFill="1" applyBorder="1" applyAlignment="1">
      <alignment horizontal="centerContinuous"/>
    </xf>
    <xf numFmtId="0" fontId="58" fillId="20" borderId="16" xfId="135" applyFont="1" applyFill="1" applyBorder="1" applyAlignment="1">
      <alignment horizontal="center"/>
    </xf>
    <xf numFmtId="0" fontId="58" fillId="20" borderId="0" xfId="135" applyFont="1" applyFill="1" applyBorder="1" applyAlignment="1">
      <alignment horizontal="center"/>
    </xf>
    <xf numFmtId="0" fontId="58" fillId="20" borderId="19" xfId="135" applyFont="1" applyFill="1" applyBorder="1" applyAlignment="1">
      <alignment horizontal="center"/>
    </xf>
    <xf numFmtId="0" fontId="8" fillId="20" borderId="16" xfId="135" quotePrefix="1" applyFont="1" applyFill="1" applyBorder="1" applyAlignment="1">
      <alignment horizontal="centerContinuous"/>
    </xf>
    <xf numFmtId="0" fontId="15" fillId="20" borderId="17" xfId="135" applyFont="1" applyFill="1" applyBorder="1"/>
    <xf numFmtId="0" fontId="15" fillId="20" borderId="18" xfId="135" applyFont="1" applyFill="1" applyBorder="1"/>
    <xf numFmtId="0" fontId="9" fillId="20" borderId="18" xfId="135" applyFont="1" applyFill="1" applyBorder="1" applyAlignment="1">
      <alignment horizontal="right"/>
    </xf>
    <xf numFmtId="0" fontId="6" fillId="20" borderId="27" xfId="135" applyFont="1" applyFill="1" applyBorder="1" applyAlignment="1">
      <alignment horizontal="right" indent="1"/>
    </xf>
    <xf numFmtId="0" fontId="3" fillId="19" borderId="13" xfId="135" applyFill="1" applyBorder="1" applyAlignment="1">
      <alignment horizontal="centerContinuous"/>
    </xf>
    <xf numFmtId="0" fontId="3" fillId="19" borderId="14" xfId="135" applyFill="1" applyBorder="1" applyAlignment="1">
      <alignment horizontal="centerContinuous"/>
    </xf>
    <xf numFmtId="0" fontId="3" fillId="19" borderId="14" xfId="135" applyFill="1" applyBorder="1" applyAlignment="1">
      <alignment horizontal="center"/>
    </xf>
    <xf numFmtId="0" fontId="3" fillId="19" borderId="23" xfId="135" applyFill="1" applyBorder="1" applyAlignment="1">
      <alignment horizontal="center"/>
    </xf>
    <xf numFmtId="0" fontId="3" fillId="19" borderId="16" xfId="135" applyFill="1" applyBorder="1"/>
    <xf numFmtId="0" fontId="15" fillId="19" borderId="0" xfId="135" applyFont="1" applyFill="1" applyBorder="1"/>
    <xf numFmtId="0" fontId="3" fillId="19" borderId="19" xfId="135" applyFill="1" applyBorder="1"/>
    <xf numFmtId="0" fontId="15" fillId="19" borderId="0" xfId="135" applyFont="1" applyFill="1" applyBorder="1" applyProtection="1">
      <protection locked="0"/>
    </xf>
    <xf numFmtId="0" fontId="70" fillId="19" borderId="0" xfId="135" applyFont="1" applyFill="1" applyBorder="1" applyAlignment="1">
      <alignment horizontal="right"/>
    </xf>
    <xf numFmtId="0" fontId="70" fillId="19" borderId="0" xfId="135" applyFont="1" applyFill="1" applyBorder="1" applyAlignment="1">
      <alignment horizontal="center"/>
    </xf>
    <xf numFmtId="0" fontId="1" fillId="19" borderId="0" xfId="135" applyFont="1" applyFill="1" applyBorder="1"/>
    <xf numFmtId="0" fontId="3" fillId="24" borderId="16" xfId="135" applyFill="1" applyBorder="1"/>
    <xf numFmtId="0" fontId="3" fillId="17" borderId="0" xfId="135" applyFill="1"/>
    <xf numFmtId="0" fontId="3" fillId="19" borderId="16" xfId="135" applyFill="1" applyBorder="1" applyProtection="1">
      <protection locked="0"/>
    </xf>
    <xf numFmtId="0" fontId="3" fillId="19" borderId="0" xfId="135" applyFill="1" applyBorder="1"/>
    <xf numFmtId="0" fontId="3" fillId="19" borderId="16" xfId="135" applyFill="1" applyBorder="1" applyAlignment="1">
      <alignment vertical="center"/>
    </xf>
    <xf numFmtId="0" fontId="3" fillId="19" borderId="0" xfId="135" applyFill="1" applyBorder="1" applyAlignment="1">
      <alignment vertical="center"/>
    </xf>
    <xf numFmtId="0" fontId="8" fillId="19" borderId="0" xfId="135" applyFont="1" applyFill="1" applyBorder="1" applyAlignment="1">
      <alignment horizontal="center" vertical="center"/>
    </xf>
    <xf numFmtId="0" fontId="15" fillId="19" borderId="16" xfId="135" applyFont="1" applyFill="1" applyBorder="1" applyAlignment="1">
      <alignment vertical="center"/>
    </xf>
    <xf numFmtId="0" fontId="15" fillId="24" borderId="0" xfId="135" applyFont="1" applyFill="1" applyBorder="1" applyAlignment="1">
      <alignment vertical="center"/>
    </xf>
    <xf numFmtId="0" fontId="15" fillId="19" borderId="19" xfId="135" applyFont="1" applyFill="1" applyBorder="1"/>
    <xf numFmtId="0" fontId="15" fillId="17" borderId="0" xfId="135" applyFont="1" applyFill="1"/>
    <xf numFmtId="0" fontId="3" fillId="19" borderId="16" xfId="135" applyFill="1" applyBorder="1" applyProtection="1"/>
    <xf numFmtId="3" fontId="17" fillId="17" borderId="28" xfId="135" applyNumberFormat="1" applyFont="1" applyFill="1" applyBorder="1" applyAlignment="1" applyProtection="1">
      <alignment horizontal="right" vertical="center" indent="1"/>
      <protection locked="0"/>
    </xf>
    <xf numFmtId="0" fontId="17" fillId="19" borderId="0" xfId="135" applyFont="1" applyFill="1" applyBorder="1" applyAlignment="1" applyProtection="1">
      <alignment horizontal="right" vertical="center" indent="3"/>
    </xf>
    <xf numFmtId="0" fontId="3" fillId="19" borderId="19" xfId="135" applyFill="1" applyBorder="1" applyProtection="1"/>
    <xf numFmtId="0" fontId="3" fillId="17" borderId="0" xfId="135" applyFill="1" applyBorder="1" applyProtection="1"/>
    <xf numFmtId="0" fontId="3" fillId="0" borderId="0" xfId="135" applyBorder="1" applyProtection="1"/>
    <xf numFmtId="0" fontId="8" fillId="19" borderId="0" xfId="135" applyFont="1" applyFill="1" applyBorder="1" applyAlignment="1" applyProtection="1">
      <alignment horizontal="center"/>
    </xf>
    <xf numFmtId="0" fontId="15" fillId="19" borderId="19" xfId="135" applyFont="1" applyFill="1" applyBorder="1" applyProtection="1"/>
    <xf numFmtId="0" fontId="15" fillId="17" borderId="0" xfId="135" applyFont="1" applyFill="1" applyBorder="1" applyProtection="1"/>
    <xf numFmtId="0" fontId="15" fillId="0" borderId="0" xfId="135" applyFont="1" applyBorder="1" applyProtection="1"/>
    <xf numFmtId="0" fontId="24" fillId="19" borderId="16" xfId="135" applyFont="1" applyFill="1" applyBorder="1" applyAlignment="1">
      <alignment vertical="center"/>
    </xf>
    <xf numFmtId="0" fontId="24" fillId="19" borderId="0" xfId="135" applyFont="1" applyFill="1" applyBorder="1" applyAlignment="1">
      <alignment vertical="center"/>
    </xf>
    <xf numFmtId="0" fontId="25" fillId="19" borderId="0" xfId="135" applyFont="1" applyFill="1" applyBorder="1" applyAlignment="1">
      <alignment vertical="center"/>
    </xf>
    <xf numFmtId="0" fontId="25" fillId="19" borderId="19" xfId="135" applyFont="1" applyFill="1" applyBorder="1"/>
    <xf numFmtId="0" fontId="25" fillId="17" borderId="0" xfId="135" applyFont="1" applyFill="1"/>
    <xf numFmtId="0" fontId="8" fillId="19" borderId="0" xfId="135" applyFont="1" applyFill="1" applyBorder="1" applyAlignment="1">
      <alignment vertical="center"/>
    </xf>
    <xf numFmtId="0" fontId="8" fillId="19" borderId="16" xfId="135" applyFont="1" applyFill="1" applyBorder="1" applyAlignment="1">
      <alignment vertical="center"/>
    </xf>
    <xf numFmtId="0" fontId="31" fillId="19" borderId="0" xfId="135" applyFont="1" applyFill="1" applyBorder="1" applyAlignment="1">
      <alignment horizontal="center" vertical="center" wrapText="1"/>
    </xf>
    <xf numFmtId="0" fontId="31" fillId="19" borderId="19" xfId="135" applyFont="1" applyFill="1" applyBorder="1" applyAlignment="1">
      <alignment horizontal="center" vertical="center" wrapText="1"/>
    </xf>
    <xf numFmtId="0" fontId="24" fillId="19" borderId="0" xfId="135" applyFont="1" applyFill="1" applyBorder="1" applyAlignment="1" applyProtection="1">
      <alignment horizontal="left" vertical="center"/>
    </xf>
    <xf numFmtId="0" fontId="8" fillId="19" borderId="16" xfId="135" applyFont="1" applyFill="1" applyBorder="1" applyAlignment="1">
      <alignment vertical="top"/>
    </xf>
    <xf numFmtId="0" fontId="8" fillId="19" borderId="0" xfId="135" applyFont="1" applyFill="1" applyBorder="1"/>
    <xf numFmtId="0" fontId="30" fillId="19" borderId="0" xfId="115" quotePrefix="1" applyNumberFormat="1" applyFont="1" applyFill="1" applyBorder="1" applyAlignment="1" applyProtection="1">
      <alignment horizontal="center" wrapText="1"/>
    </xf>
    <xf numFmtId="0" fontId="30" fillId="19" borderId="0" xfId="115" quotePrefix="1" applyNumberFormat="1" applyFont="1" applyFill="1" applyBorder="1" applyAlignment="1" applyProtection="1">
      <alignment wrapText="1"/>
    </xf>
    <xf numFmtId="0" fontId="30" fillId="19" borderId="19" xfId="115" quotePrefix="1" applyNumberFormat="1" applyFont="1" applyFill="1" applyBorder="1" applyAlignment="1" applyProtection="1">
      <alignment wrapText="1"/>
    </xf>
    <xf numFmtId="0" fontId="15" fillId="19" borderId="16" xfId="135" applyFont="1" applyFill="1" applyBorder="1"/>
    <xf numFmtId="0" fontId="30" fillId="19" borderId="19" xfId="115" quotePrefix="1" applyNumberFormat="1" applyFont="1" applyFill="1" applyBorder="1" applyAlignment="1" applyProtection="1">
      <alignment horizontal="center" wrapText="1"/>
    </xf>
    <xf numFmtId="0" fontId="3" fillId="19" borderId="13" xfId="135" applyFill="1" applyBorder="1" applyProtection="1"/>
    <xf numFmtId="0" fontId="3" fillId="19" borderId="14" xfId="135" applyFill="1" applyBorder="1" applyProtection="1"/>
    <xf numFmtId="0" fontId="17" fillId="19" borderId="14" xfId="135" applyFont="1" applyFill="1" applyBorder="1" applyAlignment="1" applyProtection="1">
      <alignment horizontal="right" vertical="center" indent="1"/>
    </xf>
    <xf numFmtId="0" fontId="8" fillId="19" borderId="14" xfId="135" applyFont="1" applyFill="1" applyBorder="1" applyAlignment="1" applyProtection="1">
      <alignment horizontal="center"/>
    </xf>
    <xf numFmtId="0" fontId="3" fillId="19" borderId="23" xfId="135" applyFill="1" applyBorder="1" applyProtection="1"/>
    <xf numFmtId="0" fontId="24" fillId="19" borderId="0" xfId="135" applyFont="1" applyFill="1" applyBorder="1" applyAlignment="1" applyProtection="1">
      <alignment vertical="center"/>
    </xf>
    <xf numFmtId="0" fontId="8" fillId="19" borderId="0" xfId="135" applyFont="1" applyFill="1" applyBorder="1" applyAlignment="1" applyProtection="1">
      <alignment horizontal="centerContinuous"/>
    </xf>
    <xf numFmtId="0" fontId="17" fillId="19" borderId="0" xfId="135" applyFont="1" applyFill="1" applyBorder="1" applyAlignment="1" applyProtection="1">
      <alignment horizontal="right" vertical="center" indent="1"/>
    </xf>
    <xf numFmtId="0" fontId="2" fillId="19" borderId="0" xfId="135" applyFont="1" applyFill="1" applyBorder="1" applyAlignment="1" applyProtection="1">
      <alignment horizontal="centerContinuous"/>
    </xf>
    <xf numFmtId="0" fontId="26" fillId="19" borderId="0" xfId="135" quotePrefix="1" applyFont="1" applyFill="1" applyBorder="1" applyAlignment="1" applyProtection="1">
      <alignment horizontal="left" vertical="center"/>
    </xf>
    <xf numFmtId="0" fontId="3" fillId="19" borderId="17" xfId="135" applyFill="1" applyBorder="1" applyProtection="1"/>
    <xf numFmtId="0" fontId="15" fillId="19" borderId="18" xfId="135" applyFont="1" applyFill="1" applyBorder="1" applyAlignment="1" applyProtection="1">
      <alignment horizontal="left" vertical="center"/>
    </xf>
    <xf numFmtId="0" fontId="8" fillId="19" borderId="18" xfId="135" applyFont="1" applyFill="1" applyBorder="1" applyAlignment="1" applyProtection="1">
      <alignment horizontal="left" vertical="center"/>
    </xf>
    <xf numFmtId="0" fontId="3" fillId="19" borderId="27" xfId="135" applyFill="1" applyBorder="1" applyProtection="1"/>
    <xf numFmtId="0" fontId="3" fillId="17" borderId="0" xfId="135" applyFill="1" applyBorder="1"/>
    <xf numFmtId="4" fontId="25" fillId="19" borderId="0" xfId="0" applyNumberFormat="1" applyFont="1" applyFill="1" applyBorder="1" applyAlignment="1" applyProtection="1">
      <alignment horizontal="left" vertical="center"/>
    </xf>
    <xf numFmtId="0" fontId="24" fillId="19" borderId="0" xfId="135" quotePrefix="1" applyFont="1" applyFill="1" applyBorder="1" applyAlignment="1" applyProtection="1">
      <alignment horizontal="left" vertical="top" wrapText="1"/>
    </xf>
    <xf numFmtId="0" fontId="24" fillId="19" borderId="0" xfId="135" applyFont="1" applyFill="1" applyBorder="1" applyAlignment="1" applyProtection="1">
      <alignment horizontal="left" vertical="top" wrapText="1"/>
    </xf>
    <xf numFmtId="4" fontId="17" fillId="19" borderId="0" xfId="135" applyNumberFormat="1" applyFont="1" applyFill="1" applyBorder="1" applyAlignment="1" applyProtection="1">
      <alignment horizontal="right" vertical="center" indent="3"/>
    </xf>
    <xf numFmtId="0" fontId="3" fillId="25" borderId="13" xfId="0" applyFont="1" applyFill="1" applyBorder="1"/>
    <xf numFmtId="0" fontId="3" fillId="25" borderId="14" xfId="0" applyFont="1" applyFill="1" applyBorder="1"/>
    <xf numFmtId="0" fontId="3" fillId="25" borderId="23" xfId="0" applyFont="1" applyFill="1" applyBorder="1"/>
    <xf numFmtId="0" fontId="3" fillId="25" borderId="16" xfId="0" applyFont="1" applyFill="1" applyBorder="1"/>
    <xf numFmtId="0" fontId="3" fillId="25" borderId="0" xfId="0" applyFont="1" applyFill="1" applyBorder="1"/>
    <xf numFmtId="0" fontId="3" fillId="25" borderId="19" xfId="0" applyFont="1" applyFill="1" applyBorder="1"/>
    <xf numFmtId="0" fontId="15" fillId="25" borderId="0" xfId="0" applyFont="1" applyFill="1" applyBorder="1" applyAlignment="1">
      <alignment horizontal="center" vertical="center"/>
    </xf>
    <xf numFmtId="0" fontId="3" fillId="25" borderId="0" xfId="0" applyFont="1" applyFill="1" applyBorder="1" applyAlignment="1">
      <alignment wrapText="1"/>
    </xf>
    <xf numFmtId="0" fontId="3" fillId="25" borderId="17" xfId="0" applyFont="1" applyFill="1" applyBorder="1"/>
    <xf numFmtId="0" fontId="3" fillId="25" borderId="27" xfId="0" applyFont="1" applyFill="1" applyBorder="1"/>
    <xf numFmtId="0" fontId="3" fillId="26" borderId="16" xfId="0" applyFont="1" applyFill="1" applyBorder="1"/>
    <xf numFmtId="0" fontId="8" fillId="26" borderId="0" xfId="0" applyFont="1" applyFill="1" applyBorder="1"/>
    <xf numFmtId="0" fontId="3" fillId="26" borderId="0" xfId="0" applyFont="1" applyFill="1" applyBorder="1"/>
    <xf numFmtId="0" fontId="3" fillId="26" borderId="19" xfId="0" applyFont="1" applyFill="1" applyBorder="1"/>
    <xf numFmtId="0" fontId="8" fillId="26" borderId="0" xfId="0" applyFont="1" applyFill="1" applyBorder="1" applyAlignment="1">
      <alignment horizontal="center"/>
    </xf>
    <xf numFmtId="0" fontId="3" fillId="26" borderId="16" xfId="0" applyFont="1" applyFill="1" applyBorder="1" applyAlignment="1"/>
    <xf numFmtId="0" fontId="3" fillId="26" borderId="0" xfId="0" applyFont="1" applyFill="1" applyBorder="1" applyAlignment="1"/>
    <xf numFmtId="0" fontId="8" fillId="26" borderId="0" xfId="0" applyFont="1" applyFill="1" applyBorder="1" applyAlignment="1">
      <alignment horizontal="center" wrapText="1"/>
    </xf>
    <xf numFmtId="0" fontId="3" fillId="26" borderId="19" xfId="0" applyFont="1" applyFill="1" applyBorder="1" applyAlignment="1"/>
    <xf numFmtId="0" fontId="59" fillId="26" borderId="0" xfId="0" applyFont="1" applyFill="1" applyBorder="1" applyAlignment="1">
      <alignment horizontal="center"/>
    </xf>
    <xf numFmtId="0" fontId="15" fillId="26" borderId="0" xfId="0" applyFont="1" applyFill="1" applyBorder="1"/>
    <xf numFmtId="0" fontId="3" fillId="26" borderId="0" xfId="0" applyFont="1" applyFill="1" applyBorder="1" applyAlignment="1">
      <alignment vertical="center"/>
    </xf>
    <xf numFmtId="0" fontId="3" fillId="26" borderId="40" xfId="0" applyFont="1" applyFill="1" applyBorder="1" applyAlignment="1" applyProtection="1">
      <alignment vertical="center"/>
    </xf>
    <xf numFmtId="3" fontId="11" fillId="27" borderId="12" xfId="0" applyNumberFormat="1" applyFont="1" applyFill="1" applyBorder="1" applyAlignment="1" applyProtection="1">
      <alignment vertical="center"/>
      <protection locked="0"/>
    </xf>
    <xf numFmtId="3" fontId="13" fillId="26" borderId="0" xfId="0" applyNumberFormat="1" applyFont="1" applyFill="1" applyBorder="1" applyAlignment="1">
      <alignment vertical="center"/>
    </xf>
    <xf numFmtId="0" fontId="13" fillId="26" borderId="0" xfId="0" applyFont="1" applyFill="1" applyBorder="1" applyAlignment="1">
      <alignment vertical="center"/>
    </xf>
    <xf numFmtId="3" fontId="11" fillId="27" borderId="41" xfId="0" applyNumberFormat="1" applyFont="1" applyFill="1" applyBorder="1" applyAlignment="1" applyProtection="1">
      <alignment vertical="center"/>
    </xf>
    <xf numFmtId="3" fontId="13" fillId="26" borderId="0" xfId="0" applyNumberFormat="1" applyFont="1" applyFill="1" applyBorder="1" applyAlignment="1">
      <alignment horizontal="right" vertical="center" indent="3"/>
    </xf>
    <xf numFmtId="0" fontId="3" fillId="26" borderId="0" xfId="0" applyFont="1" applyFill="1" applyBorder="1" applyAlignment="1">
      <alignment horizontal="right" vertical="center" indent="3"/>
    </xf>
    <xf numFmtId="0" fontId="3" fillId="26" borderId="0" xfId="0" applyFont="1" applyFill="1" applyBorder="1" applyAlignment="1" applyProtection="1">
      <alignment horizontal="right" vertical="center" indent="3"/>
    </xf>
    <xf numFmtId="0" fontId="13" fillId="26" borderId="0" xfId="0" applyFont="1" applyFill="1" applyBorder="1" applyAlignment="1">
      <alignment horizontal="right" vertical="center" indent="3"/>
    </xf>
    <xf numFmtId="0" fontId="3" fillId="26" borderId="0" xfId="0" applyFont="1" applyFill="1" applyBorder="1" applyAlignment="1" applyProtection="1">
      <alignment vertical="center"/>
    </xf>
    <xf numFmtId="0" fontId="8" fillId="26" borderId="0" xfId="0" applyFont="1" applyFill="1" applyBorder="1" applyAlignment="1">
      <alignment vertical="center"/>
    </xf>
    <xf numFmtId="166" fontId="11" fillId="27" borderId="12" xfId="0" applyNumberFormat="1" applyFont="1" applyFill="1" applyBorder="1" applyAlignment="1" applyProtection="1">
      <alignment vertical="center"/>
      <protection locked="0"/>
    </xf>
    <xf numFmtId="3" fontId="11" fillId="26" borderId="0" xfId="0" applyNumberFormat="1" applyFont="1" applyFill="1" applyBorder="1" applyAlignment="1">
      <alignment vertical="center"/>
    </xf>
    <xf numFmtId="0" fontId="54" fillId="28" borderId="36" xfId="0" applyNumberFormat="1" applyFont="1" applyFill="1" applyBorder="1" applyAlignment="1" applyProtection="1">
      <alignment vertical="center"/>
    </xf>
    <xf numFmtId="0" fontId="13" fillId="26" borderId="0" xfId="0" applyFont="1" applyFill="1" applyBorder="1" applyAlignment="1">
      <alignment horizontal="right" vertical="center" indent="1"/>
    </xf>
    <xf numFmtId="0" fontId="3" fillId="26" borderId="0" xfId="0" applyFont="1" applyFill="1" applyBorder="1" applyAlignment="1" applyProtection="1">
      <alignment horizontal="center" vertical="center"/>
    </xf>
    <xf numFmtId="4" fontId="11" fillId="27" borderId="41" xfId="0" applyNumberFormat="1" applyFont="1" applyFill="1" applyBorder="1" applyAlignment="1" applyProtection="1">
      <alignment horizontal="right" vertical="center" wrapText="1"/>
    </xf>
    <xf numFmtId="0" fontId="11" fillId="26" borderId="0" xfId="0" applyFont="1" applyFill="1" applyBorder="1" applyAlignment="1">
      <alignment horizontal="right" vertical="center" wrapText="1"/>
    </xf>
    <xf numFmtId="0" fontId="3" fillId="26" borderId="0" xfId="0" applyFont="1" applyFill="1" applyBorder="1" applyAlignment="1">
      <alignment vertical="center" wrapText="1"/>
    </xf>
    <xf numFmtId="0" fontId="54" fillId="28" borderId="36" xfId="0" applyNumberFormat="1" applyFont="1" applyFill="1" applyBorder="1" applyAlignment="1" applyProtection="1">
      <alignment horizontal="center" vertical="center" wrapText="1"/>
    </xf>
    <xf numFmtId="0" fontId="15" fillId="26" borderId="0" xfId="0" applyFont="1" applyFill="1" applyBorder="1" applyAlignment="1">
      <alignment vertical="center" wrapText="1"/>
    </xf>
    <xf numFmtId="0" fontId="3" fillId="26" borderId="0" xfId="0" applyFont="1" applyFill="1" applyBorder="1" applyAlignment="1" applyProtection="1">
      <alignment vertical="center" wrapText="1"/>
    </xf>
    <xf numFmtId="4" fontId="11" fillId="27" borderId="41" xfId="0" applyNumberFormat="1" applyFont="1" applyFill="1" applyBorder="1" applyAlignment="1" applyProtection="1">
      <alignment horizontal="right" vertical="center"/>
    </xf>
    <xf numFmtId="0" fontId="80" fillId="26" borderId="0" xfId="0" applyFont="1" applyFill="1" applyBorder="1" applyAlignment="1" applyProtection="1">
      <alignment horizontal="left" vertical="top" wrapText="1"/>
    </xf>
    <xf numFmtId="0" fontId="74" fillId="17" borderId="0" xfId="135" applyFont="1" applyFill="1"/>
    <xf numFmtId="0" fontId="75" fillId="17" borderId="0" xfId="135" applyFont="1" applyFill="1"/>
    <xf numFmtId="0" fontId="74" fillId="17" borderId="0" xfId="135" applyFont="1" applyFill="1" applyBorder="1" applyProtection="1"/>
    <xf numFmtId="0" fontId="82" fillId="17" borderId="0" xfId="135" applyFont="1" applyFill="1"/>
    <xf numFmtId="0" fontId="74" fillId="0" borderId="0" xfId="135" applyFont="1" applyFill="1"/>
    <xf numFmtId="4" fontId="74" fillId="0" borderId="0" xfId="135" applyNumberFormat="1" applyFont="1" applyFill="1"/>
    <xf numFmtId="2" fontId="74" fillId="0" borderId="0" xfId="135" applyNumberFormat="1" applyFont="1" applyFill="1"/>
    <xf numFmtId="0" fontId="74" fillId="17" borderId="0" xfId="135" applyFont="1" applyFill="1" applyBorder="1" applyAlignment="1" applyProtection="1">
      <alignment horizontal="left" wrapText="1"/>
    </xf>
    <xf numFmtId="3" fontId="74" fillId="17" borderId="0" xfId="135" applyNumberFormat="1" applyFont="1" applyFill="1" applyBorder="1" applyAlignment="1" applyProtection="1">
      <alignment horizontal="left" vertical="top" wrapText="1"/>
    </xf>
    <xf numFmtId="0" fontId="74" fillId="0" borderId="0" xfId="135" applyFont="1" applyBorder="1" applyProtection="1"/>
    <xf numFmtId="0" fontId="75" fillId="17" borderId="0" xfId="135" applyFont="1" applyFill="1" applyBorder="1" applyProtection="1"/>
    <xf numFmtId="0" fontId="74" fillId="17" borderId="0" xfId="135" applyFont="1" applyFill="1" applyBorder="1"/>
    <xf numFmtId="0" fontId="2" fillId="22" borderId="0" xfId="0" applyFont="1" applyFill="1"/>
    <xf numFmtId="0" fontId="71" fillId="22" borderId="0" xfId="0" applyFont="1" applyFill="1" applyBorder="1"/>
    <xf numFmtId="0" fontId="15" fillId="22" borderId="0" xfId="135" applyFont="1" applyFill="1" applyBorder="1" applyAlignment="1">
      <alignment horizontal="center"/>
    </xf>
    <xf numFmtId="0" fontId="15" fillId="22" borderId="0" xfId="135" applyFont="1" applyFill="1" applyBorder="1"/>
    <xf numFmtId="0" fontId="83" fillId="20" borderId="23" xfId="0" applyFont="1" applyFill="1" applyBorder="1" applyAlignment="1" applyProtection="1">
      <alignment horizontal="centerContinuous"/>
      <protection locked="0"/>
    </xf>
    <xf numFmtId="0" fontId="3" fillId="22" borderId="0" xfId="0" applyFont="1" applyFill="1" applyBorder="1"/>
    <xf numFmtId="0" fontId="15" fillId="22" borderId="0" xfId="0" applyFont="1" applyFill="1" applyBorder="1" applyAlignment="1">
      <alignment horizontal="center" vertical="center"/>
    </xf>
    <xf numFmtId="0" fontId="3" fillId="22" borderId="0" xfId="0" applyFont="1" applyFill="1" applyBorder="1" applyAlignment="1"/>
    <xf numFmtId="0" fontId="3" fillId="22" borderId="0" xfId="0" applyFont="1" applyFill="1" applyBorder="1" applyAlignment="1">
      <alignment vertical="center" wrapText="1"/>
    </xf>
    <xf numFmtId="0" fontId="3" fillId="29" borderId="0" xfId="0" applyFont="1" applyFill="1" applyBorder="1"/>
    <xf numFmtId="3" fontId="8" fillId="19" borderId="0" xfId="135" applyNumberFormat="1" applyFont="1" applyFill="1" applyBorder="1" applyAlignment="1">
      <alignment vertical="center"/>
    </xf>
    <xf numFmtId="3" fontId="25" fillId="19" borderId="0" xfId="135" applyNumberFormat="1" applyFont="1" applyFill="1" applyBorder="1" applyAlignment="1">
      <alignment vertical="center"/>
    </xf>
    <xf numFmtId="0" fontId="2" fillId="22" borderId="0" xfId="0" applyFont="1" applyFill="1" applyBorder="1" applyAlignment="1">
      <alignment horizontal="right"/>
    </xf>
    <xf numFmtId="0" fontId="2" fillId="22" borderId="24" xfId="0" applyFont="1" applyFill="1" applyBorder="1"/>
    <xf numFmtId="0" fontId="2" fillId="22" borderId="25" xfId="0" applyFont="1" applyFill="1" applyBorder="1"/>
    <xf numFmtId="0" fontId="8" fillId="22" borderId="0" xfId="0" applyFont="1" applyFill="1" applyAlignment="1">
      <alignment horizontal="center" vertical="top" wrapText="1"/>
    </xf>
    <xf numFmtId="173" fontId="15" fillId="22" borderId="0" xfId="88" applyNumberFormat="1" applyFont="1" applyFill="1" applyBorder="1"/>
    <xf numFmtId="164" fontId="15" fillId="22" borderId="0" xfId="88" applyNumberFormat="1" applyFont="1" applyFill="1" applyBorder="1"/>
    <xf numFmtId="0" fontId="15" fillId="22" borderId="32" xfId="0" applyFont="1" applyFill="1" applyBorder="1"/>
    <xf numFmtId="0" fontId="15" fillId="22" borderId="0" xfId="0" applyFont="1" applyFill="1" applyBorder="1" applyAlignment="1" applyProtection="1">
      <alignment horizontal="right"/>
    </xf>
    <xf numFmtId="3" fontId="15" fillId="22" borderId="0" xfId="0" applyNumberFormat="1" applyFont="1" applyFill="1" applyBorder="1" applyAlignment="1">
      <alignment horizontal="right"/>
    </xf>
    <xf numFmtId="173" fontId="15" fillId="22" borderId="0" xfId="88" applyNumberFormat="1" applyFont="1" applyFill="1" applyBorder="1" applyAlignment="1">
      <alignment horizontal="right"/>
    </xf>
    <xf numFmtId="2" fontId="15" fillId="22" borderId="0" xfId="0" applyNumberFormat="1" applyFont="1" applyFill="1" applyBorder="1" applyAlignment="1">
      <alignment horizontal="right"/>
    </xf>
    <xf numFmtId="0" fontId="15" fillId="22" borderId="0" xfId="0" applyFont="1" applyFill="1" applyBorder="1" applyAlignment="1">
      <alignment horizontal="right"/>
    </xf>
    <xf numFmtId="173" fontId="15" fillId="22" borderId="22" xfId="88" applyNumberFormat="1" applyFont="1" applyFill="1" applyBorder="1" applyAlignment="1">
      <alignment horizontal="right"/>
    </xf>
    <xf numFmtId="0" fontId="15" fillId="22" borderId="0" xfId="0" applyFont="1" applyFill="1" applyAlignment="1">
      <alignment horizontal="right"/>
    </xf>
    <xf numFmtId="9" fontId="15" fillId="22" borderId="0" xfId="153" applyNumberFormat="1" applyFont="1" applyFill="1" applyAlignment="1">
      <alignment horizontal="right"/>
    </xf>
    <xf numFmtId="0" fontId="8" fillId="22" borderId="0" xfId="0" applyFont="1" applyFill="1" applyBorder="1" applyAlignment="1" applyProtection="1">
      <alignment horizontal="right" vertical="center"/>
    </xf>
    <xf numFmtId="0" fontId="8" fillId="22" borderId="0" xfId="0" applyFont="1" applyFill="1" applyAlignment="1">
      <alignment horizontal="right" vertical="center"/>
    </xf>
    <xf numFmtId="9" fontId="8" fillId="22" borderId="0" xfId="153" applyNumberFormat="1" applyFont="1" applyFill="1" applyAlignment="1">
      <alignment horizontal="right" vertical="center"/>
    </xf>
    <xf numFmtId="173" fontId="15" fillId="22" borderId="0" xfId="88" applyNumberFormat="1" applyFont="1" applyFill="1" applyBorder="1" applyAlignment="1">
      <alignment horizontal="right" vertical="center"/>
    </xf>
    <xf numFmtId="1" fontId="15" fillId="22" borderId="0" xfId="0" applyNumberFormat="1" applyFont="1" applyFill="1" applyBorder="1" applyAlignment="1">
      <alignment horizontal="right"/>
    </xf>
    <xf numFmtId="0" fontId="15" fillId="22" borderId="0" xfId="0" applyFont="1" applyFill="1" applyBorder="1" applyAlignment="1">
      <alignment horizontal="right" vertical="center"/>
    </xf>
    <xf numFmtId="2" fontId="15" fillId="22" borderId="0" xfId="0" applyNumberFormat="1" applyFont="1" applyFill="1" applyBorder="1" applyAlignment="1">
      <alignment horizontal="right" vertical="center"/>
    </xf>
    <xf numFmtId="0" fontId="15" fillId="22" borderId="0" xfId="0" applyFont="1" applyFill="1" applyAlignment="1">
      <alignment horizontal="right" vertical="center"/>
    </xf>
    <xf numFmtId="9" fontId="15" fillId="22" borderId="0" xfId="153" applyNumberFormat="1" applyFont="1" applyFill="1" applyAlignment="1">
      <alignment horizontal="right" vertical="center"/>
    </xf>
    <xf numFmtId="0" fontId="15" fillId="22" borderId="32" xfId="0" applyFont="1" applyFill="1" applyBorder="1" applyAlignment="1">
      <alignment horizontal="right"/>
    </xf>
    <xf numFmtId="3" fontId="15" fillId="22" borderId="32" xfId="0" applyNumberFormat="1" applyFont="1" applyFill="1" applyBorder="1" applyAlignment="1">
      <alignment horizontal="right"/>
    </xf>
    <xf numFmtId="173" fontId="15" fillId="22" borderId="32" xfId="88" applyNumberFormat="1" applyFont="1" applyFill="1" applyBorder="1" applyAlignment="1">
      <alignment horizontal="right"/>
    </xf>
    <xf numFmtId="0" fontId="0" fillId="22" borderId="0" xfId="0" applyFill="1" applyAlignment="1">
      <alignment horizontal="right"/>
    </xf>
    <xf numFmtId="0" fontId="0" fillId="22" borderId="0" xfId="0" applyFill="1" applyBorder="1" applyAlignment="1">
      <alignment horizontal="right"/>
    </xf>
    <xf numFmtId="173" fontId="15" fillId="22" borderId="32" xfId="88" applyNumberFormat="1" applyFont="1" applyFill="1" applyBorder="1" applyAlignment="1">
      <alignment horizontal="right" vertical="center"/>
    </xf>
    <xf numFmtId="1" fontId="15" fillId="22" borderId="22" xfId="0" applyNumberFormat="1" applyFont="1" applyFill="1" applyBorder="1" applyAlignment="1">
      <alignment horizontal="right"/>
    </xf>
    <xf numFmtId="164" fontId="15" fillId="22" borderId="0" xfId="88" applyNumberFormat="1" applyFont="1" applyFill="1" applyBorder="1" applyAlignment="1">
      <alignment horizontal="right"/>
    </xf>
    <xf numFmtId="0" fontId="2" fillId="19" borderId="0" xfId="0" applyFont="1" applyFill="1" applyBorder="1" applyAlignment="1" applyProtection="1">
      <alignment horizontal="left" vertical="top"/>
    </xf>
    <xf numFmtId="0" fontId="8" fillId="30" borderId="0" xfId="0" applyFont="1" applyFill="1" applyBorder="1" applyAlignment="1">
      <alignment horizontal="center" vertical="top" wrapText="1"/>
    </xf>
    <xf numFmtId="0" fontId="0" fillId="0" borderId="0" xfId="0" applyAlignment="1"/>
    <xf numFmtId="0" fontId="8" fillId="23" borderId="0" xfId="0" applyFont="1" applyFill="1" applyBorder="1" applyAlignment="1">
      <alignment horizontal="center" vertical="top" wrapText="1"/>
    </xf>
    <xf numFmtId="0" fontId="2" fillId="23" borderId="15" xfId="0" applyFont="1" applyFill="1" applyBorder="1" applyAlignment="1">
      <alignment horizontal="right" vertical="top" wrapText="1"/>
    </xf>
    <xf numFmtId="0" fontId="8" fillId="31" borderId="0" xfId="0" quotePrefix="1" applyFont="1" applyFill="1" applyBorder="1" applyAlignment="1" applyProtection="1">
      <alignment horizontal="center" vertical="top" wrapText="1"/>
    </xf>
    <xf numFmtId="0" fontId="15" fillId="22" borderId="0" xfId="0" applyFont="1" applyFill="1" applyBorder="1" applyAlignment="1">
      <alignment horizontal="left"/>
    </xf>
    <xf numFmtId="0" fontId="15" fillId="22" borderId="32" xfId="0" applyFont="1" applyFill="1" applyBorder="1" applyAlignment="1">
      <alignment horizontal="left"/>
    </xf>
    <xf numFmtId="0" fontId="74" fillId="22" borderId="0" xfId="0" applyFont="1" applyFill="1"/>
    <xf numFmtId="0" fontId="86" fillId="22" borderId="0" xfId="0" applyFont="1" applyFill="1" applyBorder="1"/>
    <xf numFmtId="0" fontId="74" fillId="22" borderId="0" xfId="0" applyFont="1" applyFill="1" applyBorder="1"/>
    <xf numFmtId="0" fontId="15" fillId="22" borderId="21" xfId="135" applyFont="1" applyFill="1" applyBorder="1"/>
    <xf numFmtId="0" fontId="15" fillId="22" borderId="21" xfId="0" applyFont="1" applyFill="1" applyBorder="1"/>
    <xf numFmtId="0" fontId="15" fillId="22" borderId="33" xfId="0" applyFont="1" applyFill="1" applyBorder="1"/>
    <xf numFmtId="0" fontId="15" fillId="22" borderId="22" xfId="0" applyFont="1" applyFill="1" applyBorder="1" applyAlignment="1">
      <alignment horizontal="right"/>
    </xf>
    <xf numFmtId="0" fontId="15" fillId="22" borderId="34" xfId="0" applyFont="1" applyFill="1" applyBorder="1" applyAlignment="1">
      <alignment horizontal="right"/>
    </xf>
    <xf numFmtId="0" fontId="8" fillId="22" borderId="0" xfId="0" applyFont="1" applyFill="1" applyBorder="1" applyAlignment="1" applyProtection="1"/>
    <xf numFmtId="0" fontId="15" fillId="22" borderId="0" xfId="0" applyFont="1" applyFill="1" applyBorder="1" applyAlignment="1"/>
    <xf numFmtId="0" fontId="15" fillId="22" borderId="32" xfId="0" applyFont="1" applyFill="1" applyBorder="1" applyAlignment="1"/>
    <xf numFmtId="0" fontId="15" fillId="22" borderId="0" xfId="0" applyFont="1" applyFill="1" applyBorder="1" applyAlignment="1" applyProtection="1"/>
    <xf numFmtId="0" fontId="87" fillId="20" borderId="23" xfId="135" applyFont="1" applyFill="1" applyBorder="1" applyAlignment="1" applyProtection="1">
      <alignment horizontal="centerContinuous"/>
      <protection locked="0"/>
    </xf>
    <xf numFmtId="174" fontId="15" fillId="22" borderId="0" xfId="88" applyNumberFormat="1" applyFont="1" applyFill="1" applyBorder="1" applyAlignment="1">
      <alignment horizontal="right" vertical="center"/>
    </xf>
    <xf numFmtId="166" fontId="17" fillId="17" borderId="28" xfId="0" applyNumberFormat="1" applyFont="1" applyFill="1" applyBorder="1" applyAlignment="1" applyProtection="1">
      <alignment horizontal="right" vertical="center" indent="1"/>
    </xf>
    <xf numFmtId="166" fontId="15" fillId="19" borderId="0" xfId="0" applyNumberFormat="1" applyFont="1" applyFill="1" applyBorder="1" applyAlignment="1" applyProtection="1">
      <alignment horizontal="left" vertical="center"/>
    </xf>
    <xf numFmtId="0" fontId="2" fillId="22" borderId="26" xfId="0" applyFont="1" applyFill="1" applyBorder="1"/>
    <xf numFmtId="0" fontId="3" fillId="22" borderId="0" xfId="0" applyFont="1" applyFill="1" applyBorder="1" applyAlignment="1">
      <alignment horizontal="right"/>
    </xf>
    <xf numFmtId="164" fontId="15" fillId="22" borderId="32" xfId="88" applyNumberFormat="1" applyFont="1" applyFill="1" applyBorder="1" applyAlignment="1">
      <alignment horizontal="right"/>
    </xf>
    <xf numFmtId="4" fontId="15" fillId="22" borderId="0" xfId="0" applyNumberFormat="1" applyFont="1" applyFill="1" applyBorder="1" applyAlignment="1">
      <alignment horizontal="right"/>
    </xf>
    <xf numFmtId="0" fontId="2" fillId="30" borderId="15" xfId="0" applyFont="1" applyFill="1" applyBorder="1" applyAlignment="1">
      <alignment horizontal="right"/>
    </xf>
    <xf numFmtId="0" fontId="2" fillId="31" borderId="15" xfId="0" applyFont="1" applyFill="1" applyBorder="1" applyAlignment="1" applyProtection="1">
      <alignment horizontal="right" vertical="top" wrapText="1"/>
    </xf>
    <xf numFmtId="0" fontId="2" fillId="31" borderId="29" xfId="0" applyFont="1" applyFill="1" applyBorder="1" applyAlignment="1" applyProtection="1">
      <alignment horizontal="right" vertical="top" wrapText="1"/>
    </xf>
    <xf numFmtId="0" fontId="8" fillId="22" borderId="35" xfId="0" applyFont="1" applyFill="1" applyBorder="1" applyAlignment="1" applyProtection="1">
      <alignment horizontal="right" vertical="center"/>
    </xf>
    <xf numFmtId="0" fontId="8" fillId="22" borderId="15" xfId="0" applyFont="1" applyFill="1" applyBorder="1" applyAlignment="1">
      <alignment horizontal="right" vertical="center"/>
    </xf>
    <xf numFmtId="0" fontId="15" fillId="22" borderId="15" xfId="0" applyFont="1" applyFill="1" applyBorder="1" applyAlignment="1">
      <alignment horizontal="center" vertical="center"/>
    </xf>
    <xf numFmtId="3" fontId="8" fillId="22" borderId="15" xfId="0" applyNumberFormat="1" applyFont="1" applyFill="1" applyBorder="1" applyAlignment="1">
      <alignment horizontal="right" vertical="center"/>
    </xf>
    <xf numFmtId="173" fontId="8" fillId="22" borderId="15" xfId="88" applyNumberFormat="1" applyFont="1" applyFill="1" applyBorder="1" applyAlignment="1">
      <alignment horizontal="right" vertical="center"/>
    </xf>
    <xf numFmtId="169" fontId="8" fillId="22" borderId="15" xfId="88" applyNumberFormat="1" applyFont="1" applyFill="1" applyBorder="1" applyAlignment="1">
      <alignment horizontal="right" vertical="center"/>
    </xf>
    <xf numFmtId="174" fontId="8" fillId="22" borderId="15" xfId="88" applyNumberFormat="1" applyFont="1" applyFill="1" applyBorder="1" applyAlignment="1">
      <alignment horizontal="right" vertical="center"/>
    </xf>
    <xf numFmtId="2" fontId="8" fillId="22" borderId="15" xfId="0" applyNumberFormat="1" applyFont="1" applyFill="1" applyBorder="1" applyAlignment="1">
      <alignment horizontal="right" vertical="center"/>
    </xf>
    <xf numFmtId="173" fontId="8" fillId="22" borderId="29" xfId="88" applyNumberFormat="1" applyFont="1" applyFill="1" applyBorder="1" applyAlignment="1">
      <alignment horizontal="right" vertical="center"/>
    </xf>
    <xf numFmtId="0" fontId="15" fillId="22" borderId="21" xfId="0" applyFont="1" applyFill="1" applyBorder="1" applyAlignment="1">
      <alignment horizontal="right"/>
    </xf>
    <xf numFmtId="0" fontId="15" fillId="22" borderId="21" xfId="0" applyFont="1" applyFill="1" applyBorder="1" applyAlignment="1" applyProtection="1">
      <alignment horizontal="right"/>
    </xf>
    <xf numFmtId="0" fontId="0" fillId="22" borderId="21" xfId="0" applyFill="1" applyBorder="1" applyAlignment="1">
      <alignment horizontal="right"/>
    </xf>
    <xf numFmtId="164" fontId="0" fillId="22" borderId="0" xfId="0" applyNumberFormat="1" applyFill="1" applyBorder="1" applyAlignment="1">
      <alignment horizontal="right"/>
    </xf>
    <xf numFmtId="173" fontId="0" fillId="22" borderId="0" xfId="0" applyNumberFormat="1" applyFill="1" applyBorder="1" applyAlignment="1">
      <alignment horizontal="right"/>
    </xf>
    <xf numFmtId="1" fontId="3" fillId="22" borderId="0" xfId="0" applyNumberFormat="1" applyFont="1" applyFill="1" applyBorder="1" applyAlignment="1">
      <alignment horizontal="right"/>
    </xf>
    <xf numFmtId="168" fontId="72" fillId="22" borderId="0" xfId="153" applyNumberFormat="1" applyFont="1" applyFill="1" applyBorder="1" applyAlignment="1">
      <alignment horizontal="right"/>
    </xf>
    <xf numFmtId="0" fontId="0" fillId="22" borderId="22" xfId="0" applyFill="1" applyBorder="1" applyAlignment="1">
      <alignment horizontal="right"/>
    </xf>
    <xf numFmtId="0" fontId="71" fillId="22" borderId="21" xfId="0" applyFont="1" applyFill="1" applyBorder="1"/>
    <xf numFmtId="0" fontId="0" fillId="22" borderId="22" xfId="0" applyFill="1" applyBorder="1"/>
    <xf numFmtId="0" fontId="0" fillId="22" borderId="21" xfId="0" applyFill="1" applyBorder="1"/>
    <xf numFmtId="173" fontId="15" fillId="22" borderId="0" xfId="0" applyNumberFormat="1" applyFont="1" applyFill="1" applyBorder="1" applyAlignment="1">
      <alignment horizontal="right"/>
    </xf>
    <xf numFmtId="164" fontId="15" fillId="22" borderId="0" xfId="0" applyNumberFormat="1" applyFont="1" applyFill="1" applyBorder="1" applyAlignment="1">
      <alignment horizontal="right"/>
    </xf>
    <xf numFmtId="0" fontId="15" fillId="22" borderId="22" xfId="0" applyFont="1" applyFill="1" applyBorder="1"/>
    <xf numFmtId="173" fontId="15" fillId="22" borderId="32" xfId="0" applyNumberFormat="1" applyFont="1" applyFill="1" applyBorder="1" applyAlignment="1">
      <alignment horizontal="right"/>
    </xf>
    <xf numFmtId="164" fontId="15" fillId="22" borderId="32" xfId="0" applyNumberFormat="1" applyFont="1" applyFill="1" applyBorder="1" applyAlignment="1">
      <alignment horizontal="right"/>
    </xf>
    <xf numFmtId="173" fontId="15" fillId="22" borderId="0" xfId="0" applyNumberFormat="1" applyFont="1" applyFill="1" applyAlignment="1">
      <alignment horizontal="right"/>
    </xf>
    <xf numFmtId="164" fontId="15" fillId="22" borderId="0" xfId="0" applyNumberFormat="1" applyFont="1" applyFill="1" applyAlignment="1">
      <alignment horizontal="right"/>
    </xf>
    <xf numFmtId="0" fontId="8" fillId="26" borderId="0" xfId="0" applyFont="1" applyFill="1" applyBorder="1" applyAlignment="1">
      <alignment vertical="center" wrapText="1"/>
    </xf>
    <xf numFmtId="0" fontId="8" fillId="25" borderId="0" xfId="0"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11" fillId="22" borderId="12" xfId="0" applyFont="1" applyFill="1" applyBorder="1" applyAlignment="1" applyProtection="1">
      <alignment vertical="center"/>
    </xf>
    <xf numFmtId="0" fontId="3" fillId="26" borderId="17" xfId="0" applyFont="1" applyFill="1" applyBorder="1"/>
    <xf numFmtId="0" fontId="14" fillId="26" borderId="18" xfId="0" quotePrefix="1" applyFont="1" applyFill="1" applyBorder="1" applyAlignment="1">
      <alignment horizontal="left" vertical="top" wrapText="1"/>
    </xf>
    <xf numFmtId="0" fontId="14" fillId="26" borderId="18" xfId="0" applyFont="1" applyFill="1" applyBorder="1" applyAlignment="1">
      <alignment vertical="top" wrapText="1"/>
    </xf>
    <xf numFmtId="0" fontId="3" fillId="26" borderId="27" xfId="0" applyFont="1" applyFill="1" applyBorder="1"/>
    <xf numFmtId="0" fontId="74" fillId="22" borderId="0" xfId="135" applyFont="1" applyFill="1"/>
    <xf numFmtId="0" fontId="75" fillId="22" borderId="0" xfId="135" applyFont="1" applyFill="1"/>
    <xf numFmtId="0" fontId="3" fillId="22" borderId="0" xfId="135" applyFill="1"/>
    <xf numFmtId="0" fontId="15" fillId="22" borderId="0" xfId="135" applyFont="1" applyFill="1"/>
    <xf numFmtId="0" fontId="74" fillId="22" borderId="0" xfId="135" applyFont="1" applyFill="1" applyBorder="1" applyProtection="1"/>
    <xf numFmtId="0" fontId="75" fillId="22" borderId="0" xfId="135" applyFont="1" applyFill="1" applyBorder="1" applyProtection="1"/>
    <xf numFmtId="0" fontId="15" fillId="22" borderId="0" xfId="135" applyFont="1" applyFill="1" applyBorder="1" applyProtection="1"/>
    <xf numFmtId="0" fontId="3" fillId="22" borderId="0" xfId="135" applyFill="1" applyBorder="1" applyProtection="1"/>
    <xf numFmtId="0" fontId="82" fillId="22" borderId="0" xfId="135" applyFont="1" applyFill="1"/>
    <xf numFmtId="0" fontId="25" fillId="22" borderId="0" xfId="135" applyFont="1" applyFill="1"/>
    <xf numFmtId="0" fontId="74" fillId="22" borderId="0" xfId="135" applyFont="1" applyFill="1" applyBorder="1"/>
    <xf numFmtId="0" fontId="75" fillId="22" borderId="0" xfId="135" applyFont="1" applyFill="1" applyBorder="1"/>
    <xf numFmtId="0" fontId="3" fillId="22" borderId="0" xfId="135" applyFill="1" applyBorder="1"/>
    <xf numFmtId="49" fontId="75" fillId="22" borderId="0" xfId="135" applyNumberFormat="1" applyFont="1" applyFill="1" applyBorder="1" applyProtection="1"/>
    <xf numFmtId="49" fontId="74" fillId="22" borderId="0" xfId="135" applyNumberFormat="1" applyFont="1" applyFill="1" applyBorder="1" applyProtection="1"/>
    <xf numFmtId="0" fontId="34" fillId="22" borderId="0" xfId="135" applyFont="1" applyFill="1"/>
    <xf numFmtId="0" fontId="15" fillId="22" borderId="0" xfId="0" applyFont="1" applyFill="1" applyBorder="1" applyProtection="1"/>
    <xf numFmtId="0" fontId="3" fillId="22" borderId="15" xfId="0" applyFont="1" applyFill="1" applyBorder="1" applyProtection="1"/>
    <xf numFmtId="0" fontId="3" fillId="0" borderId="15" xfId="0" applyFont="1" applyBorder="1" applyProtection="1"/>
    <xf numFmtId="0" fontId="3" fillId="0" borderId="0" xfId="0" applyFont="1" applyBorder="1" applyProtection="1"/>
    <xf numFmtId="0" fontId="23" fillId="22" borderId="0" xfId="0" applyFont="1" applyFill="1" applyBorder="1" applyProtection="1"/>
    <xf numFmtId="0" fontId="15" fillId="0" borderId="0" xfId="0" applyFont="1" applyBorder="1" applyProtection="1"/>
    <xf numFmtId="0" fontId="3" fillId="22" borderId="0" xfId="0" applyFont="1" applyFill="1" applyBorder="1" applyAlignment="1" applyProtection="1"/>
    <xf numFmtId="0" fontId="3" fillId="0" borderId="0" xfId="0" applyFont="1" applyBorder="1" applyAlignment="1" applyProtection="1"/>
    <xf numFmtId="0" fontId="3" fillId="22" borderId="0" xfId="0" applyFont="1" applyFill="1" applyProtection="1"/>
    <xf numFmtId="0" fontId="3" fillId="0" borderId="0" xfId="0" applyFont="1" applyProtection="1"/>
    <xf numFmtId="0" fontId="3" fillId="22" borderId="0" xfId="0" applyFont="1" applyFill="1" applyBorder="1" applyAlignment="1" applyProtection="1">
      <alignment horizontal="right"/>
    </xf>
    <xf numFmtId="3" fontId="3" fillId="22" borderId="0" xfId="0" applyNumberFormat="1" applyFont="1" applyFill="1" applyBorder="1" applyProtection="1"/>
    <xf numFmtId="166" fontId="3" fillId="22" borderId="0" xfId="0" applyNumberFormat="1" applyFont="1" applyFill="1" applyBorder="1" applyProtection="1"/>
    <xf numFmtId="0" fontId="13" fillId="22" borderId="0" xfId="0" applyFont="1" applyFill="1" applyBorder="1" applyProtection="1"/>
    <xf numFmtId="0" fontId="3" fillId="22" borderId="0" xfId="0" applyNumberFormat="1" applyFont="1" applyFill="1" applyBorder="1" applyProtection="1"/>
    <xf numFmtId="0" fontId="54" fillId="19" borderId="0" xfId="135" applyFont="1" applyFill="1" applyBorder="1" applyAlignment="1">
      <alignment horizontal="center" vertical="center"/>
    </xf>
    <xf numFmtId="0" fontId="88" fillId="19" borderId="0" xfId="135" applyFont="1" applyFill="1" applyBorder="1" applyAlignment="1">
      <alignment horizontal="left" vertical="top"/>
    </xf>
    <xf numFmtId="166" fontId="17" fillId="17" borderId="28" xfId="135" applyNumberFormat="1" applyFont="1" applyFill="1" applyBorder="1" applyAlignment="1" applyProtection="1">
      <alignment horizontal="right" vertical="center" indent="1"/>
      <protection locked="0"/>
    </xf>
    <xf numFmtId="166" fontId="17" fillId="19" borderId="0" xfId="135" applyNumberFormat="1" applyFont="1" applyFill="1" applyBorder="1" applyAlignment="1" applyProtection="1">
      <alignment horizontal="right" vertical="center" indent="3"/>
    </xf>
    <xf numFmtId="4" fontId="17" fillId="17" borderId="28" xfId="135" applyNumberFormat="1" applyFont="1" applyFill="1" applyBorder="1" applyAlignment="1" applyProtection="1">
      <alignment horizontal="right" vertical="center" indent="1"/>
      <protection locked="0"/>
    </xf>
    <xf numFmtId="166" fontId="8" fillId="19" borderId="0" xfId="0" applyNumberFormat="1" applyFont="1" applyFill="1" applyBorder="1" applyAlignment="1" applyProtection="1">
      <alignment horizontal="center"/>
    </xf>
    <xf numFmtId="166" fontId="24" fillId="19" borderId="0" xfId="0" applyNumberFormat="1" applyFont="1" applyFill="1" applyBorder="1" applyAlignment="1" applyProtection="1">
      <alignment horizontal="center"/>
    </xf>
    <xf numFmtId="166" fontId="8" fillId="19" borderId="0" xfId="0" applyNumberFormat="1" applyFont="1" applyFill="1" applyBorder="1" applyAlignment="1" applyProtection="1">
      <alignment horizontal="left" vertical="center"/>
    </xf>
    <xf numFmtId="166" fontId="32" fillId="19" borderId="0" xfId="0" applyNumberFormat="1" applyFont="1" applyFill="1" applyBorder="1" applyAlignment="1">
      <alignment horizontal="right"/>
    </xf>
    <xf numFmtId="4" fontId="17" fillId="17" borderId="28" xfId="0" applyNumberFormat="1" applyFont="1" applyFill="1" applyBorder="1" applyAlignment="1" applyProtection="1">
      <alignment horizontal="right" vertical="center" indent="1"/>
    </xf>
    <xf numFmtId="4" fontId="15" fillId="19" borderId="0" xfId="0" applyNumberFormat="1" applyFont="1" applyFill="1" applyBorder="1" applyAlignment="1" applyProtection="1">
      <alignment horizontal="left" vertical="center"/>
    </xf>
    <xf numFmtId="4" fontId="8" fillId="19" borderId="20" xfId="0" applyNumberFormat="1" applyFont="1" applyFill="1" applyBorder="1" applyAlignment="1" applyProtection="1">
      <alignment horizontal="left" vertical="center" wrapText="1"/>
    </xf>
    <xf numFmtId="166" fontId="17" fillId="17" borderId="12" xfId="0" applyNumberFormat="1" applyFont="1" applyFill="1" applyBorder="1" applyAlignment="1" applyProtection="1">
      <alignment horizontal="right" vertical="center" indent="1"/>
      <protection locked="0"/>
    </xf>
    <xf numFmtId="1" fontId="74" fillId="22" borderId="0" xfId="0" applyNumberFormat="1" applyFont="1" applyFill="1" applyBorder="1" applyAlignment="1" applyProtection="1">
      <alignment horizontal="center"/>
    </xf>
    <xf numFmtId="1" fontId="75" fillId="22" borderId="0" xfId="0" applyNumberFormat="1" applyFont="1" applyFill="1" applyBorder="1" applyAlignment="1" applyProtection="1">
      <alignment horizontal="center"/>
    </xf>
    <xf numFmtId="1" fontId="74" fillId="22" borderId="15" xfId="0" applyNumberFormat="1" applyFont="1" applyFill="1" applyBorder="1" applyAlignment="1" applyProtection="1">
      <alignment horizontal="center"/>
    </xf>
    <xf numFmtId="1" fontId="78" fillId="22" borderId="0" xfId="0" applyNumberFormat="1" applyFont="1" applyFill="1" applyBorder="1" applyAlignment="1" applyProtection="1">
      <alignment horizontal="center"/>
    </xf>
    <xf numFmtId="1" fontId="74" fillId="22" borderId="0" xfId="0" applyNumberFormat="1" applyFont="1" applyFill="1" applyBorder="1" applyAlignment="1" applyProtection="1">
      <alignment horizontal="center" vertical="center"/>
    </xf>
    <xf numFmtId="1" fontId="75" fillId="22" borderId="0" xfId="0" applyNumberFormat="1" applyFont="1" applyFill="1" applyBorder="1" applyAlignment="1" applyProtection="1">
      <alignment horizontal="center" vertical="center"/>
    </xf>
    <xf numFmtId="1" fontId="74" fillId="22" borderId="0" xfId="0" applyNumberFormat="1" applyFont="1" applyFill="1" applyAlignment="1">
      <alignment horizontal="center"/>
    </xf>
    <xf numFmtId="1" fontId="81" fillId="22" borderId="0" xfId="0" applyNumberFormat="1" applyFont="1" applyFill="1" applyBorder="1" applyAlignment="1" applyProtection="1">
      <alignment horizontal="center"/>
    </xf>
    <xf numFmtId="1" fontId="77" fillId="17" borderId="0" xfId="0" applyNumberFormat="1" applyFont="1" applyFill="1" applyBorder="1" applyAlignment="1" applyProtection="1">
      <alignment horizontal="center"/>
    </xf>
    <xf numFmtId="1" fontId="77" fillId="22" borderId="0" xfId="0" applyNumberFormat="1" applyFont="1" applyFill="1" applyBorder="1" applyAlignment="1" applyProtection="1">
      <alignment horizontal="center"/>
    </xf>
    <xf numFmtId="1" fontId="74" fillId="17" borderId="0" xfId="0" applyNumberFormat="1" applyFont="1" applyFill="1" applyBorder="1" applyAlignment="1" applyProtection="1">
      <alignment horizontal="center"/>
    </xf>
    <xf numFmtId="1" fontId="74" fillId="0" borderId="0" xfId="0" applyNumberFormat="1" applyFont="1" applyFill="1" applyBorder="1" applyAlignment="1" applyProtection="1">
      <alignment horizontal="center"/>
    </xf>
    <xf numFmtId="0" fontId="35" fillId="19" borderId="0" xfId="115" quotePrefix="1" applyNumberFormat="1" applyFont="1" applyFill="1" applyBorder="1" applyAlignment="1" applyProtection="1">
      <alignment horizontal="right" vertical="center" wrapText="1"/>
    </xf>
    <xf numFmtId="0" fontId="12" fillId="0" borderId="0" xfId="0" applyFont="1" applyBorder="1" applyAlignment="1">
      <alignment horizontal="right" vertical="center" wrapText="1"/>
    </xf>
    <xf numFmtId="0" fontId="24" fillId="19" borderId="0" xfId="0" quotePrefix="1" applyFont="1" applyFill="1" applyBorder="1" applyAlignment="1" applyProtection="1">
      <alignment horizontal="left" vertical="top" wrapText="1"/>
    </xf>
    <xf numFmtId="0" fontId="24" fillId="19" borderId="0" xfId="0" applyFont="1" applyFill="1" applyBorder="1" applyAlignment="1" applyProtection="1">
      <alignment horizontal="left" vertical="top" wrapText="1"/>
    </xf>
    <xf numFmtId="0" fontId="25" fillId="0" borderId="0" xfId="0" applyFont="1" applyBorder="1" applyAlignment="1" applyProtection="1">
      <alignment horizontal="left" vertical="top" wrapText="1"/>
    </xf>
    <xf numFmtId="0" fontId="0" fillId="0" borderId="0" xfId="0" applyBorder="1" applyAlignment="1">
      <alignment horizontal="left" vertical="top" wrapText="1"/>
    </xf>
    <xf numFmtId="0" fontId="21" fillId="19" borderId="17" xfId="0" applyFont="1" applyFill="1" applyBorder="1" applyAlignment="1" applyProtection="1">
      <alignment horizontal="center" vertical="center"/>
    </xf>
    <xf numFmtId="0" fontId="21" fillId="19" borderId="18" xfId="0" applyFont="1" applyFill="1" applyBorder="1" applyAlignment="1" applyProtection="1">
      <alignment horizontal="center" vertical="center"/>
    </xf>
    <xf numFmtId="0" fontId="21" fillId="19" borderId="27" xfId="0" applyFont="1" applyFill="1" applyBorder="1" applyAlignment="1" applyProtection="1">
      <alignment horizontal="center" vertical="center"/>
    </xf>
    <xf numFmtId="166" fontId="17"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1" fillId="19" borderId="0" xfId="115" quotePrefix="1" applyNumberFormat="1" applyFont="1" applyFill="1" applyBorder="1" applyAlignment="1" applyProtection="1">
      <alignment horizontal="center" wrapText="1"/>
    </xf>
    <xf numFmtId="0" fontId="0" fillId="0" borderId="18" xfId="0" applyBorder="1" applyAlignment="1">
      <alignment horizontal="left" wrapText="1"/>
    </xf>
    <xf numFmtId="0" fontId="0" fillId="0" borderId="0" xfId="0" applyBorder="1" applyAlignment="1">
      <alignment horizontal="left"/>
    </xf>
    <xf numFmtId="0" fontId="30" fillId="19" borderId="0" xfId="123" quotePrefix="1" applyNumberFormat="1" applyFont="1" applyFill="1" applyBorder="1" applyAlignment="1" applyProtection="1">
      <alignment horizontal="center" wrapText="1"/>
    </xf>
    <xf numFmtId="0" fontId="12" fillId="0" borderId="0" xfId="0" applyFont="1" applyBorder="1" applyAlignment="1">
      <alignment horizontal="center"/>
    </xf>
    <xf numFmtId="0" fontId="24"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10" fillId="20" borderId="16" xfId="0" applyFont="1" applyFill="1" applyBorder="1" applyAlignment="1" applyProtection="1">
      <alignment horizontal="center"/>
    </xf>
    <xf numFmtId="0" fontId="0" fillId="0" borderId="0" xfId="0" applyBorder="1" applyAlignment="1" applyProtection="1"/>
    <xf numFmtId="0" fontId="0" fillId="0" borderId="19" xfId="0" applyBorder="1" applyAlignment="1" applyProtection="1"/>
    <xf numFmtId="166" fontId="65" fillId="19" borderId="0" xfId="115" quotePrefix="1" applyNumberFormat="1" applyFont="1" applyFill="1" applyBorder="1" applyAlignment="1" applyProtection="1">
      <alignment horizontal="right" wrapText="1"/>
    </xf>
    <xf numFmtId="166" fontId="65" fillId="0" borderId="0" xfId="115" applyNumberFormat="1" applyFont="1" applyBorder="1" applyAlignment="1" applyProtection="1">
      <alignment horizontal="right"/>
    </xf>
    <xf numFmtId="166" fontId="32" fillId="19" borderId="0" xfId="0" quotePrefix="1" applyNumberFormat="1" applyFont="1" applyFill="1" applyBorder="1" applyAlignment="1">
      <alignment horizontal="right"/>
    </xf>
    <xf numFmtId="166" fontId="32" fillId="19" borderId="0" xfId="0" applyNumberFormat="1" applyFont="1" applyFill="1" applyBorder="1" applyAlignment="1">
      <alignment horizontal="right"/>
    </xf>
    <xf numFmtId="0" fontId="84" fillId="20" borderId="14" xfId="0" applyFont="1" applyFill="1" applyBorder="1" applyAlignment="1" applyProtection="1">
      <alignment horizontal="center"/>
    </xf>
    <xf numFmtId="0" fontId="85" fillId="20" borderId="14" xfId="0" applyFont="1" applyFill="1" applyBorder="1" applyAlignment="1" applyProtection="1">
      <alignment horizontal="center"/>
    </xf>
    <xf numFmtId="0" fontId="85" fillId="20" borderId="0" xfId="0" applyFont="1" applyFill="1" applyBorder="1" applyAlignment="1" applyProtection="1">
      <alignment horizontal="center"/>
    </xf>
    <xf numFmtId="0" fontId="26" fillId="20" borderId="16" xfId="0" applyFont="1" applyFill="1" applyBorder="1" applyAlignment="1" applyProtection="1">
      <alignment horizontal="center" vertical="top"/>
    </xf>
    <xf numFmtId="0" fontId="24" fillId="20" borderId="16" xfId="0" quotePrefix="1" applyFont="1" applyFill="1" applyBorder="1" applyAlignment="1" applyProtection="1">
      <alignment horizontal="center" vertical="center"/>
    </xf>
    <xf numFmtId="0" fontId="22" fillId="20" borderId="16" xfId="0" applyFont="1" applyFill="1" applyBorder="1" applyAlignment="1" applyProtection="1">
      <alignment horizontal="center"/>
    </xf>
    <xf numFmtId="0" fontId="24" fillId="20" borderId="16" xfId="0" applyFont="1" applyFill="1" applyBorder="1" applyAlignment="1" applyProtection="1">
      <alignment horizontal="center"/>
    </xf>
    <xf numFmtId="0" fontId="8" fillId="20" borderId="0" xfId="0" applyFont="1" applyFill="1" applyBorder="1" applyAlignment="1" applyProtection="1">
      <alignment horizontal="center"/>
    </xf>
    <xf numFmtId="0" fontId="8" fillId="20" borderId="19" xfId="0" applyFont="1" applyFill="1" applyBorder="1" applyAlignment="1" applyProtection="1">
      <alignment horizontal="center"/>
    </xf>
    <xf numFmtId="3" fontId="65" fillId="19" borderId="0" xfId="115" quotePrefix="1" applyNumberFormat="1" applyFont="1" applyFill="1" applyBorder="1" applyAlignment="1" applyProtection="1">
      <alignment horizontal="right" wrapText="1"/>
    </xf>
    <xf numFmtId="3" fontId="65" fillId="0" borderId="0" xfId="115" applyNumberFormat="1" applyFont="1" applyBorder="1" applyAlignment="1" applyProtection="1">
      <alignment horizontal="right"/>
    </xf>
    <xf numFmtId="0" fontId="24" fillId="19" borderId="0" xfId="0" applyFont="1" applyFill="1" applyBorder="1" applyAlignment="1" applyProtection="1">
      <alignment horizontal="left" vertical="top"/>
    </xf>
    <xf numFmtId="3" fontId="33" fillId="19" borderId="0" xfId="115" quotePrefix="1" applyNumberFormat="1" applyFont="1" applyFill="1" applyBorder="1" applyAlignment="1" applyProtection="1">
      <alignment horizontal="right" wrapText="1"/>
    </xf>
    <xf numFmtId="3" fontId="33" fillId="0" borderId="0" xfId="115" applyNumberFormat="1" applyFont="1" applyBorder="1" applyAlignment="1" applyProtection="1">
      <alignment horizontal="right"/>
    </xf>
    <xf numFmtId="166" fontId="17" fillId="17" borderId="36" xfId="135" quotePrefix="1" applyNumberFormat="1" applyFont="1" applyFill="1" applyBorder="1" applyAlignment="1" applyProtection="1">
      <alignment horizontal="center" vertical="center" wrapText="1"/>
      <protection locked="0"/>
    </xf>
    <xf numFmtId="0" fontId="3" fillId="0" borderId="37" xfId="135" applyBorder="1" applyAlignment="1">
      <alignment vertical="center" wrapText="1"/>
    </xf>
    <xf numFmtId="0" fontId="3" fillId="0" borderId="38" xfId="135" applyBorder="1" applyAlignment="1">
      <alignment vertical="center" wrapText="1"/>
    </xf>
    <xf numFmtId="0" fontId="18" fillId="20" borderId="16" xfId="135" applyFont="1" applyFill="1" applyBorder="1" applyAlignment="1">
      <alignment horizontal="center" vertical="top" wrapText="1"/>
    </xf>
    <xf numFmtId="0" fontId="18" fillId="20" borderId="0" xfId="135" applyFont="1" applyFill="1" applyBorder="1" applyAlignment="1">
      <alignment horizontal="center" vertical="top" wrapText="1"/>
    </xf>
    <xf numFmtId="0" fontId="18" fillId="20" borderId="19" xfId="135" applyFont="1" applyFill="1" applyBorder="1" applyAlignment="1">
      <alignment horizontal="center" vertical="top" wrapText="1"/>
    </xf>
    <xf numFmtId="0" fontId="24" fillId="19" borderId="0" xfId="135" applyFont="1" applyFill="1" applyBorder="1" applyAlignment="1">
      <alignment vertical="center" wrapText="1"/>
    </xf>
    <xf numFmtId="0" fontId="3" fillId="0" borderId="0" xfId="135" applyAlignment="1">
      <alignment vertical="center" wrapText="1"/>
    </xf>
    <xf numFmtId="0" fontId="24" fillId="19" borderId="0" xfId="135" applyFont="1" applyFill="1" applyBorder="1" applyAlignment="1">
      <alignment horizontal="left" vertical="top" wrapText="1"/>
    </xf>
    <xf numFmtId="0" fontId="3" fillId="0" borderId="0" xfId="135" applyAlignment="1">
      <alignment horizontal="left" vertical="top" wrapText="1"/>
    </xf>
    <xf numFmtId="0" fontId="30" fillId="19" borderId="0" xfId="115" quotePrefix="1" applyNumberFormat="1" applyFont="1" applyFill="1" applyBorder="1" applyAlignment="1" applyProtection="1">
      <alignment horizontal="center" wrapText="1"/>
    </xf>
    <xf numFmtId="0" fontId="11" fillId="22" borderId="36" xfId="0" applyFont="1" applyFill="1" applyBorder="1" applyAlignment="1" applyProtection="1">
      <alignment horizontal="center" vertical="center"/>
    </xf>
    <xf numFmtId="0" fontId="11" fillId="22" borderId="38" xfId="0" applyFont="1" applyFill="1" applyBorder="1" applyAlignment="1" applyProtection="1">
      <alignment horizontal="center" vertical="center"/>
    </xf>
    <xf numFmtId="0" fontId="8" fillId="26" borderId="0" xfId="0" applyFont="1" applyFill="1" applyBorder="1" applyAlignment="1">
      <alignment vertical="center" wrapText="1"/>
    </xf>
    <xf numFmtId="0" fontId="15" fillId="0" borderId="0" xfId="0" applyFont="1" applyFill="1" applyBorder="1" applyAlignment="1">
      <alignment wrapText="1"/>
    </xf>
    <xf numFmtId="0" fontId="8" fillId="26" borderId="0" xfId="0" quotePrefix="1" applyFont="1" applyFill="1" applyBorder="1" applyAlignment="1">
      <alignment vertical="center" wrapText="1"/>
    </xf>
    <xf numFmtId="0" fontId="3" fillId="0" borderId="0" xfId="0" applyFont="1" applyFill="1" applyBorder="1" applyAlignment="1">
      <alignment wrapText="1"/>
    </xf>
    <xf numFmtId="0" fontId="8" fillId="26"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59" fillId="27" borderId="24" xfId="0" applyFont="1" applyFill="1" applyBorder="1" applyAlignment="1" applyProtection="1">
      <alignment horizontal="left" vertical="top" wrapText="1"/>
    </xf>
    <xf numFmtId="0" fontId="3" fillId="27" borderId="25" xfId="0" applyFont="1" applyFill="1" applyBorder="1" applyAlignment="1">
      <alignment wrapText="1"/>
    </xf>
    <xf numFmtId="0" fontId="3" fillId="27" borderId="26" xfId="0" applyFont="1" applyFill="1" applyBorder="1" applyAlignment="1">
      <alignment wrapText="1"/>
    </xf>
    <xf numFmtId="0" fontId="8" fillId="25" borderId="0" xfId="0" applyFont="1" applyFill="1" applyBorder="1" applyAlignment="1">
      <alignment horizontal="center" vertical="top"/>
    </xf>
    <xf numFmtId="0" fontId="76" fillId="25" borderId="18" xfId="0" applyFont="1" applyFill="1" applyBorder="1" applyAlignment="1">
      <alignment horizontal="center" wrapText="1"/>
    </xf>
    <xf numFmtId="0" fontId="10" fillId="25" borderId="0" xfId="0" applyFont="1" applyFill="1" applyBorder="1" applyAlignment="1">
      <alignment horizontal="center"/>
    </xf>
    <xf numFmtId="0" fontId="22" fillId="25" borderId="0" xfId="0" applyFont="1" applyFill="1" applyBorder="1" applyAlignment="1">
      <alignment horizontal="center"/>
    </xf>
    <xf numFmtId="0" fontId="8" fillId="25" borderId="0" xfId="0" applyFont="1" applyFill="1" applyBorder="1" applyAlignment="1">
      <alignment horizontal="center" vertical="center"/>
    </xf>
    <xf numFmtId="0" fontId="8" fillId="25" borderId="0" xfId="0" quotePrefix="1"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0"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8" fillId="31" borderId="0" xfId="0" quotePrefix="1" applyFont="1" applyFill="1" applyBorder="1" applyAlignment="1" applyProtection="1">
      <alignment horizontal="center" vertical="top" wrapText="1"/>
    </xf>
    <xf numFmtId="0" fontId="8" fillId="23" borderId="0" xfId="0" applyFont="1" applyFill="1" applyBorder="1" applyAlignment="1">
      <alignment horizontal="center" vertical="top" wrapText="1"/>
    </xf>
    <xf numFmtId="0" fontId="8" fillId="31" borderId="32" xfId="0" quotePrefix="1" applyFont="1" applyFill="1" applyBorder="1" applyAlignment="1" applyProtection="1">
      <alignment horizontal="center" vertical="top" wrapText="1"/>
    </xf>
    <xf numFmtId="0" fontId="8" fillId="31" borderId="34" xfId="0" quotePrefix="1" applyFont="1" applyFill="1" applyBorder="1" applyAlignment="1" applyProtection="1">
      <alignment horizontal="center" vertical="top" wrapText="1"/>
    </xf>
    <xf numFmtId="0" fontId="5" fillId="19" borderId="24" xfId="0" applyFont="1" applyFill="1" applyBorder="1" applyAlignment="1" applyProtection="1">
      <alignment horizontal="center"/>
    </xf>
    <xf numFmtId="0" fontId="5" fillId="19" borderId="25" xfId="0" applyFont="1" applyFill="1" applyBorder="1" applyAlignment="1" applyProtection="1">
      <alignment horizontal="center"/>
    </xf>
    <xf numFmtId="0" fontId="5" fillId="19" borderId="26" xfId="0" applyFont="1" applyFill="1" applyBorder="1" applyAlignment="1" applyProtection="1">
      <alignment horizontal="center"/>
    </xf>
    <xf numFmtId="3" fontId="7" fillId="0" borderId="24" xfId="0" applyNumberFormat="1" applyFont="1" applyBorder="1" applyAlignment="1" applyProtection="1">
      <alignment horizontal="center"/>
    </xf>
    <xf numFmtId="3" fontId="7" fillId="0" borderId="25" xfId="0" applyNumberFormat="1" applyFont="1" applyBorder="1" applyAlignment="1" applyProtection="1">
      <alignment horizontal="center"/>
    </xf>
    <xf numFmtId="3" fontId="7" fillId="0" borderId="26" xfId="0" applyNumberFormat="1" applyFont="1" applyBorder="1" applyAlignment="1" applyProtection="1">
      <alignment horizontal="center"/>
    </xf>
    <xf numFmtId="0" fontId="0" fillId="22" borderId="0" xfId="0" applyFill="1" applyAlignment="1">
      <alignment horizontal="left"/>
    </xf>
    <xf numFmtId="0" fontId="74" fillId="22" borderId="0" xfId="0" applyFont="1" applyFill="1" applyAlignment="1">
      <alignment horizontal="left"/>
    </xf>
    <xf numFmtId="0" fontId="2" fillId="22" borderId="25" xfId="0" applyFont="1" applyFill="1" applyBorder="1" applyAlignment="1">
      <alignment horizontal="left"/>
    </xf>
    <xf numFmtId="0" fontId="8" fillId="30" borderId="0" xfId="0" applyFont="1" applyFill="1" applyBorder="1" applyAlignment="1">
      <alignment horizontal="left" vertical="top" wrapText="1"/>
    </xf>
    <xf numFmtId="0" fontId="2" fillId="30" borderId="15" xfId="0" applyFont="1" applyFill="1" applyBorder="1" applyAlignment="1">
      <alignment horizontal="left"/>
    </xf>
    <xf numFmtId="0" fontId="8" fillId="22" borderId="15" xfId="0" applyFont="1" applyFill="1" applyBorder="1" applyAlignment="1" applyProtection="1">
      <alignment horizontal="left" vertical="center"/>
    </xf>
    <xf numFmtId="0" fontId="15" fillId="22" borderId="0" xfId="0" applyFont="1" applyFill="1" applyBorder="1" applyAlignment="1" applyProtection="1">
      <alignment horizontal="left"/>
    </xf>
    <xf numFmtId="0" fontId="0" fillId="22" borderId="0" xfId="0" applyFill="1" applyBorder="1" applyAlignment="1">
      <alignment horizontal="left"/>
    </xf>
    <xf numFmtId="0" fontId="15" fillId="22" borderId="0" xfId="135" applyFont="1" applyFill="1" applyBorder="1" applyAlignment="1">
      <alignment horizontal="left"/>
    </xf>
    <xf numFmtId="0" fontId="86" fillId="22" borderId="0" xfId="0" applyFont="1" applyFill="1" applyBorder="1" applyAlignment="1">
      <alignment horizontal="left"/>
    </xf>
    <xf numFmtId="0" fontId="8" fillId="22" borderId="15" xfId="0" applyFont="1" applyFill="1" applyBorder="1" applyAlignment="1">
      <alignment horizontal="left" vertical="center"/>
    </xf>
    <xf numFmtId="0" fontId="15" fillId="22" borderId="0" xfId="0" applyFont="1" applyFill="1" applyBorder="1" applyAlignment="1">
      <alignment horizontal="left" vertical="center"/>
    </xf>
    <xf numFmtId="0" fontId="15" fillId="22" borderId="21" xfId="135" applyFont="1" applyFill="1" applyBorder="1" applyAlignment="1">
      <alignment horizontal="left"/>
    </xf>
    <xf numFmtId="0" fontId="15" fillId="22" borderId="21" xfId="0" applyFont="1" applyFill="1" applyBorder="1" applyAlignment="1" applyProtection="1">
      <alignment horizontal="left"/>
    </xf>
    <xf numFmtId="0" fontId="15" fillId="22" borderId="21" xfId="0" applyFont="1" applyFill="1" applyBorder="1" applyAlignment="1" applyProtection="1">
      <alignment horizontal="left" vertical="center"/>
    </xf>
    <xf numFmtId="0" fontId="15" fillId="22" borderId="21" xfId="0" applyFont="1" applyFill="1" applyBorder="1" applyAlignment="1">
      <alignment horizontal="left"/>
    </xf>
    <xf numFmtId="0" fontId="0" fillId="22" borderId="21" xfId="0" applyFill="1" applyBorder="1" applyAlignment="1">
      <alignment horizontal="left"/>
    </xf>
    <xf numFmtId="0" fontId="15" fillId="22" borderId="33" xfId="0" applyFont="1" applyFill="1" applyBorder="1" applyAlignment="1">
      <alignment horizontal="left"/>
    </xf>
    <xf numFmtId="0" fontId="89" fillId="22" borderId="0" xfId="0" applyFont="1" applyFill="1" applyBorder="1" applyAlignment="1">
      <alignment horizontal="left"/>
    </xf>
    <xf numFmtId="0" fontId="89" fillId="22" borderId="21" xfId="0" applyFont="1" applyFill="1" applyBorder="1" applyAlignment="1" applyProtection="1">
      <alignment horizontal="left"/>
    </xf>
    <xf numFmtId="0" fontId="89" fillId="22" borderId="0" xfId="0" applyFont="1" applyFill="1" applyBorder="1" applyAlignment="1">
      <alignment horizontal="right"/>
    </xf>
    <xf numFmtId="3" fontId="89" fillId="22" borderId="0" xfId="0" applyNumberFormat="1" applyFont="1" applyFill="1" applyBorder="1" applyAlignment="1">
      <alignment horizontal="right"/>
    </xf>
    <xf numFmtId="173" fontId="89" fillId="22" borderId="0" xfId="88" applyNumberFormat="1" applyFont="1" applyFill="1" applyBorder="1" applyAlignment="1">
      <alignment horizontal="right"/>
    </xf>
    <xf numFmtId="2" fontId="89" fillId="22" borderId="0" xfId="0" applyNumberFormat="1" applyFont="1" applyFill="1" applyBorder="1" applyAlignment="1">
      <alignment horizontal="right"/>
    </xf>
    <xf numFmtId="0" fontId="89" fillId="22" borderId="0" xfId="0" applyFont="1" applyFill="1" applyBorder="1" applyAlignment="1">
      <alignment horizontal="right" vertical="center"/>
    </xf>
    <xf numFmtId="0" fontId="89" fillId="22" borderId="22" xfId="0" applyFont="1" applyFill="1" applyBorder="1" applyAlignment="1">
      <alignment horizontal="right"/>
    </xf>
    <xf numFmtId="0" fontId="89" fillId="22" borderId="0" xfId="0" applyFont="1" applyFill="1" applyAlignment="1">
      <alignment horizontal="right"/>
    </xf>
    <xf numFmtId="9" fontId="89" fillId="22" borderId="0" xfId="153" applyNumberFormat="1" applyFont="1" applyFill="1" applyAlignment="1">
      <alignment horizontal="right"/>
    </xf>
  </cellXfs>
  <cellStyles count="165">
    <cellStyle name="%" xfId="1"/>
    <cellStyle name="20% - Accent1" xfId="2" builtinId="30" customBuiltin="1"/>
    <cellStyle name="20% - Accent1 2" xfId="3"/>
    <cellStyle name="20% - Accent1 3" xfId="4"/>
    <cellStyle name="20% - Accent2" xfId="5" builtinId="34" customBuiltin="1"/>
    <cellStyle name="20% - Accent2 2" xfId="6"/>
    <cellStyle name="20% - Accent2 3" xfId="7"/>
    <cellStyle name="20% - Accent3" xfId="8" builtinId="38" customBuiltin="1"/>
    <cellStyle name="20% - Accent3 2" xfId="9"/>
    <cellStyle name="20% - Accent3 3" xfId="10"/>
    <cellStyle name="20% - Accent4" xfId="11" builtinId="42" customBuiltin="1"/>
    <cellStyle name="20% - Accent4 2" xfId="12"/>
    <cellStyle name="20% - Accent4 3" xfId="13"/>
    <cellStyle name="20% - Accent5" xfId="14" builtinId="46" customBuiltin="1"/>
    <cellStyle name="20% - Accent5 2" xfId="15"/>
    <cellStyle name="20% - Accent5 3" xfId="16"/>
    <cellStyle name="20% - Accent6" xfId="17" builtinId="50" customBuiltin="1"/>
    <cellStyle name="20% - Accent6 2" xfId="18"/>
    <cellStyle name="20% - Accent6 3" xfId="19"/>
    <cellStyle name="40% - Accent1" xfId="20" builtinId="31" customBuiltin="1"/>
    <cellStyle name="40% - Accent1 2" xfId="21"/>
    <cellStyle name="40% - Accent1 3" xfId="22"/>
    <cellStyle name="40% - Accent2" xfId="23" builtinId="35" customBuiltin="1"/>
    <cellStyle name="40% - Accent2 2" xfId="24"/>
    <cellStyle name="40% - Accent2 3" xfId="25"/>
    <cellStyle name="40% - Accent3" xfId="26" builtinId="39" customBuiltin="1"/>
    <cellStyle name="40% - Accent3 2" xfId="27"/>
    <cellStyle name="40% - Accent3 3" xfId="28"/>
    <cellStyle name="40% - Accent4" xfId="29" builtinId="43" customBuiltin="1"/>
    <cellStyle name="40% - Accent4 2" xfId="30"/>
    <cellStyle name="40% - Accent4 3" xfId="31"/>
    <cellStyle name="40% - Accent5" xfId="32" builtinId="47" customBuiltin="1"/>
    <cellStyle name="40% - Accent5 2" xfId="33"/>
    <cellStyle name="40% - Accent5 3" xfId="34"/>
    <cellStyle name="40% - Accent6" xfId="35" builtinId="51" customBuiltin="1"/>
    <cellStyle name="40% - Accent6 2" xfId="36"/>
    <cellStyle name="40% - Accent6 3" xfId="37"/>
    <cellStyle name="60% - Accent1" xfId="38" builtinId="32" customBuiltin="1"/>
    <cellStyle name="60% - Accent1 2" xfId="39"/>
    <cellStyle name="60% - Accent1 3" xfId="40"/>
    <cellStyle name="60% - Accent2" xfId="41" builtinId="36" customBuiltin="1"/>
    <cellStyle name="60% - Accent2 2" xfId="42"/>
    <cellStyle name="60% - Accent2 3" xfId="43"/>
    <cellStyle name="60% - Accent3" xfId="44" builtinId="40" customBuiltin="1"/>
    <cellStyle name="60% - Accent3 2" xfId="45"/>
    <cellStyle name="60% - Accent3 3" xfId="46"/>
    <cellStyle name="60% - Accent4" xfId="47" builtinId="44" customBuiltin="1"/>
    <cellStyle name="60% - Accent4 2" xfId="48"/>
    <cellStyle name="60% - Accent4 3" xfId="49"/>
    <cellStyle name="60% - Accent5" xfId="50" builtinId="48" customBuiltin="1"/>
    <cellStyle name="60% - Accent5 2" xfId="51"/>
    <cellStyle name="60% - Accent5 3" xfId="52"/>
    <cellStyle name="60% - Accent6" xfId="53" builtinId="52" customBuiltin="1"/>
    <cellStyle name="60% - Accent6 2" xfId="54"/>
    <cellStyle name="60% - Accent6 3" xfId="55"/>
    <cellStyle name="Accent1" xfId="56" builtinId="29" customBuiltin="1"/>
    <cellStyle name="Accent1 2" xfId="57"/>
    <cellStyle name="Accent1 3" xfId="58"/>
    <cellStyle name="Accent2" xfId="59" builtinId="33" customBuiltin="1"/>
    <cellStyle name="Accent2 2" xfId="60"/>
    <cellStyle name="Accent2 3" xfId="61"/>
    <cellStyle name="Accent3" xfId="62" builtinId="37" customBuiltin="1"/>
    <cellStyle name="Accent3 2" xfId="63"/>
    <cellStyle name="Accent3 3" xfId="64"/>
    <cellStyle name="Accent4" xfId="65" builtinId="41" customBuiltin="1"/>
    <cellStyle name="Accent4 2" xfId="66"/>
    <cellStyle name="Accent4 3" xfId="67"/>
    <cellStyle name="Accent5" xfId="68" builtinId="45" customBuiltin="1"/>
    <cellStyle name="Accent5 2" xfId="69"/>
    <cellStyle name="Accent5 3" xfId="70"/>
    <cellStyle name="Accent6" xfId="71" builtinId="49" customBuiltin="1"/>
    <cellStyle name="Accent6 2" xfId="72"/>
    <cellStyle name="Accent6 3" xfId="73"/>
    <cellStyle name="Bad" xfId="74" builtinId="27" customBuiltin="1"/>
    <cellStyle name="Bad 2" xfId="75"/>
    <cellStyle name="Bad 3" xfId="76"/>
    <cellStyle name="Calculation" xfId="77" builtinId="22" customBuiltin="1"/>
    <cellStyle name="Calculation 2" xfId="78"/>
    <cellStyle name="Calculation 3" xfId="79"/>
    <cellStyle name="CellBAValue" xfId="80"/>
    <cellStyle name="CellBAValue 2" xfId="81"/>
    <cellStyle name="CellNationValue" xfId="82"/>
    <cellStyle name="CellUAValue" xfId="83"/>
    <cellStyle name="CellUAValue 2" xfId="84"/>
    <cellStyle name="Check Cell" xfId="85" builtinId="23" customBuiltin="1"/>
    <cellStyle name="Check Cell 2" xfId="86"/>
    <cellStyle name="Check Cell 3" xfId="87"/>
    <cellStyle name="Comma" xfId="88" builtinId="3"/>
    <cellStyle name="Comma 2" xfId="89"/>
    <cellStyle name="Comma 2 2" xfId="90"/>
    <cellStyle name="Comma 2 3" xfId="91"/>
    <cellStyle name="Comma 2 4" xfId="92"/>
    <cellStyle name="Comma 3" xfId="93"/>
    <cellStyle name="Comma 4" xfId="94"/>
    <cellStyle name="Comma 4 2" xfId="95"/>
    <cellStyle name="Comma 5" xfId="96"/>
    <cellStyle name="Explanatory Text" xfId="97" builtinId="53" customBuiltin="1"/>
    <cellStyle name="Explanatory Text 2" xfId="98"/>
    <cellStyle name="Explanatory Text 3" xfId="99"/>
    <cellStyle name="Good" xfId="100" builtinId="26" customBuiltin="1"/>
    <cellStyle name="Good 2" xfId="101"/>
    <cellStyle name="Good 3" xfId="102"/>
    <cellStyle name="Heading 1" xfId="103" builtinId="16" customBuiltin="1"/>
    <cellStyle name="Heading 1 2" xfId="104"/>
    <cellStyle name="Heading 1 3" xfId="105"/>
    <cellStyle name="Heading 2" xfId="106" builtinId="17" customBuiltin="1"/>
    <cellStyle name="Heading 2 2" xfId="107"/>
    <cellStyle name="Heading 2 3" xfId="108"/>
    <cellStyle name="Heading 3" xfId="109" builtinId="18" customBuiltin="1"/>
    <cellStyle name="Heading 3 2" xfId="110"/>
    <cellStyle name="Heading 3 3" xfId="111"/>
    <cellStyle name="Heading 4" xfId="112" builtinId="19" customBuiltin="1"/>
    <cellStyle name="Heading 4 2" xfId="113"/>
    <cellStyle name="Heading 4 3" xfId="114"/>
    <cellStyle name="Hyperlink" xfId="115" builtinId="8"/>
    <cellStyle name="Hyperlink 2" xfId="116"/>
    <cellStyle name="Hyperlink 2 2" xfId="117"/>
    <cellStyle name="Hyperlink 3" xfId="118"/>
    <cellStyle name="Hyperlink 4" xfId="119"/>
    <cellStyle name="Hyperlink 4 2" xfId="120"/>
    <cellStyle name="Hyperlink 4 3" xfId="121"/>
    <cellStyle name="Hyperlink 5" xfId="122"/>
    <cellStyle name="Hyperlink_Wiltshire UA revised - " xfId="123"/>
    <cellStyle name="Input" xfId="124" builtinId="20" customBuiltin="1"/>
    <cellStyle name="Input 2" xfId="125"/>
    <cellStyle name="Input 3" xfId="126"/>
    <cellStyle name="Linked Cell" xfId="127" builtinId="24" customBuiltin="1"/>
    <cellStyle name="Linked Cell 2" xfId="128"/>
    <cellStyle name="Linked Cell 3" xfId="129"/>
    <cellStyle name="Neutral" xfId="130" builtinId="28" customBuiltin="1"/>
    <cellStyle name="Neutral 2" xfId="131"/>
    <cellStyle name="Neutral 3" xfId="132"/>
    <cellStyle name="Normal" xfId="0" builtinId="0"/>
    <cellStyle name="Normal 2" xfId="133"/>
    <cellStyle name="Normal 2 2" xfId="134"/>
    <cellStyle name="Normal 2 2 2" xfId="135"/>
    <cellStyle name="Normal 2 2 3" xfId="136"/>
    <cellStyle name="Normal 2 3" xfId="137"/>
    <cellStyle name="Normal 2 4" xfId="138"/>
    <cellStyle name="Normal 3" xfId="139"/>
    <cellStyle name="Normal 3 2" xfId="140"/>
    <cellStyle name="Normal 3 3" xfId="141"/>
    <cellStyle name="Normal 3 4" xfId="142"/>
    <cellStyle name="Normal 4" xfId="143"/>
    <cellStyle name="Normal 5" xfId="144"/>
    <cellStyle name="Normal 6" xfId="145"/>
    <cellStyle name="Normal 7" xfId="146"/>
    <cellStyle name="Note" xfId="147" builtinId="10" customBuiltin="1"/>
    <cellStyle name="Note 2" xfId="148"/>
    <cellStyle name="Note 3" xfId="149"/>
    <cellStyle name="Output" xfId="150" builtinId="21" customBuiltin="1"/>
    <cellStyle name="Output 2" xfId="151"/>
    <cellStyle name="Output 3" xfId="152"/>
    <cellStyle name="Percent" xfId="153" builtinId="5"/>
    <cellStyle name="Percent 2" xfId="154"/>
    <cellStyle name="Percent 3" xfId="155"/>
    <cellStyle name="Title" xfId="156" builtinId="15" customBuiltin="1"/>
    <cellStyle name="Title 2" xfId="157"/>
    <cellStyle name="Title 3" xfId="158"/>
    <cellStyle name="Total" xfId="159" builtinId="25" customBuiltin="1"/>
    <cellStyle name="Total 2" xfId="160"/>
    <cellStyle name="Total 3" xfId="161"/>
    <cellStyle name="Warning Text" xfId="162" builtinId="11" customBuiltin="1"/>
    <cellStyle name="Warning Text 2" xfId="163"/>
    <cellStyle name="Warning Text 3" xfId="164"/>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lor auto="1"/>
        <name val="Cambria"/>
        <scheme val="none"/>
      </font>
      <fill>
        <patternFill>
          <bgColor rgb="FF92D050"/>
        </patternFill>
      </fill>
    </dxf>
    <dxf>
      <font>
        <b val="0"/>
        <i val="0"/>
        <condense val="0"/>
        <extend val="0"/>
        <color auto="1"/>
      </font>
      <fill>
        <patternFill patternType="none">
          <bgColor indexed="65"/>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ont>
        <b/>
        <i val="0"/>
        <condense val="0"/>
        <extend val="0"/>
        <color indexed="10"/>
      </font>
      <fill>
        <patternFill patternType="solid">
          <bgColor indexed="26"/>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ont>
        <b val="0"/>
        <i val="0"/>
        <condense val="0"/>
        <extend val="0"/>
        <u val="none"/>
        <color indexed="8"/>
      </font>
      <fill>
        <patternFill>
          <bgColor indexed="26"/>
        </patternFill>
      </fill>
    </dxf>
    <dxf>
      <font>
        <b/>
        <i val="0"/>
        <condense val="0"/>
        <extend val="0"/>
        <color indexed="10"/>
      </font>
      <fill>
        <patternFill>
          <bgColor indexed="26"/>
        </patternFill>
      </fill>
    </dxf>
    <dxf>
      <font>
        <b/>
        <i val="0"/>
        <condense val="0"/>
        <extend val="0"/>
        <u/>
        <color indexed="9"/>
      </font>
      <fill>
        <patternFill>
          <bgColor indexed="8"/>
        </patternFill>
      </fill>
    </dxf>
    <dxf>
      <font>
        <b val="0"/>
        <i val="0"/>
        <condense val="0"/>
        <extend val="0"/>
        <u val="none"/>
        <color indexed="8"/>
      </font>
      <fill>
        <patternFill>
          <bgColor indexed="26"/>
        </patternFill>
      </fill>
    </dxf>
    <dxf>
      <font>
        <b/>
        <i val="0"/>
        <condense val="0"/>
        <extend val="0"/>
        <color indexed="10"/>
      </font>
      <fill>
        <patternFill>
          <bgColor indexed="26"/>
        </patternFill>
      </fill>
    </dxf>
    <dxf>
      <font>
        <b/>
        <i val="0"/>
        <condense val="0"/>
        <extend val="0"/>
        <u/>
        <color indexed="9"/>
      </font>
      <fill>
        <patternFill>
          <bgColor indexed="8"/>
        </patternFill>
      </fill>
    </dxf>
    <dxf>
      <font>
        <b val="0"/>
        <i val="0"/>
        <condense val="0"/>
        <extend val="0"/>
        <u val="none"/>
        <color indexed="8"/>
      </font>
      <fill>
        <patternFill>
          <bgColor indexed="26"/>
        </patternFill>
      </fill>
    </dxf>
    <dxf>
      <font>
        <b/>
        <i val="0"/>
        <condense val="0"/>
        <extend val="0"/>
        <color indexed="10"/>
      </font>
      <fill>
        <patternFill>
          <bgColor indexed="26"/>
        </patternFill>
      </fill>
    </dxf>
    <dxf>
      <fill>
        <patternFill>
          <bgColor indexed="13"/>
        </patternFill>
      </fill>
    </dxf>
    <dxf>
      <fill>
        <patternFill>
          <bgColor theme="0" tint="-0.34998626667073579"/>
        </patternFill>
      </fill>
    </dxf>
    <dxf>
      <fill>
        <patternFill>
          <bgColor theme="0" tint="-0.34998626667073579"/>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0" tint="-0.34998626667073579"/>
        </patternFill>
      </fill>
    </dxf>
    <dxf>
      <fill>
        <patternFill>
          <bgColor indexed="13"/>
        </patternFill>
      </fill>
    </dxf>
    <dxf>
      <fill>
        <patternFill>
          <bgColor indexed="10"/>
        </patternFill>
      </fill>
    </dxf>
    <dxf>
      <fill>
        <patternFill>
          <bgColor indexed="13"/>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i val="0"/>
        <condense val="0"/>
        <extend val="0"/>
        <color indexed="10"/>
      </font>
      <fill>
        <patternFill>
          <bgColor indexed="26"/>
        </patternFill>
      </fill>
    </dxf>
    <dxf>
      <font>
        <b/>
        <i val="0"/>
        <condense val="0"/>
        <extend val="0"/>
        <color indexed="10"/>
      </font>
      <fill>
        <patternFill>
          <bgColor indexed="26"/>
        </patternFill>
      </fill>
    </dxf>
    <dxf>
      <font>
        <b/>
        <i val="0"/>
        <condense val="0"/>
        <extend val="0"/>
        <u/>
        <color indexed="9"/>
      </font>
      <fill>
        <patternFill>
          <bgColor indexed="8"/>
        </patternFill>
      </fill>
    </dxf>
    <dxf>
      <font>
        <b val="0"/>
        <i val="0"/>
        <condense val="0"/>
        <extend val="0"/>
        <color indexed="8"/>
      </font>
    </dxf>
    <dxf>
      <font>
        <b/>
        <i val="0"/>
        <condense val="0"/>
        <extend val="0"/>
        <u/>
        <color indexed="10"/>
      </font>
      <fill>
        <patternFill patternType="solid">
          <bgColor indexed="26"/>
        </patternFill>
      </fill>
    </dxf>
    <dxf>
      <fill>
        <patternFill>
          <bgColor indexed="13"/>
        </patternFill>
      </fill>
    </dxf>
    <dxf>
      <fill>
        <patternFill>
          <bgColor indexed="10"/>
        </patternFill>
      </fill>
    </dxf>
    <dxf>
      <font>
        <b/>
        <i val="0"/>
        <condense val="0"/>
        <extend val="0"/>
        <u/>
        <color indexed="9"/>
      </font>
      <fill>
        <patternFill>
          <bgColor indexed="8"/>
        </patternFill>
      </fill>
    </dxf>
    <dxf>
      <font>
        <b val="0"/>
        <i val="0"/>
        <condense val="0"/>
        <extend val="0"/>
        <u val="none"/>
        <color indexed="8"/>
      </font>
      <fill>
        <patternFill patternType="none">
          <bgColor indexed="65"/>
        </patternFill>
      </fill>
    </dxf>
    <dxf>
      <font>
        <b/>
        <i val="0"/>
        <condense val="0"/>
        <extend val="0"/>
        <color indexed="10"/>
      </font>
      <fill>
        <patternFill patternType="solid">
          <bgColor indexed="26"/>
        </patternFill>
      </fill>
    </dxf>
    <dxf>
      <font>
        <b/>
        <i val="0"/>
        <condense val="0"/>
        <extend val="0"/>
        <u/>
        <color indexed="9"/>
      </font>
      <fill>
        <patternFill>
          <bgColor indexed="8"/>
        </patternFill>
      </fill>
    </dxf>
    <dxf>
      <font>
        <b val="0"/>
        <i val="0"/>
        <condense val="0"/>
        <extend val="0"/>
        <color indexed="8"/>
      </font>
    </dxf>
    <dxf>
      <font>
        <b/>
        <i val="0"/>
        <condense val="0"/>
        <extend val="0"/>
        <u/>
        <color indexed="10"/>
      </font>
      <fill>
        <patternFill patternType="solid">
          <bgColor indexed="26"/>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1821180</xdr:colOff>
      <xdr:row>5</xdr:row>
      <xdr:rowOff>106680</xdr:rowOff>
    </xdr:to>
    <xdr:pic>
      <xdr:nvPicPr>
        <xdr:cNvPr id="3280" name="Picture 92"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00300" cy="1402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144780</xdr:colOff>
      <xdr:row>0</xdr:row>
      <xdr:rowOff>106680</xdr:rowOff>
    </xdr:from>
    <xdr:to>
      <xdr:col>1</xdr:col>
      <xdr:colOff>2125980</xdr:colOff>
      <xdr:row>5</xdr:row>
      <xdr:rowOff>144780</xdr:rowOff>
    </xdr:to>
    <xdr:pic>
      <xdr:nvPicPr>
        <xdr:cNvPr id="15475" name="Picture 36"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106680"/>
          <a:ext cx="2461260" cy="1394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tint="0.59999389629810485"/>
  </sheetPr>
  <dimension ref="A1:W193"/>
  <sheetViews>
    <sheetView showGridLines="0" tabSelected="1" zoomScale="75" zoomScaleNormal="75" zoomScaleSheetLayoutView="75" workbookViewId="0">
      <selection activeCell="A7" sqref="A7:J7"/>
    </sheetView>
  </sheetViews>
  <sheetFormatPr defaultColWidth="9.140625" defaultRowHeight="15" x14ac:dyDescent="0.2"/>
  <cols>
    <col min="1" max="1" width="4.42578125" style="64" customWidth="1"/>
    <col min="2" max="2" width="4" style="64" customWidth="1"/>
    <col min="3" max="3" width="75.5703125" style="64" customWidth="1"/>
    <col min="4" max="4" width="24.7109375" style="64" customWidth="1"/>
    <col min="5" max="5" width="3.7109375" style="64" customWidth="1"/>
    <col min="6" max="6" width="24.7109375" style="64" customWidth="1"/>
    <col min="7" max="7" width="3.7109375" style="64" customWidth="1"/>
    <col min="8" max="8" width="24.7109375" style="64" customWidth="1"/>
    <col min="9" max="10" width="4" style="64" customWidth="1"/>
    <col min="11" max="11" width="17" style="179" bestFit="1" customWidth="1"/>
    <col min="12" max="12" width="9.28515625" style="85" bestFit="1" customWidth="1"/>
    <col min="13" max="13" width="17" style="496" bestFit="1" customWidth="1"/>
    <col min="14" max="14" width="8.5703125" style="486" bestFit="1" customWidth="1"/>
    <col min="15" max="15" width="10.42578125" style="486" bestFit="1" customWidth="1"/>
    <col min="16" max="16" width="9.140625" style="491"/>
    <col min="17" max="17" width="10.42578125" style="486" customWidth="1"/>
    <col min="18" max="18" width="12.140625" style="485" bestFit="1" customWidth="1"/>
    <col min="19" max="19" width="9.7109375" style="147" customWidth="1"/>
    <col min="20" max="22" width="9.140625" style="465"/>
    <col min="23" max="23" width="9.140625" style="466"/>
    <col min="24" max="16384" width="9.140625" style="64"/>
  </cols>
  <sheetData>
    <row r="1" spans="1:23" s="7" customFormat="1" ht="20.100000000000001" customHeight="1" x14ac:dyDescent="0.2">
      <c r="A1" s="4"/>
      <c r="B1" s="5"/>
      <c r="C1" s="523"/>
      <c r="D1" s="524"/>
      <c r="E1" s="524"/>
      <c r="F1" s="524"/>
      <c r="G1" s="524"/>
      <c r="H1" s="524"/>
      <c r="I1" s="6"/>
      <c r="J1" s="334" t="str">
        <f>VLOOKUP(C17,List2!A:B,2,FALSE)</f>
        <v>Eng</v>
      </c>
      <c r="K1" s="164"/>
      <c r="L1" s="169"/>
      <c r="M1" s="485"/>
      <c r="N1" s="486"/>
      <c r="O1" s="486"/>
      <c r="P1" s="487"/>
      <c r="Q1" s="486"/>
      <c r="R1" s="485"/>
      <c r="S1" s="147"/>
      <c r="T1" s="458"/>
      <c r="U1" s="458"/>
      <c r="V1" s="458"/>
      <c r="W1" s="459"/>
    </row>
    <row r="2" spans="1:23" s="11" customFormat="1" ht="20.100000000000001" customHeight="1" x14ac:dyDescent="0.25">
      <c r="A2" s="8"/>
      <c r="B2" s="9"/>
      <c r="C2" s="525"/>
      <c r="D2" s="525"/>
      <c r="E2" s="525"/>
      <c r="F2" s="525"/>
      <c r="G2" s="525"/>
      <c r="H2" s="525"/>
      <c r="I2" s="10"/>
      <c r="J2" s="151"/>
      <c r="K2" s="164"/>
      <c r="L2" s="169"/>
      <c r="M2" s="485"/>
      <c r="N2" s="486"/>
      <c r="O2" s="486"/>
      <c r="P2" s="485"/>
      <c r="Q2" s="486"/>
      <c r="R2" s="485"/>
      <c r="S2" s="147"/>
      <c r="T2" s="147"/>
      <c r="U2" s="147"/>
      <c r="V2" s="147"/>
      <c r="W2" s="460"/>
    </row>
    <row r="3" spans="1:23" s="11" customFormat="1" ht="20.100000000000001" customHeight="1" x14ac:dyDescent="0.25">
      <c r="A3" s="8"/>
      <c r="B3" s="9"/>
      <c r="C3" s="525"/>
      <c r="D3" s="525"/>
      <c r="E3" s="525"/>
      <c r="F3" s="525"/>
      <c r="G3" s="525"/>
      <c r="H3" s="525"/>
      <c r="I3" s="10"/>
      <c r="J3" s="151"/>
      <c r="K3" s="164"/>
      <c r="L3" s="169"/>
      <c r="M3" s="485"/>
      <c r="N3" s="486"/>
      <c r="O3" s="486"/>
      <c r="P3" s="485"/>
      <c r="Q3" s="486"/>
      <c r="R3" s="485"/>
      <c r="S3" s="147"/>
      <c r="T3" s="147"/>
      <c r="U3" s="147"/>
      <c r="V3" s="147"/>
      <c r="W3" s="460"/>
    </row>
    <row r="4" spans="1:23" s="11" customFormat="1" ht="20.100000000000001" customHeight="1" x14ac:dyDescent="0.25">
      <c r="A4" s="8"/>
      <c r="B4" s="9"/>
      <c r="C4" s="525"/>
      <c r="D4" s="525"/>
      <c r="E4" s="525"/>
      <c r="F4" s="525"/>
      <c r="G4" s="525"/>
      <c r="H4" s="525"/>
      <c r="I4" s="10"/>
      <c r="J4" s="151"/>
      <c r="K4" s="164"/>
      <c r="L4" s="169"/>
      <c r="M4" s="485"/>
      <c r="N4" s="486"/>
      <c r="O4" s="486"/>
      <c r="P4" s="485"/>
      <c r="Q4" s="486"/>
      <c r="R4" s="485"/>
      <c r="S4" s="147"/>
      <c r="T4" s="147"/>
      <c r="U4" s="147"/>
      <c r="V4" s="147"/>
      <c r="W4" s="460"/>
    </row>
    <row r="5" spans="1:23" s="11" customFormat="1" ht="23.25" x14ac:dyDescent="0.35">
      <c r="A5" s="516" t="s">
        <v>515</v>
      </c>
      <c r="B5" s="517"/>
      <c r="C5" s="517"/>
      <c r="D5" s="517"/>
      <c r="E5" s="517"/>
      <c r="F5" s="517"/>
      <c r="G5" s="517"/>
      <c r="H5" s="517"/>
      <c r="I5" s="517"/>
      <c r="J5" s="518"/>
      <c r="K5" s="164"/>
      <c r="L5" s="169"/>
      <c r="M5" s="485"/>
      <c r="N5" s="486"/>
      <c r="O5" s="486"/>
      <c r="P5" s="485"/>
      <c r="Q5" s="486"/>
      <c r="R5" s="485"/>
      <c r="S5" s="147"/>
      <c r="T5" s="147"/>
      <c r="U5" s="147"/>
      <c r="V5" s="147"/>
      <c r="W5" s="460"/>
    </row>
    <row r="6" spans="1:23" s="12" customFormat="1" ht="23.25" x14ac:dyDescent="0.35">
      <c r="A6" s="528" t="s">
        <v>788</v>
      </c>
      <c r="B6" s="517"/>
      <c r="C6" s="517"/>
      <c r="D6" s="517"/>
      <c r="E6" s="517"/>
      <c r="F6" s="517"/>
      <c r="G6" s="517"/>
      <c r="H6" s="517"/>
      <c r="I6" s="517"/>
      <c r="J6" s="518"/>
      <c r="K6" s="170"/>
      <c r="L6" s="171"/>
      <c r="M6" s="488"/>
      <c r="N6" s="486"/>
      <c r="O6" s="486"/>
      <c r="P6" s="488"/>
      <c r="Q6" s="486"/>
      <c r="R6" s="488"/>
      <c r="S6" s="461"/>
      <c r="T6" s="461"/>
      <c r="U6" s="461"/>
      <c r="V6" s="461"/>
    </row>
    <row r="7" spans="1:23" s="11" customFormat="1" ht="16.5" x14ac:dyDescent="0.25">
      <c r="A7" s="529" t="s">
        <v>529</v>
      </c>
      <c r="B7" s="517"/>
      <c r="C7" s="517"/>
      <c r="D7" s="517"/>
      <c r="E7" s="517"/>
      <c r="F7" s="517"/>
      <c r="G7" s="517"/>
      <c r="H7" s="517"/>
      <c r="I7" s="517"/>
      <c r="J7" s="518"/>
      <c r="K7" s="164"/>
      <c r="L7" s="169"/>
      <c r="M7" s="485"/>
      <c r="N7" s="486"/>
      <c r="O7" s="486"/>
      <c r="P7" s="485"/>
      <c r="Q7" s="486"/>
      <c r="R7" s="485"/>
      <c r="S7" s="147"/>
      <c r="T7" s="147"/>
      <c r="U7" s="147"/>
      <c r="V7" s="147"/>
      <c r="W7" s="460"/>
    </row>
    <row r="8" spans="1:23" s="11" customFormat="1" ht="16.5" x14ac:dyDescent="0.25">
      <c r="A8" s="8"/>
      <c r="B8" s="13"/>
      <c r="C8" s="13"/>
      <c r="D8" s="13"/>
      <c r="E8" s="13"/>
      <c r="F8" s="13"/>
      <c r="G8" s="13"/>
      <c r="H8" s="13"/>
      <c r="I8" s="13"/>
      <c r="J8" s="152"/>
      <c r="K8" s="164"/>
      <c r="L8" s="169"/>
      <c r="M8" s="485"/>
      <c r="N8" s="486"/>
      <c r="O8" s="486"/>
      <c r="P8" s="485"/>
      <c r="Q8" s="486"/>
      <c r="R8" s="485"/>
      <c r="S8" s="147"/>
      <c r="T8" s="147"/>
      <c r="U8" s="147"/>
      <c r="V8" s="147"/>
      <c r="W8" s="460"/>
    </row>
    <row r="9" spans="1:23" s="11" customFormat="1" ht="16.5" x14ac:dyDescent="0.2">
      <c r="A9" s="527" t="s">
        <v>614</v>
      </c>
      <c r="B9" s="517"/>
      <c r="C9" s="517"/>
      <c r="D9" s="517"/>
      <c r="E9" s="517"/>
      <c r="F9" s="517"/>
      <c r="G9" s="517"/>
      <c r="H9" s="517"/>
      <c r="I9" s="517"/>
      <c r="J9" s="518"/>
      <c r="K9" s="164"/>
      <c r="L9" s="169"/>
      <c r="M9" s="485"/>
      <c r="N9" s="486"/>
      <c r="O9" s="486"/>
      <c r="P9" s="485"/>
      <c r="Q9" s="486"/>
      <c r="R9" s="485"/>
      <c r="S9" s="147"/>
      <c r="T9" s="147"/>
      <c r="U9" s="147"/>
      <c r="V9" s="147"/>
      <c r="W9" s="460"/>
    </row>
    <row r="10" spans="1:23" s="11" customFormat="1" ht="15.75" x14ac:dyDescent="0.25">
      <c r="A10" s="8"/>
      <c r="B10" s="530"/>
      <c r="C10" s="530"/>
      <c r="D10" s="530"/>
      <c r="E10" s="530"/>
      <c r="F10" s="530"/>
      <c r="G10" s="530"/>
      <c r="H10" s="530"/>
      <c r="I10" s="530"/>
      <c r="J10" s="531"/>
      <c r="K10" s="164"/>
      <c r="L10" s="169"/>
      <c r="M10" s="485"/>
      <c r="N10" s="486"/>
      <c r="O10" s="486"/>
      <c r="P10" s="485"/>
      <c r="Q10" s="486"/>
      <c r="R10" s="485"/>
      <c r="S10" s="147"/>
      <c r="T10" s="147"/>
      <c r="U10" s="147"/>
      <c r="V10" s="147"/>
      <c r="W10" s="460"/>
    </row>
    <row r="11" spans="1:23" s="11" customFormat="1" ht="16.5" customHeight="1" x14ac:dyDescent="0.2">
      <c r="A11" s="526" t="s">
        <v>514</v>
      </c>
      <c r="B11" s="517"/>
      <c r="C11" s="517"/>
      <c r="D11" s="517"/>
      <c r="E11" s="517"/>
      <c r="F11" s="517"/>
      <c r="G11" s="517"/>
      <c r="H11" s="517"/>
      <c r="I11" s="517"/>
      <c r="J11" s="518"/>
      <c r="K11" s="164"/>
      <c r="L11" s="169"/>
      <c r="M11" s="485"/>
      <c r="N11" s="486"/>
      <c r="O11" s="486"/>
      <c r="P11" s="485"/>
      <c r="Q11" s="486"/>
      <c r="R11" s="485"/>
      <c r="S11" s="147"/>
      <c r="T11" s="147"/>
      <c r="U11" s="147"/>
      <c r="V11" s="147"/>
      <c r="W11" s="460"/>
    </row>
    <row r="12" spans="1:23" s="11" customFormat="1" ht="16.5" thickBot="1" x14ac:dyDescent="0.3">
      <c r="A12" s="14"/>
      <c r="B12" s="15"/>
      <c r="C12" s="16"/>
      <c r="D12" s="16"/>
      <c r="E12" s="16"/>
      <c r="F12" s="16"/>
      <c r="G12" s="16"/>
      <c r="H12" s="16"/>
      <c r="I12" s="126"/>
      <c r="J12" s="153"/>
      <c r="K12" s="164"/>
      <c r="L12" s="169"/>
      <c r="M12" s="485"/>
      <c r="N12" s="486"/>
      <c r="O12" s="486"/>
      <c r="P12" s="485"/>
      <c r="Q12" s="486"/>
      <c r="R12" s="485"/>
      <c r="S12" s="147"/>
      <c r="T12" s="147"/>
      <c r="U12" s="147"/>
      <c r="V12" s="147"/>
      <c r="W12" s="460"/>
    </row>
    <row r="13" spans="1:23" s="11" customFormat="1" ht="15.75" x14ac:dyDescent="0.25">
      <c r="A13" s="17"/>
      <c r="B13" s="18"/>
      <c r="C13" s="19"/>
      <c r="D13" s="19"/>
      <c r="E13" s="19"/>
      <c r="F13" s="19"/>
      <c r="G13" s="19"/>
      <c r="H13" s="19"/>
      <c r="I13" s="19"/>
      <c r="J13" s="154"/>
      <c r="K13" s="164"/>
      <c r="L13" s="169"/>
      <c r="M13" s="485"/>
      <c r="N13" s="486"/>
      <c r="O13" s="486"/>
      <c r="P13" s="485"/>
      <c r="Q13" s="486"/>
      <c r="R13" s="485"/>
      <c r="S13" s="147"/>
      <c r="T13" s="147"/>
      <c r="U13" s="147"/>
      <c r="V13" s="147"/>
      <c r="W13" s="460"/>
    </row>
    <row r="14" spans="1:23" s="11" customFormat="1" ht="15.75" x14ac:dyDescent="0.25">
      <c r="A14" s="21"/>
      <c r="B14" s="22"/>
      <c r="C14" s="22"/>
      <c r="D14" s="22"/>
      <c r="E14" s="22"/>
      <c r="F14" s="22"/>
      <c r="G14" s="22"/>
      <c r="H14" s="22"/>
      <c r="I14" s="23"/>
      <c r="J14" s="20"/>
      <c r="K14" s="164"/>
      <c r="L14" s="169"/>
      <c r="M14" s="485"/>
      <c r="N14" s="486"/>
      <c r="O14" s="486"/>
      <c r="P14" s="485"/>
      <c r="Q14" s="486"/>
      <c r="R14" s="485"/>
      <c r="S14" s="147"/>
      <c r="T14" s="147"/>
      <c r="U14" s="147"/>
      <c r="V14" s="147"/>
      <c r="W14" s="460"/>
    </row>
    <row r="15" spans="1:23" s="11" customFormat="1" ht="16.5" x14ac:dyDescent="0.25">
      <c r="A15" s="21"/>
      <c r="B15" s="22"/>
      <c r="C15" s="24" t="s">
        <v>758</v>
      </c>
      <c r="D15" s="25"/>
      <c r="E15" s="23"/>
      <c r="F15" s="23"/>
      <c r="G15" s="23"/>
      <c r="H15" s="23"/>
      <c r="I15" s="22"/>
      <c r="J15" s="155"/>
      <c r="K15" s="164"/>
      <c r="L15" s="169"/>
      <c r="M15" s="485"/>
      <c r="N15" s="486"/>
      <c r="O15" s="486"/>
      <c r="P15" s="485"/>
      <c r="Q15" s="486"/>
      <c r="R15" s="485"/>
      <c r="S15" s="147"/>
      <c r="T15" s="147"/>
      <c r="U15" s="147"/>
      <c r="V15" s="147"/>
      <c r="W15" s="460"/>
    </row>
    <row r="16" spans="1:23" s="11" customFormat="1" ht="15.75" thickBot="1" x14ac:dyDescent="0.25">
      <c r="A16" s="21"/>
      <c r="B16" s="26"/>
      <c r="C16" s="27"/>
      <c r="D16" s="27"/>
      <c r="E16" s="1"/>
      <c r="F16" s="1"/>
      <c r="G16" s="1"/>
      <c r="H16" s="1"/>
      <c r="I16" s="22"/>
      <c r="J16" s="155"/>
      <c r="K16" s="164"/>
      <c r="L16" s="169"/>
      <c r="M16" s="485"/>
      <c r="N16" s="486"/>
      <c r="O16" s="486"/>
      <c r="P16" s="485"/>
      <c r="Q16" s="486"/>
      <c r="R16" s="485"/>
      <c r="S16" s="147"/>
      <c r="T16" s="147"/>
      <c r="U16" s="147"/>
      <c r="V16" s="147"/>
      <c r="W16" s="460"/>
    </row>
    <row r="17" spans="1:23" s="11" customFormat="1" ht="24.6" customHeight="1" thickBot="1" x14ac:dyDescent="0.3">
      <c r="A17" s="21"/>
      <c r="B17" s="26"/>
      <c r="C17" s="436" t="s">
        <v>951</v>
      </c>
      <c r="D17" s="374"/>
      <c r="E17" s="27"/>
      <c r="F17" s="27"/>
      <c r="G17" s="27"/>
      <c r="H17" s="27"/>
      <c r="I17" s="28"/>
      <c r="J17" s="155"/>
      <c r="K17" s="164"/>
      <c r="L17" s="169"/>
      <c r="M17" s="485"/>
      <c r="N17" s="486"/>
      <c r="O17" s="486"/>
      <c r="P17" s="485"/>
      <c r="Q17" s="486"/>
      <c r="R17" s="485"/>
      <c r="S17" s="147"/>
      <c r="T17" s="147"/>
      <c r="U17" s="147"/>
      <c r="V17" s="147"/>
      <c r="W17" s="460"/>
    </row>
    <row r="18" spans="1:23" s="11" customFormat="1" x14ac:dyDescent="0.2">
      <c r="A18" s="21"/>
      <c r="B18" s="29"/>
      <c r="C18" s="22"/>
      <c r="D18" s="22"/>
      <c r="E18" s="27"/>
      <c r="F18" s="27"/>
      <c r="G18" s="27"/>
      <c r="H18" s="27"/>
      <c r="I18" s="1"/>
      <c r="J18" s="20"/>
      <c r="K18" s="164"/>
      <c r="L18" s="169"/>
      <c r="M18" s="485"/>
      <c r="N18" s="486"/>
      <c r="O18" s="486"/>
      <c r="P18" s="485"/>
      <c r="Q18" s="486"/>
      <c r="R18" s="485"/>
      <c r="S18" s="147"/>
      <c r="T18" s="147"/>
      <c r="U18" s="147"/>
      <c r="V18" s="147"/>
      <c r="W18" s="460"/>
    </row>
    <row r="19" spans="1:23" s="11" customFormat="1" ht="15.75" thickBot="1" x14ac:dyDescent="0.25">
      <c r="A19" s="21"/>
      <c r="B19" s="29"/>
      <c r="C19" s="22"/>
      <c r="D19" s="22"/>
      <c r="E19" s="27"/>
      <c r="F19" s="27"/>
      <c r="G19" s="27"/>
      <c r="H19" s="27"/>
      <c r="I19" s="1"/>
      <c r="J19" s="20"/>
      <c r="K19" s="164"/>
      <c r="L19" s="169"/>
      <c r="M19" s="485"/>
      <c r="N19" s="486"/>
      <c r="O19" s="486"/>
      <c r="P19" s="485"/>
      <c r="Q19" s="486"/>
      <c r="R19" s="485"/>
      <c r="S19" s="147"/>
      <c r="T19" s="147"/>
      <c r="U19" s="147"/>
      <c r="V19" s="147"/>
      <c r="W19" s="460"/>
    </row>
    <row r="20" spans="1:23" s="11" customFormat="1" x14ac:dyDescent="0.2">
      <c r="A20" s="69"/>
      <c r="B20" s="67"/>
      <c r="C20" s="67"/>
      <c r="D20" s="67"/>
      <c r="E20" s="67"/>
      <c r="F20" s="67"/>
      <c r="G20" s="67"/>
      <c r="H20" s="67"/>
      <c r="I20" s="49"/>
      <c r="J20" s="154"/>
      <c r="K20" s="164"/>
      <c r="L20" s="169"/>
      <c r="M20" s="485"/>
      <c r="N20" s="486"/>
      <c r="O20" s="486" t="s">
        <v>55</v>
      </c>
      <c r="P20" s="485"/>
      <c r="Q20" s="486" t="s">
        <v>789</v>
      </c>
      <c r="R20" s="485"/>
      <c r="S20" s="147"/>
      <c r="T20" s="147"/>
      <c r="U20" s="147"/>
      <c r="V20" s="147"/>
      <c r="W20" s="460"/>
    </row>
    <row r="21" spans="1:23" s="11" customFormat="1" ht="16.5" x14ac:dyDescent="0.25">
      <c r="A21" s="21"/>
      <c r="B21" s="22"/>
      <c r="C21" s="22"/>
      <c r="D21" s="22"/>
      <c r="E21" s="33"/>
      <c r="F21" s="34" t="s">
        <v>55</v>
      </c>
      <c r="G21" s="35"/>
      <c r="H21" s="34" t="s">
        <v>789</v>
      </c>
      <c r="I21" s="32"/>
      <c r="J21" s="20"/>
      <c r="K21" s="164"/>
      <c r="L21" s="169"/>
      <c r="M21" s="485"/>
      <c r="N21" s="486"/>
      <c r="O21" s="486"/>
      <c r="P21" s="485"/>
      <c r="Q21" s="486"/>
      <c r="R21" s="485"/>
      <c r="S21" s="147"/>
      <c r="T21" s="147"/>
      <c r="U21" s="147"/>
      <c r="V21" s="147"/>
      <c r="W21" s="460"/>
    </row>
    <row r="22" spans="1:23" s="11" customFormat="1" ht="16.5" x14ac:dyDescent="0.25">
      <c r="A22" s="21"/>
      <c r="B22" s="22"/>
      <c r="C22" s="22"/>
      <c r="D22" s="22"/>
      <c r="E22" s="33"/>
      <c r="F22" s="35" t="s">
        <v>611</v>
      </c>
      <c r="G22" s="35"/>
      <c r="H22" s="35" t="s">
        <v>611</v>
      </c>
      <c r="I22" s="32"/>
      <c r="J22" s="20"/>
      <c r="K22" s="164"/>
      <c r="L22" s="169"/>
      <c r="M22" s="485"/>
      <c r="N22" s="486"/>
      <c r="O22" s="486"/>
      <c r="P22" s="485"/>
      <c r="Q22" s="486"/>
      <c r="R22" s="485"/>
      <c r="S22" s="147"/>
      <c r="T22" s="147"/>
      <c r="U22" s="147"/>
      <c r="V22" s="147"/>
      <c r="W22" s="460"/>
    </row>
    <row r="23" spans="1:23" s="11" customFormat="1" ht="17.25" thickBot="1" x14ac:dyDescent="0.3">
      <c r="A23" s="21"/>
      <c r="B23" s="43" t="s">
        <v>516</v>
      </c>
      <c r="C23" s="22"/>
      <c r="D23" s="22"/>
      <c r="E23" s="33"/>
      <c r="F23" s="35"/>
      <c r="G23" s="35"/>
      <c r="H23" s="35"/>
      <c r="I23" s="32"/>
      <c r="J23" s="20"/>
      <c r="K23" s="164"/>
      <c r="L23" s="169"/>
      <c r="M23" s="485"/>
      <c r="N23" s="486"/>
      <c r="O23" s="486"/>
      <c r="P23" s="485"/>
      <c r="Q23" s="486"/>
      <c r="R23" s="485"/>
      <c r="S23" s="147"/>
      <c r="T23" s="147"/>
      <c r="U23" s="147"/>
      <c r="V23" s="147"/>
      <c r="W23" s="460"/>
    </row>
    <row r="24" spans="1:23" s="11" customFormat="1" ht="21" thickBot="1" x14ac:dyDescent="0.3">
      <c r="A24" s="21"/>
      <c r="B24" s="499" t="s">
        <v>0</v>
      </c>
      <c r="C24" s="500"/>
      <c r="D24" s="501"/>
      <c r="E24" s="42"/>
      <c r="F24" s="90">
        <f>VLOOKUP($J$1,ALLCTRDATA,O26,0)</f>
        <v>23964299659.969799</v>
      </c>
      <c r="G24" s="42"/>
      <c r="H24" s="90">
        <f>VLOOKUP($J$1,ALLCTRDATA,Q26,0)</f>
        <v>24733966901.07</v>
      </c>
      <c r="I24" s="33"/>
      <c r="J24" s="20"/>
      <c r="K24" s="164"/>
      <c r="L24" s="169"/>
      <c r="M24" s="485"/>
      <c r="N24" s="486"/>
      <c r="O24" s="486"/>
      <c r="P24" s="485"/>
      <c r="Q24" s="486"/>
      <c r="R24" s="485"/>
      <c r="S24" s="147"/>
      <c r="T24" s="147"/>
      <c r="U24" s="147"/>
      <c r="V24" s="147"/>
      <c r="W24" s="460"/>
    </row>
    <row r="25" spans="1:23" s="11" customFormat="1" ht="21" customHeight="1" thickBot="1" x14ac:dyDescent="0.3">
      <c r="A25" s="21"/>
      <c r="B25" s="501"/>
      <c r="C25" s="501"/>
      <c r="D25" s="501"/>
      <c r="E25" s="33"/>
      <c r="F25" s="127"/>
      <c r="G25" s="33"/>
      <c r="H25" s="33"/>
      <c r="I25" s="33"/>
      <c r="J25" s="20"/>
      <c r="K25" s="164"/>
      <c r="L25" s="169"/>
      <c r="M25" s="485"/>
      <c r="N25" s="486"/>
      <c r="O25" s="486"/>
      <c r="P25" s="485"/>
      <c r="Q25" s="486"/>
      <c r="R25" s="485"/>
      <c r="S25" s="147"/>
      <c r="T25" s="147"/>
      <c r="U25" s="147"/>
      <c r="V25" s="147"/>
      <c r="W25" s="460"/>
    </row>
    <row r="26" spans="1:23" s="11" customFormat="1" ht="21" customHeight="1" thickBot="1" x14ac:dyDescent="0.3">
      <c r="A26" s="21"/>
      <c r="B26" s="499" t="s">
        <v>790</v>
      </c>
      <c r="C26" s="500"/>
      <c r="D26" s="501"/>
      <c r="E26" s="42"/>
      <c r="F26" s="90">
        <f>VLOOKUP($J$1,ALLCTRDATA,O28,0)</f>
        <v>388807958.51999992</v>
      </c>
      <c r="G26" s="42"/>
      <c r="H26" s="90">
        <f>VLOOKUP($J$1,ALLCTRDATA,Q28,0)</f>
        <v>409145970.7700001</v>
      </c>
      <c r="I26" s="33"/>
      <c r="J26" s="20"/>
      <c r="K26" s="164"/>
      <c r="L26" s="172"/>
      <c r="M26" s="489">
        <v>4</v>
      </c>
      <c r="N26" s="490"/>
      <c r="O26" s="486">
        <v>5</v>
      </c>
      <c r="P26" s="485"/>
      <c r="Q26" s="486">
        <f>O26+1</f>
        <v>6</v>
      </c>
      <c r="R26" s="485"/>
      <c r="S26" s="147"/>
      <c r="T26" s="147"/>
      <c r="U26" s="147"/>
      <c r="V26" s="147"/>
      <c r="W26" s="460"/>
    </row>
    <row r="27" spans="1:23" s="11" customFormat="1" ht="21" customHeight="1" thickBot="1" x14ac:dyDescent="0.3">
      <c r="A27" s="21"/>
      <c r="B27" s="33"/>
      <c r="C27" s="33"/>
      <c r="D27" s="33"/>
      <c r="E27" s="33"/>
      <c r="F27" s="33"/>
      <c r="G27" s="33"/>
      <c r="H27" s="33"/>
      <c r="I27" s="33"/>
      <c r="J27" s="20"/>
      <c r="K27" s="164"/>
      <c r="L27" s="173"/>
      <c r="M27" s="486"/>
      <c r="N27" s="490"/>
      <c r="O27" s="486"/>
      <c r="P27" s="485"/>
      <c r="Q27" s="486"/>
      <c r="R27" s="485"/>
      <c r="S27" s="147"/>
      <c r="T27" s="147"/>
      <c r="U27" s="147"/>
      <c r="V27" s="147"/>
      <c r="W27" s="460"/>
    </row>
    <row r="28" spans="1:23" s="11" customFormat="1" ht="21.75" customHeight="1" thickBot="1" x14ac:dyDescent="0.3">
      <c r="A28" s="21"/>
      <c r="B28" s="499" t="s">
        <v>795</v>
      </c>
      <c r="C28" s="500"/>
      <c r="D28" s="501"/>
      <c r="E28" s="36"/>
      <c r="F28" s="90">
        <f>VLOOKUP($J$1,ALLCTRDATA,O30,0)</f>
        <v>23575491701.449799</v>
      </c>
      <c r="G28" s="36"/>
      <c r="H28" s="90">
        <f>VLOOKUP($J$1,ALLCTRDATA,Q30,0)</f>
        <v>24324820930.299999</v>
      </c>
      <c r="I28" s="33"/>
      <c r="J28" s="20"/>
      <c r="K28" s="164"/>
      <c r="L28" s="172"/>
      <c r="M28" s="489">
        <v>5</v>
      </c>
      <c r="N28" s="490"/>
      <c r="O28" s="486">
        <f>Q26+1</f>
        <v>7</v>
      </c>
      <c r="P28" s="485"/>
      <c r="Q28" s="486">
        <f>O28+1</f>
        <v>8</v>
      </c>
      <c r="R28" s="485"/>
      <c r="S28" s="147"/>
      <c r="T28" s="147"/>
      <c r="U28" s="147"/>
      <c r="V28" s="147"/>
      <c r="W28" s="460"/>
    </row>
    <row r="29" spans="1:23" s="11" customFormat="1" ht="21" customHeight="1" thickBot="1" x14ac:dyDescent="0.3">
      <c r="A29" s="21"/>
      <c r="B29" s="501"/>
      <c r="C29" s="501"/>
      <c r="D29" s="501"/>
      <c r="E29" s="37"/>
      <c r="F29" s="37"/>
      <c r="G29" s="37"/>
      <c r="H29" s="37"/>
      <c r="I29" s="37"/>
      <c r="J29" s="157"/>
      <c r="K29" s="164"/>
      <c r="L29" s="169"/>
      <c r="M29" s="485"/>
      <c r="N29" s="490"/>
      <c r="O29" s="486"/>
      <c r="P29" s="485"/>
      <c r="Q29" s="486"/>
      <c r="R29" s="485"/>
      <c r="S29" s="147"/>
      <c r="T29" s="147"/>
      <c r="U29" s="147"/>
      <c r="V29" s="147"/>
      <c r="W29" s="460"/>
    </row>
    <row r="30" spans="1:23" s="11" customFormat="1" ht="21" customHeight="1" thickBot="1" x14ac:dyDescent="0.3">
      <c r="A30" s="21"/>
      <c r="B30" s="22"/>
      <c r="C30" s="500" t="s">
        <v>874</v>
      </c>
      <c r="D30" s="500"/>
      <c r="E30" s="37"/>
      <c r="F30" s="90">
        <f>VLOOKUP($J$1,ALLCTRDATA,O32,0)</f>
        <v>1260794124.0936</v>
      </c>
      <c r="G30" s="36"/>
      <c r="H30" s="90">
        <f>VLOOKUP($J$1,ALLCTRDATA,Q32,0)</f>
        <v>1262798848.7699997</v>
      </c>
      <c r="I30" s="37"/>
      <c r="J30" s="157"/>
      <c r="K30" s="164"/>
      <c r="L30" s="172"/>
      <c r="M30" s="489">
        <v>6</v>
      </c>
      <c r="N30" s="490"/>
      <c r="O30" s="486">
        <f>Q28+1</f>
        <v>9</v>
      </c>
      <c r="P30" s="485"/>
      <c r="Q30" s="486">
        <f>O30+1</f>
        <v>10</v>
      </c>
      <c r="R30" s="485"/>
      <c r="S30" s="147"/>
      <c r="T30" s="147"/>
      <c r="U30" s="147"/>
      <c r="V30" s="147"/>
      <c r="W30" s="460"/>
    </row>
    <row r="31" spans="1:23" s="38" customFormat="1" ht="21" customHeight="1" x14ac:dyDescent="0.25">
      <c r="A31" s="21"/>
      <c r="B31" s="22"/>
      <c r="C31" s="500"/>
      <c r="D31" s="500"/>
      <c r="E31" s="37"/>
      <c r="F31" s="37"/>
      <c r="G31" s="37"/>
      <c r="H31" s="37"/>
      <c r="I31" s="37"/>
      <c r="J31" s="157"/>
      <c r="K31" s="174"/>
      <c r="L31" s="173"/>
      <c r="M31" s="486"/>
      <c r="N31" s="490"/>
      <c r="O31" s="486"/>
      <c r="P31" s="486"/>
      <c r="Q31" s="486"/>
      <c r="R31" s="486"/>
      <c r="S31" s="457"/>
      <c r="T31" s="457"/>
      <c r="U31" s="457"/>
      <c r="V31" s="457"/>
      <c r="W31" s="462"/>
    </row>
    <row r="32" spans="1:23" s="38" customFormat="1" ht="21.75" customHeight="1" x14ac:dyDescent="0.25">
      <c r="A32" s="21"/>
      <c r="B32" s="22"/>
      <c r="C32" s="22"/>
      <c r="D32" s="22"/>
      <c r="E32" s="33"/>
      <c r="F32" s="33"/>
      <c r="G32" s="33"/>
      <c r="H32" s="33"/>
      <c r="I32" s="33"/>
      <c r="J32" s="20"/>
      <c r="K32" s="174"/>
      <c r="L32" s="173"/>
      <c r="M32" s="486">
        <v>7</v>
      </c>
      <c r="N32" s="490"/>
      <c r="O32" s="486">
        <f>Q30+1</f>
        <v>11</v>
      </c>
      <c r="P32" s="486"/>
      <c r="Q32" s="486">
        <f>O32+1</f>
        <v>12</v>
      </c>
      <c r="R32" s="486"/>
      <c r="S32" s="457"/>
      <c r="T32" s="457"/>
      <c r="U32" s="457"/>
      <c r="V32" s="457"/>
      <c r="W32" s="462"/>
    </row>
    <row r="33" spans="1:23" s="38" customFormat="1" ht="21" customHeight="1" thickBot="1" x14ac:dyDescent="0.3">
      <c r="A33" s="70"/>
      <c r="B33" s="43" t="s">
        <v>526</v>
      </c>
      <c r="C33" s="41"/>
      <c r="D33" s="41"/>
      <c r="E33" s="41"/>
      <c r="F33" s="165"/>
      <c r="G33" s="166"/>
      <c r="H33" s="3"/>
      <c r="I33" s="33"/>
      <c r="J33" s="20"/>
      <c r="K33" s="174"/>
      <c r="L33" s="173"/>
      <c r="M33" s="486"/>
      <c r="N33" s="490"/>
      <c r="O33" s="486"/>
      <c r="P33" s="486"/>
      <c r="Q33" s="486"/>
      <c r="R33" s="486"/>
      <c r="S33" s="457"/>
      <c r="T33" s="457"/>
      <c r="U33" s="457"/>
      <c r="V33" s="457"/>
      <c r="W33" s="462"/>
    </row>
    <row r="34" spans="1:23" s="11" customFormat="1" ht="21" thickBot="1" x14ac:dyDescent="0.3">
      <c r="A34" s="21"/>
      <c r="B34" s="499" t="s">
        <v>791</v>
      </c>
      <c r="C34" s="500"/>
      <c r="D34" s="501"/>
      <c r="E34" s="41"/>
      <c r="F34" s="396">
        <f>VLOOKUP($J$1,ALLCTRDATA,O36,0)</f>
        <v>16654128.253400005</v>
      </c>
      <c r="G34" s="397"/>
      <c r="H34" s="396">
        <f>VLOOKUP($J$1,ALLCTRDATA,Q36,0)</f>
        <v>16987947.813499998</v>
      </c>
      <c r="I34" s="33"/>
      <c r="J34" s="20"/>
      <c r="K34" s="164"/>
      <c r="L34" s="169"/>
      <c r="M34" s="485"/>
      <c r="N34" s="486"/>
      <c r="O34" s="486"/>
      <c r="P34" s="485"/>
      <c r="Q34" s="486"/>
      <c r="R34" s="485"/>
      <c r="S34" s="147"/>
      <c r="T34" s="147"/>
      <c r="U34" s="147"/>
      <c r="V34" s="147"/>
      <c r="W34" s="460"/>
    </row>
    <row r="35" spans="1:23" s="11" customFormat="1" ht="21" customHeight="1" thickBot="1" x14ac:dyDescent="0.3">
      <c r="A35" s="21"/>
      <c r="B35" s="148"/>
      <c r="C35" s="80"/>
      <c r="D35" s="80"/>
      <c r="E35" s="41"/>
      <c r="F35" s="519"/>
      <c r="G35" s="520"/>
      <c r="H35" s="520"/>
      <c r="I35" s="33"/>
      <c r="J35" s="20"/>
      <c r="K35" s="164"/>
      <c r="L35" s="172"/>
      <c r="M35" s="489"/>
      <c r="N35" s="490"/>
      <c r="O35" s="486"/>
      <c r="P35" s="485"/>
      <c r="Q35" s="486"/>
      <c r="R35" s="485"/>
      <c r="S35" s="147"/>
      <c r="T35" s="147"/>
      <c r="U35" s="147"/>
      <c r="V35" s="147"/>
      <c r="W35" s="460"/>
    </row>
    <row r="36" spans="1:23" s="11" customFormat="1" ht="21" customHeight="1" thickBot="1" x14ac:dyDescent="0.3">
      <c r="A36" s="21"/>
      <c r="B36" s="534" t="s">
        <v>792</v>
      </c>
      <c r="C36" s="511"/>
      <c r="D36" s="511"/>
      <c r="E36" s="41"/>
      <c r="F36" s="396">
        <f>VLOOKUP($J$1,ALLCTRDATA,O38,0)</f>
        <v>19245879.511800006</v>
      </c>
      <c r="G36" s="397"/>
      <c r="H36" s="396">
        <f>VLOOKUP($J$1,ALLCTRDATA,Q38,0)</f>
        <v>19471969.757899992</v>
      </c>
      <c r="I36" s="33"/>
      <c r="J36" s="20"/>
      <c r="K36" s="164"/>
      <c r="L36" s="172"/>
      <c r="M36" s="485">
        <v>8</v>
      </c>
      <c r="N36" s="486"/>
      <c r="O36" s="486">
        <f>Q32+1</f>
        <v>13</v>
      </c>
      <c r="P36" s="485"/>
      <c r="Q36" s="486">
        <f>O36+1</f>
        <v>14</v>
      </c>
      <c r="R36" s="485"/>
      <c r="S36" s="147"/>
      <c r="T36" s="147"/>
      <c r="U36" s="147"/>
      <c r="V36" s="147"/>
      <c r="W36" s="460"/>
    </row>
    <row r="37" spans="1:23" s="11" customFormat="1" ht="21" customHeight="1" thickBot="1" x14ac:dyDescent="0.3">
      <c r="A37" s="82"/>
      <c r="B37" s="42"/>
      <c r="C37" s="42"/>
      <c r="D37" s="42"/>
      <c r="E37" s="41"/>
      <c r="F37" s="532"/>
      <c r="G37" s="533"/>
      <c r="H37" s="533"/>
      <c r="I37" s="33"/>
      <c r="J37" s="20"/>
      <c r="K37" s="164"/>
      <c r="L37" s="172"/>
      <c r="M37" s="485"/>
      <c r="N37" s="486"/>
      <c r="O37" s="486"/>
      <c r="P37" s="485"/>
      <c r="Q37" s="486"/>
      <c r="R37" s="485"/>
      <c r="S37" s="147"/>
      <c r="T37" s="147"/>
      <c r="U37" s="147"/>
      <c r="V37" s="147"/>
      <c r="W37" s="460"/>
    </row>
    <row r="38" spans="1:23" s="11" customFormat="1" ht="21" customHeight="1" thickBot="1" x14ac:dyDescent="0.3">
      <c r="A38" s="21"/>
      <c r="B38" s="514" t="s">
        <v>947</v>
      </c>
      <c r="C38" s="515"/>
      <c r="D38" s="515"/>
      <c r="E38" s="41"/>
      <c r="F38" s="396">
        <f>VLOOKUP($J$1,ALLCTRDATA,O40,0)</f>
        <v>97.816676334735391</v>
      </c>
      <c r="G38" s="397"/>
      <c r="H38" s="396">
        <f>VLOOKUP($J$1,ALLCTRDATA,Q40,0)</f>
        <v>97.928291198773778</v>
      </c>
      <c r="I38" s="33"/>
      <c r="J38" s="20"/>
      <c r="K38" s="164"/>
      <c r="L38" s="172"/>
      <c r="M38" s="485">
        <v>9</v>
      </c>
      <c r="N38" s="486"/>
      <c r="O38" s="486">
        <f>Q36+1</f>
        <v>15</v>
      </c>
      <c r="P38" s="485"/>
      <c r="Q38" s="486">
        <f>O38+1</f>
        <v>16</v>
      </c>
      <c r="R38" s="485"/>
      <c r="S38" s="147"/>
      <c r="T38" s="147"/>
      <c r="U38" s="147"/>
      <c r="V38" s="147"/>
      <c r="W38" s="460"/>
    </row>
    <row r="39" spans="1:23" s="11" customFormat="1" ht="21" customHeight="1" thickBot="1" x14ac:dyDescent="0.3">
      <c r="A39" s="21"/>
      <c r="B39" s="45"/>
      <c r="C39" s="42"/>
      <c r="D39" s="42"/>
      <c r="E39" s="42"/>
      <c r="F39" s="535"/>
      <c r="G39" s="536"/>
      <c r="H39" s="536"/>
      <c r="I39" s="33"/>
      <c r="J39" s="20"/>
      <c r="K39" s="164"/>
      <c r="L39" s="172"/>
      <c r="M39" s="485"/>
      <c r="N39" s="486"/>
      <c r="O39" s="486"/>
      <c r="P39" s="485"/>
      <c r="Q39" s="486"/>
      <c r="R39" s="485"/>
      <c r="S39" s="147"/>
      <c r="T39" s="147"/>
      <c r="U39" s="147"/>
      <c r="V39" s="147"/>
      <c r="W39" s="460"/>
    </row>
    <row r="40" spans="1:23" s="11" customFormat="1" ht="21" customHeight="1" thickBot="1" x14ac:dyDescent="0.3">
      <c r="A40" s="21"/>
      <c r="B40" s="514" t="s">
        <v>793</v>
      </c>
      <c r="C40" s="515"/>
      <c r="D40" s="515"/>
      <c r="E40" s="41"/>
      <c r="F40" s="396">
        <f>VLOOKUP($J$1,ALLCTRDATA,O42,0)</f>
        <v>34182.069999999985</v>
      </c>
      <c r="G40" s="397"/>
      <c r="H40" s="396">
        <f>VLOOKUP($J$1,ALLCTRDATA,Q42,0)</f>
        <v>35765.713999999993</v>
      </c>
      <c r="I40" s="33"/>
      <c r="J40" s="20"/>
      <c r="K40" s="164"/>
      <c r="L40" s="172"/>
      <c r="M40" s="485">
        <v>10</v>
      </c>
      <c r="N40" s="486"/>
      <c r="O40" s="486">
        <f>Q38+1</f>
        <v>17</v>
      </c>
      <c r="P40" s="485"/>
      <c r="Q40" s="486">
        <f>O40+1</f>
        <v>18</v>
      </c>
      <c r="R40" s="485"/>
      <c r="S40" s="147"/>
      <c r="T40" s="147"/>
      <c r="U40" s="147"/>
      <c r="V40" s="147"/>
      <c r="W40" s="460"/>
    </row>
    <row r="41" spans="1:23" s="11" customFormat="1" ht="21" customHeight="1" thickBot="1" x14ac:dyDescent="0.3">
      <c r="A41" s="21"/>
      <c r="B41" s="41"/>
      <c r="C41" s="41"/>
      <c r="D41" s="41"/>
      <c r="E41" s="41"/>
      <c r="F41" s="41"/>
      <c r="G41" s="42"/>
      <c r="H41" s="39"/>
      <c r="I41" s="33"/>
      <c r="J41" s="20"/>
      <c r="K41" s="164"/>
      <c r="L41" s="172"/>
      <c r="M41" s="485"/>
      <c r="N41" s="486"/>
      <c r="O41" s="486"/>
      <c r="P41" s="485"/>
      <c r="Q41" s="486"/>
      <c r="R41" s="485"/>
      <c r="S41" s="147"/>
      <c r="T41" s="147"/>
      <c r="U41" s="147"/>
      <c r="V41" s="147"/>
      <c r="W41" s="460"/>
    </row>
    <row r="42" spans="1:23" s="11" customFormat="1" ht="21" customHeight="1" thickBot="1" x14ac:dyDescent="0.3">
      <c r="A42" s="21"/>
      <c r="B42" s="499" t="s">
        <v>863</v>
      </c>
      <c r="C42" s="501"/>
      <c r="D42" s="501"/>
      <c r="E42" s="55"/>
      <c r="F42" s="396">
        <f>VLOOKUP($J$1,ALLCTRDATA,O44,0)</f>
        <v>16324696.800000003</v>
      </c>
      <c r="G42" s="397"/>
      <c r="H42" s="396">
        <f>VLOOKUP($J$1,ALLCTRDATA,Q44,0)</f>
        <v>16671772.717500001</v>
      </c>
      <c r="I42" s="477"/>
      <c r="J42" s="158"/>
      <c r="K42" s="164"/>
      <c r="L42" s="172"/>
      <c r="M42" s="485">
        <v>11</v>
      </c>
      <c r="N42" s="486"/>
      <c r="O42" s="486">
        <f>Q40+1</f>
        <v>19</v>
      </c>
      <c r="P42" s="485"/>
      <c r="Q42" s="486">
        <f>O42+1</f>
        <v>20</v>
      </c>
      <c r="R42" s="485"/>
      <c r="S42" s="147"/>
      <c r="T42" s="147"/>
      <c r="U42" s="147"/>
      <c r="V42" s="147"/>
      <c r="W42" s="460"/>
    </row>
    <row r="43" spans="1:23" s="11" customFormat="1" ht="21" customHeight="1" thickBot="1" x14ac:dyDescent="0.3">
      <c r="A43" s="21"/>
      <c r="B43" s="502"/>
      <c r="C43" s="502"/>
      <c r="D43" s="502"/>
      <c r="E43" s="35"/>
      <c r="F43" s="478"/>
      <c r="G43" s="521"/>
      <c r="H43" s="522"/>
      <c r="I43" s="522"/>
      <c r="J43" s="20"/>
      <c r="K43" s="164"/>
      <c r="L43" s="172"/>
      <c r="M43" s="485"/>
      <c r="N43" s="486"/>
      <c r="O43" s="486"/>
      <c r="P43" s="485"/>
      <c r="Q43" s="486"/>
      <c r="R43" s="485"/>
      <c r="S43" s="147"/>
      <c r="T43" s="147"/>
      <c r="U43" s="147"/>
      <c r="V43" s="147"/>
      <c r="W43" s="460"/>
    </row>
    <row r="44" spans="1:23" s="44" customFormat="1" ht="21" customHeight="1" thickBot="1" x14ac:dyDescent="0.3">
      <c r="A44" s="21"/>
      <c r="B44" s="499" t="s">
        <v>864</v>
      </c>
      <c r="C44" s="501"/>
      <c r="D44" s="501"/>
      <c r="E44" s="35"/>
      <c r="F44" s="396">
        <f>VLOOKUP($J$1,ALLCTRDATA,O46,0)</f>
        <v>18850936.771413494</v>
      </c>
      <c r="G44" s="479"/>
      <c r="H44" s="396">
        <f>VLOOKUP($J$1,ALLCTRDATA,Q46,0)</f>
        <v>19096387.78361718</v>
      </c>
      <c r="I44" s="480"/>
      <c r="J44" s="20"/>
      <c r="K44" s="164"/>
      <c r="L44" s="172"/>
      <c r="M44" s="485">
        <v>12</v>
      </c>
      <c r="N44" s="486"/>
      <c r="O44" s="486">
        <f>Q42+1</f>
        <v>21</v>
      </c>
      <c r="P44" s="485"/>
      <c r="Q44" s="486">
        <f>O44+1</f>
        <v>22</v>
      </c>
      <c r="R44" s="485"/>
      <c r="S44" s="463"/>
      <c r="T44" s="463"/>
      <c r="U44" s="463"/>
      <c r="V44" s="463"/>
      <c r="W44" s="464"/>
    </row>
    <row r="45" spans="1:23" s="11" customFormat="1" ht="24" customHeight="1" x14ac:dyDescent="0.25">
      <c r="A45" s="21"/>
      <c r="B45" s="502"/>
      <c r="C45" s="502"/>
      <c r="D45" s="502"/>
      <c r="E45" s="35"/>
      <c r="F45" s="167"/>
      <c r="G45" s="149"/>
      <c r="H45" s="150"/>
      <c r="I45" s="150"/>
      <c r="J45" s="20"/>
      <c r="K45" s="164"/>
      <c r="L45" s="172"/>
      <c r="M45" s="485"/>
      <c r="N45" s="486"/>
      <c r="O45" s="486"/>
      <c r="P45" s="485"/>
      <c r="Q45" s="486"/>
      <c r="R45" s="485"/>
      <c r="S45" s="147"/>
      <c r="T45" s="147"/>
      <c r="U45" s="147"/>
      <c r="V45" s="147"/>
      <c r="W45" s="460"/>
    </row>
    <row r="46" spans="1:23" s="11" customFormat="1" ht="21" customHeight="1" thickBot="1" x14ac:dyDescent="0.3">
      <c r="A46" s="21"/>
      <c r="B46" s="81" t="s">
        <v>613</v>
      </c>
      <c r="C46" s="41"/>
      <c r="D46" s="41"/>
      <c r="E46" s="41"/>
      <c r="F46" s="41"/>
      <c r="G46" s="42"/>
      <c r="H46" s="3"/>
      <c r="I46" s="33"/>
      <c r="J46" s="20"/>
      <c r="K46" s="164"/>
      <c r="L46" s="172"/>
      <c r="M46" s="485">
        <v>13</v>
      </c>
      <c r="N46" s="486"/>
      <c r="O46" s="486">
        <f>Q44+1</f>
        <v>23</v>
      </c>
      <c r="P46" s="485"/>
      <c r="Q46" s="486">
        <f>O46+1</f>
        <v>24</v>
      </c>
      <c r="R46" s="485"/>
      <c r="S46" s="147"/>
      <c r="T46" s="147"/>
      <c r="U46" s="147"/>
      <c r="V46" s="147"/>
      <c r="W46" s="460"/>
    </row>
    <row r="47" spans="1:23" s="11" customFormat="1" ht="21" thickBot="1" x14ac:dyDescent="0.3">
      <c r="A47" s="21"/>
      <c r="B47" s="499" t="s">
        <v>865</v>
      </c>
      <c r="C47" s="501"/>
      <c r="D47" s="501"/>
      <c r="E47" s="42"/>
      <c r="F47" s="481">
        <f>VLOOKUP($J$1,ALLCTRDATA,O49,0)</f>
        <v>1467.9782389569277</v>
      </c>
      <c r="G47" s="482"/>
      <c r="H47" s="481">
        <f>VLOOKUP($J$1,ALLCTRDATA,Q49,0)</f>
        <v>1483.58</v>
      </c>
      <c r="I47" s="33"/>
      <c r="J47" s="20"/>
      <c r="K47" s="164"/>
      <c r="L47" s="172"/>
      <c r="M47" s="485"/>
      <c r="N47" s="486"/>
      <c r="O47" s="486"/>
      <c r="P47" s="485"/>
      <c r="Q47" s="486"/>
      <c r="R47" s="485"/>
      <c r="S47" s="147"/>
      <c r="T47" s="147"/>
      <c r="U47" s="147"/>
      <c r="V47" s="147"/>
      <c r="W47" s="460"/>
    </row>
    <row r="48" spans="1:23" s="11" customFormat="1" ht="20.25" x14ac:dyDescent="0.25">
      <c r="A48" s="21"/>
      <c r="B48" s="502"/>
      <c r="C48" s="502"/>
      <c r="D48" s="502"/>
      <c r="E48" s="42"/>
      <c r="F48" s="168"/>
      <c r="G48" s="482"/>
      <c r="H48" s="168"/>
      <c r="I48" s="33"/>
      <c r="J48" s="20"/>
      <c r="K48" s="164"/>
      <c r="L48" s="172"/>
      <c r="M48" s="485"/>
      <c r="N48" s="486"/>
      <c r="O48" s="486"/>
      <c r="P48" s="485"/>
      <c r="Q48" s="486"/>
      <c r="R48" s="485"/>
      <c r="S48" s="147"/>
      <c r="T48" s="147"/>
      <c r="U48" s="147"/>
      <c r="V48" s="147"/>
      <c r="W48" s="460"/>
    </row>
    <row r="49" spans="1:23" s="11" customFormat="1" ht="21" customHeight="1" thickBot="1" x14ac:dyDescent="0.3">
      <c r="A49" s="21"/>
      <c r="B49" s="43"/>
      <c r="C49" s="41"/>
      <c r="D49" s="41"/>
      <c r="E49" s="41"/>
      <c r="F49" s="268"/>
      <c r="G49" s="482"/>
      <c r="H49" s="168"/>
      <c r="I49" s="33"/>
      <c r="J49" s="20"/>
      <c r="K49" s="164"/>
      <c r="L49" s="172"/>
      <c r="M49" s="485">
        <v>14</v>
      </c>
      <c r="N49" s="486"/>
      <c r="O49" s="486">
        <f>Q46+1</f>
        <v>25</v>
      </c>
      <c r="P49" s="485"/>
      <c r="Q49" s="486">
        <f>O49+1</f>
        <v>26</v>
      </c>
      <c r="R49" s="485"/>
      <c r="S49" s="147"/>
      <c r="T49" s="147"/>
      <c r="U49" s="147"/>
      <c r="V49" s="147"/>
      <c r="W49" s="460"/>
    </row>
    <row r="50" spans="1:23" s="11" customFormat="1" ht="21" customHeight="1" thickBot="1" x14ac:dyDescent="0.3">
      <c r="A50" s="21"/>
      <c r="B50" s="499" t="s">
        <v>866</v>
      </c>
      <c r="C50" s="501"/>
      <c r="D50" s="501"/>
      <c r="E50" s="46"/>
      <c r="F50" s="481">
        <f>VLOOKUP($J$1,ALLCTRDATA,O52,0)</f>
        <v>1444.1610457016143</v>
      </c>
      <c r="G50" s="483"/>
      <c r="H50" s="481">
        <f>VLOOKUP($J$1,ALLCTRDATA,Q52,0)</f>
        <v>1459.04</v>
      </c>
      <c r="I50" s="33"/>
      <c r="J50" s="20"/>
      <c r="K50" s="164"/>
      <c r="L50" s="172"/>
      <c r="M50" s="485"/>
      <c r="N50" s="486"/>
      <c r="O50" s="486"/>
      <c r="P50" s="485"/>
      <c r="Q50" s="486"/>
      <c r="R50" s="485"/>
      <c r="S50" s="147"/>
      <c r="T50" s="147"/>
      <c r="U50" s="147"/>
      <c r="V50" s="147"/>
      <c r="W50" s="460"/>
    </row>
    <row r="51" spans="1:23" s="11" customFormat="1" ht="21" customHeight="1" x14ac:dyDescent="0.25">
      <c r="A51" s="21"/>
      <c r="B51" s="502"/>
      <c r="C51" s="502"/>
      <c r="D51" s="502"/>
      <c r="E51" s="41"/>
      <c r="F51" s="41"/>
      <c r="G51" s="41"/>
      <c r="H51" s="41"/>
      <c r="I51" s="33"/>
      <c r="J51" s="20"/>
      <c r="K51" s="164"/>
      <c r="L51" s="176"/>
      <c r="M51" s="485"/>
      <c r="N51" s="486"/>
      <c r="O51" s="486"/>
      <c r="P51" s="485"/>
      <c r="Q51" s="486"/>
      <c r="R51" s="485"/>
      <c r="S51" s="147"/>
      <c r="T51" s="147"/>
      <c r="U51" s="147"/>
      <c r="V51" s="147"/>
      <c r="W51" s="460"/>
    </row>
    <row r="52" spans="1:23" s="11" customFormat="1" ht="21" customHeight="1" x14ac:dyDescent="0.25">
      <c r="A52" s="21"/>
      <c r="B52" s="22"/>
      <c r="C52" s="22"/>
      <c r="D52" s="22"/>
      <c r="E52" s="33"/>
      <c r="F52" s="33"/>
      <c r="G52" s="33"/>
      <c r="H52" s="33"/>
      <c r="I52" s="33"/>
      <c r="J52" s="20"/>
      <c r="K52" s="177"/>
      <c r="L52" s="176"/>
      <c r="M52" s="485">
        <v>15</v>
      </c>
      <c r="N52" s="486"/>
      <c r="O52" s="486">
        <f>Q49+1</f>
        <v>27</v>
      </c>
      <c r="P52" s="485"/>
      <c r="Q52" s="486">
        <f>O52+1</f>
        <v>28</v>
      </c>
      <c r="R52" s="485"/>
      <c r="S52" s="147"/>
      <c r="T52" s="147"/>
      <c r="U52" s="147"/>
      <c r="V52" s="147"/>
      <c r="W52" s="460"/>
    </row>
    <row r="53" spans="1:23" s="11" customFormat="1" ht="15" customHeight="1" thickBot="1" x14ac:dyDescent="0.3">
      <c r="A53" s="21"/>
      <c r="B53" s="22"/>
      <c r="C53" s="22"/>
      <c r="D53" s="22"/>
      <c r="E53" s="72"/>
      <c r="F53" s="72"/>
      <c r="G53" s="33"/>
      <c r="H53" s="33"/>
      <c r="I53" s="33"/>
      <c r="J53" s="20"/>
      <c r="K53" s="164"/>
      <c r="L53" s="164"/>
      <c r="M53" s="485"/>
      <c r="N53" s="486"/>
      <c r="O53" s="486"/>
      <c r="P53" s="485"/>
      <c r="Q53" s="486"/>
      <c r="R53" s="485"/>
      <c r="S53" s="147"/>
      <c r="T53" s="147"/>
      <c r="U53" s="147"/>
      <c r="V53" s="147"/>
      <c r="W53" s="460"/>
    </row>
    <row r="54" spans="1:23" s="11" customFormat="1" ht="11.25" customHeight="1" x14ac:dyDescent="0.25">
      <c r="A54" s="17"/>
      <c r="B54" s="67"/>
      <c r="C54" s="67"/>
      <c r="D54" s="67"/>
      <c r="E54" s="39"/>
      <c r="F54" s="39"/>
      <c r="G54" s="73"/>
      <c r="H54" s="73"/>
      <c r="I54" s="73"/>
      <c r="J54" s="154"/>
      <c r="K54" s="164"/>
      <c r="L54" s="169"/>
      <c r="M54" s="485"/>
      <c r="N54" s="486"/>
      <c r="O54" s="486"/>
      <c r="P54" s="485"/>
      <c r="Q54" s="486"/>
      <c r="R54" s="485"/>
      <c r="S54" s="147"/>
      <c r="T54" s="147"/>
      <c r="U54" s="147"/>
      <c r="V54" s="147"/>
      <c r="W54" s="460"/>
    </row>
    <row r="55" spans="1:23" s="11" customFormat="1" ht="17.25" thickBot="1" x14ac:dyDescent="0.3">
      <c r="A55" s="21"/>
      <c r="B55" s="40" t="s">
        <v>530</v>
      </c>
      <c r="C55" s="22"/>
      <c r="D55" s="43"/>
      <c r="E55" s="43"/>
      <c r="F55" s="43"/>
      <c r="G55" s="43"/>
      <c r="H55" s="75"/>
      <c r="I55" s="75"/>
      <c r="J55" s="20"/>
      <c r="K55" s="164"/>
      <c r="L55" s="172"/>
      <c r="M55" s="485"/>
      <c r="N55" s="486"/>
      <c r="O55" s="486"/>
      <c r="P55" s="485"/>
      <c r="Q55" s="486"/>
      <c r="R55" s="485"/>
      <c r="S55" s="147"/>
      <c r="T55" s="147"/>
      <c r="U55" s="147"/>
      <c r="V55" s="147"/>
      <c r="W55" s="460"/>
    </row>
    <row r="56" spans="1:23" s="11" customFormat="1" ht="21" thickBot="1" x14ac:dyDescent="0.3">
      <c r="A56" s="21"/>
      <c r="B56" s="43" t="s">
        <v>867</v>
      </c>
      <c r="C56" s="23"/>
      <c r="D56" s="43"/>
      <c r="E56" s="43"/>
      <c r="F56" s="506" t="str">
        <f>VLOOKUP($J$1,AllCTR1Data,Q57,0)</f>
        <v>-</v>
      </c>
      <c r="G56" s="507"/>
      <c r="H56" s="508"/>
      <c r="I56" s="72"/>
      <c r="J56" s="20"/>
      <c r="K56" s="164"/>
      <c r="L56" s="169"/>
      <c r="M56" s="485"/>
      <c r="N56" s="486"/>
      <c r="O56" s="486"/>
      <c r="P56" s="485"/>
      <c r="Q56" s="486"/>
      <c r="R56" s="485"/>
      <c r="S56" s="147"/>
      <c r="T56" s="147"/>
      <c r="U56" s="147"/>
      <c r="V56" s="147"/>
      <c r="W56" s="460"/>
    </row>
    <row r="57" spans="1:23" s="11" customFormat="1" ht="21" customHeight="1" x14ac:dyDescent="0.25">
      <c r="A57" s="21"/>
      <c r="B57" s="74" t="str">
        <f>IF(F56="Yes - to be held","Please re-submit a new version of this form when you are aware of the outcome of this referendum.",IF(F56="Yes - resulted in no changes","Electorate voted to accept the council tax that was set.",IF(F56="Yes - changes made to form","Electorate voted for a lower increase.",IF(F56="no","",""))))</f>
        <v/>
      </c>
      <c r="C57" s="43"/>
      <c r="D57" s="43"/>
      <c r="E57" s="43"/>
      <c r="F57" s="43"/>
      <c r="G57" s="43"/>
      <c r="H57" s="43"/>
      <c r="I57" s="33"/>
      <c r="J57" s="20"/>
      <c r="K57" s="164"/>
      <c r="L57" s="169"/>
      <c r="M57" s="485"/>
      <c r="N57" s="486"/>
      <c r="O57" s="486"/>
      <c r="P57" s="485"/>
      <c r="Q57" s="486">
        <f>Q52+1</f>
        <v>29</v>
      </c>
      <c r="R57" s="485"/>
      <c r="S57" s="147"/>
      <c r="T57" s="147"/>
      <c r="U57" s="147"/>
      <c r="V57" s="147"/>
      <c r="W57" s="460"/>
    </row>
    <row r="58" spans="1:23" s="11" customFormat="1" ht="17.25" thickBot="1" x14ac:dyDescent="0.3">
      <c r="A58" s="21"/>
      <c r="B58" s="43"/>
      <c r="C58" s="23"/>
      <c r="D58" s="23"/>
      <c r="E58" s="23"/>
      <c r="F58" s="43"/>
      <c r="G58" s="43"/>
      <c r="H58" s="23"/>
      <c r="I58" s="23"/>
      <c r="J58" s="20"/>
      <c r="K58" s="164"/>
      <c r="L58" s="173"/>
      <c r="M58" s="486"/>
      <c r="N58" s="486"/>
      <c r="O58" s="486"/>
      <c r="P58" s="485"/>
      <c r="Q58" s="486"/>
      <c r="R58" s="485"/>
      <c r="S58" s="147"/>
      <c r="T58" s="147"/>
      <c r="U58" s="147"/>
      <c r="V58" s="147"/>
      <c r="W58" s="460"/>
    </row>
    <row r="59" spans="1:23" s="11" customFormat="1" ht="21" thickBot="1" x14ac:dyDescent="0.25">
      <c r="A59" s="21"/>
      <c r="B59" s="43" t="s">
        <v>868</v>
      </c>
      <c r="C59" s="43"/>
      <c r="D59" s="43"/>
      <c r="E59" s="43"/>
      <c r="F59" s="506" t="str">
        <f>VLOOKUP($J$1,AllCTR1Data,Q60,0)</f>
        <v>-</v>
      </c>
      <c r="G59" s="507"/>
      <c r="H59" s="508"/>
      <c r="I59" s="72"/>
      <c r="J59" s="20"/>
      <c r="K59" s="164"/>
      <c r="L59" s="169"/>
      <c r="M59" s="485"/>
      <c r="N59" s="486"/>
      <c r="O59" s="486"/>
      <c r="P59" s="485"/>
      <c r="Q59" s="486"/>
      <c r="R59" s="485"/>
      <c r="S59" s="147"/>
      <c r="T59" s="147"/>
      <c r="U59" s="147"/>
      <c r="V59" s="147"/>
      <c r="W59" s="460"/>
    </row>
    <row r="60" spans="1:23" s="11" customFormat="1" ht="16.5" x14ac:dyDescent="0.25">
      <c r="A60" s="21"/>
      <c r="B60" s="74" t="str">
        <f>IF(F59="Yes - to be held","A revised version of this form will be required if any referendum results in a lower increases.",IF(F59="Yes - resulted in no changes","Electorate voted to accept the council tax that was set by each authority.",IF(F59="Yes - changes made to form","Electorate voted for a lower increase than that set by one or more precepting authority.",IF(F59="no","",""))))</f>
        <v/>
      </c>
      <c r="C60" s="42"/>
      <c r="D60" s="42"/>
      <c r="E60" s="42"/>
      <c r="F60" s="42"/>
      <c r="G60" s="42"/>
      <c r="H60" s="42"/>
      <c r="I60" s="33"/>
      <c r="J60" s="20"/>
      <c r="K60" s="164"/>
      <c r="L60" s="169"/>
      <c r="M60" s="485"/>
      <c r="N60" s="486"/>
      <c r="O60" s="486"/>
      <c r="P60" s="485"/>
      <c r="Q60" s="486">
        <f>Q57+1</f>
        <v>30</v>
      </c>
      <c r="R60" s="485"/>
      <c r="S60" s="147"/>
      <c r="T60" s="147"/>
      <c r="U60" s="147"/>
      <c r="V60" s="147"/>
      <c r="W60" s="460"/>
    </row>
    <row r="61" spans="1:23" s="11" customFormat="1" ht="16.5" thickBot="1" x14ac:dyDescent="0.25">
      <c r="A61" s="503"/>
      <c r="B61" s="504"/>
      <c r="C61" s="504"/>
      <c r="D61" s="504"/>
      <c r="E61" s="504"/>
      <c r="F61" s="504"/>
      <c r="G61" s="504"/>
      <c r="H61" s="504"/>
      <c r="I61" s="504"/>
      <c r="J61" s="505"/>
      <c r="K61" s="164"/>
      <c r="L61" s="169"/>
      <c r="M61" s="485"/>
      <c r="N61" s="486"/>
      <c r="O61" s="486"/>
      <c r="P61" s="485"/>
      <c r="Q61" s="486"/>
      <c r="R61" s="485"/>
      <c r="S61" s="147"/>
      <c r="T61" s="147"/>
      <c r="U61" s="147"/>
      <c r="V61" s="147"/>
      <c r="W61" s="460"/>
    </row>
    <row r="62" spans="1:23" s="11" customFormat="1" ht="15.75" x14ac:dyDescent="0.2">
      <c r="A62" s="17"/>
      <c r="B62" s="47"/>
      <c r="C62" s="47"/>
      <c r="D62" s="47"/>
      <c r="E62" s="47"/>
      <c r="F62" s="47"/>
      <c r="G62" s="47"/>
      <c r="H62" s="48"/>
      <c r="I62" s="49"/>
      <c r="J62" s="154"/>
      <c r="K62" s="164"/>
      <c r="L62" s="169"/>
      <c r="M62" s="485"/>
      <c r="N62" s="486"/>
      <c r="O62" s="486"/>
      <c r="P62" s="485"/>
      <c r="Q62" s="486"/>
      <c r="R62" s="485"/>
      <c r="S62" s="147"/>
      <c r="T62" s="147"/>
      <c r="U62" s="147"/>
      <c r="V62" s="147"/>
      <c r="W62" s="460"/>
    </row>
    <row r="63" spans="1:23" s="11" customFormat="1" ht="15" customHeight="1" x14ac:dyDescent="0.25">
      <c r="A63" s="21"/>
      <c r="B63" s="50"/>
      <c r="C63" s="43"/>
      <c r="D63" s="43"/>
      <c r="E63" s="43"/>
      <c r="F63" s="43"/>
      <c r="G63" s="43"/>
      <c r="H63" s="51"/>
      <c r="I63" s="32"/>
      <c r="J63" s="20"/>
      <c r="K63" s="164"/>
      <c r="L63" s="169"/>
      <c r="M63" s="485"/>
      <c r="N63" s="486"/>
      <c r="O63" s="486"/>
      <c r="P63" s="485"/>
      <c r="Q63" s="486"/>
      <c r="R63" s="485"/>
      <c r="S63" s="147"/>
      <c r="T63" s="147"/>
      <c r="U63" s="147"/>
      <c r="V63" s="147"/>
      <c r="W63" s="460"/>
    </row>
    <row r="64" spans="1:23" s="11" customFormat="1" ht="21" customHeight="1" x14ac:dyDescent="0.2">
      <c r="A64" s="21"/>
      <c r="B64" s="41"/>
      <c r="C64" s="41"/>
      <c r="D64" s="41"/>
      <c r="E64" s="52"/>
      <c r="F64" s="52"/>
      <c r="G64" s="52"/>
      <c r="H64" s="52" t="s">
        <v>756</v>
      </c>
      <c r="I64" s="32"/>
      <c r="J64" s="20"/>
      <c r="K64" s="164"/>
      <c r="L64" s="164"/>
      <c r="M64" s="485"/>
      <c r="N64" s="486"/>
      <c r="O64" s="486"/>
      <c r="P64" s="485"/>
      <c r="Q64" s="486"/>
      <c r="R64" s="485"/>
      <c r="S64" s="147"/>
      <c r="T64" s="147"/>
      <c r="U64" s="147"/>
      <c r="V64" s="147"/>
      <c r="W64" s="460"/>
    </row>
    <row r="65" spans="1:23" s="11" customFormat="1" ht="21" customHeight="1" x14ac:dyDescent="0.25">
      <c r="A65" s="21"/>
      <c r="B65" s="50" t="s">
        <v>869</v>
      </c>
      <c r="C65" s="41"/>
      <c r="D65" s="41"/>
      <c r="E65" s="52"/>
      <c r="F65" s="52"/>
      <c r="G65" s="52"/>
      <c r="H65" s="53" t="s">
        <v>794</v>
      </c>
      <c r="I65" s="32"/>
      <c r="J65" s="20"/>
      <c r="K65" s="164"/>
      <c r="L65" s="169"/>
      <c r="M65" s="485"/>
      <c r="N65" s="486"/>
      <c r="O65" s="486"/>
      <c r="P65" s="485"/>
      <c r="Q65" s="486"/>
      <c r="R65" s="485"/>
      <c r="S65" s="147"/>
      <c r="T65" s="147"/>
      <c r="U65" s="147"/>
      <c r="V65" s="147"/>
      <c r="W65" s="460"/>
    </row>
    <row r="66" spans="1:23" s="11" customFormat="1" ht="16.5" x14ac:dyDescent="0.2">
      <c r="A66" s="21"/>
      <c r="B66" s="41"/>
      <c r="C66" s="54" t="s">
        <v>605</v>
      </c>
      <c r="D66" s="41"/>
      <c r="E66" s="52"/>
      <c r="F66" s="52"/>
      <c r="G66" s="52"/>
      <c r="H66" s="52" t="s">
        <v>757</v>
      </c>
      <c r="I66" s="32"/>
      <c r="J66" s="20"/>
      <c r="K66" s="164"/>
      <c r="L66" s="164"/>
      <c r="M66" s="485"/>
      <c r="N66" s="486"/>
      <c r="O66" s="486"/>
      <c r="P66" s="485"/>
      <c r="Q66" s="486"/>
      <c r="R66" s="485"/>
      <c r="S66" s="147"/>
      <c r="T66" s="147"/>
      <c r="U66" s="147"/>
      <c r="V66" s="147"/>
      <c r="W66" s="460"/>
    </row>
    <row r="67" spans="1:23" s="11" customFormat="1" ht="17.25" thickBot="1" x14ac:dyDescent="0.25">
      <c r="A67" s="21"/>
      <c r="B67" s="41"/>
      <c r="C67" s="41"/>
      <c r="D67" s="41"/>
      <c r="E67" s="41"/>
      <c r="F67" s="52"/>
      <c r="G67" s="41"/>
      <c r="H67" s="52" t="s">
        <v>531</v>
      </c>
      <c r="I67" s="32"/>
      <c r="J67" s="20"/>
      <c r="K67" s="164"/>
      <c r="L67" s="164"/>
      <c r="M67" s="485"/>
      <c r="N67" s="486"/>
      <c r="O67" s="486"/>
      <c r="P67" s="485"/>
      <c r="Q67" s="486"/>
      <c r="R67" s="485"/>
      <c r="S67" s="147"/>
      <c r="T67" s="147"/>
      <c r="U67" s="147"/>
      <c r="V67" s="147"/>
      <c r="W67" s="460"/>
    </row>
    <row r="68" spans="1:23" s="11" customFormat="1" ht="21" thickBot="1" x14ac:dyDescent="0.25">
      <c r="A68" s="21"/>
      <c r="B68" s="55" t="s">
        <v>606</v>
      </c>
      <c r="C68" s="91" t="str">
        <f>VLOOKUP($J$1,'Precepting Bodies'!$C$5:$F$333,2,0)</f>
        <v>-</v>
      </c>
      <c r="D68" s="56" t="s">
        <v>609</v>
      </c>
      <c r="E68" s="57"/>
      <c r="F68" s="58"/>
      <c r="G68" s="57"/>
      <c r="H68" s="125" t="str">
        <f>VLOOKUP($J$1,AllCTR1Data,Q70,FALSE)</f>
        <v>-</v>
      </c>
      <c r="I68" s="32"/>
      <c r="J68" s="20"/>
      <c r="K68" s="164"/>
      <c r="L68" s="164"/>
      <c r="M68" s="485"/>
      <c r="N68" s="486"/>
      <c r="O68" s="486"/>
      <c r="P68" s="485"/>
      <c r="Q68" s="486"/>
      <c r="R68" s="485"/>
      <c r="S68" s="147"/>
      <c r="T68" s="147"/>
      <c r="U68" s="147"/>
      <c r="V68" s="147"/>
      <c r="W68" s="460"/>
    </row>
    <row r="69" spans="1:23" s="11" customFormat="1" ht="21" customHeight="1" thickBot="1" x14ac:dyDescent="0.25">
      <c r="A69" s="21"/>
      <c r="B69" s="42"/>
      <c r="C69" s="58"/>
      <c r="D69" s="56"/>
      <c r="E69" s="57"/>
      <c r="F69" s="497"/>
      <c r="G69" s="498"/>
      <c r="H69" s="498"/>
      <c r="I69" s="71"/>
      <c r="J69" s="20"/>
      <c r="K69" s="164"/>
      <c r="L69" s="169"/>
      <c r="M69" s="485"/>
      <c r="N69" s="486"/>
      <c r="O69" s="486"/>
      <c r="P69" s="485"/>
      <c r="Q69" s="486"/>
      <c r="R69" s="485"/>
      <c r="S69" s="147"/>
      <c r="T69" s="147"/>
      <c r="U69" s="147"/>
      <c r="V69" s="147"/>
      <c r="W69" s="460"/>
    </row>
    <row r="70" spans="1:23" s="11" customFormat="1" ht="21" customHeight="1" thickBot="1" x14ac:dyDescent="0.25">
      <c r="A70" s="21"/>
      <c r="B70" s="55" t="s">
        <v>607</v>
      </c>
      <c r="C70" s="91" t="str">
        <f>VLOOKUP($J$1,'Precepting Bodies'!$C$5:$F$333,3,0)</f>
        <v>-</v>
      </c>
      <c r="D70" s="56" t="s">
        <v>608</v>
      </c>
      <c r="E70" s="57"/>
      <c r="F70" s="58"/>
      <c r="G70" s="57"/>
      <c r="H70" s="125" t="str">
        <f>VLOOKUP($J$1,AllCTR1Data,Q72,FALSE)</f>
        <v>-</v>
      </c>
      <c r="I70" s="71"/>
      <c r="J70" s="20"/>
      <c r="K70" s="178"/>
      <c r="L70" s="169"/>
      <c r="M70" s="485">
        <v>16</v>
      </c>
      <c r="N70" s="486"/>
      <c r="O70" s="486"/>
      <c r="P70" s="485"/>
      <c r="Q70" s="486">
        <f>Q60+1</f>
        <v>31</v>
      </c>
      <c r="R70" s="485"/>
      <c r="S70" s="147"/>
      <c r="T70" s="147"/>
      <c r="U70" s="147"/>
      <c r="V70" s="147"/>
      <c r="W70" s="460"/>
    </row>
    <row r="71" spans="1:23" s="11" customFormat="1" ht="21" customHeight="1" thickBot="1" x14ac:dyDescent="0.25">
      <c r="A71" s="21"/>
      <c r="B71" s="42"/>
      <c r="C71" s="58"/>
      <c r="D71" s="56"/>
      <c r="E71" s="57"/>
      <c r="F71" s="497"/>
      <c r="G71" s="498"/>
      <c r="H71" s="498"/>
      <c r="I71" s="71"/>
      <c r="J71" s="20"/>
      <c r="K71" s="164"/>
      <c r="L71" s="169"/>
      <c r="M71" s="485"/>
      <c r="N71" s="486"/>
      <c r="O71" s="486"/>
      <c r="P71" s="485"/>
      <c r="Q71" s="486"/>
      <c r="R71" s="485"/>
      <c r="S71" s="147"/>
      <c r="T71" s="147"/>
      <c r="U71" s="147"/>
      <c r="V71" s="147"/>
      <c r="W71" s="460"/>
    </row>
    <row r="72" spans="1:23" s="11" customFormat="1" ht="21" customHeight="1" thickBot="1" x14ac:dyDescent="0.25">
      <c r="A72" s="21"/>
      <c r="B72" s="55" t="s">
        <v>612</v>
      </c>
      <c r="C72" s="91" t="str">
        <f>VLOOKUP($J$1,'Precepting Bodies'!$C$5:$F$333,4,0)</f>
        <v>-</v>
      </c>
      <c r="D72" s="56" t="s">
        <v>610</v>
      </c>
      <c r="E72" s="57"/>
      <c r="F72" s="58"/>
      <c r="G72" s="57"/>
      <c r="H72" s="125" t="str">
        <f>VLOOKUP($J$1,AllCTR1Data,Q74,FALSE)</f>
        <v>-</v>
      </c>
      <c r="I72" s="71"/>
      <c r="J72" s="20"/>
      <c r="K72" s="178"/>
      <c r="L72" s="169"/>
      <c r="M72" s="485">
        <v>17</v>
      </c>
      <c r="N72" s="486"/>
      <c r="O72" s="486"/>
      <c r="P72" s="485"/>
      <c r="Q72" s="486">
        <f>Q70+1</f>
        <v>32</v>
      </c>
      <c r="R72" s="485"/>
      <c r="S72" s="147"/>
      <c r="T72" s="147"/>
      <c r="U72" s="147"/>
      <c r="V72" s="147"/>
      <c r="W72" s="460"/>
    </row>
    <row r="73" spans="1:23" s="11" customFormat="1" ht="21" customHeight="1" thickBot="1" x14ac:dyDescent="0.25">
      <c r="A73" s="21"/>
      <c r="B73" s="59"/>
      <c r="C73" s="60"/>
      <c r="D73" s="59"/>
      <c r="E73" s="61"/>
      <c r="F73" s="497"/>
      <c r="G73" s="498"/>
      <c r="H73" s="498"/>
      <c r="I73" s="71"/>
      <c r="J73" s="20"/>
      <c r="K73" s="164"/>
      <c r="L73" s="169"/>
      <c r="M73" s="485"/>
      <c r="N73" s="486"/>
      <c r="O73" s="486"/>
      <c r="P73" s="485"/>
      <c r="Q73" s="486"/>
      <c r="R73" s="485"/>
      <c r="S73" s="147"/>
      <c r="T73" s="147"/>
      <c r="U73" s="147"/>
      <c r="V73" s="147"/>
      <c r="W73" s="460"/>
    </row>
    <row r="74" spans="1:23" s="11" customFormat="1" ht="21" customHeight="1" thickBot="1" x14ac:dyDescent="0.25">
      <c r="A74" s="21"/>
      <c r="B74" s="499" t="s">
        <v>870</v>
      </c>
      <c r="C74" s="500"/>
      <c r="D74" s="500"/>
      <c r="E74" s="500"/>
      <c r="F74" s="500"/>
      <c r="G74" s="58"/>
      <c r="H74" s="125">
        <f>VLOOKUP($J$1,AllCTR1Data,Q76,FALSE)</f>
        <v>1483.58</v>
      </c>
      <c r="I74" s="32"/>
      <c r="J74" s="159"/>
      <c r="K74" s="178"/>
      <c r="L74" s="169"/>
      <c r="M74" s="485">
        <v>18</v>
      </c>
      <c r="N74" s="486"/>
      <c r="O74" s="486"/>
      <c r="P74" s="485"/>
      <c r="Q74" s="486">
        <f>Q72+1</f>
        <v>33</v>
      </c>
      <c r="R74" s="485"/>
      <c r="S74" s="147"/>
      <c r="T74" s="147"/>
      <c r="U74" s="147"/>
      <c r="V74" s="147"/>
      <c r="W74" s="460"/>
    </row>
    <row r="75" spans="1:23" s="11" customFormat="1" ht="21" customHeight="1" x14ac:dyDescent="0.2">
      <c r="A75" s="21"/>
      <c r="B75" s="501"/>
      <c r="C75" s="501"/>
      <c r="D75" s="501"/>
      <c r="E75" s="501"/>
      <c r="F75" s="501"/>
      <c r="G75" s="509"/>
      <c r="H75" s="509"/>
      <c r="I75" s="509"/>
      <c r="J75" s="159"/>
      <c r="K75" s="164"/>
      <c r="L75" s="169"/>
      <c r="M75" s="485"/>
      <c r="N75" s="486"/>
      <c r="O75" s="486"/>
      <c r="P75" s="485"/>
      <c r="Q75" s="486"/>
      <c r="R75" s="485"/>
      <c r="S75" s="147"/>
      <c r="T75" s="147"/>
      <c r="U75" s="147"/>
      <c r="V75" s="147"/>
      <c r="W75" s="460"/>
    </row>
    <row r="76" spans="1:23" s="11" customFormat="1" ht="21" customHeight="1" thickBot="1" x14ac:dyDescent="0.25">
      <c r="A76" s="30"/>
      <c r="B76" s="65"/>
      <c r="C76" s="62"/>
      <c r="D76" s="62"/>
      <c r="E76" s="62"/>
      <c r="F76" s="62"/>
      <c r="G76" s="62"/>
      <c r="H76" s="31"/>
      <c r="I76" s="63"/>
      <c r="J76" s="156"/>
      <c r="K76" s="164"/>
      <c r="L76" s="169"/>
      <c r="M76" s="485">
        <v>19</v>
      </c>
      <c r="N76" s="486"/>
      <c r="O76" s="486"/>
      <c r="P76" s="485"/>
      <c r="Q76" s="486">
        <f>Q74+1</f>
        <v>34</v>
      </c>
      <c r="R76" s="485"/>
      <c r="S76" s="147"/>
      <c r="T76" s="147"/>
      <c r="U76" s="147"/>
      <c r="V76" s="147"/>
      <c r="W76" s="460"/>
    </row>
    <row r="77" spans="1:23" s="11" customFormat="1" ht="21" customHeight="1" x14ac:dyDescent="0.2">
      <c r="A77" s="17"/>
      <c r="B77" s="60"/>
      <c r="C77" s="66"/>
      <c r="D77" s="66"/>
      <c r="E77" s="66"/>
      <c r="F77" s="66"/>
      <c r="G77" s="66"/>
      <c r="H77" s="67"/>
      <c r="I77" s="49"/>
      <c r="J77" s="154"/>
      <c r="K77" s="164"/>
      <c r="L77" s="169"/>
      <c r="M77" s="485"/>
      <c r="N77" s="486"/>
      <c r="O77" s="486"/>
      <c r="P77" s="485"/>
      <c r="Q77" s="486"/>
      <c r="R77" s="485"/>
      <c r="S77" s="147"/>
      <c r="T77" s="147"/>
      <c r="U77" s="147"/>
      <c r="V77" s="147"/>
      <c r="W77" s="460"/>
    </row>
    <row r="78" spans="1:23" ht="15" customHeight="1" x14ac:dyDescent="0.2">
      <c r="A78" s="21"/>
      <c r="B78" s="68" t="s">
        <v>528</v>
      </c>
      <c r="C78" s="58"/>
      <c r="D78" s="58"/>
      <c r="E78" s="58"/>
      <c r="F78" s="52"/>
      <c r="G78" s="52"/>
      <c r="H78" s="52"/>
      <c r="I78" s="32"/>
      <c r="J78" s="20"/>
      <c r="K78" s="164"/>
      <c r="L78" s="175"/>
      <c r="M78" s="489"/>
      <c r="N78" s="490"/>
    </row>
    <row r="79" spans="1:23" ht="15" customHeight="1" thickBot="1" x14ac:dyDescent="0.25">
      <c r="A79" s="21"/>
      <c r="B79" s="68"/>
      <c r="C79" s="58"/>
      <c r="D79" s="58"/>
      <c r="E79" s="58"/>
      <c r="F79" s="52" t="s">
        <v>3</v>
      </c>
      <c r="G79" s="52"/>
      <c r="H79" s="52" t="s">
        <v>527</v>
      </c>
      <c r="I79" s="32"/>
      <c r="J79" s="20"/>
      <c r="K79" s="164"/>
      <c r="L79" s="175"/>
      <c r="M79" s="489"/>
      <c r="N79" s="490"/>
    </row>
    <row r="80" spans="1:23" ht="21" customHeight="1" thickBot="1" x14ac:dyDescent="0.25">
      <c r="A80" s="21"/>
      <c r="B80" s="500" t="s">
        <v>871</v>
      </c>
      <c r="C80" s="502"/>
      <c r="D80" s="502"/>
      <c r="E80" s="36"/>
      <c r="F80" s="2">
        <f>VLOOKUP($J$1,AllCTR1Data,O82,FALSE)</f>
        <v>10183</v>
      </c>
      <c r="G80" s="36"/>
      <c r="H80" s="484">
        <f>VLOOKUP($J$1,AllCTR1Data,Q82,FALSE)</f>
        <v>7467126.3737999992</v>
      </c>
      <c r="I80" s="32"/>
      <c r="J80" s="20"/>
      <c r="K80" s="164"/>
      <c r="L80" s="175"/>
      <c r="M80" s="489"/>
      <c r="N80" s="490"/>
    </row>
    <row r="81" spans="1:17" ht="21" customHeight="1" thickBot="1" x14ac:dyDescent="0.25">
      <c r="A81" s="21"/>
      <c r="B81" s="511"/>
      <c r="C81" s="511"/>
      <c r="D81" s="511"/>
      <c r="E81" s="79"/>
      <c r="F81" s="512"/>
      <c r="G81" s="513"/>
      <c r="H81" s="513"/>
      <c r="I81" s="32"/>
      <c r="J81" s="20"/>
      <c r="K81" s="164"/>
      <c r="L81" s="175"/>
      <c r="M81" s="489"/>
      <c r="N81" s="490"/>
    </row>
    <row r="82" spans="1:17" ht="20.25" customHeight="1" thickBot="1" x14ac:dyDescent="0.25">
      <c r="A82" s="21"/>
      <c r="B82" s="500" t="s">
        <v>872</v>
      </c>
      <c r="C82" s="502"/>
      <c r="D82" s="502"/>
      <c r="E82" s="36"/>
      <c r="F82" s="2">
        <f>VLOOKUP($J$1,AllCTR1Data,O84,FALSE)</f>
        <v>16</v>
      </c>
      <c r="G82" s="36"/>
      <c r="H82" s="484">
        <f>VLOOKUP($J$1,AllCTR1Data,Q84,FALSE)</f>
        <v>239599.44000000003</v>
      </c>
      <c r="I82" s="32"/>
      <c r="J82" s="20"/>
      <c r="K82" s="164">
        <v>20</v>
      </c>
      <c r="L82" s="175"/>
      <c r="M82" s="489">
        <v>21</v>
      </c>
      <c r="N82" s="490"/>
      <c r="O82" s="486">
        <f>Q76+1</f>
        <v>35</v>
      </c>
      <c r="Q82" s="486">
        <f>O82+1</f>
        <v>36</v>
      </c>
    </row>
    <row r="83" spans="1:17" ht="21" customHeight="1" thickBot="1" x14ac:dyDescent="0.25">
      <c r="A83" s="21"/>
      <c r="B83" s="58"/>
      <c r="C83" s="58"/>
      <c r="D83" s="58"/>
      <c r="E83" s="79"/>
      <c r="F83" s="512"/>
      <c r="G83" s="513"/>
      <c r="H83" s="513"/>
      <c r="I83" s="32"/>
      <c r="J83" s="20"/>
      <c r="K83" s="164"/>
      <c r="L83" s="175"/>
      <c r="M83" s="489"/>
      <c r="N83" s="490"/>
    </row>
    <row r="84" spans="1:17" ht="21" thickBot="1" x14ac:dyDescent="0.25">
      <c r="A84" s="21"/>
      <c r="B84" s="500" t="s">
        <v>873</v>
      </c>
      <c r="C84" s="500"/>
      <c r="D84" s="501"/>
      <c r="E84" s="36"/>
      <c r="F84" s="2">
        <f>VLOOKUP($J$1,AllCTR1Data,O86,FALSE)</f>
        <v>8810</v>
      </c>
      <c r="G84" s="36"/>
      <c r="H84" s="484">
        <f>VLOOKUP($J$1,AllCTR1Data,Q86,FALSE)</f>
        <v>7560444.2738000024</v>
      </c>
      <c r="I84" s="32"/>
      <c r="J84" s="20"/>
      <c r="K84" s="164">
        <v>22</v>
      </c>
      <c r="L84" s="175"/>
      <c r="M84" s="489">
        <v>23</v>
      </c>
      <c r="N84" s="490"/>
      <c r="O84" s="486">
        <f>Q82+1</f>
        <v>37</v>
      </c>
      <c r="Q84" s="486">
        <f>O84+1</f>
        <v>38</v>
      </c>
    </row>
    <row r="85" spans="1:17" ht="15" customHeight="1" thickBot="1" x14ac:dyDescent="0.25">
      <c r="A85" s="30"/>
      <c r="B85" s="510"/>
      <c r="C85" s="510"/>
      <c r="D85" s="510"/>
      <c r="E85" s="62"/>
      <c r="F85" s="62"/>
      <c r="G85" s="62"/>
      <c r="H85" s="31"/>
      <c r="I85" s="63"/>
      <c r="J85" s="156"/>
      <c r="K85" s="164"/>
      <c r="L85" s="175"/>
      <c r="M85" s="489"/>
      <c r="N85" s="490"/>
    </row>
    <row r="86" spans="1:17" x14ac:dyDescent="0.2">
      <c r="A86" s="136"/>
      <c r="B86" s="138"/>
      <c r="C86" s="138"/>
      <c r="D86" s="138"/>
      <c r="E86" s="138"/>
      <c r="F86" s="138"/>
      <c r="G86" s="138"/>
      <c r="H86" s="138"/>
      <c r="I86" s="138"/>
      <c r="J86" s="138"/>
      <c r="K86" s="164">
        <v>24</v>
      </c>
      <c r="L86" s="175"/>
      <c r="M86" s="489">
        <v>25</v>
      </c>
      <c r="N86" s="490"/>
      <c r="O86" s="486">
        <f>Q84+1</f>
        <v>39</v>
      </c>
      <c r="Q86" s="486">
        <f>O86+1</f>
        <v>40</v>
      </c>
    </row>
    <row r="87" spans="1:17" ht="21" customHeight="1" x14ac:dyDescent="0.2">
      <c r="A87" s="136"/>
      <c r="B87" s="138"/>
      <c r="C87" s="138"/>
      <c r="D87" s="138"/>
      <c r="E87" s="139"/>
      <c r="F87" s="139"/>
      <c r="G87" s="139"/>
      <c r="H87" s="139"/>
      <c r="I87" s="138"/>
      <c r="J87" s="138"/>
      <c r="K87" s="164"/>
      <c r="L87" s="175"/>
      <c r="M87" s="489"/>
      <c r="N87" s="490"/>
    </row>
    <row r="88" spans="1:17" x14ac:dyDescent="0.2">
      <c r="A88" s="136"/>
      <c r="B88" s="138"/>
      <c r="C88" s="88"/>
      <c r="D88" s="88"/>
      <c r="E88" s="140"/>
      <c r="F88" s="140"/>
      <c r="G88" s="139"/>
      <c r="H88" s="139"/>
      <c r="I88" s="138"/>
      <c r="J88" s="138"/>
      <c r="K88" s="164"/>
      <c r="L88" s="169"/>
      <c r="M88" s="485"/>
    </row>
    <row r="89" spans="1:17" x14ac:dyDescent="0.2">
      <c r="A89" s="136"/>
      <c r="B89" s="138"/>
      <c r="C89" s="141"/>
      <c r="D89" s="88"/>
      <c r="E89" s="140"/>
      <c r="F89" s="140"/>
      <c r="G89" s="139"/>
      <c r="H89" s="139"/>
      <c r="I89" s="138"/>
      <c r="J89" s="138"/>
      <c r="K89" s="164"/>
      <c r="L89" s="169"/>
      <c r="M89" s="485"/>
    </row>
    <row r="90" spans="1:17" x14ac:dyDescent="0.2">
      <c r="A90" s="136"/>
      <c r="B90" s="136"/>
      <c r="C90" s="136"/>
      <c r="D90" s="137"/>
      <c r="E90" s="137"/>
      <c r="F90" s="137"/>
      <c r="G90" s="137"/>
      <c r="H90" s="142"/>
      <c r="I90" s="136"/>
      <c r="J90" s="136"/>
      <c r="K90" s="164"/>
      <c r="L90" s="169"/>
      <c r="M90" s="485"/>
    </row>
    <row r="91" spans="1:17" x14ac:dyDescent="0.2">
      <c r="A91" s="136"/>
      <c r="B91" s="138"/>
      <c r="C91" s="138"/>
      <c r="D91" s="137"/>
      <c r="E91" s="137"/>
      <c r="F91" s="137"/>
      <c r="G91" s="137"/>
      <c r="H91" s="139"/>
      <c r="I91" s="138"/>
      <c r="J91" s="138"/>
      <c r="K91" s="164"/>
      <c r="L91" s="169"/>
      <c r="M91" s="485"/>
    </row>
    <row r="92" spans="1:17" ht="20.25" x14ac:dyDescent="0.2">
      <c r="A92" s="136"/>
      <c r="B92" s="138"/>
      <c r="C92" s="143"/>
      <c r="D92" s="137"/>
      <c r="E92" s="137"/>
      <c r="F92" s="144" t="e">
        <f>VLOOKUP($J$1,datar,25,FALSE)</f>
        <v>#N/A</v>
      </c>
      <c r="G92" s="137"/>
      <c r="H92" s="139"/>
      <c r="I92" s="138"/>
      <c r="J92" s="138"/>
      <c r="K92" s="164"/>
      <c r="L92" s="169"/>
      <c r="M92" s="485"/>
    </row>
    <row r="93" spans="1:17" x14ac:dyDescent="0.2">
      <c r="A93" s="136"/>
      <c r="B93" s="138"/>
      <c r="C93" s="138"/>
      <c r="D93" s="137"/>
      <c r="E93" s="137"/>
      <c r="F93" s="137"/>
      <c r="G93" s="137"/>
      <c r="H93" s="139"/>
      <c r="I93" s="138"/>
      <c r="J93" s="138"/>
      <c r="K93" s="164"/>
      <c r="L93" s="169"/>
      <c r="M93" s="485"/>
    </row>
    <row r="94" spans="1:17" x14ac:dyDescent="0.2">
      <c r="A94" s="136"/>
      <c r="B94" s="138"/>
      <c r="C94" s="138"/>
      <c r="D94" s="137"/>
      <c r="E94" s="137"/>
      <c r="F94" s="137"/>
      <c r="G94" s="137"/>
      <c r="H94" s="139"/>
      <c r="I94" s="138"/>
      <c r="J94" s="138"/>
      <c r="K94" s="164"/>
      <c r="L94" s="169"/>
      <c r="M94" s="485"/>
    </row>
    <row r="95" spans="1:17" x14ac:dyDescent="0.2">
      <c r="A95" s="136"/>
      <c r="B95" s="138"/>
      <c r="C95" s="138"/>
      <c r="D95" s="137"/>
      <c r="E95" s="137"/>
      <c r="F95" s="137"/>
      <c r="G95" s="137"/>
      <c r="H95" s="138"/>
      <c r="I95" s="138"/>
      <c r="J95" s="138"/>
      <c r="K95" s="164"/>
      <c r="L95" s="169"/>
      <c r="M95" s="485"/>
    </row>
    <row r="96" spans="1:17" x14ac:dyDescent="0.2">
      <c r="A96" s="136"/>
      <c r="B96" s="138"/>
      <c r="C96" s="138"/>
      <c r="D96" s="138"/>
      <c r="E96" s="138"/>
      <c r="F96" s="138"/>
      <c r="G96" s="138"/>
      <c r="H96" s="138"/>
      <c r="I96" s="138"/>
      <c r="J96" s="138"/>
      <c r="K96" s="164"/>
      <c r="L96" s="169"/>
      <c r="M96" s="485"/>
    </row>
    <row r="97" spans="1:13" x14ac:dyDescent="0.2">
      <c r="A97" s="136"/>
      <c r="B97" s="138"/>
      <c r="C97" s="138"/>
      <c r="D97" s="138"/>
      <c r="E97" s="138"/>
      <c r="F97" s="138"/>
      <c r="G97" s="138"/>
      <c r="H97" s="138"/>
      <c r="I97" s="138"/>
      <c r="J97" s="138"/>
      <c r="K97" s="164"/>
      <c r="L97" s="169"/>
      <c r="M97" s="485"/>
    </row>
    <row r="98" spans="1:13" x14ac:dyDescent="0.2">
      <c r="A98" s="136"/>
      <c r="B98" s="138"/>
      <c r="C98" s="138"/>
      <c r="D98" s="138"/>
      <c r="E98" s="138"/>
      <c r="F98" s="138"/>
      <c r="G98" s="138"/>
      <c r="H98" s="138"/>
      <c r="I98" s="138"/>
      <c r="J98" s="138"/>
      <c r="K98" s="164"/>
      <c r="L98" s="169"/>
      <c r="M98" s="485"/>
    </row>
    <row r="99" spans="1:13" x14ac:dyDescent="0.2">
      <c r="A99" s="136"/>
      <c r="B99" s="138"/>
      <c r="C99" s="138"/>
      <c r="D99" s="138"/>
      <c r="E99" s="138"/>
      <c r="F99" s="138"/>
      <c r="G99" s="138"/>
      <c r="H99" s="138"/>
      <c r="I99" s="138"/>
      <c r="J99" s="138"/>
      <c r="K99" s="164"/>
      <c r="L99" s="169"/>
      <c r="M99" s="485"/>
    </row>
    <row r="100" spans="1:13" x14ac:dyDescent="0.2">
      <c r="A100" s="136"/>
      <c r="B100" s="138"/>
      <c r="C100" s="138"/>
      <c r="D100" s="138"/>
      <c r="E100" s="138"/>
      <c r="F100" s="138"/>
      <c r="G100" s="138"/>
      <c r="H100" s="138"/>
      <c r="I100" s="138"/>
      <c r="J100" s="138"/>
      <c r="K100" s="164"/>
      <c r="L100" s="169"/>
      <c r="M100" s="485"/>
    </row>
    <row r="101" spans="1:13" x14ac:dyDescent="0.2">
      <c r="A101" s="136"/>
      <c r="B101" s="138"/>
      <c r="C101" s="138"/>
      <c r="D101" s="138"/>
      <c r="E101" s="138"/>
      <c r="F101" s="138"/>
      <c r="G101" s="138"/>
      <c r="H101" s="138"/>
      <c r="I101" s="138"/>
      <c r="J101" s="138"/>
      <c r="K101" s="164"/>
      <c r="L101" s="169"/>
      <c r="M101" s="485"/>
    </row>
    <row r="102" spans="1:13" x14ac:dyDescent="0.2">
      <c r="A102" s="136"/>
      <c r="B102" s="138"/>
      <c r="C102" s="138"/>
      <c r="D102" s="138"/>
      <c r="E102" s="138"/>
      <c r="F102" s="138"/>
      <c r="G102" s="138"/>
      <c r="H102" s="138"/>
      <c r="I102" s="138"/>
      <c r="J102" s="138"/>
      <c r="K102" s="164"/>
      <c r="L102" s="169"/>
      <c r="M102" s="485"/>
    </row>
    <row r="103" spans="1:13" x14ac:dyDescent="0.2">
      <c r="A103" s="136"/>
      <c r="B103" s="138"/>
      <c r="C103" s="138"/>
      <c r="D103" s="138"/>
      <c r="E103" s="138"/>
      <c r="F103" s="138"/>
      <c r="G103" s="138"/>
      <c r="H103" s="138"/>
      <c r="I103" s="138"/>
      <c r="J103" s="138"/>
      <c r="K103" s="164"/>
      <c r="L103" s="169"/>
      <c r="M103" s="485"/>
    </row>
    <row r="104" spans="1:13" x14ac:dyDescent="0.2">
      <c r="A104" s="136"/>
      <c r="B104" s="138"/>
      <c r="C104" s="138"/>
      <c r="D104" s="138"/>
      <c r="E104" s="138"/>
      <c r="F104" s="138"/>
      <c r="G104" s="138"/>
      <c r="H104" s="138"/>
      <c r="I104" s="138"/>
      <c r="J104" s="138"/>
      <c r="K104" s="164"/>
      <c r="L104" s="169"/>
      <c r="M104" s="485"/>
    </row>
    <row r="105" spans="1:13" x14ac:dyDescent="0.2">
      <c r="A105" s="136"/>
      <c r="B105" s="138"/>
      <c r="C105" s="138"/>
      <c r="D105" s="138"/>
      <c r="E105" s="138"/>
      <c r="F105" s="138"/>
      <c r="G105" s="138"/>
      <c r="H105" s="138"/>
      <c r="I105" s="138"/>
      <c r="J105" s="138"/>
      <c r="K105" s="164"/>
      <c r="L105" s="169"/>
      <c r="M105" s="485"/>
    </row>
    <row r="106" spans="1:13" x14ac:dyDescent="0.2">
      <c r="A106" s="136"/>
      <c r="B106" s="138"/>
      <c r="C106" s="138"/>
      <c r="D106" s="138"/>
      <c r="E106" s="138"/>
      <c r="F106" s="138"/>
      <c r="G106" s="138"/>
      <c r="H106" s="138"/>
      <c r="I106" s="138"/>
      <c r="J106" s="138"/>
      <c r="K106" s="164"/>
      <c r="L106" s="169"/>
      <c r="M106" s="485"/>
    </row>
    <row r="107" spans="1:13" x14ac:dyDescent="0.2">
      <c r="A107" s="136"/>
      <c r="B107" s="138"/>
      <c r="C107" s="138"/>
      <c r="D107" s="138"/>
      <c r="E107" s="138"/>
      <c r="F107" s="138"/>
      <c r="G107" s="138"/>
      <c r="H107" s="138"/>
      <c r="I107" s="138"/>
      <c r="J107" s="138"/>
      <c r="K107" s="164"/>
      <c r="L107" s="169"/>
      <c r="M107" s="485"/>
    </row>
    <row r="108" spans="1:13" x14ac:dyDescent="0.2">
      <c r="A108" s="136"/>
      <c r="B108" s="138"/>
      <c r="C108" s="138"/>
      <c r="D108" s="138"/>
      <c r="E108" s="138"/>
      <c r="F108" s="138"/>
      <c r="G108" s="138"/>
      <c r="H108" s="138"/>
      <c r="I108" s="138"/>
      <c r="J108" s="138"/>
      <c r="K108" s="164"/>
      <c r="L108" s="169"/>
      <c r="M108" s="485"/>
    </row>
    <row r="109" spans="1:13" x14ac:dyDescent="0.2">
      <c r="A109" s="136"/>
      <c r="B109" s="138"/>
      <c r="C109" s="138"/>
      <c r="D109" s="138"/>
      <c r="E109" s="138"/>
      <c r="F109" s="138"/>
      <c r="G109" s="138"/>
      <c r="H109" s="138"/>
      <c r="I109" s="138"/>
      <c r="J109" s="138"/>
      <c r="K109" s="164"/>
      <c r="L109" s="169"/>
      <c r="M109" s="485"/>
    </row>
    <row r="110" spans="1:13" x14ac:dyDescent="0.2">
      <c r="A110" s="136"/>
      <c r="B110" s="138"/>
      <c r="C110" s="138"/>
      <c r="D110" s="138"/>
      <c r="E110" s="138"/>
      <c r="F110" s="138"/>
      <c r="G110" s="138"/>
      <c r="H110" s="138"/>
      <c r="I110" s="138"/>
      <c r="J110" s="138"/>
      <c r="K110" s="164"/>
      <c r="L110" s="169"/>
      <c r="M110" s="485"/>
    </row>
    <row r="111" spans="1:13" x14ac:dyDescent="0.2">
      <c r="A111" s="136"/>
      <c r="B111" s="138"/>
      <c r="C111" s="138"/>
      <c r="D111" s="138"/>
      <c r="E111" s="138"/>
      <c r="F111" s="138"/>
      <c r="G111" s="138"/>
      <c r="H111" s="138"/>
      <c r="I111" s="138"/>
      <c r="J111" s="138"/>
      <c r="K111" s="164"/>
      <c r="L111" s="169"/>
      <c r="M111" s="485"/>
    </row>
    <row r="112" spans="1:13" x14ac:dyDescent="0.2">
      <c r="A112" s="136"/>
      <c r="B112" s="138"/>
      <c r="C112" s="138"/>
      <c r="D112" s="138"/>
      <c r="E112" s="138"/>
      <c r="F112" s="138"/>
      <c r="G112" s="138"/>
      <c r="H112" s="138"/>
      <c r="I112" s="138"/>
      <c r="J112" s="138"/>
      <c r="K112" s="164"/>
      <c r="L112" s="169"/>
      <c r="M112" s="485"/>
    </row>
    <row r="113" spans="1:13" x14ac:dyDescent="0.2">
      <c r="A113" s="136"/>
      <c r="B113" s="138"/>
      <c r="C113" s="138"/>
      <c r="D113" s="138"/>
      <c r="E113" s="138"/>
      <c r="F113" s="138"/>
      <c r="G113" s="138"/>
      <c r="H113" s="138"/>
      <c r="I113" s="138"/>
      <c r="J113" s="138"/>
      <c r="K113" s="164"/>
      <c r="L113" s="169"/>
      <c r="M113" s="485"/>
    </row>
    <row r="114" spans="1:13" x14ac:dyDescent="0.2">
      <c r="A114" s="136"/>
      <c r="B114" s="138"/>
      <c r="C114" s="138"/>
      <c r="D114" s="138"/>
      <c r="E114" s="138"/>
      <c r="F114" s="138"/>
      <c r="G114" s="138"/>
      <c r="H114" s="138"/>
      <c r="I114" s="138"/>
      <c r="J114" s="138"/>
      <c r="K114" s="164"/>
      <c r="L114" s="169"/>
      <c r="M114" s="485"/>
    </row>
    <row r="115" spans="1:13" x14ac:dyDescent="0.2">
      <c r="A115" s="136"/>
      <c r="B115" s="138"/>
      <c r="C115" s="138"/>
      <c r="D115" s="138"/>
      <c r="E115" s="138"/>
      <c r="F115" s="138"/>
      <c r="G115" s="138"/>
      <c r="H115" s="138"/>
      <c r="I115" s="138"/>
      <c r="J115" s="138"/>
      <c r="K115" s="164"/>
      <c r="L115" s="169"/>
      <c r="M115" s="485"/>
    </row>
    <row r="116" spans="1:13" x14ac:dyDescent="0.2">
      <c r="A116" s="136"/>
      <c r="B116" s="138"/>
      <c r="C116" s="138"/>
      <c r="D116" s="138"/>
      <c r="E116" s="138"/>
      <c r="F116" s="138"/>
      <c r="G116" s="138"/>
      <c r="H116" s="138"/>
      <c r="I116" s="138"/>
      <c r="J116" s="138"/>
      <c r="K116" s="164"/>
      <c r="L116" s="169"/>
      <c r="M116" s="485"/>
    </row>
    <row r="117" spans="1:13" x14ac:dyDescent="0.2">
      <c r="A117" s="136"/>
      <c r="B117" s="138"/>
      <c r="C117" s="138"/>
      <c r="D117" s="138"/>
      <c r="E117" s="138"/>
      <c r="F117" s="138"/>
      <c r="G117" s="138"/>
      <c r="H117" s="138"/>
      <c r="I117" s="138"/>
      <c r="J117" s="138"/>
      <c r="K117" s="164"/>
      <c r="L117" s="169"/>
      <c r="M117" s="485"/>
    </row>
    <row r="118" spans="1:13" x14ac:dyDescent="0.2">
      <c r="A118" s="136"/>
      <c r="B118" s="138"/>
      <c r="C118" s="138"/>
      <c r="D118" s="138"/>
      <c r="E118" s="138"/>
      <c r="F118" s="138"/>
      <c r="G118" s="138"/>
      <c r="H118" s="138"/>
      <c r="I118" s="138"/>
      <c r="J118" s="138"/>
      <c r="K118" s="164"/>
      <c r="L118" s="169"/>
      <c r="M118" s="485"/>
    </row>
    <row r="119" spans="1:13" x14ac:dyDescent="0.2">
      <c r="A119" s="136"/>
      <c r="B119" s="138"/>
      <c r="C119" s="138"/>
      <c r="D119" s="138"/>
      <c r="E119" s="138"/>
      <c r="F119" s="138"/>
      <c r="G119" s="138"/>
      <c r="H119" s="138"/>
      <c r="I119" s="138"/>
      <c r="J119" s="138"/>
      <c r="K119" s="164"/>
      <c r="L119" s="169"/>
      <c r="M119" s="485"/>
    </row>
    <row r="120" spans="1:13" x14ac:dyDescent="0.2">
      <c r="A120" s="136"/>
      <c r="B120" s="138"/>
      <c r="C120" s="138"/>
      <c r="D120" s="138"/>
      <c r="E120" s="138"/>
      <c r="F120" s="138"/>
      <c r="G120" s="138"/>
      <c r="H120" s="138"/>
      <c r="I120" s="138"/>
      <c r="J120" s="138"/>
      <c r="K120" s="164"/>
      <c r="L120" s="169"/>
      <c r="M120" s="485"/>
    </row>
    <row r="121" spans="1:13" x14ac:dyDescent="0.2">
      <c r="A121" s="136"/>
      <c r="B121" s="138"/>
      <c r="C121" s="138"/>
      <c r="D121" s="138"/>
      <c r="E121" s="138"/>
      <c r="F121" s="138"/>
      <c r="G121" s="138"/>
      <c r="H121" s="138"/>
      <c r="I121" s="138"/>
      <c r="J121" s="138"/>
      <c r="K121" s="164"/>
      <c r="L121" s="169"/>
      <c r="M121" s="485"/>
    </row>
    <row r="122" spans="1:13" x14ac:dyDescent="0.2">
      <c r="A122" s="136"/>
      <c r="B122" s="138"/>
      <c r="C122" s="138"/>
      <c r="D122" s="138"/>
      <c r="E122" s="138"/>
      <c r="F122" s="138"/>
      <c r="G122" s="138"/>
      <c r="H122" s="138"/>
      <c r="I122" s="138"/>
      <c r="J122" s="138"/>
      <c r="K122" s="164"/>
      <c r="L122" s="169"/>
      <c r="M122" s="485"/>
    </row>
    <row r="123" spans="1:13" x14ac:dyDescent="0.2">
      <c r="A123" s="136"/>
      <c r="B123" s="138"/>
      <c r="C123" s="138"/>
      <c r="D123" s="138"/>
      <c r="E123" s="138"/>
      <c r="F123" s="138"/>
      <c r="G123" s="138"/>
      <c r="H123" s="138"/>
      <c r="I123" s="138"/>
      <c r="J123" s="138"/>
      <c r="K123" s="164"/>
      <c r="L123" s="169"/>
      <c r="M123" s="485"/>
    </row>
    <row r="124" spans="1:13" x14ac:dyDescent="0.2">
      <c r="A124" s="136"/>
      <c r="B124" s="138"/>
      <c r="C124" s="138"/>
      <c r="D124" s="138"/>
      <c r="E124" s="138"/>
      <c r="F124" s="138"/>
      <c r="G124" s="138"/>
      <c r="H124" s="138"/>
      <c r="I124" s="138"/>
      <c r="J124" s="138"/>
      <c r="K124" s="164"/>
      <c r="L124" s="169"/>
      <c r="M124" s="485"/>
    </row>
    <row r="125" spans="1:13" x14ac:dyDescent="0.2">
      <c r="A125" s="136"/>
      <c r="B125" s="138"/>
      <c r="C125" s="138"/>
      <c r="D125" s="138"/>
      <c r="E125" s="138"/>
      <c r="F125" s="138"/>
      <c r="G125" s="138"/>
      <c r="H125" s="138"/>
      <c r="I125" s="138"/>
      <c r="J125" s="138"/>
      <c r="K125" s="164"/>
      <c r="L125" s="169"/>
      <c r="M125" s="485"/>
    </row>
    <row r="126" spans="1:13" x14ac:dyDescent="0.2">
      <c r="A126" s="136"/>
      <c r="B126" s="138"/>
      <c r="C126" s="138"/>
      <c r="D126" s="138"/>
      <c r="E126" s="138"/>
      <c r="F126" s="138"/>
      <c r="G126" s="138"/>
      <c r="H126" s="138"/>
      <c r="I126" s="138"/>
      <c r="J126" s="138"/>
      <c r="K126" s="164"/>
      <c r="L126" s="169"/>
      <c r="M126" s="485"/>
    </row>
    <row r="127" spans="1:13" x14ac:dyDescent="0.2">
      <c r="A127" s="136"/>
      <c r="B127" s="138"/>
      <c r="C127" s="138"/>
      <c r="D127" s="138"/>
      <c r="E127" s="138"/>
      <c r="F127" s="138"/>
      <c r="G127" s="138"/>
      <c r="H127" s="138"/>
      <c r="I127" s="138"/>
      <c r="J127" s="138"/>
      <c r="K127" s="164"/>
      <c r="L127" s="169"/>
      <c r="M127" s="485"/>
    </row>
    <row r="128" spans="1:13" x14ac:dyDescent="0.2">
      <c r="A128" s="136"/>
      <c r="B128" s="138"/>
      <c r="C128" s="138"/>
      <c r="D128" s="138"/>
      <c r="E128" s="138"/>
      <c r="F128" s="138"/>
      <c r="G128" s="138"/>
      <c r="H128" s="138"/>
      <c r="I128" s="138"/>
      <c r="J128" s="138"/>
      <c r="K128" s="164"/>
      <c r="L128" s="169"/>
      <c r="M128" s="485"/>
    </row>
    <row r="129" spans="1:13" x14ac:dyDescent="0.2">
      <c r="A129" s="136"/>
      <c r="B129" s="138"/>
      <c r="C129" s="138"/>
      <c r="D129" s="138"/>
      <c r="E129" s="138"/>
      <c r="F129" s="138"/>
      <c r="G129" s="138"/>
      <c r="H129" s="138"/>
      <c r="I129" s="138"/>
      <c r="J129" s="138"/>
      <c r="K129" s="164"/>
      <c r="L129" s="169"/>
      <c r="M129" s="485"/>
    </row>
    <row r="130" spans="1:13" x14ac:dyDescent="0.2">
      <c r="A130" s="136"/>
      <c r="B130" s="138"/>
      <c r="C130" s="138"/>
      <c r="D130" s="138"/>
      <c r="E130" s="138"/>
      <c r="F130" s="138"/>
      <c r="G130" s="138"/>
      <c r="H130" s="138"/>
      <c r="I130" s="138"/>
      <c r="J130" s="138"/>
      <c r="K130" s="164"/>
      <c r="L130" s="169"/>
      <c r="M130" s="485"/>
    </row>
    <row r="131" spans="1:13" x14ac:dyDescent="0.2">
      <c r="A131" s="136"/>
      <c r="B131" s="138"/>
      <c r="C131" s="138"/>
      <c r="D131" s="138"/>
      <c r="E131" s="138"/>
      <c r="F131" s="138"/>
      <c r="G131" s="138"/>
      <c r="H131" s="138"/>
      <c r="I131" s="138"/>
      <c r="J131" s="138"/>
      <c r="K131" s="164"/>
      <c r="L131" s="169"/>
      <c r="M131" s="485"/>
    </row>
    <row r="132" spans="1:13" x14ac:dyDescent="0.2">
      <c r="A132" s="136"/>
      <c r="B132" s="138"/>
      <c r="C132" s="138"/>
      <c r="D132" s="138"/>
      <c r="E132" s="138"/>
      <c r="F132" s="138"/>
      <c r="G132" s="138"/>
      <c r="H132" s="138"/>
      <c r="I132" s="138"/>
      <c r="J132" s="138"/>
      <c r="K132" s="164"/>
      <c r="L132" s="169"/>
      <c r="M132" s="485"/>
    </row>
    <row r="133" spans="1:13" x14ac:dyDescent="0.2">
      <c r="A133" s="136"/>
      <c r="B133" s="138"/>
      <c r="C133" s="138"/>
      <c r="D133" s="138"/>
      <c r="E133" s="138"/>
      <c r="F133" s="138"/>
      <c r="G133" s="138"/>
      <c r="H133" s="138"/>
      <c r="I133" s="138"/>
      <c r="J133" s="138"/>
      <c r="K133" s="164"/>
      <c r="L133" s="169"/>
      <c r="M133" s="485"/>
    </row>
    <row r="134" spans="1:13" x14ac:dyDescent="0.2">
      <c r="A134" s="136"/>
      <c r="B134" s="138"/>
      <c r="C134" s="138"/>
      <c r="D134" s="138"/>
      <c r="E134" s="138"/>
      <c r="F134" s="138"/>
      <c r="G134" s="138"/>
      <c r="H134" s="138"/>
      <c r="I134" s="138"/>
      <c r="J134" s="138"/>
      <c r="K134" s="164"/>
      <c r="L134" s="169"/>
      <c r="M134" s="485"/>
    </row>
    <row r="135" spans="1:13" x14ac:dyDescent="0.2">
      <c r="A135" s="136"/>
      <c r="B135" s="138"/>
      <c r="C135" s="138"/>
      <c r="D135" s="138"/>
      <c r="E135" s="138"/>
      <c r="F135" s="138"/>
      <c r="G135" s="138"/>
      <c r="H135" s="138"/>
      <c r="I135" s="138"/>
      <c r="J135" s="138"/>
      <c r="K135" s="164"/>
      <c r="L135" s="169"/>
      <c r="M135" s="485"/>
    </row>
    <row r="136" spans="1:13" x14ac:dyDescent="0.2">
      <c r="A136" s="136"/>
      <c r="B136" s="138"/>
      <c r="C136" s="138"/>
      <c r="D136" s="138"/>
      <c r="E136" s="138"/>
      <c r="F136" s="138"/>
      <c r="G136" s="138"/>
      <c r="H136" s="138"/>
      <c r="I136" s="138"/>
      <c r="J136" s="138"/>
      <c r="K136" s="164"/>
      <c r="L136" s="169"/>
      <c r="M136" s="485"/>
    </row>
    <row r="137" spans="1:13" x14ac:dyDescent="0.2">
      <c r="A137" s="136"/>
      <c r="B137" s="138"/>
      <c r="C137" s="138"/>
      <c r="D137" s="138"/>
      <c r="E137" s="138"/>
      <c r="F137" s="138"/>
      <c r="G137" s="138"/>
      <c r="H137" s="138"/>
      <c r="I137" s="138"/>
      <c r="J137" s="138"/>
      <c r="K137" s="164"/>
      <c r="L137" s="169"/>
      <c r="M137" s="485"/>
    </row>
    <row r="138" spans="1:13" x14ac:dyDescent="0.2">
      <c r="A138" s="136"/>
      <c r="B138" s="138"/>
      <c r="C138" s="138"/>
      <c r="D138" s="138"/>
      <c r="E138" s="138"/>
      <c r="F138" s="138"/>
      <c r="G138" s="138"/>
      <c r="H138" s="138"/>
      <c r="I138" s="138"/>
      <c r="J138" s="138"/>
      <c r="K138" s="164"/>
      <c r="L138" s="169"/>
      <c r="M138" s="485"/>
    </row>
    <row r="139" spans="1:13" x14ac:dyDescent="0.2">
      <c r="A139" s="136"/>
      <c r="B139" s="138"/>
      <c r="C139" s="138"/>
      <c r="D139" s="138"/>
      <c r="E139" s="138"/>
      <c r="F139" s="138"/>
      <c r="G139" s="138"/>
      <c r="H139" s="138"/>
      <c r="I139" s="138"/>
      <c r="J139" s="138"/>
      <c r="K139" s="164"/>
      <c r="L139" s="169"/>
      <c r="M139" s="485"/>
    </row>
    <row r="140" spans="1:13" x14ac:dyDescent="0.2">
      <c r="A140" s="136"/>
      <c r="B140" s="138"/>
      <c r="C140" s="138"/>
      <c r="D140" s="138"/>
      <c r="E140" s="138"/>
      <c r="F140" s="138"/>
      <c r="G140" s="138"/>
      <c r="H140" s="138"/>
      <c r="I140" s="138"/>
      <c r="J140" s="138"/>
      <c r="K140" s="164"/>
      <c r="L140" s="169"/>
      <c r="M140" s="485"/>
    </row>
    <row r="141" spans="1:13" x14ac:dyDescent="0.2">
      <c r="A141" s="136"/>
      <c r="B141" s="138"/>
      <c r="C141" s="138"/>
      <c r="D141" s="138"/>
      <c r="E141" s="138"/>
      <c r="F141" s="138"/>
      <c r="G141" s="138"/>
      <c r="H141" s="138"/>
      <c r="I141" s="138"/>
      <c r="J141" s="138"/>
      <c r="K141" s="164"/>
      <c r="L141" s="169"/>
      <c r="M141" s="485"/>
    </row>
    <row r="142" spans="1:13" x14ac:dyDescent="0.2">
      <c r="A142" s="136"/>
      <c r="B142" s="138"/>
      <c r="C142" s="138"/>
      <c r="D142" s="138"/>
      <c r="E142" s="138"/>
      <c r="F142" s="138"/>
      <c r="G142" s="138"/>
      <c r="H142" s="138"/>
      <c r="I142" s="138"/>
      <c r="J142" s="138"/>
      <c r="K142" s="164"/>
      <c r="L142" s="169"/>
      <c r="M142" s="485"/>
    </row>
    <row r="143" spans="1:13" x14ac:dyDescent="0.2">
      <c r="A143" s="136"/>
      <c r="B143" s="138"/>
      <c r="C143" s="138"/>
      <c r="D143" s="138"/>
      <c r="E143" s="138"/>
      <c r="F143" s="138"/>
      <c r="G143" s="138"/>
      <c r="H143" s="138"/>
      <c r="I143" s="138"/>
      <c r="J143" s="138"/>
      <c r="K143" s="164"/>
      <c r="L143" s="169"/>
      <c r="M143" s="485"/>
    </row>
    <row r="144" spans="1:13" x14ac:dyDescent="0.2">
      <c r="A144" s="136"/>
      <c r="B144" s="138"/>
      <c r="C144" s="138"/>
      <c r="D144" s="138"/>
      <c r="E144" s="138"/>
      <c r="F144" s="138"/>
      <c r="G144" s="138"/>
      <c r="H144" s="138"/>
      <c r="I144" s="138"/>
      <c r="J144" s="138"/>
      <c r="K144" s="164"/>
      <c r="L144" s="169"/>
      <c r="M144" s="485"/>
    </row>
    <row r="145" spans="1:13" x14ac:dyDescent="0.2">
      <c r="A145" s="136"/>
      <c r="B145" s="138"/>
      <c r="C145" s="138"/>
      <c r="D145" s="138"/>
      <c r="E145" s="138"/>
      <c r="F145" s="138"/>
      <c r="G145" s="138"/>
      <c r="H145" s="138"/>
      <c r="I145" s="138"/>
      <c r="J145" s="138"/>
      <c r="K145" s="164"/>
      <c r="L145" s="169"/>
      <c r="M145" s="485"/>
    </row>
    <row r="146" spans="1:13" x14ac:dyDescent="0.2">
      <c r="B146" s="11"/>
      <c r="C146" s="11"/>
      <c r="D146" s="11"/>
      <c r="E146" s="11"/>
      <c r="F146" s="11"/>
      <c r="G146" s="11"/>
      <c r="H146" s="11"/>
      <c r="I146" s="11"/>
      <c r="J146" s="11"/>
      <c r="K146" s="164"/>
      <c r="L146" s="169"/>
      <c r="M146" s="485"/>
    </row>
    <row r="147" spans="1:13" x14ac:dyDescent="0.2">
      <c r="B147" s="11"/>
      <c r="C147" s="11"/>
      <c r="D147" s="11"/>
      <c r="E147" s="11"/>
      <c r="F147" s="11"/>
      <c r="G147" s="11"/>
      <c r="H147" s="11"/>
      <c r="I147" s="11"/>
      <c r="J147" s="11"/>
      <c r="K147" s="164"/>
      <c r="L147" s="169"/>
      <c r="M147" s="485"/>
    </row>
    <row r="148" spans="1:13" x14ac:dyDescent="0.2">
      <c r="B148" s="11"/>
      <c r="C148" s="11"/>
      <c r="D148" s="11"/>
      <c r="E148" s="11"/>
      <c r="F148" s="11"/>
      <c r="G148" s="11"/>
      <c r="H148" s="11"/>
      <c r="I148" s="11"/>
      <c r="J148" s="11"/>
      <c r="K148" s="164"/>
      <c r="L148" s="169"/>
      <c r="M148" s="485"/>
    </row>
    <row r="149" spans="1:13" x14ac:dyDescent="0.2">
      <c r="B149" s="11"/>
      <c r="C149" s="11"/>
      <c r="D149" s="11"/>
      <c r="E149" s="11"/>
      <c r="F149" s="11"/>
      <c r="G149" s="11"/>
      <c r="H149" s="11"/>
      <c r="I149" s="11"/>
      <c r="J149" s="11"/>
      <c r="K149" s="164"/>
      <c r="L149" s="169"/>
      <c r="M149" s="485"/>
    </row>
    <row r="150" spans="1:13" x14ac:dyDescent="0.2">
      <c r="B150" s="11"/>
      <c r="C150" s="11"/>
      <c r="D150" s="11"/>
      <c r="E150" s="11"/>
      <c r="F150" s="11"/>
      <c r="G150" s="11"/>
      <c r="H150" s="11"/>
      <c r="I150" s="11"/>
      <c r="J150" s="11"/>
      <c r="K150" s="164"/>
      <c r="L150" s="169"/>
      <c r="M150" s="485"/>
    </row>
    <row r="151" spans="1:13" x14ac:dyDescent="0.2">
      <c r="B151" s="11"/>
      <c r="C151" s="11"/>
      <c r="D151" s="11"/>
      <c r="E151" s="11"/>
      <c r="F151" s="11"/>
      <c r="G151" s="11"/>
      <c r="H151" s="11"/>
      <c r="I151" s="11"/>
      <c r="J151" s="11"/>
      <c r="K151" s="164"/>
      <c r="L151" s="169"/>
      <c r="M151" s="485"/>
    </row>
    <row r="152" spans="1:13" x14ac:dyDescent="0.2">
      <c r="B152" s="11"/>
      <c r="C152" s="11"/>
      <c r="D152" s="11"/>
      <c r="E152" s="11"/>
      <c r="F152" s="11"/>
      <c r="G152" s="11"/>
      <c r="H152" s="11"/>
      <c r="I152" s="11"/>
      <c r="J152" s="11"/>
      <c r="K152" s="164"/>
      <c r="L152" s="169"/>
      <c r="M152" s="485"/>
    </row>
    <row r="153" spans="1:13" x14ac:dyDescent="0.2">
      <c r="B153" s="11"/>
      <c r="C153" s="11"/>
      <c r="D153" s="11"/>
      <c r="E153" s="11"/>
      <c r="F153" s="11"/>
      <c r="G153" s="11"/>
      <c r="H153" s="11"/>
      <c r="I153" s="11"/>
      <c r="J153" s="11"/>
      <c r="K153" s="164"/>
      <c r="L153" s="169"/>
      <c r="M153" s="485"/>
    </row>
    <row r="154" spans="1:13" x14ac:dyDescent="0.2">
      <c r="B154" s="11"/>
      <c r="C154" s="11"/>
      <c r="D154" s="11"/>
      <c r="E154" s="11"/>
      <c r="F154" s="11"/>
      <c r="G154" s="11"/>
      <c r="H154" s="11"/>
      <c r="I154" s="11"/>
      <c r="J154" s="11"/>
      <c r="K154" s="164"/>
      <c r="L154" s="169"/>
      <c r="M154" s="485"/>
    </row>
    <row r="155" spans="1:13" x14ac:dyDescent="0.2">
      <c r="B155" s="11"/>
      <c r="C155" s="11"/>
      <c r="D155" s="11"/>
      <c r="E155" s="11"/>
      <c r="F155" s="11"/>
      <c r="G155" s="11"/>
      <c r="H155" s="11"/>
      <c r="I155" s="11"/>
      <c r="J155" s="11"/>
      <c r="K155" s="164"/>
      <c r="L155" s="169"/>
      <c r="M155" s="485"/>
    </row>
    <row r="156" spans="1:13" x14ac:dyDescent="0.2">
      <c r="B156" s="11"/>
      <c r="C156" s="11"/>
      <c r="D156" s="11"/>
      <c r="E156" s="11"/>
      <c r="F156" s="11"/>
      <c r="G156" s="11"/>
      <c r="H156" s="11"/>
      <c r="I156" s="11"/>
      <c r="J156" s="11"/>
      <c r="K156" s="164"/>
      <c r="L156" s="169"/>
      <c r="M156" s="485"/>
    </row>
    <row r="157" spans="1:13" x14ac:dyDescent="0.2">
      <c r="B157" s="11"/>
      <c r="C157" s="11"/>
      <c r="D157" s="11"/>
      <c r="E157" s="11"/>
      <c r="F157" s="11"/>
      <c r="G157" s="11"/>
      <c r="H157" s="11"/>
      <c r="I157" s="11"/>
      <c r="J157" s="11"/>
      <c r="K157" s="164"/>
      <c r="L157" s="169"/>
      <c r="M157" s="485"/>
    </row>
    <row r="158" spans="1:13" x14ac:dyDescent="0.2">
      <c r="B158" s="11"/>
      <c r="C158" s="11"/>
      <c r="D158" s="11"/>
      <c r="E158" s="11"/>
      <c r="F158" s="11"/>
      <c r="G158" s="11"/>
      <c r="H158" s="11"/>
      <c r="I158" s="11"/>
      <c r="J158" s="11"/>
      <c r="K158" s="164"/>
      <c r="L158" s="169"/>
      <c r="M158" s="485"/>
    </row>
    <row r="159" spans="1:13" x14ac:dyDescent="0.2">
      <c r="B159" s="11"/>
      <c r="C159" s="11"/>
      <c r="D159" s="11"/>
      <c r="E159" s="11"/>
      <c r="F159" s="11"/>
      <c r="G159" s="11"/>
      <c r="H159" s="11"/>
      <c r="I159" s="11"/>
      <c r="J159" s="11"/>
      <c r="K159" s="164"/>
      <c r="L159" s="169"/>
      <c r="M159" s="485"/>
    </row>
    <row r="160" spans="1:13" x14ac:dyDescent="0.2">
      <c r="B160" s="11"/>
      <c r="C160" s="11"/>
      <c r="D160" s="11"/>
      <c r="E160" s="11"/>
      <c r="F160" s="11"/>
      <c r="G160" s="11"/>
      <c r="H160" s="11"/>
      <c r="I160" s="11"/>
      <c r="J160" s="11"/>
      <c r="K160" s="164"/>
      <c r="L160" s="169"/>
      <c r="M160" s="485"/>
    </row>
    <row r="161" spans="2:13" x14ac:dyDescent="0.2">
      <c r="B161" s="11"/>
      <c r="C161" s="11"/>
      <c r="D161" s="11"/>
      <c r="E161" s="11"/>
      <c r="F161" s="11"/>
      <c r="G161" s="11"/>
      <c r="H161" s="11"/>
      <c r="I161" s="11"/>
      <c r="J161" s="11"/>
      <c r="K161" s="164"/>
      <c r="L161" s="169"/>
      <c r="M161" s="485"/>
    </row>
    <row r="162" spans="2:13" x14ac:dyDescent="0.2">
      <c r="B162" s="11"/>
      <c r="C162" s="11"/>
      <c r="D162" s="11"/>
      <c r="E162" s="11"/>
      <c r="F162" s="11"/>
      <c r="G162" s="11"/>
      <c r="H162" s="11"/>
      <c r="I162" s="11"/>
      <c r="J162" s="11"/>
      <c r="K162" s="164"/>
      <c r="L162" s="169"/>
      <c r="M162" s="485"/>
    </row>
    <row r="163" spans="2:13" x14ac:dyDescent="0.2">
      <c r="B163" s="11"/>
      <c r="C163" s="11"/>
      <c r="D163" s="11"/>
      <c r="E163" s="11"/>
      <c r="F163" s="11"/>
      <c r="G163" s="11"/>
      <c r="H163" s="11"/>
      <c r="I163" s="11"/>
      <c r="J163" s="11"/>
      <c r="K163" s="164"/>
      <c r="L163" s="169"/>
      <c r="M163" s="485"/>
    </row>
    <row r="164" spans="2:13" x14ac:dyDescent="0.2">
      <c r="B164" s="11"/>
      <c r="C164" s="11"/>
      <c r="D164" s="11"/>
      <c r="E164" s="11"/>
      <c r="F164" s="11"/>
      <c r="G164" s="11"/>
      <c r="H164" s="11"/>
      <c r="I164" s="11"/>
      <c r="J164" s="11"/>
      <c r="K164" s="164"/>
      <c r="L164" s="169"/>
      <c r="M164" s="485"/>
    </row>
    <row r="165" spans="2:13" x14ac:dyDescent="0.2">
      <c r="B165" s="11"/>
      <c r="C165" s="11"/>
      <c r="D165" s="11"/>
      <c r="E165" s="11"/>
      <c r="F165" s="11"/>
      <c r="G165" s="11"/>
      <c r="H165" s="11"/>
      <c r="I165" s="11"/>
      <c r="J165" s="11"/>
      <c r="K165" s="164"/>
      <c r="L165" s="169"/>
      <c r="M165" s="485"/>
    </row>
    <row r="166" spans="2:13" x14ac:dyDescent="0.2">
      <c r="B166" s="11"/>
      <c r="C166" s="11"/>
      <c r="D166" s="11"/>
      <c r="E166" s="11"/>
      <c r="F166" s="11"/>
      <c r="G166" s="11"/>
      <c r="H166" s="11"/>
      <c r="I166" s="11"/>
      <c r="J166" s="11"/>
      <c r="K166" s="164"/>
      <c r="L166" s="169"/>
      <c r="M166" s="485"/>
    </row>
    <row r="167" spans="2:13" x14ac:dyDescent="0.2">
      <c r="B167" s="11"/>
      <c r="C167" s="11"/>
      <c r="D167" s="11"/>
      <c r="E167" s="11"/>
      <c r="F167" s="11"/>
      <c r="G167" s="11"/>
      <c r="H167" s="11"/>
      <c r="I167" s="11"/>
      <c r="J167" s="11"/>
      <c r="K167" s="164"/>
      <c r="L167" s="169"/>
      <c r="M167" s="485"/>
    </row>
    <row r="168" spans="2:13" x14ac:dyDescent="0.2">
      <c r="B168" s="11"/>
      <c r="C168" s="11"/>
      <c r="D168" s="11"/>
      <c r="E168" s="11"/>
      <c r="F168" s="11"/>
      <c r="G168" s="11"/>
      <c r="H168" s="11"/>
      <c r="I168" s="11"/>
      <c r="J168" s="11"/>
      <c r="K168" s="164"/>
      <c r="L168" s="169"/>
      <c r="M168" s="485"/>
    </row>
    <row r="169" spans="2:13" x14ac:dyDescent="0.2">
      <c r="B169" s="11"/>
      <c r="C169" s="11"/>
      <c r="D169" s="11"/>
      <c r="E169" s="11"/>
      <c r="F169" s="11"/>
      <c r="G169" s="11"/>
      <c r="H169" s="11"/>
      <c r="I169" s="11"/>
      <c r="J169" s="11"/>
      <c r="K169" s="164"/>
      <c r="L169" s="169"/>
      <c r="M169" s="485"/>
    </row>
    <row r="170" spans="2:13" x14ac:dyDescent="0.2">
      <c r="B170" s="11"/>
      <c r="C170" s="11"/>
      <c r="D170" s="11"/>
      <c r="E170" s="11"/>
      <c r="F170" s="11"/>
      <c r="G170" s="11"/>
      <c r="H170" s="11"/>
      <c r="I170" s="11"/>
      <c r="J170" s="11"/>
      <c r="K170" s="164"/>
      <c r="L170" s="169"/>
      <c r="M170" s="485"/>
    </row>
    <row r="171" spans="2:13" x14ac:dyDescent="0.2">
      <c r="B171" s="11"/>
      <c r="C171" s="11"/>
      <c r="D171" s="11"/>
      <c r="E171" s="11"/>
      <c r="F171" s="11"/>
      <c r="G171" s="11"/>
      <c r="H171" s="11"/>
      <c r="I171" s="11"/>
      <c r="J171" s="11"/>
      <c r="K171" s="164"/>
      <c r="L171" s="169"/>
      <c r="M171" s="485"/>
    </row>
    <row r="172" spans="2:13" x14ac:dyDescent="0.2">
      <c r="B172" s="11"/>
      <c r="C172" s="11"/>
      <c r="D172" s="11"/>
      <c r="E172" s="11"/>
      <c r="F172" s="11"/>
      <c r="G172" s="11"/>
      <c r="H172" s="11"/>
      <c r="I172" s="11"/>
      <c r="J172" s="11"/>
      <c r="K172" s="164"/>
      <c r="L172" s="169"/>
      <c r="M172" s="485"/>
    </row>
    <row r="173" spans="2:13" x14ac:dyDescent="0.2">
      <c r="B173" s="11"/>
      <c r="C173" s="11"/>
      <c r="D173" s="11"/>
      <c r="E173" s="11"/>
      <c r="F173" s="11"/>
      <c r="G173" s="11"/>
      <c r="H173" s="11"/>
      <c r="I173" s="11"/>
      <c r="J173" s="11"/>
      <c r="K173" s="164"/>
      <c r="L173" s="169"/>
      <c r="M173" s="485"/>
    </row>
    <row r="174" spans="2:13" x14ac:dyDescent="0.2">
      <c r="B174" s="11"/>
      <c r="C174" s="11"/>
      <c r="D174" s="11"/>
      <c r="E174" s="11"/>
      <c r="F174" s="11"/>
      <c r="G174" s="11"/>
      <c r="H174" s="11"/>
      <c r="I174" s="11"/>
      <c r="J174" s="11"/>
      <c r="K174" s="164"/>
      <c r="L174" s="169"/>
      <c r="M174" s="485"/>
    </row>
    <row r="175" spans="2:13" x14ac:dyDescent="0.2">
      <c r="B175" s="11"/>
      <c r="C175" s="11"/>
      <c r="D175" s="11"/>
      <c r="E175" s="11"/>
      <c r="F175" s="11"/>
      <c r="G175" s="11"/>
      <c r="H175" s="11"/>
      <c r="I175" s="11"/>
      <c r="J175" s="11"/>
      <c r="M175" s="485"/>
    </row>
    <row r="176" spans="2:13" x14ac:dyDescent="0.2">
      <c r="B176" s="11"/>
      <c r="C176" s="11"/>
      <c r="D176" s="11"/>
      <c r="E176" s="11"/>
      <c r="F176" s="11"/>
      <c r="G176" s="11"/>
      <c r="H176" s="11"/>
      <c r="I176" s="11"/>
      <c r="J176" s="11"/>
      <c r="M176" s="485"/>
    </row>
    <row r="177" spans="2:19" x14ac:dyDescent="0.2">
      <c r="B177" s="11"/>
      <c r="C177" s="11"/>
      <c r="D177" s="11"/>
      <c r="E177" s="11"/>
      <c r="F177" s="11"/>
      <c r="G177" s="11"/>
      <c r="H177" s="11"/>
      <c r="I177" s="11"/>
      <c r="J177" s="11"/>
      <c r="M177" s="485"/>
    </row>
    <row r="178" spans="2:19" x14ac:dyDescent="0.2">
      <c r="B178" s="11"/>
      <c r="C178" s="11"/>
      <c r="D178" s="11"/>
      <c r="E178" s="11"/>
      <c r="F178" s="11"/>
      <c r="G178" s="11"/>
      <c r="H178" s="11"/>
      <c r="I178" s="11"/>
      <c r="J178" s="11"/>
      <c r="M178" s="492"/>
    </row>
    <row r="179" spans="2:19" ht="12.75" customHeight="1" x14ac:dyDescent="0.2">
      <c r="B179" s="11"/>
      <c r="C179" s="11"/>
      <c r="D179" s="11"/>
      <c r="E179" s="11"/>
      <c r="F179" s="11"/>
      <c r="G179" s="11"/>
      <c r="H179" s="11"/>
      <c r="I179" s="11"/>
      <c r="J179" s="11"/>
      <c r="M179" s="485"/>
      <c r="S179" s="467"/>
    </row>
    <row r="180" spans="2:19" x14ac:dyDescent="0.2">
      <c r="B180" s="11"/>
      <c r="C180" s="11"/>
      <c r="D180" s="11"/>
      <c r="E180" s="11"/>
      <c r="F180" s="11"/>
      <c r="G180" s="11"/>
      <c r="H180" s="11"/>
      <c r="I180" s="11"/>
      <c r="J180" s="11"/>
      <c r="M180" s="485"/>
      <c r="S180" s="468"/>
    </row>
    <row r="181" spans="2:19" x14ac:dyDescent="0.2">
      <c r="B181" s="11"/>
      <c r="C181" s="11"/>
      <c r="D181" s="11"/>
      <c r="E181" s="11"/>
      <c r="F181" s="11"/>
      <c r="G181" s="11"/>
      <c r="H181" s="11"/>
      <c r="I181" s="11"/>
      <c r="J181" s="11"/>
      <c r="M181" s="485"/>
    </row>
    <row r="182" spans="2:19" x14ac:dyDescent="0.2">
      <c r="B182" s="11"/>
      <c r="C182" s="11"/>
      <c r="D182" s="11"/>
      <c r="E182" s="11"/>
      <c r="F182" s="11"/>
      <c r="G182" s="11"/>
      <c r="H182" s="11"/>
      <c r="I182" s="11"/>
      <c r="J182" s="11"/>
      <c r="M182" s="485"/>
      <c r="S182" s="469"/>
    </row>
    <row r="183" spans="2:19" ht="18" x14ac:dyDescent="0.25">
      <c r="M183" s="493"/>
      <c r="R183" s="494"/>
      <c r="S183" s="470"/>
    </row>
    <row r="184" spans="2:19" ht="18" x14ac:dyDescent="0.25">
      <c r="M184" s="495"/>
      <c r="R184" s="494"/>
      <c r="S184" s="470"/>
    </row>
    <row r="185" spans="2:19" ht="18" x14ac:dyDescent="0.25">
      <c r="M185" s="495"/>
      <c r="R185" s="494"/>
      <c r="S185" s="470"/>
    </row>
    <row r="186" spans="2:19" ht="18" x14ac:dyDescent="0.25">
      <c r="M186" s="495"/>
      <c r="R186" s="494"/>
      <c r="S186" s="470"/>
    </row>
    <row r="187" spans="2:19" ht="18" x14ac:dyDescent="0.25">
      <c r="M187" s="495"/>
      <c r="R187" s="494"/>
      <c r="S187" s="470"/>
    </row>
    <row r="188" spans="2:19" ht="18" x14ac:dyDescent="0.25">
      <c r="M188" s="495"/>
      <c r="R188" s="494"/>
      <c r="S188" s="470"/>
    </row>
    <row r="189" spans="2:19" x14ac:dyDescent="0.2">
      <c r="M189" s="495"/>
    </row>
    <row r="190" spans="2:19" x14ac:dyDescent="0.2">
      <c r="M190" s="495"/>
    </row>
    <row r="191" spans="2:19" x14ac:dyDescent="0.2">
      <c r="M191" s="495"/>
    </row>
    <row r="192" spans="2:19" x14ac:dyDescent="0.2">
      <c r="M192" s="495"/>
      <c r="O192" s="486" t="s">
        <v>226</v>
      </c>
      <c r="Q192" s="486" t="s">
        <v>225</v>
      </c>
      <c r="R192" s="485" t="s">
        <v>68</v>
      </c>
    </row>
    <row r="193" spans="13:19" x14ac:dyDescent="0.2">
      <c r="M193" s="495"/>
      <c r="O193" s="486" t="e">
        <f>+#REF!</f>
        <v>#REF!</v>
      </c>
      <c r="Q193" s="486" t="e">
        <f>+#REF!</f>
        <v>#REF!</v>
      </c>
      <c r="R193" s="485" t="e">
        <f>+#REF!</f>
        <v>#REF!</v>
      </c>
      <c r="S193" s="471" t="e">
        <f>+#REF!</f>
        <v>#REF!</v>
      </c>
    </row>
  </sheetData>
  <mergeCells count="36">
    <mergeCell ref="C1:H4"/>
    <mergeCell ref="B34:D34"/>
    <mergeCell ref="B24:D25"/>
    <mergeCell ref="B28:D29"/>
    <mergeCell ref="B26:D26"/>
    <mergeCell ref="A11:J11"/>
    <mergeCell ref="A9:J9"/>
    <mergeCell ref="A6:J6"/>
    <mergeCell ref="A7:J7"/>
    <mergeCell ref="B10:J10"/>
    <mergeCell ref="C30:D31"/>
    <mergeCell ref="B47:D48"/>
    <mergeCell ref="B44:D45"/>
    <mergeCell ref="B38:D38"/>
    <mergeCell ref="B40:D40"/>
    <mergeCell ref="A5:J5"/>
    <mergeCell ref="F35:H35"/>
    <mergeCell ref="G43:I43"/>
    <mergeCell ref="F37:H37"/>
    <mergeCell ref="B42:D43"/>
    <mergeCell ref="B36:D36"/>
    <mergeCell ref="F39:H39"/>
    <mergeCell ref="B84:D85"/>
    <mergeCell ref="B80:D81"/>
    <mergeCell ref="F81:H81"/>
    <mergeCell ref="B82:D82"/>
    <mergeCell ref="F83:H83"/>
    <mergeCell ref="F69:H69"/>
    <mergeCell ref="B74:F75"/>
    <mergeCell ref="F73:H73"/>
    <mergeCell ref="F71:H71"/>
    <mergeCell ref="B50:D51"/>
    <mergeCell ref="A61:J61"/>
    <mergeCell ref="F59:H59"/>
    <mergeCell ref="G75:I75"/>
    <mergeCell ref="F56:H56"/>
  </mergeCells>
  <phoneticPr fontId="0" type="noConversion"/>
  <conditionalFormatting sqref="F80">
    <cfRule type="expression" dxfId="54" priority="121" stopIfTrue="1">
      <formula>J80&gt;0</formula>
    </cfRule>
  </conditionalFormatting>
  <conditionalFormatting sqref="F39">
    <cfRule type="expression" dxfId="53" priority="125" stopIfTrue="1">
      <formula>#REF!=1</formula>
    </cfRule>
    <cfRule type="expression" dxfId="52" priority="126" stopIfTrue="1">
      <formula>L40=1</formula>
    </cfRule>
    <cfRule type="expression" dxfId="51" priority="127" stopIfTrue="1">
      <formula>L40&gt;1</formula>
    </cfRule>
  </conditionalFormatting>
  <conditionalFormatting sqref="G75">
    <cfRule type="expression" dxfId="50" priority="133" stopIfTrue="1">
      <formula>#REF!&lt;&gt;0</formula>
    </cfRule>
    <cfRule type="expression" dxfId="49" priority="134" stopIfTrue="1">
      <formula>L76=1</formula>
    </cfRule>
    <cfRule type="expression" dxfId="48" priority="135" stopIfTrue="1">
      <formula>L76&gt;1</formula>
    </cfRule>
  </conditionalFormatting>
  <conditionalFormatting sqref="H70 H68 H72">
    <cfRule type="expression" dxfId="47" priority="138" stopIfTrue="1">
      <formula>#REF!=1</formula>
    </cfRule>
    <cfRule type="expression" dxfId="46" priority="139" stopIfTrue="1">
      <formula>L70=1</formula>
    </cfRule>
  </conditionalFormatting>
  <conditionalFormatting sqref="F83:H83 F81:H81">
    <cfRule type="expression" dxfId="45" priority="145" stopIfTrue="1">
      <formula>#REF!=0</formula>
    </cfRule>
    <cfRule type="expression" dxfId="44" priority="146" stopIfTrue="1">
      <formula>#REF!=1</formula>
    </cfRule>
    <cfRule type="expression" dxfId="43" priority="147" stopIfTrue="1">
      <formula>#REF!=2</formula>
    </cfRule>
  </conditionalFormatting>
  <conditionalFormatting sqref="G43 G45">
    <cfRule type="expression" dxfId="42" priority="161" stopIfTrue="1">
      <formula>#REF!=1</formula>
    </cfRule>
    <cfRule type="expression" dxfId="41" priority="162" stopIfTrue="1">
      <formula>#REF!=1</formula>
    </cfRule>
  </conditionalFormatting>
  <conditionalFormatting sqref="C68">
    <cfRule type="expression" dxfId="40" priority="120">
      <formula>$C$68=""</formula>
    </cfRule>
  </conditionalFormatting>
  <conditionalFormatting sqref="H68">
    <cfRule type="expression" dxfId="39" priority="116">
      <formula>$C$68=""</formula>
    </cfRule>
  </conditionalFormatting>
  <conditionalFormatting sqref="H70">
    <cfRule type="expression" dxfId="38" priority="114">
      <formula>$C$70=""</formula>
    </cfRule>
  </conditionalFormatting>
  <conditionalFormatting sqref="H72">
    <cfRule type="expression" dxfId="37" priority="112">
      <formula>$C$72=""</formula>
    </cfRule>
  </conditionalFormatting>
  <conditionalFormatting sqref="H80">
    <cfRule type="expression" dxfId="36" priority="67" stopIfTrue="1">
      <formula>L82&gt;0</formula>
    </cfRule>
  </conditionalFormatting>
  <conditionalFormatting sqref="H74">
    <cfRule type="expression" dxfId="35" priority="14" stopIfTrue="1">
      <formula>#REF!=1</formula>
    </cfRule>
    <cfRule type="expression" dxfId="34" priority="15" stopIfTrue="1">
      <formula>L76=1</formula>
    </cfRule>
  </conditionalFormatting>
  <conditionalFormatting sqref="H74">
    <cfRule type="expression" dxfId="33" priority="13">
      <formula>$C$70=""</formula>
    </cfRule>
  </conditionalFormatting>
  <conditionalFormatting sqref="F82">
    <cfRule type="expression" dxfId="32" priority="12" stopIfTrue="1">
      <formula>J82&gt;0</formula>
    </cfRule>
  </conditionalFormatting>
  <conditionalFormatting sqref="H82">
    <cfRule type="expression" dxfId="31" priority="11" stopIfTrue="1">
      <formula>L84&gt;0</formula>
    </cfRule>
  </conditionalFormatting>
  <conditionalFormatting sqref="F84">
    <cfRule type="expression" dxfId="30" priority="10" stopIfTrue="1">
      <formula>J84&gt;0</formula>
    </cfRule>
  </conditionalFormatting>
  <conditionalFormatting sqref="H84">
    <cfRule type="expression" dxfId="29" priority="9" stopIfTrue="1">
      <formula>L86&gt;0</formula>
    </cfRule>
  </conditionalFormatting>
  <conditionalFormatting sqref="C72">
    <cfRule type="expression" dxfId="28" priority="1">
      <formula>$C$68=""</formula>
    </cfRule>
  </conditionalFormatting>
  <conditionalFormatting sqref="C70">
    <cfRule type="expression" dxfId="27" priority="2">
      <formula>$C$68=""</formula>
    </cfRule>
  </conditionalFormatting>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61"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showInputMessage="1" showErrorMessage="1">
          <x14:formula1>
            <xm:f>List2!$A$1:$A$334</xm:f>
          </x14:formula1>
          <xm:sqref>C17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T159"/>
  <sheetViews>
    <sheetView showGridLines="0" zoomScale="75" zoomScaleNormal="75" workbookViewId="0">
      <selection activeCell="B17" sqref="B17:C17"/>
    </sheetView>
  </sheetViews>
  <sheetFormatPr defaultColWidth="9.140625" defaultRowHeight="15" x14ac:dyDescent="0.2"/>
  <cols>
    <col min="1" max="1" width="7" style="216" customWidth="1"/>
    <col min="2" max="2" width="67.7109375" style="216" customWidth="1"/>
    <col min="3" max="3" width="30.42578125" style="216" customWidth="1"/>
    <col min="4" max="4" width="4.7109375" style="216" customWidth="1"/>
    <col min="5" max="5" width="26.7109375" style="216" customWidth="1"/>
    <col min="6" max="6" width="4.7109375" style="216" customWidth="1"/>
    <col min="7" max="7" width="26.7109375" style="216" customWidth="1"/>
    <col min="8" max="8" width="7.140625" style="216" customWidth="1"/>
    <col min="9" max="9" width="3.5703125" style="318" customWidth="1"/>
    <col min="10" max="10" width="2.42578125" style="318" bestFit="1" customWidth="1"/>
    <col min="11" max="12" width="12.7109375" style="318" customWidth="1"/>
    <col min="13" max="13" width="11.140625" style="441" customWidth="1"/>
    <col min="14" max="14" width="11.7109375" style="442" customWidth="1"/>
    <col min="15" max="15" width="9.140625" style="86"/>
    <col min="16" max="16" width="10.7109375" style="442" customWidth="1"/>
    <col min="17" max="18" width="11.140625" style="441" customWidth="1"/>
    <col min="19" max="19" width="12.140625" style="443" customWidth="1"/>
    <col min="20" max="20" width="12.140625" style="216" customWidth="1"/>
    <col min="21" max="16384" width="9.140625" style="216"/>
  </cols>
  <sheetData>
    <row r="1" spans="1:8" ht="20.100000000000001" customHeight="1" x14ac:dyDescent="0.3">
      <c r="A1" s="180"/>
      <c r="B1" s="181"/>
      <c r="C1" s="181"/>
      <c r="D1" s="181"/>
      <c r="E1" s="181"/>
      <c r="F1" s="181"/>
      <c r="G1" s="182"/>
      <c r="H1" s="394" t="str">
        <f>VLOOKUP(B17,List2!E:H,2,FALSE)</f>
        <v>E7050</v>
      </c>
    </row>
    <row r="2" spans="1:8" ht="20.100000000000001" customHeight="1" x14ac:dyDescent="0.3">
      <c r="A2" s="183"/>
      <c r="B2" s="184"/>
      <c r="C2" s="184"/>
      <c r="D2" s="184"/>
      <c r="E2" s="184"/>
      <c r="F2" s="184"/>
      <c r="G2" s="185"/>
      <c r="H2" s="186"/>
    </row>
    <row r="3" spans="1:8" ht="20.100000000000001" customHeight="1" x14ac:dyDescent="0.3">
      <c r="A3" s="183"/>
      <c r="B3" s="184"/>
      <c r="C3" s="184"/>
      <c r="D3" s="184"/>
      <c r="E3" s="184"/>
      <c r="F3" s="184"/>
      <c r="G3" s="185"/>
      <c r="H3" s="186"/>
    </row>
    <row r="4" spans="1:8" ht="26.25" x14ac:dyDescent="0.4">
      <c r="A4" s="187" t="s">
        <v>875</v>
      </c>
      <c r="B4" s="188"/>
      <c r="C4" s="188"/>
      <c r="D4" s="188"/>
      <c r="E4" s="188"/>
      <c r="F4" s="188"/>
      <c r="G4" s="188"/>
      <c r="H4" s="189"/>
    </row>
    <row r="5" spans="1:8" ht="23.25" x14ac:dyDescent="0.35">
      <c r="A5" s="190" t="s">
        <v>788</v>
      </c>
      <c r="B5" s="191"/>
      <c r="C5" s="191"/>
      <c r="D5" s="191"/>
      <c r="E5" s="191"/>
      <c r="F5" s="191"/>
      <c r="G5" s="191"/>
      <c r="H5" s="192"/>
    </row>
    <row r="6" spans="1:8" ht="15.75" x14ac:dyDescent="0.25">
      <c r="A6" s="193" t="s">
        <v>876</v>
      </c>
      <c r="B6" s="194"/>
      <c r="C6" s="194"/>
      <c r="D6" s="194"/>
      <c r="E6" s="194"/>
      <c r="F6" s="194"/>
      <c r="G6" s="194"/>
      <c r="H6" s="195"/>
    </row>
    <row r="7" spans="1:8" ht="15.75" x14ac:dyDescent="0.25">
      <c r="A7" s="196"/>
      <c r="B7" s="197"/>
      <c r="C7" s="197"/>
      <c r="D7" s="197"/>
      <c r="E7" s="197"/>
      <c r="F7" s="197"/>
      <c r="G7" s="197"/>
      <c r="H7" s="198"/>
    </row>
    <row r="8" spans="1:8" ht="15.75" x14ac:dyDescent="0.25">
      <c r="A8" s="199" t="s">
        <v>708</v>
      </c>
      <c r="B8" s="194"/>
      <c r="C8" s="194"/>
      <c r="D8" s="194"/>
      <c r="E8" s="194"/>
      <c r="F8" s="194"/>
      <c r="G8" s="194"/>
      <c r="H8" s="195"/>
    </row>
    <row r="9" spans="1:8" ht="15.75" x14ac:dyDescent="0.25">
      <c r="A9" s="196"/>
      <c r="B9" s="197"/>
      <c r="C9" s="197"/>
      <c r="D9" s="197"/>
      <c r="E9" s="197"/>
      <c r="F9" s="197"/>
      <c r="G9" s="197"/>
      <c r="H9" s="198"/>
    </row>
    <row r="10" spans="1:8" ht="15.75" x14ac:dyDescent="0.2">
      <c r="A10" s="540" t="s">
        <v>877</v>
      </c>
      <c r="B10" s="541"/>
      <c r="C10" s="541"/>
      <c r="D10" s="541"/>
      <c r="E10" s="541"/>
      <c r="F10" s="541"/>
      <c r="G10" s="541"/>
      <c r="H10" s="542"/>
    </row>
    <row r="11" spans="1:8" ht="15.75" thickBot="1" x14ac:dyDescent="0.25">
      <c r="A11" s="200"/>
      <c r="B11" s="201"/>
      <c r="C11" s="201"/>
      <c r="D11" s="201"/>
      <c r="E11" s="201"/>
      <c r="F11" s="201"/>
      <c r="G11" s="202"/>
      <c r="H11" s="203"/>
    </row>
    <row r="12" spans="1:8" x14ac:dyDescent="0.2">
      <c r="A12" s="204"/>
      <c r="B12" s="205"/>
      <c r="C12" s="206"/>
      <c r="D12" s="206"/>
      <c r="E12" s="205"/>
      <c r="F12" s="205"/>
      <c r="G12" s="206"/>
      <c r="H12" s="207"/>
    </row>
    <row r="13" spans="1:8" x14ac:dyDescent="0.2">
      <c r="A13" s="208"/>
      <c r="B13" s="209"/>
      <c r="C13" s="209"/>
      <c r="D13" s="209"/>
      <c r="E13" s="209"/>
      <c r="F13" s="209"/>
      <c r="G13" s="209"/>
      <c r="H13" s="210"/>
    </row>
    <row r="14" spans="1:8" x14ac:dyDescent="0.2">
      <c r="A14" s="208"/>
      <c r="B14" s="209"/>
      <c r="C14" s="209"/>
      <c r="D14" s="209"/>
      <c r="E14" s="211"/>
      <c r="F14" s="211"/>
      <c r="G14" s="209"/>
      <c r="H14" s="210"/>
    </row>
    <row r="15" spans="1:8" ht="18" x14ac:dyDescent="0.25">
      <c r="A15" s="208"/>
      <c r="B15" s="473" t="s">
        <v>878</v>
      </c>
      <c r="C15" s="212"/>
      <c r="D15" s="213"/>
      <c r="E15" s="209"/>
      <c r="F15" s="209"/>
      <c r="G15" s="209"/>
      <c r="H15" s="210"/>
    </row>
    <row r="16" spans="1:8" ht="15.75" thickBot="1" x14ac:dyDescent="0.25">
      <c r="A16" s="208"/>
      <c r="B16" s="214"/>
      <c r="C16" s="214"/>
      <c r="D16" s="214"/>
      <c r="E16" s="209"/>
      <c r="F16" s="209"/>
      <c r="G16" s="209"/>
      <c r="H16" s="210"/>
    </row>
    <row r="17" spans="1:20" ht="18.75" thickBot="1" x14ac:dyDescent="0.25">
      <c r="A17" s="215"/>
      <c r="B17" s="548" t="s">
        <v>815</v>
      </c>
      <c r="C17" s="549"/>
      <c r="D17" s="209"/>
      <c r="E17" s="209"/>
      <c r="F17" s="209"/>
      <c r="G17" s="209"/>
      <c r="H17" s="210"/>
    </row>
    <row r="18" spans="1:20" x14ac:dyDescent="0.2">
      <c r="A18" s="217"/>
      <c r="B18" s="218"/>
      <c r="C18" s="218"/>
      <c r="D18" s="218"/>
      <c r="E18" s="218"/>
      <c r="F18" s="218"/>
      <c r="G18" s="218"/>
      <c r="H18" s="210"/>
    </row>
    <row r="19" spans="1:20" ht="20.25" x14ac:dyDescent="0.2">
      <c r="A19" s="219"/>
      <c r="B19" s="220"/>
      <c r="C19" s="220"/>
      <c r="D19" s="220"/>
      <c r="E19" s="472" t="s">
        <v>55</v>
      </c>
      <c r="F19" s="472"/>
      <c r="G19" s="472" t="s">
        <v>789</v>
      </c>
      <c r="H19" s="210"/>
    </row>
    <row r="20" spans="1:20" ht="15.75" x14ac:dyDescent="0.2">
      <c r="A20" s="219"/>
      <c r="B20" s="220"/>
      <c r="C20" s="220"/>
      <c r="D20" s="220"/>
      <c r="E20" s="221"/>
      <c r="F20" s="221"/>
      <c r="G20" s="221"/>
      <c r="H20" s="210"/>
    </row>
    <row r="21" spans="1:20" s="225" customFormat="1" ht="16.5" thickBot="1" x14ac:dyDescent="0.25">
      <c r="A21" s="222"/>
      <c r="B21" s="223"/>
      <c r="C21" s="223"/>
      <c r="D21" s="223"/>
      <c r="E21" s="221" t="s">
        <v>611</v>
      </c>
      <c r="F21" s="221"/>
      <c r="G21" s="221" t="s">
        <v>611</v>
      </c>
      <c r="H21" s="224"/>
      <c r="I21" s="319"/>
      <c r="J21" s="319"/>
      <c r="K21" s="319"/>
      <c r="L21" s="319"/>
      <c r="M21" s="442"/>
      <c r="N21" s="442" t="s">
        <v>55</v>
      </c>
      <c r="O21" s="444"/>
      <c r="P21" s="442" t="s">
        <v>789</v>
      </c>
      <c r="Q21" s="442"/>
      <c r="R21" s="442"/>
      <c r="S21" s="444"/>
    </row>
    <row r="22" spans="1:20" s="231" customFormat="1" ht="21" customHeight="1" thickBot="1" x14ac:dyDescent="0.25">
      <c r="A22" s="226"/>
      <c r="B22" s="269" t="s">
        <v>879</v>
      </c>
      <c r="C22" s="270"/>
      <c r="D22" s="269"/>
      <c r="E22" s="227">
        <f>VLOOKUP($H$1,ALLCTRDATA,N22,FALSE)</f>
        <v>88463316.129999995</v>
      </c>
      <c r="F22" s="228"/>
      <c r="G22" s="227">
        <f>VLOOKUP($H$1,ALLCTRDATA,P22,FALSE)</f>
        <v>92133139</v>
      </c>
      <c r="H22" s="229"/>
      <c r="I22" s="320"/>
      <c r="J22" s="320"/>
      <c r="K22" s="320"/>
      <c r="L22" s="320"/>
      <c r="M22" s="445"/>
      <c r="N22" s="446">
        <v>9</v>
      </c>
      <c r="O22" s="447"/>
      <c r="P22" s="446">
        <f>N22+1</f>
        <v>10</v>
      </c>
      <c r="Q22" s="445"/>
      <c r="R22" s="445"/>
      <c r="S22" s="448"/>
      <c r="T22" s="230"/>
    </row>
    <row r="23" spans="1:20" s="231" customFormat="1" ht="21" customHeight="1" x14ac:dyDescent="0.2">
      <c r="A23" s="226"/>
      <c r="B23" s="269"/>
      <c r="C23" s="269"/>
      <c r="D23" s="269"/>
      <c r="E23" s="269"/>
      <c r="F23" s="269"/>
      <c r="G23" s="269"/>
      <c r="H23" s="229"/>
      <c r="I23" s="320"/>
      <c r="J23" s="320"/>
      <c r="K23" s="320"/>
      <c r="L23" s="320"/>
      <c r="M23" s="445"/>
      <c r="N23" s="446"/>
      <c r="O23" s="447"/>
      <c r="P23" s="446"/>
      <c r="Q23" s="445"/>
      <c r="R23" s="445"/>
      <c r="S23" s="448"/>
      <c r="T23" s="230"/>
    </row>
    <row r="24" spans="1:20" s="231" customFormat="1" ht="21" customHeight="1" thickBot="1" x14ac:dyDescent="0.25">
      <c r="A24" s="226"/>
      <c r="B24" s="269"/>
      <c r="C24" s="269"/>
      <c r="D24" s="269"/>
      <c r="E24" s="269"/>
      <c r="F24" s="269"/>
      <c r="G24" s="269"/>
      <c r="H24" s="229"/>
      <c r="I24" s="320"/>
      <c r="J24" s="320"/>
      <c r="K24" s="320"/>
      <c r="L24" s="320"/>
      <c r="M24" s="445"/>
      <c r="N24" s="446"/>
      <c r="O24" s="447"/>
      <c r="P24" s="446"/>
      <c r="Q24" s="445"/>
      <c r="R24" s="445"/>
      <c r="S24" s="448"/>
      <c r="T24" s="230"/>
    </row>
    <row r="25" spans="1:20" s="240" customFormat="1" ht="21" customHeight="1" thickBot="1" x14ac:dyDescent="0.3">
      <c r="A25" s="236"/>
      <c r="B25" s="545" t="s">
        <v>953</v>
      </c>
      <c r="C25" s="546"/>
      <c r="D25" s="237"/>
      <c r="E25" s="227">
        <f>VLOOKUP($H$1,ALLCTRDATA,N25,FALSE)</f>
        <v>0</v>
      </c>
      <c r="F25" s="228"/>
      <c r="G25" s="227">
        <f>VLOOKUP($H$1,ALLCTRDATA,P25,FALSE)</f>
        <v>0</v>
      </c>
      <c r="H25" s="239"/>
      <c r="I25" s="321"/>
      <c r="J25" s="321"/>
      <c r="K25" s="321"/>
      <c r="L25" s="321"/>
      <c r="M25" s="449"/>
      <c r="N25" s="442">
        <f>P22+1</f>
        <v>11</v>
      </c>
      <c r="O25" s="444"/>
      <c r="P25" s="446">
        <f>N25+1</f>
        <v>12</v>
      </c>
      <c r="Q25" s="449"/>
      <c r="R25" s="449"/>
      <c r="S25" s="450"/>
    </row>
    <row r="26" spans="1:20" s="240" customFormat="1" ht="21" customHeight="1" x14ac:dyDescent="0.25">
      <c r="A26" s="236"/>
      <c r="B26" s="546"/>
      <c r="C26" s="546"/>
      <c r="D26" s="237"/>
      <c r="E26" s="241"/>
      <c r="F26" s="238"/>
      <c r="G26" s="241"/>
      <c r="H26" s="239"/>
      <c r="I26" s="321"/>
      <c r="J26" s="321"/>
      <c r="K26" s="321"/>
      <c r="L26" s="321"/>
      <c r="M26" s="449"/>
      <c r="N26" s="442"/>
      <c r="O26" s="444"/>
      <c r="P26" s="442"/>
      <c r="Q26" s="449"/>
      <c r="R26" s="449"/>
      <c r="S26" s="450"/>
    </row>
    <row r="27" spans="1:20" s="240" customFormat="1" ht="21" customHeight="1" thickBot="1" x14ac:dyDescent="0.3">
      <c r="A27" s="236"/>
      <c r="B27" s="546"/>
      <c r="C27" s="546"/>
      <c r="D27" s="237"/>
      <c r="E27" s="340"/>
      <c r="F27" s="341"/>
      <c r="G27" s="340"/>
      <c r="H27" s="239"/>
      <c r="I27" s="321"/>
      <c r="J27" s="321"/>
      <c r="K27" s="321"/>
      <c r="L27" s="321"/>
      <c r="M27" s="449"/>
      <c r="N27" s="442"/>
      <c r="O27" s="444"/>
      <c r="P27" s="442"/>
      <c r="Q27" s="449"/>
      <c r="R27" s="449"/>
      <c r="S27" s="450"/>
    </row>
    <row r="28" spans="1:20" s="240" customFormat="1" ht="21" customHeight="1" thickBot="1" x14ac:dyDescent="0.3">
      <c r="A28" s="236"/>
      <c r="B28" s="543" t="s">
        <v>880</v>
      </c>
      <c r="C28" s="544"/>
      <c r="D28" s="237"/>
      <c r="E28" s="474">
        <f>VLOOKUP($H$1,ALLCTRDATA,N28,FALSE)</f>
        <v>516203</v>
      </c>
      <c r="F28" s="475"/>
      <c r="G28" s="474">
        <f>VLOOKUP($H$1,ALLCTRDATA,P28,FALSE)</f>
        <v>527135.19999999995</v>
      </c>
      <c r="H28" s="239"/>
      <c r="I28" s="321"/>
      <c r="J28" s="321"/>
      <c r="K28" s="321"/>
      <c r="L28" s="321"/>
      <c r="M28" s="449"/>
      <c r="N28" s="442">
        <f>N22+12</f>
        <v>21</v>
      </c>
      <c r="O28" s="444"/>
      <c r="P28" s="446">
        <f>N28+1</f>
        <v>22</v>
      </c>
      <c r="Q28" s="449"/>
      <c r="R28" s="449"/>
      <c r="S28" s="450"/>
    </row>
    <row r="29" spans="1:20" s="240" customFormat="1" ht="21" customHeight="1" x14ac:dyDescent="0.25">
      <c r="A29" s="236"/>
      <c r="B29" s="544"/>
      <c r="C29" s="544"/>
      <c r="D29" s="237"/>
      <c r="E29" s="241"/>
      <c r="F29" s="238"/>
      <c r="G29" s="241"/>
      <c r="H29" s="239"/>
      <c r="I29" s="321"/>
      <c r="J29" s="321"/>
      <c r="K29" s="321"/>
      <c r="L29" s="321"/>
      <c r="M29" s="449"/>
      <c r="N29" s="442"/>
      <c r="O29" s="444"/>
      <c r="P29" s="442"/>
      <c r="Q29" s="449"/>
      <c r="R29" s="449"/>
      <c r="S29" s="450"/>
    </row>
    <row r="30" spans="1:20" s="240" customFormat="1" ht="12" customHeight="1" x14ac:dyDescent="0.25">
      <c r="A30" s="236"/>
      <c r="B30" s="223"/>
      <c r="C30" s="223"/>
      <c r="D30" s="237"/>
      <c r="E30" s="241"/>
      <c r="F30" s="238"/>
      <c r="G30" s="241"/>
      <c r="H30" s="239"/>
      <c r="I30" s="321"/>
      <c r="J30" s="321"/>
      <c r="K30" s="321"/>
      <c r="L30" s="321"/>
      <c r="M30" s="449"/>
      <c r="N30" s="442"/>
      <c r="O30" s="444"/>
      <c r="P30" s="442"/>
      <c r="Q30" s="449"/>
      <c r="R30" s="449"/>
      <c r="S30" s="450"/>
    </row>
    <row r="31" spans="1:20" ht="11.25" customHeight="1" x14ac:dyDescent="0.2">
      <c r="A31" s="242"/>
      <c r="B31" s="241"/>
      <c r="C31" s="241"/>
      <c r="D31" s="241"/>
      <c r="E31" s="241"/>
      <c r="F31" s="243"/>
      <c r="G31" s="241"/>
      <c r="H31" s="244"/>
    </row>
    <row r="32" spans="1:20" ht="21" customHeight="1" thickBot="1" x14ac:dyDescent="0.25">
      <c r="A32" s="242"/>
      <c r="B32" s="245" t="s">
        <v>613</v>
      </c>
      <c r="C32" s="241"/>
      <c r="D32" s="241"/>
      <c r="E32" s="241"/>
      <c r="F32" s="243"/>
      <c r="G32" s="241"/>
      <c r="H32" s="244"/>
    </row>
    <row r="33" spans="1:20" ht="21" customHeight="1" thickBot="1" x14ac:dyDescent="0.3">
      <c r="A33" s="246"/>
      <c r="B33" s="543" t="s">
        <v>995</v>
      </c>
      <c r="C33" s="543"/>
      <c r="D33" s="247"/>
      <c r="E33" s="476">
        <f>VLOOKUP($H$1,ALLCTRDATA,N33,FALSE)</f>
        <v>171.37</v>
      </c>
      <c r="F33" s="271"/>
      <c r="G33" s="476">
        <f>VLOOKUP($H$1,ALLCTRDATA,P33,FALSE)</f>
        <v>174.78</v>
      </c>
      <c r="H33" s="224"/>
      <c r="I33" s="322"/>
      <c r="J33" s="322"/>
      <c r="K33" s="323"/>
      <c r="N33" s="442">
        <f>P28+5</f>
        <v>27</v>
      </c>
      <c r="P33" s="446">
        <f>N33+1</f>
        <v>28</v>
      </c>
    </row>
    <row r="34" spans="1:20" ht="23.25" customHeight="1" x14ac:dyDescent="0.2">
      <c r="A34" s="246"/>
      <c r="B34" s="543"/>
      <c r="C34" s="543"/>
      <c r="D34" s="547"/>
      <c r="E34" s="547"/>
      <c r="F34" s="249"/>
      <c r="G34" s="249"/>
      <c r="H34" s="250"/>
      <c r="I34" s="322"/>
      <c r="J34" s="322"/>
      <c r="K34" s="324"/>
    </row>
    <row r="35" spans="1:20" ht="21" customHeight="1" x14ac:dyDescent="0.2">
      <c r="A35" s="251"/>
      <c r="B35" s="209"/>
      <c r="C35" s="209"/>
      <c r="D35" s="209"/>
      <c r="E35" s="209"/>
      <c r="F35" s="209"/>
      <c r="G35" s="209"/>
      <c r="H35" s="224"/>
      <c r="I35" s="322"/>
      <c r="J35" s="322"/>
      <c r="K35" s="322"/>
    </row>
    <row r="36" spans="1:20" ht="11.25" customHeight="1" thickBot="1" x14ac:dyDescent="0.25">
      <c r="A36" s="246"/>
      <c r="B36" s="248"/>
      <c r="C36" s="248"/>
      <c r="D36" s="248"/>
      <c r="E36" s="248"/>
      <c r="F36" s="248"/>
      <c r="G36" s="248"/>
      <c r="H36" s="252"/>
    </row>
    <row r="37" spans="1:20" s="231" customFormat="1" ht="11.25" customHeight="1" x14ac:dyDescent="0.25">
      <c r="A37" s="253"/>
      <c r="B37" s="254"/>
      <c r="C37" s="254"/>
      <c r="D37" s="255"/>
      <c r="E37" s="255"/>
      <c r="F37" s="256"/>
      <c r="G37" s="256"/>
      <c r="H37" s="257"/>
      <c r="I37" s="320"/>
      <c r="J37" s="325"/>
      <c r="K37" s="320"/>
      <c r="L37" s="320"/>
      <c r="M37" s="441"/>
      <c r="N37" s="446"/>
      <c r="O37" s="447"/>
      <c r="P37" s="446"/>
      <c r="Q37" s="445"/>
      <c r="R37" s="445"/>
      <c r="S37" s="448"/>
      <c r="T37" s="230"/>
    </row>
    <row r="38" spans="1:20" s="231" customFormat="1" ht="22.5" customHeight="1" x14ac:dyDescent="0.25">
      <c r="A38" s="226"/>
      <c r="B38" s="258" t="s">
        <v>530</v>
      </c>
      <c r="C38" s="259"/>
      <c r="D38" s="260"/>
      <c r="E38" s="260"/>
      <c r="F38" s="232"/>
      <c r="G38" s="232"/>
      <c r="H38" s="229"/>
      <c r="I38" s="320"/>
      <c r="J38" s="325"/>
      <c r="K38" s="320"/>
      <c r="L38" s="320"/>
      <c r="M38" s="441"/>
      <c r="N38" s="446"/>
      <c r="O38" s="447"/>
      <c r="P38" s="446"/>
      <c r="Q38" s="445"/>
      <c r="R38" s="445"/>
      <c r="S38" s="448"/>
      <c r="T38" s="230"/>
    </row>
    <row r="39" spans="1:20" s="231" customFormat="1" ht="11.25" customHeight="1" thickBot="1" x14ac:dyDescent="0.3">
      <c r="A39" s="226"/>
      <c r="B39" s="261"/>
      <c r="C39" s="259"/>
      <c r="D39" s="260"/>
      <c r="E39" s="260"/>
      <c r="F39" s="232"/>
      <c r="G39" s="232"/>
      <c r="H39" s="229"/>
      <c r="I39" s="320"/>
      <c r="J39" s="326"/>
      <c r="K39" s="320"/>
      <c r="L39" s="320"/>
      <c r="M39" s="441"/>
      <c r="N39" s="446"/>
      <c r="O39" s="447"/>
      <c r="P39" s="446"/>
      <c r="Q39" s="445"/>
      <c r="R39" s="445"/>
      <c r="S39" s="448"/>
      <c r="T39" s="230"/>
    </row>
    <row r="40" spans="1:20" s="231" customFormat="1" ht="21" customHeight="1" thickBot="1" x14ac:dyDescent="0.3">
      <c r="A40" s="226"/>
      <c r="B40" s="245" t="s">
        <v>985</v>
      </c>
      <c r="C40" s="259"/>
      <c r="D40" s="260"/>
      <c r="E40" s="537" t="str">
        <f>VLOOKUP($H$1,ALLCTRDATA,P40,FALSE)</f>
        <v>No</v>
      </c>
      <c r="F40" s="538"/>
      <c r="G40" s="539"/>
      <c r="H40" s="229"/>
      <c r="I40" s="320"/>
      <c r="J40" s="320"/>
      <c r="K40" s="320"/>
      <c r="L40" s="327"/>
      <c r="M40" s="441"/>
      <c r="N40" s="446"/>
      <c r="O40" s="447"/>
      <c r="P40" s="446">
        <f>P33+1</f>
        <v>29</v>
      </c>
      <c r="Q40" s="445"/>
      <c r="R40" s="445"/>
      <c r="S40" s="448"/>
      <c r="T40" s="230"/>
    </row>
    <row r="41" spans="1:20" s="235" customFormat="1" ht="21.75" customHeight="1" x14ac:dyDescent="0.25">
      <c r="A41" s="226"/>
      <c r="B41" s="262" t="str">
        <f>IF(E40="Yes - to be held","Please re-submit a new version of this form when you are aware of the outcome of this referendum.",IF(E40="Yes - resulted in no changes","Electorate voted to accept the council tax that was set.",IF(E40="Yes - changes made to form","Electorate voted for a lower increase.",IF(E40="no","",""))))</f>
        <v/>
      </c>
      <c r="C41" s="259"/>
      <c r="D41" s="259"/>
      <c r="E41" s="232"/>
      <c r="F41" s="232"/>
      <c r="G41" s="232"/>
      <c r="H41" s="233"/>
      <c r="I41" s="328"/>
      <c r="J41" s="328"/>
      <c r="K41" s="328"/>
      <c r="L41" s="328"/>
      <c r="M41" s="441"/>
      <c r="N41" s="446"/>
      <c r="O41" s="447"/>
      <c r="P41" s="446"/>
      <c r="Q41" s="446"/>
      <c r="R41" s="446"/>
      <c r="S41" s="447"/>
      <c r="T41" s="234"/>
    </row>
    <row r="42" spans="1:20" s="231" customFormat="1" ht="8.25" customHeight="1" thickBot="1" x14ac:dyDescent="0.25">
      <c r="A42" s="263"/>
      <c r="B42" s="264"/>
      <c r="C42" s="264"/>
      <c r="D42" s="265"/>
      <c r="E42" s="264"/>
      <c r="F42" s="264"/>
      <c r="G42" s="264"/>
      <c r="H42" s="266"/>
      <c r="I42" s="320"/>
      <c r="J42" s="320"/>
      <c r="K42" s="320"/>
      <c r="L42" s="320"/>
      <c r="M42" s="445"/>
      <c r="N42" s="446"/>
      <c r="O42" s="447"/>
      <c r="P42" s="446"/>
      <c r="Q42" s="445"/>
      <c r="R42" s="445"/>
      <c r="S42" s="448"/>
      <c r="T42" s="230"/>
    </row>
    <row r="43" spans="1:20" s="267" customFormat="1" ht="15" customHeight="1" x14ac:dyDescent="0.2">
      <c r="I43" s="329"/>
      <c r="J43" s="329"/>
      <c r="K43" s="329"/>
      <c r="L43" s="329"/>
      <c r="M43" s="451"/>
      <c r="N43" s="452"/>
      <c r="O43" s="333"/>
      <c r="P43" s="452"/>
      <c r="Q43" s="451"/>
      <c r="R43" s="451"/>
      <c r="S43" s="453"/>
    </row>
    <row r="44" spans="1:20" s="267" customFormat="1" ht="15" customHeight="1" x14ac:dyDescent="0.2">
      <c r="I44" s="329"/>
      <c r="J44" s="329"/>
      <c r="K44" s="329"/>
      <c r="L44" s="329"/>
      <c r="M44" s="451"/>
      <c r="N44" s="452"/>
      <c r="O44" s="333"/>
      <c r="P44" s="452"/>
      <c r="Q44" s="451"/>
      <c r="R44" s="451"/>
      <c r="S44" s="453"/>
    </row>
    <row r="45" spans="1:20" s="267" customFormat="1" ht="15" customHeight="1" x14ac:dyDescent="0.2">
      <c r="I45" s="329"/>
      <c r="J45" s="329"/>
      <c r="K45" s="329"/>
      <c r="L45" s="329"/>
      <c r="M45" s="451"/>
      <c r="N45" s="452"/>
      <c r="O45" s="333"/>
      <c r="P45" s="452"/>
      <c r="Q45" s="451"/>
      <c r="R45" s="451"/>
      <c r="S45" s="453"/>
    </row>
    <row r="46" spans="1:20" s="267" customFormat="1" ht="15" customHeight="1" x14ac:dyDescent="0.2">
      <c r="I46" s="329"/>
      <c r="J46" s="329"/>
      <c r="K46" s="329"/>
      <c r="L46" s="329"/>
      <c r="M46" s="451"/>
      <c r="N46" s="452"/>
      <c r="O46" s="333"/>
      <c r="P46" s="452"/>
      <c r="Q46" s="451"/>
      <c r="R46" s="451"/>
      <c r="S46" s="453"/>
    </row>
    <row r="47" spans="1:20" ht="15" customHeight="1" x14ac:dyDescent="0.2"/>
    <row r="82" spans="12:17" x14ac:dyDescent="0.2">
      <c r="L82" s="320"/>
      <c r="M82" s="445"/>
      <c r="N82" s="446"/>
      <c r="P82" s="446"/>
      <c r="Q82" s="445"/>
    </row>
    <row r="83" spans="12:17" x14ac:dyDescent="0.2">
      <c r="L83" s="327"/>
      <c r="M83" s="445"/>
      <c r="N83" s="454"/>
      <c r="P83" s="454"/>
      <c r="Q83" s="455"/>
    </row>
    <row r="157" spans="16:19" x14ac:dyDescent="0.2">
      <c r="P157" s="446" t="s">
        <v>226</v>
      </c>
      <c r="Q157" s="445" t="s">
        <v>787</v>
      </c>
      <c r="R157" s="445" t="s">
        <v>68</v>
      </c>
    </row>
    <row r="159" spans="16:19" x14ac:dyDescent="0.2">
      <c r="P159" s="442" t="e">
        <f>+#REF!</f>
        <v>#REF!</v>
      </c>
      <c r="Q159" s="441" t="e">
        <f>+#REF!</f>
        <v>#REF!</v>
      </c>
      <c r="R159" s="441" t="e">
        <f>+#REF!</f>
        <v>#REF!</v>
      </c>
      <c r="S159" s="456" t="e">
        <f>+#REF!</f>
        <v>#REF!</v>
      </c>
    </row>
  </sheetData>
  <mergeCells count="7">
    <mergeCell ref="E40:G40"/>
    <mergeCell ref="A10:H10"/>
    <mergeCell ref="B28:C29"/>
    <mergeCell ref="B25:C27"/>
    <mergeCell ref="B33:C34"/>
    <mergeCell ref="D34:E34"/>
    <mergeCell ref="B17:C17"/>
  </mergeCells>
  <conditionalFormatting sqref="E22 G22">
    <cfRule type="expression" dxfId="26" priority="21" stopIfTrue="1">
      <formula>K22&gt;0</formula>
    </cfRule>
  </conditionalFormatting>
  <conditionalFormatting sqref="G36 G34">
    <cfRule type="expression" dxfId="25" priority="28" stopIfTrue="1">
      <formula>#REF!=1</formula>
    </cfRule>
    <cfRule type="expression" dxfId="24" priority="29" stopIfTrue="1">
      <formula>#REF!=1</formula>
    </cfRule>
    <cfRule type="expression" dxfId="23" priority="30" stopIfTrue="1">
      <formula>#REF!&gt;1</formula>
    </cfRule>
  </conditionalFormatting>
  <conditionalFormatting sqref="H36 H34">
    <cfRule type="expression" dxfId="22" priority="31" stopIfTrue="1">
      <formula>#REF!=1</formula>
    </cfRule>
    <cfRule type="expression" dxfId="21" priority="32" stopIfTrue="1">
      <formula>#REF!=1</formula>
    </cfRule>
    <cfRule type="expression" dxfId="20" priority="33" stopIfTrue="1">
      <formula>#REF!&gt;1</formula>
    </cfRule>
  </conditionalFormatting>
  <conditionalFormatting sqref="B36:F36 F34">
    <cfRule type="expression" dxfId="19" priority="34" stopIfTrue="1">
      <formula>#REF!=1</formula>
    </cfRule>
    <cfRule type="expression" dxfId="18" priority="35" stopIfTrue="1">
      <formula>#REF!=1</formula>
    </cfRule>
    <cfRule type="expression" dxfId="17" priority="36" stopIfTrue="1">
      <formula>#REF!&gt;1</formula>
    </cfRule>
  </conditionalFormatting>
  <conditionalFormatting sqref="D34:E34">
    <cfRule type="expression" dxfId="16" priority="37" stopIfTrue="1">
      <formula>#REF!=1</formula>
    </cfRule>
    <cfRule type="expression" dxfId="15" priority="38" stopIfTrue="1">
      <formula>#REF!&gt;1</formula>
    </cfRule>
  </conditionalFormatting>
  <conditionalFormatting sqref="F31:F32">
    <cfRule type="expression" dxfId="14" priority="43" stopIfTrue="1">
      <formula>#REF!</formula>
    </cfRule>
  </conditionalFormatting>
  <conditionalFormatting sqref="G25">
    <cfRule type="expression" dxfId="13" priority="5" stopIfTrue="1">
      <formula>M25&gt;0</formula>
    </cfRule>
  </conditionalFormatting>
  <conditionalFormatting sqref="E33">
    <cfRule type="expression" dxfId="12" priority="2" stopIfTrue="1">
      <formula>K33&gt;0</formula>
    </cfRule>
  </conditionalFormatting>
  <conditionalFormatting sqref="E25">
    <cfRule type="expression" dxfId="11" priority="6" stopIfTrue="1">
      <formula>K25&gt;0</formula>
    </cfRule>
  </conditionalFormatting>
  <conditionalFormatting sqref="G33">
    <cfRule type="expression" dxfId="10" priority="1" stopIfTrue="1">
      <formula>M33&gt;0</formula>
    </cfRule>
  </conditionalFormatting>
  <conditionalFormatting sqref="E28">
    <cfRule type="expression" dxfId="9" priority="4" stopIfTrue="1">
      <formula>K28&gt;0</formula>
    </cfRule>
  </conditionalFormatting>
  <conditionalFormatting sqref="G28">
    <cfRule type="expression" dxfId="8" priority="3" stopIfTrue="1">
      <formula>M28&gt;0</formula>
    </cfRule>
  </conditionalFormatting>
  <dataValidations count="2">
    <dataValidation type="decimal" allowBlank="1" showInputMessage="1" showErrorMessage="1" error="Please enter a positive number." sqref="G28:G30 G22:G25 E22:E30 E33 G33">
      <formula1>0</formula1>
      <formula2>999999999999999</formula2>
    </dataValidation>
    <dataValidation type="decimal" allowBlank="1" showInputMessage="1" showErrorMessage="1" error="Please enter a numerical value." sqref="G26:G27">
      <formula1>-999999999999999</formula1>
      <formula2>9999999999999990</formula2>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List2!$E$1:$E$99</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M40"/>
  <sheetViews>
    <sheetView zoomScale="75" zoomScaleNormal="75" workbookViewId="0">
      <selection activeCell="H18" sqref="H18"/>
    </sheetView>
  </sheetViews>
  <sheetFormatPr defaultColWidth="8.85546875" defaultRowHeight="12.75" x14ac:dyDescent="0.2"/>
  <cols>
    <col min="1" max="1" width="3.7109375" style="335" customWidth="1"/>
    <col min="2" max="2" width="15.7109375" style="335" customWidth="1"/>
    <col min="3" max="3" width="28.42578125" style="335" customWidth="1"/>
    <col min="4" max="4" width="15.7109375" style="335" customWidth="1"/>
    <col min="5" max="5" width="17.85546875" style="335" customWidth="1"/>
    <col min="6" max="6" width="21.42578125" style="335" customWidth="1"/>
    <col min="7" max="7" width="1.7109375" style="335" customWidth="1"/>
    <col min="8" max="8" width="18.5703125" style="335" customWidth="1"/>
    <col min="9" max="9" width="4.140625" style="335" customWidth="1"/>
    <col min="10" max="10" width="18.5703125" style="335" customWidth="1"/>
    <col min="11" max="11" width="4.28515625" style="335" customWidth="1"/>
    <col min="12" max="12" width="22.5703125" style="335" customWidth="1"/>
    <col min="13" max="13" width="3.140625" style="339" customWidth="1"/>
    <col min="14" max="16384" width="8.85546875" style="335"/>
  </cols>
  <sheetData>
    <row r="1" spans="1:13" ht="20.100000000000001" customHeight="1" x14ac:dyDescent="0.2">
      <c r="A1" s="272"/>
      <c r="B1" s="273"/>
      <c r="C1" s="273"/>
      <c r="D1" s="273"/>
      <c r="E1" s="273"/>
      <c r="F1" s="273"/>
      <c r="G1" s="273"/>
      <c r="H1" s="273"/>
      <c r="I1" s="273"/>
      <c r="J1" s="273"/>
      <c r="K1" s="273"/>
      <c r="L1" s="273"/>
      <c r="M1" s="274"/>
    </row>
    <row r="2" spans="1:13" ht="20.100000000000001" customHeight="1" x14ac:dyDescent="0.2">
      <c r="A2" s="275"/>
      <c r="B2" s="276"/>
      <c r="C2" s="276"/>
      <c r="D2" s="276"/>
      <c r="E2" s="276"/>
      <c r="F2" s="276"/>
      <c r="G2" s="276"/>
      <c r="H2" s="276"/>
      <c r="I2" s="276"/>
      <c r="J2" s="276"/>
      <c r="K2" s="276"/>
      <c r="L2" s="276"/>
      <c r="M2" s="277"/>
    </row>
    <row r="3" spans="1:13" ht="20.100000000000001" customHeight="1" x14ac:dyDescent="0.2">
      <c r="A3" s="275"/>
      <c r="B3" s="276"/>
      <c r="C3" s="276"/>
      <c r="D3" s="276"/>
      <c r="E3" s="276"/>
      <c r="F3" s="276"/>
      <c r="G3" s="276"/>
      <c r="H3" s="276"/>
      <c r="I3" s="276"/>
      <c r="J3" s="276"/>
      <c r="K3" s="276"/>
      <c r="L3" s="276"/>
      <c r="M3" s="277"/>
    </row>
    <row r="4" spans="1:13" ht="23.25" x14ac:dyDescent="0.35">
      <c r="A4" s="275"/>
      <c r="B4" s="561" t="s">
        <v>954</v>
      </c>
      <c r="C4" s="561"/>
      <c r="D4" s="561"/>
      <c r="E4" s="561"/>
      <c r="F4" s="561"/>
      <c r="G4" s="561"/>
      <c r="H4" s="561"/>
      <c r="I4" s="561"/>
      <c r="J4" s="561"/>
      <c r="K4" s="561"/>
      <c r="L4" s="561"/>
      <c r="M4" s="277"/>
    </row>
    <row r="5" spans="1:13" ht="23.25" x14ac:dyDescent="0.35">
      <c r="A5" s="275"/>
      <c r="B5" s="562" t="s">
        <v>789</v>
      </c>
      <c r="C5" s="562"/>
      <c r="D5" s="562"/>
      <c r="E5" s="562"/>
      <c r="F5" s="562"/>
      <c r="G5" s="562"/>
      <c r="H5" s="562"/>
      <c r="I5" s="562"/>
      <c r="J5" s="562"/>
      <c r="K5" s="562"/>
      <c r="L5" s="562"/>
      <c r="M5" s="277"/>
    </row>
    <row r="6" spans="1:13" s="336" customFormat="1" ht="15.75" x14ac:dyDescent="0.2">
      <c r="A6" s="275"/>
      <c r="B6" s="563" t="s">
        <v>955</v>
      </c>
      <c r="C6" s="563"/>
      <c r="D6" s="563"/>
      <c r="E6" s="563"/>
      <c r="F6" s="563"/>
      <c r="G6" s="563"/>
      <c r="H6" s="563"/>
      <c r="I6" s="563"/>
      <c r="J6" s="563"/>
      <c r="K6" s="563"/>
      <c r="L6" s="563"/>
      <c r="M6" s="277"/>
    </row>
    <row r="7" spans="1:13" s="336" customFormat="1" ht="12.75" customHeight="1" x14ac:dyDescent="0.2">
      <c r="A7" s="275"/>
      <c r="B7" s="433"/>
      <c r="C7" s="433"/>
      <c r="D7" s="433"/>
      <c r="E7" s="433"/>
      <c r="F7" s="433"/>
      <c r="G7" s="433"/>
      <c r="H7" s="433"/>
      <c r="I7" s="433"/>
      <c r="J7" s="433"/>
      <c r="K7" s="433"/>
      <c r="L7" s="433"/>
      <c r="M7" s="277"/>
    </row>
    <row r="8" spans="1:13" s="336" customFormat="1" ht="15.75" x14ac:dyDescent="0.2">
      <c r="A8" s="275"/>
      <c r="B8" s="564" t="s">
        <v>708</v>
      </c>
      <c r="C8" s="563"/>
      <c r="D8" s="563"/>
      <c r="E8" s="563"/>
      <c r="F8" s="563"/>
      <c r="G8" s="563"/>
      <c r="H8" s="563"/>
      <c r="I8" s="563"/>
      <c r="J8" s="563"/>
      <c r="K8" s="563"/>
      <c r="L8" s="563"/>
      <c r="M8" s="277"/>
    </row>
    <row r="9" spans="1:13" s="336" customFormat="1" ht="12.75" customHeight="1" x14ac:dyDescent="0.2">
      <c r="A9" s="275"/>
      <c r="B9" s="433"/>
      <c r="C9" s="433"/>
      <c r="D9" s="433"/>
      <c r="E9" s="433"/>
      <c r="F9" s="433"/>
      <c r="G9" s="433"/>
      <c r="H9" s="433"/>
      <c r="I9" s="433"/>
      <c r="J9" s="278"/>
      <c r="K9" s="433"/>
      <c r="L9" s="278"/>
      <c r="M9" s="277"/>
    </row>
    <row r="10" spans="1:13" s="336" customFormat="1" ht="15" customHeight="1" x14ac:dyDescent="0.2">
      <c r="A10" s="565" t="s">
        <v>956</v>
      </c>
      <c r="B10" s="566"/>
      <c r="C10" s="566"/>
      <c r="D10" s="566"/>
      <c r="E10" s="566"/>
      <c r="F10" s="566"/>
      <c r="G10" s="566"/>
      <c r="H10" s="566"/>
      <c r="I10" s="566"/>
      <c r="J10" s="566"/>
      <c r="K10" s="566"/>
      <c r="L10" s="566"/>
      <c r="M10" s="567"/>
    </row>
    <row r="11" spans="1:13" s="336" customFormat="1" ht="12.75" customHeight="1" x14ac:dyDescent="0.2">
      <c r="A11" s="434"/>
      <c r="B11" s="279"/>
      <c r="C11" s="279"/>
      <c r="D11" s="279"/>
      <c r="E11" s="279"/>
      <c r="F11" s="279"/>
      <c r="G11" s="279"/>
      <c r="H11" s="279"/>
      <c r="I11" s="279"/>
      <c r="J11" s="279"/>
      <c r="K11" s="279"/>
      <c r="L11" s="279"/>
      <c r="M11" s="435"/>
    </row>
    <row r="12" spans="1:13" s="336" customFormat="1" ht="15" customHeight="1" x14ac:dyDescent="0.2">
      <c r="A12" s="434"/>
      <c r="B12" s="559" t="s">
        <v>957</v>
      </c>
      <c r="C12" s="559"/>
      <c r="D12" s="559"/>
      <c r="E12" s="559"/>
      <c r="F12" s="559"/>
      <c r="G12" s="559"/>
      <c r="H12" s="559"/>
      <c r="I12" s="559"/>
      <c r="J12" s="559"/>
      <c r="K12" s="559"/>
      <c r="L12" s="559"/>
      <c r="M12" s="435"/>
    </row>
    <row r="13" spans="1:13" ht="12.75" customHeight="1" thickBot="1" x14ac:dyDescent="0.3">
      <c r="A13" s="280"/>
      <c r="B13" s="560"/>
      <c r="C13" s="560"/>
      <c r="D13" s="560"/>
      <c r="E13" s="560"/>
      <c r="F13" s="560"/>
      <c r="G13" s="560"/>
      <c r="H13" s="560"/>
      <c r="I13" s="560"/>
      <c r="J13" s="560"/>
      <c r="K13" s="560"/>
      <c r="L13" s="560"/>
      <c r="M13" s="281"/>
    </row>
    <row r="14" spans="1:13" s="337" customFormat="1" ht="63" x14ac:dyDescent="0.25">
      <c r="A14" s="287"/>
      <c r="B14" s="288"/>
      <c r="C14" s="288"/>
      <c r="D14" s="288"/>
      <c r="E14" s="288"/>
      <c r="F14" s="288"/>
      <c r="G14" s="288"/>
      <c r="H14" s="289" t="s">
        <v>958</v>
      </c>
      <c r="I14" s="286"/>
      <c r="J14" s="289" t="s">
        <v>959</v>
      </c>
      <c r="K14" s="286"/>
      <c r="L14" s="289" t="s">
        <v>960</v>
      </c>
      <c r="M14" s="290"/>
    </row>
    <row r="15" spans="1:13" ht="15.75" x14ac:dyDescent="0.25">
      <c r="A15" s="282"/>
      <c r="B15" s="284"/>
      <c r="C15" s="284"/>
      <c r="D15" s="284"/>
      <c r="E15" s="284"/>
      <c r="F15" s="284"/>
      <c r="G15" s="284"/>
      <c r="H15" s="291" t="s">
        <v>961</v>
      </c>
      <c r="I15" s="291"/>
      <c r="J15" s="291" t="s">
        <v>962</v>
      </c>
      <c r="K15" s="286"/>
      <c r="L15" s="291" t="s">
        <v>963</v>
      </c>
      <c r="M15" s="285"/>
    </row>
    <row r="16" spans="1:13" ht="15.75" x14ac:dyDescent="0.25">
      <c r="A16" s="282"/>
      <c r="B16" s="284"/>
      <c r="C16" s="284"/>
      <c r="D16" s="284"/>
      <c r="E16" s="284"/>
      <c r="F16" s="284"/>
      <c r="G16" s="284"/>
      <c r="H16" s="286" t="s">
        <v>611</v>
      </c>
      <c r="I16" s="286"/>
      <c r="J16" s="286" t="s">
        <v>611</v>
      </c>
      <c r="K16" s="286"/>
      <c r="L16" s="286" t="s">
        <v>611</v>
      </c>
      <c r="M16" s="285"/>
    </row>
    <row r="17" spans="1:13" ht="16.5" thickBot="1" x14ac:dyDescent="0.3">
      <c r="A17" s="282"/>
      <c r="B17" s="283" t="s">
        <v>964</v>
      </c>
      <c r="C17" s="283"/>
      <c r="D17" s="283"/>
      <c r="E17" s="283"/>
      <c r="F17" s="292"/>
      <c r="G17" s="292"/>
      <c r="H17" s="293"/>
      <c r="I17" s="293"/>
      <c r="J17" s="293"/>
      <c r="K17" s="293"/>
      <c r="L17" s="294"/>
      <c r="M17" s="285"/>
    </row>
    <row r="18" spans="1:13" ht="18.75" thickBot="1" x14ac:dyDescent="0.25">
      <c r="A18" s="282"/>
      <c r="B18" s="552" t="s">
        <v>965</v>
      </c>
      <c r="C18" s="553"/>
      <c r="D18" s="553"/>
      <c r="E18" s="553"/>
      <c r="F18" s="553"/>
      <c r="G18" s="292"/>
      <c r="H18" s="295">
        <v>234151538</v>
      </c>
      <c r="I18" s="296"/>
      <c r="J18" s="295">
        <v>566527128</v>
      </c>
      <c r="K18" s="297"/>
      <c r="L18" s="298">
        <f>+H18+J18</f>
        <v>800678666</v>
      </c>
      <c r="M18" s="285"/>
    </row>
    <row r="19" spans="1:13" ht="18" x14ac:dyDescent="0.2">
      <c r="A19" s="282"/>
      <c r="B19" s="553"/>
      <c r="C19" s="553"/>
      <c r="D19" s="553"/>
      <c r="E19" s="553"/>
      <c r="F19" s="553"/>
      <c r="G19" s="292"/>
      <c r="H19" s="299"/>
      <c r="I19" s="299"/>
      <c r="J19" s="299"/>
      <c r="K19" s="300"/>
      <c r="L19" s="301"/>
      <c r="M19" s="285"/>
    </row>
    <row r="20" spans="1:13" ht="18.75" thickBot="1" x14ac:dyDescent="0.25">
      <c r="A20" s="282"/>
      <c r="B20" s="299"/>
      <c r="C20" s="299"/>
      <c r="D20" s="299"/>
      <c r="E20" s="299"/>
      <c r="F20" s="299"/>
      <c r="G20" s="299"/>
      <c r="H20" s="299"/>
      <c r="I20" s="299"/>
      <c r="J20" s="299"/>
      <c r="K20" s="300"/>
      <c r="L20" s="301"/>
      <c r="M20" s="285"/>
    </row>
    <row r="21" spans="1:13" ht="18.75" thickBot="1" x14ac:dyDescent="0.25">
      <c r="A21" s="282"/>
      <c r="B21" s="550" t="s">
        <v>966</v>
      </c>
      <c r="C21" s="553"/>
      <c r="D21" s="553"/>
      <c r="E21" s="553"/>
      <c r="F21" s="553"/>
      <c r="G21" s="292"/>
      <c r="H21" s="295">
        <v>0</v>
      </c>
      <c r="I21" s="296"/>
      <c r="J21" s="295">
        <v>0</v>
      </c>
      <c r="K21" s="297"/>
      <c r="L21" s="298">
        <f>+H21+J21</f>
        <v>0</v>
      </c>
      <c r="M21" s="285"/>
    </row>
    <row r="22" spans="1:13" ht="18" x14ac:dyDescent="0.2">
      <c r="A22" s="282"/>
      <c r="B22" s="553"/>
      <c r="C22" s="553"/>
      <c r="D22" s="553"/>
      <c r="E22" s="553"/>
      <c r="F22" s="553"/>
      <c r="G22" s="292"/>
      <c r="H22" s="302"/>
      <c r="I22" s="302"/>
      <c r="J22" s="302"/>
      <c r="K22" s="300"/>
      <c r="L22" s="301"/>
      <c r="M22" s="285"/>
    </row>
    <row r="23" spans="1:13" ht="18.75" thickBot="1" x14ac:dyDescent="0.3">
      <c r="A23" s="282"/>
      <c r="B23" s="283" t="s">
        <v>967</v>
      </c>
      <c r="C23" s="283"/>
      <c r="D23" s="283"/>
      <c r="E23" s="283"/>
      <c r="F23" s="292"/>
      <c r="G23" s="292"/>
      <c r="H23" s="297"/>
      <c r="I23" s="297"/>
      <c r="J23" s="297"/>
      <c r="K23" s="293"/>
      <c r="L23" s="303"/>
      <c r="M23" s="285"/>
    </row>
    <row r="24" spans="1:13" ht="21" thickBot="1" x14ac:dyDescent="0.3">
      <c r="A24" s="282"/>
      <c r="B24" s="304" t="s">
        <v>968</v>
      </c>
      <c r="C24" s="283"/>
      <c r="D24" s="283"/>
      <c r="E24" s="283"/>
      <c r="F24" s="292"/>
      <c r="G24" s="292"/>
      <c r="H24" s="305">
        <v>2718582.8166724718</v>
      </c>
      <c r="I24" s="306"/>
      <c r="J24" s="305">
        <v>2712343.2200000007</v>
      </c>
      <c r="K24" s="293"/>
      <c r="L24" s="307" t="s">
        <v>969</v>
      </c>
      <c r="M24" s="285"/>
    </row>
    <row r="25" spans="1:13" ht="12.75" customHeight="1" x14ac:dyDescent="0.2">
      <c r="A25" s="282"/>
      <c r="B25" s="292"/>
      <c r="C25" s="292"/>
      <c r="D25" s="292"/>
      <c r="E25" s="292"/>
      <c r="F25" s="292"/>
      <c r="G25" s="292"/>
      <c r="H25" s="308"/>
      <c r="I25" s="308"/>
      <c r="J25" s="308"/>
      <c r="K25" s="293"/>
      <c r="L25" s="309"/>
      <c r="M25" s="285"/>
    </row>
    <row r="26" spans="1:13" ht="18.75" thickBot="1" x14ac:dyDescent="0.3">
      <c r="A26" s="282"/>
      <c r="B26" s="283" t="s">
        <v>970</v>
      </c>
      <c r="C26" s="283"/>
      <c r="D26" s="283"/>
      <c r="E26" s="283"/>
      <c r="F26" s="292"/>
      <c r="G26" s="292"/>
      <c r="H26" s="308"/>
      <c r="I26" s="308"/>
      <c r="J26" s="308"/>
      <c r="K26" s="293"/>
      <c r="L26" s="309"/>
      <c r="M26" s="285"/>
    </row>
    <row r="27" spans="1:13" s="338" customFormat="1" ht="21" thickBot="1" x14ac:dyDescent="0.25">
      <c r="A27" s="282"/>
      <c r="B27" s="554" t="s">
        <v>971</v>
      </c>
      <c r="C27" s="555"/>
      <c r="D27" s="555"/>
      <c r="E27" s="555"/>
      <c r="F27" s="555"/>
      <c r="G27" s="292"/>
      <c r="H27" s="310">
        <f>IF(H18=0,"",+H18/H24)</f>
        <v>86.13</v>
      </c>
      <c r="I27" s="311"/>
      <c r="J27" s="310">
        <f>IF(J18=0,"",+J18/J24)</f>
        <v>208.86999986675721</v>
      </c>
      <c r="K27" s="312"/>
      <c r="L27" s="313" t="s">
        <v>969</v>
      </c>
      <c r="M27" s="285"/>
    </row>
    <row r="28" spans="1:13" s="338" customFormat="1" ht="12.75" customHeight="1" thickBot="1" x14ac:dyDescent="0.25">
      <c r="A28" s="282"/>
      <c r="B28" s="432"/>
      <c r="C28" s="432"/>
      <c r="D28" s="432"/>
      <c r="E28" s="432"/>
      <c r="F28" s="314"/>
      <c r="G28" s="314"/>
      <c r="H28" s="312"/>
      <c r="I28" s="312"/>
      <c r="J28" s="312"/>
      <c r="K28" s="312"/>
      <c r="L28" s="315"/>
      <c r="M28" s="285"/>
    </row>
    <row r="29" spans="1:13" ht="18.75" thickBot="1" x14ac:dyDescent="0.25">
      <c r="A29" s="282"/>
      <c r="B29" s="550" t="s">
        <v>972</v>
      </c>
      <c r="C29" s="553"/>
      <c r="D29" s="553"/>
      <c r="E29" s="553"/>
      <c r="F29" s="553"/>
      <c r="G29" s="553"/>
      <c r="H29" s="553"/>
      <c r="I29" s="553"/>
      <c r="J29" s="553"/>
      <c r="K29" s="293"/>
      <c r="L29" s="316">
        <f>IF(+H27="","",ROUND(+H27+J27,2))</f>
        <v>295</v>
      </c>
      <c r="M29" s="285"/>
    </row>
    <row r="30" spans="1:13" x14ac:dyDescent="0.2">
      <c r="A30" s="282"/>
      <c r="B30" s="293"/>
      <c r="C30" s="293"/>
      <c r="D30" s="293"/>
      <c r="E30" s="293"/>
      <c r="F30" s="293"/>
      <c r="G30" s="293"/>
      <c r="H30" s="293"/>
      <c r="I30" s="293"/>
      <c r="J30" s="293"/>
      <c r="K30" s="293"/>
      <c r="L30" s="293"/>
      <c r="M30" s="285"/>
    </row>
    <row r="31" spans="1:13" ht="18" customHeight="1" x14ac:dyDescent="0.2">
      <c r="A31" s="282"/>
      <c r="B31" s="556" t="str">
        <f>IF(L29="","","The GLA will be entitled to additional section 31 grant under the freeze scheme providing line 5 does not exceed line 6 of the CTR3 form for 2014-15")</f>
        <v>The GLA will be entitled to additional section 31 grant under the freeze scheme providing line 5 does not exceed line 6 of the CTR3 form for 2014-15</v>
      </c>
      <c r="C31" s="557"/>
      <c r="D31" s="557"/>
      <c r="E31" s="557"/>
      <c r="F31" s="557"/>
      <c r="G31" s="557"/>
      <c r="H31" s="557"/>
      <c r="I31" s="557"/>
      <c r="J31" s="557"/>
      <c r="K31" s="557"/>
      <c r="L31" s="558"/>
      <c r="M31" s="285"/>
    </row>
    <row r="32" spans="1:13" ht="12.75" customHeight="1" thickBot="1" x14ac:dyDescent="0.25">
      <c r="A32" s="282"/>
      <c r="B32" s="317"/>
      <c r="C32" s="317"/>
      <c r="D32" s="317"/>
      <c r="E32" s="317"/>
      <c r="F32" s="317"/>
      <c r="G32" s="317"/>
      <c r="H32" s="317"/>
      <c r="I32" s="317"/>
      <c r="J32" s="317"/>
      <c r="K32" s="317"/>
      <c r="L32" s="317"/>
      <c r="M32" s="285"/>
    </row>
    <row r="33" spans="1:13" ht="21" customHeight="1" thickBot="1" x14ac:dyDescent="0.25">
      <c r="A33" s="282"/>
      <c r="B33" s="550" t="s">
        <v>973</v>
      </c>
      <c r="C33" s="551"/>
      <c r="D33" s="551"/>
      <c r="E33" s="551"/>
      <c r="F33" s="551"/>
      <c r="G33" s="317"/>
      <c r="H33" s="310">
        <f>IF(H18=0,"",+H18/H24)</f>
        <v>86.13</v>
      </c>
      <c r="I33" s="311"/>
      <c r="J33" s="313" t="s">
        <v>969</v>
      </c>
      <c r="K33" s="312"/>
      <c r="L33" s="313" t="s">
        <v>969</v>
      </c>
      <c r="M33" s="285"/>
    </row>
    <row r="34" spans="1:13" ht="15" x14ac:dyDescent="0.2">
      <c r="A34" s="282"/>
      <c r="B34" s="551"/>
      <c r="C34" s="551"/>
      <c r="D34" s="551"/>
      <c r="E34" s="551"/>
      <c r="F34" s="551"/>
      <c r="G34" s="317"/>
      <c r="H34" s="317"/>
      <c r="I34" s="317"/>
      <c r="J34" s="317"/>
      <c r="K34" s="317"/>
      <c r="L34" s="317"/>
      <c r="M34" s="285"/>
    </row>
    <row r="35" spans="1:13" ht="12.75" customHeight="1" thickBot="1" x14ac:dyDescent="0.25">
      <c r="A35" s="282"/>
      <c r="B35" s="317"/>
      <c r="C35" s="317"/>
      <c r="D35" s="317"/>
      <c r="E35" s="317"/>
      <c r="F35" s="317"/>
      <c r="G35" s="317"/>
      <c r="H35" s="317"/>
      <c r="I35" s="317"/>
      <c r="J35" s="317"/>
      <c r="K35" s="317"/>
      <c r="L35" s="317"/>
      <c r="M35" s="285"/>
    </row>
    <row r="36" spans="1:13" ht="21" thickBot="1" x14ac:dyDescent="0.25">
      <c r="A36" s="282"/>
      <c r="B36" s="550" t="s">
        <v>974</v>
      </c>
      <c r="C36" s="551"/>
      <c r="D36" s="551"/>
      <c r="E36" s="551"/>
      <c r="F36" s="551"/>
      <c r="G36" s="317"/>
      <c r="H36" s="313" t="s">
        <v>969</v>
      </c>
      <c r="I36" s="317"/>
      <c r="J36" s="310">
        <f>IF(J18=0,"",((J18/J24)+H33))</f>
        <v>294.99999986675721</v>
      </c>
      <c r="K36" s="317"/>
      <c r="L36" s="313" t="s">
        <v>969</v>
      </c>
      <c r="M36" s="285"/>
    </row>
    <row r="37" spans="1:13" ht="15" x14ac:dyDescent="0.2">
      <c r="A37" s="282"/>
      <c r="B37" s="550"/>
      <c r="C37" s="551"/>
      <c r="D37" s="551"/>
      <c r="E37" s="551"/>
      <c r="F37" s="551"/>
      <c r="G37" s="317"/>
      <c r="H37" s="317"/>
      <c r="I37" s="317"/>
      <c r="J37" s="317"/>
      <c r="K37" s="317"/>
      <c r="L37" s="317"/>
      <c r="M37" s="285"/>
    </row>
    <row r="38" spans="1:13" ht="15" x14ac:dyDescent="0.2">
      <c r="A38" s="282"/>
      <c r="B38" s="551"/>
      <c r="C38" s="551"/>
      <c r="D38" s="551"/>
      <c r="E38" s="551"/>
      <c r="F38" s="551"/>
      <c r="G38" s="317"/>
      <c r="H38" s="317"/>
      <c r="I38" s="317"/>
      <c r="J38" s="317"/>
      <c r="K38" s="317"/>
      <c r="L38" s="317"/>
      <c r="M38" s="285"/>
    </row>
    <row r="39" spans="1:13" ht="15.75" thickBot="1" x14ac:dyDescent="0.25">
      <c r="A39" s="437"/>
      <c r="B39" s="438"/>
      <c r="C39" s="439"/>
      <c r="D39" s="439"/>
      <c r="E39" s="439"/>
      <c r="F39" s="439"/>
      <c r="G39" s="439"/>
      <c r="H39" s="439"/>
      <c r="I39" s="439"/>
      <c r="J39" s="439"/>
      <c r="K39" s="439"/>
      <c r="L39" s="439"/>
      <c r="M39" s="440"/>
    </row>
    <row r="40" spans="1:13" x14ac:dyDescent="0.2">
      <c r="B40" s="339"/>
      <c r="C40" s="339"/>
      <c r="D40" s="339"/>
      <c r="E40" s="339"/>
      <c r="F40" s="339"/>
      <c r="G40" s="339"/>
      <c r="H40" s="339"/>
      <c r="I40" s="339"/>
      <c r="J40" s="339"/>
      <c r="K40" s="339"/>
      <c r="L40" s="339"/>
    </row>
  </sheetData>
  <mergeCells count="14">
    <mergeCell ref="B12:L12"/>
    <mergeCell ref="B13:L13"/>
    <mergeCell ref="B4:L4"/>
    <mergeCell ref="B5:L5"/>
    <mergeCell ref="B6:L6"/>
    <mergeCell ref="B8:L8"/>
    <mergeCell ref="A10:M10"/>
    <mergeCell ref="B36:F38"/>
    <mergeCell ref="B18:F19"/>
    <mergeCell ref="B21:F22"/>
    <mergeCell ref="B27:F27"/>
    <mergeCell ref="B29:J29"/>
    <mergeCell ref="B31:L31"/>
    <mergeCell ref="B33:F34"/>
  </mergeCells>
  <conditionalFormatting sqref="B31:L31">
    <cfRule type="expression" dxfId="7" priority="1" stopIfTrue="1">
      <formula>$L$29=""</formula>
    </cfRule>
    <cfRule type="expression" dxfId="6" priority="2" stopIfTrue="1">
      <formula>$L$29&gt;0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R445"/>
  <sheetViews>
    <sheetView zoomScale="70" zoomScaleNormal="70" workbookViewId="0">
      <pane xSplit="4" ySplit="5" topLeftCell="E6" activePane="bottomRight" state="frozen"/>
      <selection pane="topRight" activeCell="E1" sqref="E1"/>
      <selection pane="bottomLeft" activeCell="A6" sqref="A6"/>
      <selection pane="bottomRight"/>
    </sheetView>
  </sheetViews>
  <sheetFormatPr defaultColWidth="8.85546875" defaultRowHeight="12.75" x14ac:dyDescent="0.2"/>
  <cols>
    <col min="1" max="1" width="8.85546875" style="88"/>
    <col min="2" max="2" width="77.140625" style="585" bestFit="1" customWidth="1"/>
    <col min="3" max="3" width="9" style="585" customWidth="1"/>
    <col min="4" max="4" width="3.5703125" style="124" customWidth="1"/>
    <col min="5" max="5" width="18" style="124" customWidth="1"/>
    <col min="6" max="11" width="18.85546875" style="88" customWidth="1"/>
    <col min="12" max="12" width="18.140625" style="88" customWidth="1"/>
    <col min="13" max="27" width="18.85546875" style="88" customWidth="1"/>
    <col min="28" max="28" width="22.85546875" style="88" customWidth="1"/>
    <col min="29" max="29" width="27.7109375" style="88" customWidth="1"/>
    <col min="30" max="41" width="18.85546875" style="88" customWidth="1"/>
    <col min="42" max="43" width="8.85546875" style="88"/>
    <col min="44" max="44" width="11.28515625" style="88" customWidth="1"/>
    <col min="45" max="16384" width="8.85546875" style="88"/>
  </cols>
  <sheetData>
    <row r="1" spans="1:44" ht="20.25" x14ac:dyDescent="0.3">
      <c r="A1" s="331" t="s">
        <v>994</v>
      </c>
      <c r="B1" s="578"/>
      <c r="F1" s="124"/>
    </row>
    <row r="2" spans="1:44" s="382" customFormat="1" ht="20.25" x14ac:dyDescent="0.3">
      <c r="B2" s="579"/>
      <c r="C2" s="587"/>
      <c r="D2" s="383"/>
      <c r="E2" s="384"/>
      <c r="F2" s="382">
        <v>3</v>
      </c>
      <c r="H2" s="382">
        <v>4</v>
      </c>
      <c r="J2" s="382">
        <v>5</v>
      </c>
      <c r="L2" s="382">
        <v>6</v>
      </c>
      <c r="N2" s="382">
        <v>7</v>
      </c>
      <c r="P2" s="382">
        <v>8</v>
      </c>
      <c r="R2" s="382">
        <v>9</v>
      </c>
      <c r="T2" s="382">
        <v>10</v>
      </c>
      <c r="V2" s="382">
        <v>11</v>
      </c>
      <c r="X2" s="382">
        <v>12</v>
      </c>
      <c r="Z2" s="382">
        <v>13</v>
      </c>
      <c r="AB2" s="382">
        <v>14</v>
      </c>
      <c r="AE2" s="382">
        <v>15</v>
      </c>
      <c r="AF2" s="382">
        <v>16</v>
      </c>
      <c r="AG2" s="382">
        <v>17</v>
      </c>
      <c r="AH2" s="382">
        <v>18</v>
      </c>
      <c r="AI2" s="382">
        <v>19</v>
      </c>
      <c r="AJ2" s="382">
        <v>20</v>
      </c>
      <c r="AK2" s="382">
        <v>21</v>
      </c>
      <c r="AL2" s="382">
        <v>22</v>
      </c>
      <c r="AM2" s="382">
        <v>23</v>
      </c>
      <c r="AN2" s="382">
        <v>24</v>
      </c>
    </row>
    <row r="3" spans="1:44" s="330" customFormat="1" ht="13.15" customHeight="1" x14ac:dyDescent="0.2">
      <c r="A3" s="343">
        <v>1</v>
      </c>
      <c r="B3" s="580">
        <v>2</v>
      </c>
      <c r="C3" s="580">
        <v>3</v>
      </c>
      <c r="D3" s="344">
        <v>4</v>
      </c>
      <c r="E3" s="344">
        <v>5</v>
      </c>
      <c r="F3" s="344">
        <v>6</v>
      </c>
      <c r="G3" s="344">
        <v>7</v>
      </c>
      <c r="H3" s="344">
        <v>8</v>
      </c>
      <c r="I3" s="344">
        <v>9</v>
      </c>
      <c r="J3" s="344">
        <v>10</v>
      </c>
      <c r="K3" s="344">
        <v>11</v>
      </c>
      <c r="L3" s="344">
        <v>12</v>
      </c>
      <c r="M3" s="344">
        <v>13</v>
      </c>
      <c r="N3" s="344">
        <v>14</v>
      </c>
      <c r="O3" s="344">
        <v>15</v>
      </c>
      <c r="P3" s="344">
        <v>16</v>
      </c>
      <c r="Q3" s="344">
        <v>17</v>
      </c>
      <c r="R3" s="344">
        <v>18</v>
      </c>
      <c r="S3" s="344">
        <v>19</v>
      </c>
      <c r="T3" s="344">
        <v>20</v>
      </c>
      <c r="U3" s="344">
        <v>21</v>
      </c>
      <c r="V3" s="344">
        <v>22</v>
      </c>
      <c r="W3" s="344">
        <v>23</v>
      </c>
      <c r="X3" s="344">
        <v>24</v>
      </c>
      <c r="Y3" s="344">
        <v>25</v>
      </c>
      <c r="Z3" s="344">
        <v>26</v>
      </c>
      <c r="AA3" s="344">
        <v>27</v>
      </c>
      <c r="AB3" s="344">
        <v>28</v>
      </c>
      <c r="AC3" s="344">
        <v>29</v>
      </c>
      <c r="AD3" s="344">
        <v>30</v>
      </c>
      <c r="AE3" s="344">
        <v>31</v>
      </c>
      <c r="AF3" s="344">
        <v>32</v>
      </c>
      <c r="AG3" s="344">
        <v>33</v>
      </c>
      <c r="AH3" s="344">
        <v>34</v>
      </c>
      <c r="AI3" s="344">
        <v>35</v>
      </c>
      <c r="AJ3" s="344">
        <v>36</v>
      </c>
      <c r="AK3" s="344">
        <v>37</v>
      </c>
      <c r="AL3" s="344">
        <v>38</v>
      </c>
      <c r="AM3" s="344">
        <v>39</v>
      </c>
      <c r="AN3" s="398">
        <v>40</v>
      </c>
    </row>
    <row r="4" spans="1:44" s="345" customFormat="1" ht="67.150000000000006" customHeight="1" x14ac:dyDescent="0.2">
      <c r="A4" s="375" t="s">
        <v>615</v>
      </c>
      <c r="B4" s="581" t="s">
        <v>72</v>
      </c>
      <c r="C4" s="581" t="s">
        <v>975</v>
      </c>
      <c r="D4" s="375"/>
      <c r="E4" s="568" t="s">
        <v>1001</v>
      </c>
      <c r="F4" s="568"/>
      <c r="G4" s="569" t="s">
        <v>1004</v>
      </c>
      <c r="H4" s="569"/>
      <c r="I4" s="568" t="s">
        <v>1002</v>
      </c>
      <c r="J4" s="568"/>
      <c r="K4" s="569" t="s">
        <v>986</v>
      </c>
      <c r="L4" s="569"/>
      <c r="M4" s="568" t="s">
        <v>987</v>
      </c>
      <c r="N4" s="568"/>
      <c r="O4" s="569" t="s">
        <v>988</v>
      </c>
      <c r="P4" s="569"/>
      <c r="Q4" s="568" t="s">
        <v>947</v>
      </c>
      <c r="R4" s="568"/>
      <c r="S4" s="569" t="s">
        <v>793</v>
      </c>
      <c r="T4" s="569"/>
      <c r="U4" s="568" t="s">
        <v>990</v>
      </c>
      <c r="V4" s="568"/>
      <c r="W4" s="569" t="s">
        <v>989</v>
      </c>
      <c r="X4" s="569"/>
      <c r="Y4" s="568" t="s">
        <v>991</v>
      </c>
      <c r="Z4" s="568"/>
      <c r="AA4" s="569" t="s">
        <v>992</v>
      </c>
      <c r="AB4" s="569"/>
      <c r="AC4" s="379" t="s">
        <v>867</v>
      </c>
      <c r="AD4" s="377" t="s">
        <v>868</v>
      </c>
      <c r="AE4" s="570" t="s">
        <v>948</v>
      </c>
      <c r="AF4" s="570"/>
      <c r="AG4" s="570"/>
      <c r="AH4" s="377" t="s">
        <v>870</v>
      </c>
      <c r="AI4" s="570" t="s">
        <v>871</v>
      </c>
      <c r="AJ4" s="570"/>
      <c r="AK4" s="569" t="s">
        <v>872</v>
      </c>
      <c r="AL4" s="569"/>
      <c r="AM4" s="570" t="s">
        <v>873</v>
      </c>
      <c r="AN4" s="571"/>
    </row>
    <row r="5" spans="1:44" s="342" customFormat="1" ht="13.15" customHeight="1" x14ac:dyDescent="0.2">
      <c r="A5" s="402"/>
      <c r="B5" s="582"/>
      <c r="C5" s="582"/>
      <c r="D5" s="402"/>
      <c r="E5" s="403" t="s">
        <v>55</v>
      </c>
      <c r="F5" s="403" t="s">
        <v>789</v>
      </c>
      <c r="G5" s="378" t="s">
        <v>55</v>
      </c>
      <c r="H5" s="378" t="s">
        <v>789</v>
      </c>
      <c r="I5" s="403" t="s">
        <v>55</v>
      </c>
      <c r="J5" s="403" t="s">
        <v>789</v>
      </c>
      <c r="K5" s="378" t="s">
        <v>55</v>
      </c>
      <c r="L5" s="378" t="s">
        <v>789</v>
      </c>
      <c r="M5" s="403" t="s">
        <v>55</v>
      </c>
      <c r="N5" s="403" t="s">
        <v>789</v>
      </c>
      <c r="O5" s="378" t="s">
        <v>55</v>
      </c>
      <c r="P5" s="378" t="s">
        <v>789</v>
      </c>
      <c r="Q5" s="403" t="s">
        <v>55</v>
      </c>
      <c r="R5" s="403" t="s">
        <v>789</v>
      </c>
      <c r="S5" s="378" t="s">
        <v>55</v>
      </c>
      <c r="T5" s="378" t="s">
        <v>789</v>
      </c>
      <c r="U5" s="403" t="s">
        <v>55</v>
      </c>
      <c r="V5" s="403" t="s">
        <v>789</v>
      </c>
      <c r="W5" s="378" t="s">
        <v>55</v>
      </c>
      <c r="X5" s="378" t="s">
        <v>789</v>
      </c>
      <c r="Y5" s="403" t="s">
        <v>55</v>
      </c>
      <c r="Z5" s="403" t="s">
        <v>789</v>
      </c>
      <c r="AA5" s="378" t="s">
        <v>55</v>
      </c>
      <c r="AB5" s="378" t="s">
        <v>789</v>
      </c>
      <c r="AC5" s="403"/>
      <c r="AD5" s="378"/>
      <c r="AE5" s="403" t="s">
        <v>949</v>
      </c>
      <c r="AF5" s="403" t="s">
        <v>69</v>
      </c>
      <c r="AG5" s="403" t="s">
        <v>70</v>
      </c>
      <c r="AH5" s="378"/>
      <c r="AI5" s="403" t="s">
        <v>3</v>
      </c>
      <c r="AJ5" s="403" t="s">
        <v>950</v>
      </c>
      <c r="AK5" s="378" t="s">
        <v>3</v>
      </c>
      <c r="AL5" s="378" t="s">
        <v>1008</v>
      </c>
      <c r="AM5" s="403" t="s">
        <v>3</v>
      </c>
      <c r="AN5" s="404" t="s">
        <v>1008</v>
      </c>
    </row>
    <row r="6" spans="1:44" s="355" customFormat="1" ht="15.75" x14ac:dyDescent="0.2">
      <c r="A6" s="405" t="s">
        <v>984</v>
      </c>
      <c r="B6" s="583" t="s">
        <v>951</v>
      </c>
      <c r="C6" s="588"/>
      <c r="D6" s="407" t="s">
        <v>1005</v>
      </c>
      <c r="E6" s="408">
        <v>23964299659.969799</v>
      </c>
      <c r="F6" s="408">
        <v>24733966901.07</v>
      </c>
      <c r="G6" s="409">
        <v>388807958.51999992</v>
      </c>
      <c r="H6" s="409">
        <v>409145970.7700001</v>
      </c>
      <c r="I6" s="410">
        <v>23575491701.449799</v>
      </c>
      <c r="J6" s="409">
        <v>24324820930.299999</v>
      </c>
      <c r="K6" s="409">
        <v>1260794124.0936</v>
      </c>
      <c r="L6" s="409">
        <v>1262798848.7699997</v>
      </c>
      <c r="M6" s="409">
        <v>16654128.253400005</v>
      </c>
      <c r="N6" s="409">
        <v>16987947.813499998</v>
      </c>
      <c r="O6" s="409">
        <v>19245879.511800006</v>
      </c>
      <c r="P6" s="409">
        <v>19471969.757899992</v>
      </c>
      <c r="Q6" s="411">
        <v>97.816676334735391</v>
      </c>
      <c r="R6" s="411">
        <v>97.928291198773778</v>
      </c>
      <c r="S6" s="409">
        <v>34182.069999999985</v>
      </c>
      <c r="T6" s="409">
        <v>35765.713999999993</v>
      </c>
      <c r="U6" s="409">
        <v>16324696.800000003</v>
      </c>
      <c r="V6" s="409">
        <v>16671772.717500001</v>
      </c>
      <c r="W6" s="409">
        <v>18850936.771413494</v>
      </c>
      <c r="X6" s="409">
        <v>19096387.78361718</v>
      </c>
      <c r="Y6" s="412">
        <v>1467.9782389569277</v>
      </c>
      <c r="Z6" s="406">
        <v>1483.58</v>
      </c>
      <c r="AA6" s="412">
        <v>1444.1610457016143</v>
      </c>
      <c r="AB6" s="412">
        <v>1459.04</v>
      </c>
      <c r="AC6" s="406" t="s">
        <v>302</v>
      </c>
      <c r="AD6" s="406" t="s">
        <v>302</v>
      </c>
      <c r="AE6" s="406" t="s">
        <v>302</v>
      </c>
      <c r="AF6" s="406" t="s">
        <v>302</v>
      </c>
      <c r="AG6" s="406" t="s">
        <v>302</v>
      </c>
      <c r="AH6" s="412">
        <v>1483.58</v>
      </c>
      <c r="AI6" s="409">
        <v>10183</v>
      </c>
      <c r="AJ6" s="409">
        <v>7467126.3737999992</v>
      </c>
      <c r="AK6" s="409">
        <v>16</v>
      </c>
      <c r="AL6" s="409">
        <v>239599.44000000003</v>
      </c>
      <c r="AM6" s="409">
        <v>8810</v>
      </c>
      <c r="AN6" s="413">
        <v>7560444.2738000024</v>
      </c>
      <c r="AP6" s="356"/>
    </row>
    <row r="7" spans="1:44" s="355" customFormat="1" ht="15" x14ac:dyDescent="0.2">
      <c r="A7" s="414"/>
      <c r="B7" s="380"/>
      <c r="C7" s="380"/>
      <c r="D7" s="353"/>
      <c r="E7" s="353"/>
      <c r="F7" s="353"/>
      <c r="G7" s="353"/>
      <c r="H7" s="353"/>
      <c r="I7" s="353"/>
      <c r="J7" s="353"/>
      <c r="K7" s="353"/>
      <c r="L7" s="353"/>
      <c r="M7" s="353"/>
      <c r="N7" s="353"/>
      <c r="O7" s="353"/>
      <c r="P7" s="353"/>
      <c r="Q7" s="353"/>
      <c r="R7" s="353"/>
      <c r="S7" s="353"/>
      <c r="T7" s="353"/>
      <c r="U7" s="353"/>
      <c r="V7" s="353"/>
      <c r="W7" s="425"/>
      <c r="X7" s="353"/>
      <c r="Y7" s="353"/>
      <c r="Z7" s="353"/>
      <c r="AA7" s="353"/>
      <c r="AB7" s="353"/>
      <c r="AC7" s="353"/>
      <c r="AD7" s="353"/>
      <c r="AE7" s="353"/>
      <c r="AF7" s="353"/>
      <c r="AG7" s="353"/>
      <c r="AH7" s="353"/>
      <c r="AI7" s="353"/>
      <c r="AJ7" s="353"/>
      <c r="AK7" s="353"/>
      <c r="AL7" s="353"/>
      <c r="AM7" s="353"/>
      <c r="AN7" s="354"/>
      <c r="AP7" s="356"/>
      <c r="AR7" s="431"/>
    </row>
    <row r="8" spans="1:44" s="355" customFormat="1" ht="15" x14ac:dyDescent="0.2">
      <c r="A8" s="415" t="s">
        <v>760</v>
      </c>
      <c r="B8" s="584" t="s">
        <v>759</v>
      </c>
      <c r="C8" s="380" t="s">
        <v>785</v>
      </c>
      <c r="D8" s="353"/>
      <c r="E8" s="350">
        <v>5713403</v>
      </c>
      <c r="F8" s="351">
        <v>5837720</v>
      </c>
      <c r="G8" s="351">
        <v>364863</v>
      </c>
      <c r="H8" s="351">
        <v>364870</v>
      </c>
      <c r="I8" s="351">
        <v>5348540</v>
      </c>
      <c r="J8" s="351">
        <v>5472850</v>
      </c>
      <c r="K8" s="351">
        <v>0</v>
      </c>
      <c r="L8" s="351">
        <v>252710</v>
      </c>
      <c r="M8" s="351">
        <v>20307.009999999998</v>
      </c>
      <c r="N8" s="351">
        <v>20778.97</v>
      </c>
      <c r="O8" s="351">
        <v>23634.400000000001</v>
      </c>
      <c r="P8" s="351">
        <v>24005.4</v>
      </c>
      <c r="Q8" s="352">
        <v>97</v>
      </c>
      <c r="R8" s="373">
        <v>97</v>
      </c>
      <c r="S8" s="361">
        <v>0</v>
      </c>
      <c r="T8" s="361">
        <v>0</v>
      </c>
      <c r="U8" s="351">
        <v>19697.8</v>
      </c>
      <c r="V8" s="351">
        <v>20155.599999999999</v>
      </c>
      <c r="W8" s="351">
        <v>22925.368000000002</v>
      </c>
      <c r="X8" s="351">
        <v>23285.238000000001</v>
      </c>
      <c r="Y8" s="352">
        <v>290.05</v>
      </c>
      <c r="Z8" s="373">
        <v>289.63</v>
      </c>
      <c r="AA8" s="352">
        <v>271.52999999999997</v>
      </c>
      <c r="AB8" s="373">
        <v>271.52999999999997</v>
      </c>
      <c r="AC8" s="353" t="s">
        <v>1</v>
      </c>
      <c r="AD8" s="353" t="s">
        <v>1</v>
      </c>
      <c r="AE8" s="353">
        <v>1161.99</v>
      </c>
      <c r="AF8" s="353">
        <v>143.91</v>
      </c>
      <c r="AG8" s="353">
        <v>0</v>
      </c>
      <c r="AH8" s="352">
        <v>1595.53</v>
      </c>
      <c r="AI8" s="351">
        <v>3</v>
      </c>
      <c r="AJ8" s="351">
        <v>8715</v>
      </c>
      <c r="AK8" s="351">
        <v>0</v>
      </c>
      <c r="AL8" s="351">
        <v>0</v>
      </c>
      <c r="AM8" s="351">
        <v>2</v>
      </c>
      <c r="AN8" s="354">
        <v>8695.5</v>
      </c>
      <c r="AP8" s="356"/>
      <c r="AR8" s="430"/>
    </row>
    <row r="9" spans="1:44" s="355" customFormat="1" ht="15" x14ac:dyDescent="0.2">
      <c r="A9" s="415" t="s">
        <v>762</v>
      </c>
      <c r="B9" s="584" t="s">
        <v>761</v>
      </c>
      <c r="C9" s="380" t="s">
        <v>785</v>
      </c>
      <c r="D9" s="353"/>
      <c r="E9" s="350">
        <v>5975963</v>
      </c>
      <c r="F9" s="351">
        <v>6226595</v>
      </c>
      <c r="G9" s="351">
        <v>1589929</v>
      </c>
      <c r="H9" s="351">
        <v>1689328</v>
      </c>
      <c r="I9" s="351">
        <v>4386034</v>
      </c>
      <c r="J9" s="351">
        <v>4537267</v>
      </c>
      <c r="K9" s="351">
        <v>0</v>
      </c>
      <c r="L9" s="351">
        <v>0</v>
      </c>
      <c r="M9" s="351">
        <v>29203</v>
      </c>
      <c r="N9" s="351">
        <v>29646.44</v>
      </c>
      <c r="O9" s="351">
        <v>33722.300000000003</v>
      </c>
      <c r="P9" s="351">
        <v>33927.25</v>
      </c>
      <c r="Q9" s="352">
        <v>97.5</v>
      </c>
      <c r="R9" s="373">
        <v>97.5</v>
      </c>
      <c r="S9" s="361">
        <v>0</v>
      </c>
      <c r="T9" s="361">
        <v>0</v>
      </c>
      <c r="U9" s="351">
        <v>28472.9</v>
      </c>
      <c r="V9" s="351">
        <v>28905.3</v>
      </c>
      <c r="W9" s="351">
        <v>32879.222999999998</v>
      </c>
      <c r="X9" s="351">
        <v>33079.068749999999</v>
      </c>
      <c r="Y9" s="352">
        <v>209.88</v>
      </c>
      <c r="Z9" s="373">
        <v>215.41</v>
      </c>
      <c r="AA9" s="352">
        <v>154.04</v>
      </c>
      <c r="AB9" s="373">
        <v>156.97</v>
      </c>
      <c r="AC9" s="353" t="s">
        <v>1</v>
      </c>
      <c r="AD9" s="353" t="s">
        <v>1</v>
      </c>
      <c r="AE9" s="353">
        <v>1184.6099999999999</v>
      </c>
      <c r="AF9" s="353">
        <v>212.58</v>
      </c>
      <c r="AG9" s="353">
        <v>0</v>
      </c>
      <c r="AH9" s="352">
        <v>1612.6</v>
      </c>
      <c r="AI9" s="351">
        <v>62</v>
      </c>
      <c r="AJ9" s="351">
        <v>28905.29</v>
      </c>
      <c r="AK9" s="351">
        <v>0</v>
      </c>
      <c r="AL9" s="351">
        <v>0</v>
      </c>
      <c r="AM9" s="351">
        <v>61</v>
      </c>
      <c r="AN9" s="354">
        <v>28888.86</v>
      </c>
      <c r="AP9" s="356"/>
      <c r="AR9" s="430"/>
    </row>
    <row r="10" spans="1:44" s="355" customFormat="1" ht="15" x14ac:dyDescent="0.2">
      <c r="A10" s="415" t="s">
        <v>764</v>
      </c>
      <c r="B10" s="584" t="s">
        <v>763</v>
      </c>
      <c r="C10" s="380" t="s">
        <v>785</v>
      </c>
      <c r="D10" s="353"/>
      <c r="E10" s="350">
        <v>7083726</v>
      </c>
      <c r="F10" s="351">
        <v>7249378</v>
      </c>
      <c r="G10" s="351">
        <v>1511890</v>
      </c>
      <c r="H10" s="351">
        <v>1600885</v>
      </c>
      <c r="I10" s="351">
        <v>5571836</v>
      </c>
      <c r="J10" s="351">
        <v>5648493</v>
      </c>
      <c r="K10" s="351">
        <v>0</v>
      </c>
      <c r="L10" s="351">
        <v>0</v>
      </c>
      <c r="M10" s="351">
        <v>37048.19</v>
      </c>
      <c r="N10" s="351">
        <v>37558</v>
      </c>
      <c r="O10" s="351">
        <v>42399.79</v>
      </c>
      <c r="P10" s="351">
        <v>42590.2</v>
      </c>
      <c r="Q10" s="352">
        <v>99</v>
      </c>
      <c r="R10" s="373">
        <v>99</v>
      </c>
      <c r="S10" s="361">
        <v>1.2</v>
      </c>
      <c r="T10" s="361">
        <v>1.2</v>
      </c>
      <c r="U10" s="351">
        <v>36678.9</v>
      </c>
      <c r="V10" s="351">
        <v>37183.599999999999</v>
      </c>
      <c r="W10" s="351">
        <v>41976.992099999996</v>
      </c>
      <c r="X10" s="351">
        <v>42165.497999999992</v>
      </c>
      <c r="Y10" s="352">
        <v>193.13</v>
      </c>
      <c r="Z10" s="373">
        <v>194.96</v>
      </c>
      <c r="AA10" s="352">
        <v>151.91</v>
      </c>
      <c r="AB10" s="373">
        <v>151.91</v>
      </c>
      <c r="AC10" s="353" t="s">
        <v>1</v>
      </c>
      <c r="AD10" s="353" t="s">
        <v>1</v>
      </c>
      <c r="AE10" s="353">
        <v>1120.46</v>
      </c>
      <c r="AF10" s="353">
        <v>173.61</v>
      </c>
      <c r="AG10" s="353">
        <v>69.8</v>
      </c>
      <c r="AH10" s="352">
        <v>1558.83</v>
      </c>
      <c r="AI10" s="351">
        <v>34</v>
      </c>
      <c r="AJ10" s="351">
        <v>37183.61</v>
      </c>
      <c r="AK10" s="351">
        <v>0</v>
      </c>
      <c r="AL10" s="351">
        <v>0</v>
      </c>
      <c r="AM10" s="351">
        <v>31</v>
      </c>
      <c r="AN10" s="354">
        <v>35824.589999999997</v>
      </c>
      <c r="AP10" s="356"/>
      <c r="AR10" s="430"/>
    </row>
    <row r="11" spans="1:44" s="355" customFormat="1" ht="15" x14ac:dyDescent="0.2">
      <c r="A11" s="415" t="s">
        <v>766</v>
      </c>
      <c r="B11" s="584" t="s">
        <v>765</v>
      </c>
      <c r="C11" s="380" t="s">
        <v>785</v>
      </c>
      <c r="D11" s="353"/>
      <c r="E11" s="350">
        <v>12459503</v>
      </c>
      <c r="F11" s="351">
        <v>12748948</v>
      </c>
      <c r="G11" s="351">
        <v>3439888</v>
      </c>
      <c r="H11" s="351">
        <v>3589264</v>
      </c>
      <c r="I11" s="351">
        <v>9019615</v>
      </c>
      <c r="J11" s="351">
        <v>9159684</v>
      </c>
      <c r="K11" s="351">
        <v>250467</v>
      </c>
      <c r="L11" s="351">
        <v>253055</v>
      </c>
      <c r="M11" s="351">
        <v>56231.4</v>
      </c>
      <c r="N11" s="351">
        <v>57104.6</v>
      </c>
      <c r="O11" s="351">
        <v>64052</v>
      </c>
      <c r="P11" s="351">
        <v>64531.5</v>
      </c>
      <c r="Q11" s="352">
        <v>99.4</v>
      </c>
      <c r="R11" s="373">
        <v>99.4</v>
      </c>
      <c r="S11" s="361">
        <v>0</v>
      </c>
      <c r="T11" s="361">
        <v>0</v>
      </c>
      <c r="U11" s="351">
        <v>55894</v>
      </c>
      <c r="V11" s="351">
        <v>56762</v>
      </c>
      <c r="W11" s="351">
        <v>63667.688000000002</v>
      </c>
      <c r="X11" s="351">
        <v>64144.311000000009</v>
      </c>
      <c r="Y11" s="352">
        <v>222.91</v>
      </c>
      <c r="Z11" s="373">
        <v>224.6</v>
      </c>
      <c r="AA11" s="352">
        <v>161.37</v>
      </c>
      <c r="AB11" s="373">
        <v>161.37</v>
      </c>
      <c r="AC11" s="353" t="s">
        <v>1</v>
      </c>
      <c r="AD11" s="353" t="s">
        <v>1</v>
      </c>
      <c r="AE11" s="353">
        <v>1161.99</v>
      </c>
      <c r="AF11" s="353">
        <v>143.91</v>
      </c>
      <c r="AG11" s="353">
        <v>0</v>
      </c>
      <c r="AH11" s="352">
        <v>1530.5</v>
      </c>
      <c r="AI11" s="351">
        <v>31</v>
      </c>
      <c r="AJ11" s="351">
        <v>56762</v>
      </c>
      <c r="AK11" s="351">
        <v>0</v>
      </c>
      <c r="AL11" s="351">
        <v>0</v>
      </c>
      <c r="AM11" s="351">
        <v>27</v>
      </c>
      <c r="AN11" s="354">
        <v>56541</v>
      </c>
      <c r="AP11" s="356"/>
      <c r="AR11" s="430"/>
    </row>
    <row r="12" spans="1:44" s="355" customFormat="1" ht="15" x14ac:dyDescent="0.2">
      <c r="A12" s="415" t="s">
        <v>768</v>
      </c>
      <c r="B12" s="584" t="s">
        <v>767</v>
      </c>
      <c r="C12" s="380" t="s">
        <v>785</v>
      </c>
      <c r="D12" s="353"/>
      <c r="E12" s="350">
        <v>5387964</v>
      </c>
      <c r="F12" s="351">
        <v>5548957</v>
      </c>
      <c r="G12" s="351">
        <v>230492</v>
      </c>
      <c r="H12" s="351">
        <v>255799</v>
      </c>
      <c r="I12" s="351">
        <v>5157472</v>
      </c>
      <c r="J12" s="351">
        <v>5293158</v>
      </c>
      <c r="K12" s="351">
        <v>0</v>
      </c>
      <c r="L12" s="351">
        <v>0</v>
      </c>
      <c r="M12" s="351">
        <v>30717</v>
      </c>
      <c r="N12" s="351">
        <v>31365.9</v>
      </c>
      <c r="O12" s="351">
        <v>37378.5</v>
      </c>
      <c r="P12" s="351">
        <v>37846.199999999997</v>
      </c>
      <c r="Q12" s="352">
        <v>98.5</v>
      </c>
      <c r="R12" s="373">
        <v>99</v>
      </c>
      <c r="S12" s="361">
        <v>0</v>
      </c>
      <c r="T12" s="361">
        <v>0</v>
      </c>
      <c r="U12" s="351">
        <v>30256.2</v>
      </c>
      <c r="V12" s="351">
        <v>31052.2</v>
      </c>
      <c r="W12" s="351">
        <v>36817.822500000002</v>
      </c>
      <c r="X12" s="351">
        <v>37467.737999999998</v>
      </c>
      <c r="Y12" s="352">
        <v>178.08</v>
      </c>
      <c r="Z12" s="373">
        <v>178.7</v>
      </c>
      <c r="AA12" s="352">
        <v>170.46</v>
      </c>
      <c r="AB12" s="373">
        <v>170.46</v>
      </c>
      <c r="AC12" s="353" t="s">
        <v>1</v>
      </c>
      <c r="AD12" s="353" t="s">
        <v>1</v>
      </c>
      <c r="AE12" s="353">
        <v>1241.1400000000001</v>
      </c>
      <c r="AF12" s="353">
        <v>176.4</v>
      </c>
      <c r="AG12" s="353">
        <v>72.44</v>
      </c>
      <c r="AH12" s="352">
        <v>1668.68</v>
      </c>
      <c r="AI12" s="351">
        <v>2</v>
      </c>
      <c r="AJ12" s="351">
        <v>3953.5</v>
      </c>
      <c r="AK12" s="351">
        <v>0</v>
      </c>
      <c r="AL12" s="351">
        <v>0</v>
      </c>
      <c r="AM12" s="351">
        <v>2</v>
      </c>
      <c r="AN12" s="354">
        <v>3953.5</v>
      </c>
      <c r="AP12" s="356"/>
      <c r="AR12" s="430"/>
    </row>
    <row r="13" spans="1:44" s="355" customFormat="1" ht="15" x14ac:dyDescent="0.2">
      <c r="A13" s="415" t="s">
        <v>770</v>
      </c>
      <c r="B13" s="584" t="s">
        <v>769</v>
      </c>
      <c r="C13" s="380" t="s">
        <v>785</v>
      </c>
      <c r="D13" s="353"/>
      <c r="E13" s="350">
        <v>7221225</v>
      </c>
      <c r="F13" s="351">
        <v>7395828</v>
      </c>
      <c r="G13" s="351">
        <v>1134725</v>
      </c>
      <c r="H13" s="351">
        <v>1233838</v>
      </c>
      <c r="I13" s="351">
        <v>6086500</v>
      </c>
      <c r="J13" s="351">
        <v>6161990</v>
      </c>
      <c r="K13" s="351">
        <v>241000</v>
      </c>
      <c r="L13" s="351">
        <v>241000</v>
      </c>
      <c r="M13" s="351">
        <v>42268.7</v>
      </c>
      <c r="N13" s="351">
        <v>42792.9</v>
      </c>
      <c r="O13" s="351">
        <v>47679.3</v>
      </c>
      <c r="P13" s="351">
        <v>47792.9</v>
      </c>
      <c r="Q13" s="352">
        <v>99</v>
      </c>
      <c r="R13" s="373">
        <v>99</v>
      </c>
      <c r="S13" s="361">
        <v>0</v>
      </c>
      <c r="T13" s="361">
        <v>0</v>
      </c>
      <c r="U13" s="351">
        <v>41846</v>
      </c>
      <c r="V13" s="351">
        <v>42365</v>
      </c>
      <c r="W13" s="351">
        <v>47202.507000000005</v>
      </c>
      <c r="X13" s="351">
        <v>47314.971000000005</v>
      </c>
      <c r="Y13" s="352">
        <v>172.57</v>
      </c>
      <c r="Z13" s="373">
        <v>174.57</v>
      </c>
      <c r="AA13" s="352">
        <v>145.44999999999999</v>
      </c>
      <c r="AB13" s="373">
        <v>145.44999999999999</v>
      </c>
      <c r="AC13" s="353" t="s">
        <v>1</v>
      </c>
      <c r="AD13" s="353" t="s">
        <v>1</v>
      </c>
      <c r="AE13" s="353">
        <v>1089.99</v>
      </c>
      <c r="AF13" s="353">
        <v>147.15</v>
      </c>
      <c r="AG13" s="353">
        <v>70.650000000000006</v>
      </c>
      <c r="AH13" s="352">
        <v>1482.36</v>
      </c>
      <c r="AI13" s="351">
        <v>39</v>
      </c>
      <c r="AJ13" s="351">
        <v>26829.4</v>
      </c>
      <c r="AK13" s="351">
        <v>0</v>
      </c>
      <c r="AL13" s="351">
        <v>0</v>
      </c>
      <c r="AM13" s="351">
        <v>39</v>
      </c>
      <c r="AN13" s="354">
        <v>26829.4</v>
      </c>
      <c r="AP13" s="356"/>
      <c r="AR13" s="430"/>
    </row>
    <row r="14" spans="1:44" s="355" customFormat="1" ht="15" x14ac:dyDescent="0.2">
      <c r="A14" s="415" t="s">
        <v>772</v>
      </c>
      <c r="B14" s="584" t="s">
        <v>771</v>
      </c>
      <c r="C14" s="380" t="s">
        <v>785</v>
      </c>
      <c r="D14" s="353"/>
      <c r="E14" s="350">
        <v>13814928</v>
      </c>
      <c r="F14" s="351">
        <v>14468707</v>
      </c>
      <c r="G14" s="351">
        <v>4060528</v>
      </c>
      <c r="H14" s="351">
        <v>4411007</v>
      </c>
      <c r="I14" s="351">
        <v>9754400</v>
      </c>
      <c r="J14" s="351">
        <v>10057700</v>
      </c>
      <c r="K14" s="351">
        <v>0</v>
      </c>
      <c r="L14" s="351">
        <v>0</v>
      </c>
      <c r="M14" s="351">
        <v>66443.035000000003</v>
      </c>
      <c r="N14" s="351">
        <v>68582.5</v>
      </c>
      <c r="O14" s="351">
        <v>71450.399999999994</v>
      </c>
      <c r="P14" s="351">
        <v>72486.8</v>
      </c>
      <c r="Q14" s="352">
        <v>98.4</v>
      </c>
      <c r="R14" s="373">
        <v>98.4</v>
      </c>
      <c r="S14" s="361">
        <v>473.2</v>
      </c>
      <c r="T14" s="361">
        <v>416.7</v>
      </c>
      <c r="U14" s="351">
        <v>65853.100000000006</v>
      </c>
      <c r="V14" s="351">
        <v>67901.899999999994</v>
      </c>
      <c r="W14" s="351">
        <v>70780.393599999996</v>
      </c>
      <c r="X14" s="351">
        <v>71743.711200000005</v>
      </c>
      <c r="Y14" s="352">
        <v>209.78</v>
      </c>
      <c r="Z14" s="373">
        <v>213.08</v>
      </c>
      <c r="AA14" s="352">
        <v>148.12</v>
      </c>
      <c r="AB14" s="373">
        <v>148.12</v>
      </c>
      <c r="AC14" s="353" t="s">
        <v>1</v>
      </c>
      <c r="AD14" s="353" t="s">
        <v>1</v>
      </c>
      <c r="AE14" s="353">
        <v>1115.67</v>
      </c>
      <c r="AF14" s="353">
        <v>163.69999999999999</v>
      </c>
      <c r="AG14" s="353">
        <v>58.54</v>
      </c>
      <c r="AH14" s="352">
        <v>1550.99</v>
      </c>
      <c r="AI14" s="351">
        <v>112</v>
      </c>
      <c r="AJ14" s="351">
        <v>67902</v>
      </c>
      <c r="AK14" s="351">
        <v>0</v>
      </c>
      <c r="AL14" s="351">
        <v>0</v>
      </c>
      <c r="AM14" s="351">
        <v>90</v>
      </c>
      <c r="AN14" s="354">
        <v>66955</v>
      </c>
      <c r="AP14" s="356"/>
      <c r="AR14" s="430"/>
    </row>
    <row r="15" spans="1:44" s="355" customFormat="1" ht="15" x14ac:dyDescent="0.2">
      <c r="A15" s="415" t="s">
        <v>774</v>
      </c>
      <c r="B15" s="584" t="s">
        <v>773</v>
      </c>
      <c r="C15" s="380" t="s">
        <v>785</v>
      </c>
      <c r="D15" s="353"/>
      <c r="E15" s="350">
        <v>6745977</v>
      </c>
      <c r="F15" s="351">
        <v>6942196</v>
      </c>
      <c r="G15" s="351">
        <v>2292206.9</v>
      </c>
      <c r="H15" s="351">
        <v>2390281</v>
      </c>
      <c r="I15" s="351">
        <v>4453770.0999999996</v>
      </c>
      <c r="J15" s="351">
        <v>4551915</v>
      </c>
      <c r="K15" s="351">
        <v>0</v>
      </c>
      <c r="L15" s="351">
        <v>0</v>
      </c>
      <c r="M15" s="351">
        <v>30927.1</v>
      </c>
      <c r="N15" s="351">
        <v>31617.49</v>
      </c>
      <c r="O15" s="351">
        <v>34266.839999999997</v>
      </c>
      <c r="P15" s="351">
        <v>34676.550000000003</v>
      </c>
      <c r="Q15" s="352">
        <v>99.4</v>
      </c>
      <c r="R15" s="373">
        <v>99.4</v>
      </c>
      <c r="S15" s="361">
        <v>217.51</v>
      </c>
      <c r="T15" s="361">
        <v>213.5</v>
      </c>
      <c r="U15" s="351">
        <v>30959</v>
      </c>
      <c r="V15" s="351">
        <v>31641.3</v>
      </c>
      <c r="W15" s="351">
        <v>34278.748959999997</v>
      </c>
      <c r="X15" s="351">
        <v>34681.990700000002</v>
      </c>
      <c r="Y15" s="352">
        <v>217.9</v>
      </c>
      <c r="Z15" s="373">
        <v>219.4</v>
      </c>
      <c r="AA15" s="352">
        <v>143.86000000000001</v>
      </c>
      <c r="AB15" s="373">
        <v>143.86000000000001</v>
      </c>
      <c r="AC15" s="353" t="s">
        <v>1</v>
      </c>
      <c r="AD15" s="353" t="s">
        <v>1</v>
      </c>
      <c r="AE15" s="353">
        <v>1126.53</v>
      </c>
      <c r="AF15" s="353">
        <v>170.1</v>
      </c>
      <c r="AG15" s="353">
        <v>0</v>
      </c>
      <c r="AH15" s="352">
        <v>1516.03</v>
      </c>
      <c r="AI15" s="351">
        <v>75</v>
      </c>
      <c r="AJ15" s="351">
        <v>31641.279999999999</v>
      </c>
      <c r="AK15" s="351">
        <v>0</v>
      </c>
      <c r="AL15" s="351">
        <v>0</v>
      </c>
      <c r="AM15" s="351">
        <v>70</v>
      </c>
      <c r="AN15" s="354">
        <v>31402.82</v>
      </c>
      <c r="AP15" s="356"/>
      <c r="AR15" s="430"/>
    </row>
    <row r="16" spans="1:44" s="355" customFormat="1" ht="15" x14ac:dyDescent="0.2">
      <c r="A16" s="415" t="s">
        <v>775</v>
      </c>
      <c r="B16" s="584" t="s">
        <v>199</v>
      </c>
      <c r="C16" s="380" t="s">
        <v>979</v>
      </c>
      <c r="D16" s="353"/>
      <c r="E16" s="350">
        <v>41186683</v>
      </c>
      <c r="F16" s="351">
        <v>44187686</v>
      </c>
      <c r="G16" s="351">
        <v>0</v>
      </c>
      <c r="H16" s="351">
        <v>0</v>
      </c>
      <c r="I16" s="351">
        <v>41186683</v>
      </c>
      <c r="J16" s="351">
        <v>44187686</v>
      </c>
      <c r="K16" s="351">
        <v>9808168</v>
      </c>
      <c r="L16" s="351">
        <v>10779274</v>
      </c>
      <c r="M16" s="351">
        <v>42265.11</v>
      </c>
      <c r="N16" s="351">
        <v>44132.23</v>
      </c>
      <c r="O16" s="351">
        <v>55564.53</v>
      </c>
      <c r="P16" s="351">
        <v>56691.27</v>
      </c>
      <c r="Q16" s="352">
        <v>95.88</v>
      </c>
      <c r="R16" s="373">
        <v>96.58</v>
      </c>
      <c r="S16" s="361">
        <v>0</v>
      </c>
      <c r="T16" s="361">
        <v>0</v>
      </c>
      <c r="U16" s="351">
        <v>40522.1</v>
      </c>
      <c r="V16" s="351">
        <v>42624.7</v>
      </c>
      <c r="W16" s="351">
        <v>53275.271364</v>
      </c>
      <c r="X16" s="351">
        <v>54752.428565999995</v>
      </c>
      <c r="Y16" s="352">
        <v>1016.4</v>
      </c>
      <c r="Z16" s="373">
        <v>1036.67</v>
      </c>
      <c r="AA16" s="352">
        <v>1016.4</v>
      </c>
      <c r="AB16" s="373">
        <v>1036.67</v>
      </c>
      <c r="AC16" s="353" t="s">
        <v>1</v>
      </c>
      <c r="AD16" s="353" t="s">
        <v>1</v>
      </c>
      <c r="AE16" s="353">
        <v>295</v>
      </c>
      <c r="AF16" s="353">
        <v>0</v>
      </c>
      <c r="AG16" s="353">
        <v>0</v>
      </c>
      <c r="AH16" s="352">
        <v>1331.67</v>
      </c>
      <c r="AI16" s="351">
        <v>0</v>
      </c>
      <c r="AJ16" s="351">
        <v>0</v>
      </c>
      <c r="AK16" s="351">
        <v>0</v>
      </c>
      <c r="AL16" s="351">
        <v>0</v>
      </c>
      <c r="AM16" s="351">
        <v>0</v>
      </c>
      <c r="AN16" s="354">
        <v>0</v>
      </c>
      <c r="AP16" s="356"/>
      <c r="AR16" s="430"/>
    </row>
    <row r="17" spans="1:44" s="355" customFormat="1" ht="15" x14ac:dyDescent="0.2">
      <c r="A17" s="415" t="s">
        <v>777</v>
      </c>
      <c r="B17" s="584" t="s">
        <v>776</v>
      </c>
      <c r="C17" s="380" t="s">
        <v>979</v>
      </c>
      <c r="D17" s="353"/>
      <c r="E17" s="350">
        <v>141575218</v>
      </c>
      <c r="F17" s="351">
        <v>145639653</v>
      </c>
      <c r="G17" s="351">
        <v>0</v>
      </c>
      <c r="H17" s="351">
        <v>0</v>
      </c>
      <c r="I17" s="351">
        <v>141575218</v>
      </c>
      <c r="J17" s="351">
        <v>145639653</v>
      </c>
      <c r="K17" s="351">
        <v>12049395</v>
      </c>
      <c r="L17" s="351">
        <v>11795471</v>
      </c>
      <c r="M17" s="351">
        <v>130337.1</v>
      </c>
      <c r="N17" s="351">
        <v>134081.20000000001</v>
      </c>
      <c r="O17" s="351">
        <v>151246</v>
      </c>
      <c r="P17" s="351">
        <v>152954</v>
      </c>
      <c r="Q17" s="352">
        <v>98.5</v>
      </c>
      <c r="R17" s="373">
        <v>98.5</v>
      </c>
      <c r="S17" s="361">
        <v>81</v>
      </c>
      <c r="T17" s="361">
        <v>81</v>
      </c>
      <c r="U17" s="351">
        <v>128463</v>
      </c>
      <c r="V17" s="351">
        <v>132151</v>
      </c>
      <c r="W17" s="351">
        <v>149058.31</v>
      </c>
      <c r="X17" s="351">
        <v>150740.69</v>
      </c>
      <c r="Y17" s="352">
        <v>1102.07</v>
      </c>
      <c r="Z17" s="373">
        <v>1102.07</v>
      </c>
      <c r="AA17" s="352">
        <v>1102.07</v>
      </c>
      <c r="AB17" s="373">
        <v>1102.07</v>
      </c>
      <c r="AC17" s="353" t="s">
        <v>1</v>
      </c>
      <c r="AD17" s="353" t="s">
        <v>1</v>
      </c>
      <c r="AE17" s="353">
        <v>295</v>
      </c>
      <c r="AF17" s="353">
        <v>0</v>
      </c>
      <c r="AG17" s="353">
        <v>0</v>
      </c>
      <c r="AH17" s="352">
        <v>1397.07</v>
      </c>
      <c r="AI17" s="351">
        <v>0</v>
      </c>
      <c r="AJ17" s="351">
        <v>0</v>
      </c>
      <c r="AK17" s="351">
        <v>0</v>
      </c>
      <c r="AL17" s="351">
        <v>0</v>
      </c>
      <c r="AM17" s="351">
        <v>0</v>
      </c>
      <c r="AN17" s="354">
        <v>0</v>
      </c>
      <c r="AP17" s="356"/>
      <c r="AR17" s="430"/>
    </row>
    <row r="18" spans="1:44" s="355" customFormat="1" ht="15" x14ac:dyDescent="0.2">
      <c r="A18" s="415" t="s">
        <v>779</v>
      </c>
      <c r="B18" s="584" t="s">
        <v>778</v>
      </c>
      <c r="C18" s="380" t="s">
        <v>862</v>
      </c>
      <c r="D18" s="353"/>
      <c r="E18" s="350">
        <v>72389787</v>
      </c>
      <c r="F18" s="351">
        <v>75647282</v>
      </c>
      <c r="G18" s="351">
        <v>513669</v>
      </c>
      <c r="H18" s="351">
        <v>528164</v>
      </c>
      <c r="I18" s="351">
        <v>71876118</v>
      </c>
      <c r="J18" s="351">
        <v>75119118</v>
      </c>
      <c r="K18" s="351">
        <v>13856150</v>
      </c>
      <c r="L18" s="351">
        <v>12551401</v>
      </c>
      <c r="M18" s="351">
        <v>61843.786999999997</v>
      </c>
      <c r="N18" s="351">
        <v>63429.205000000002</v>
      </c>
      <c r="O18" s="351">
        <v>75125.275999999998</v>
      </c>
      <c r="P18" s="351">
        <v>77137.87</v>
      </c>
      <c r="Q18" s="352">
        <v>95</v>
      </c>
      <c r="R18" s="373">
        <v>95</v>
      </c>
      <c r="S18" s="361">
        <v>0</v>
      </c>
      <c r="T18" s="361">
        <v>0</v>
      </c>
      <c r="U18" s="351">
        <v>58751.6</v>
      </c>
      <c r="V18" s="351">
        <v>60257.7</v>
      </c>
      <c r="W18" s="351">
        <v>71369.012199999997</v>
      </c>
      <c r="X18" s="351">
        <v>73280.97649999999</v>
      </c>
      <c r="Y18" s="352">
        <v>1232.1300000000001</v>
      </c>
      <c r="Z18" s="373">
        <v>1255.4000000000001</v>
      </c>
      <c r="AA18" s="352">
        <v>1223.3900000000001</v>
      </c>
      <c r="AB18" s="373">
        <v>1246.6300000000001</v>
      </c>
      <c r="AC18" s="353" t="s">
        <v>1</v>
      </c>
      <c r="AD18" s="353" t="s">
        <v>1</v>
      </c>
      <c r="AE18" s="353">
        <v>0</v>
      </c>
      <c r="AF18" s="353">
        <v>148.16</v>
      </c>
      <c r="AG18" s="353">
        <v>66.319999999999993</v>
      </c>
      <c r="AH18" s="352">
        <v>1469.88</v>
      </c>
      <c r="AI18" s="351">
        <v>18</v>
      </c>
      <c r="AJ18" s="351">
        <v>11811.4</v>
      </c>
      <c r="AK18" s="351">
        <v>0</v>
      </c>
      <c r="AL18" s="351">
        <v>0</v>
      </c>
      <c r="AM18" s="351">
        <v>17</v>
      </c>
      <c r="AN18" s="354">
        <v>11745.2</v>
      </c>
      <c r="AP18" s="356"/>
      <c r="AR18" s="430"/>
    </row>
    <row r="19" spans="1:44" s="355" customFormat="1" ht="15" x14ac:dyDescent="0.2">
      <c r="A19" s="415" t="s">
        <v>781</v>
      </c>
      <c r="B19" s="584" t="s">
        <v>780</v>
      </c>
      <c r="C19" s="380" t="s">
        <v>785</v>
      </c>
      <c r="D19" s="353"/>
      <c r="E19" s="350">
        <v>3971451</v>
      </c>
      <c r="F19" s="351">
        <v>4012356</v>
      </c>
      <c r="G19" s="351">
        <v>93547</v>
      </c>
      <c r="H19" s="351">
        <v>94101</v>
      </c>
      <c r="I19" s="351">
        <v>3877904</v>
      </c>
      <c r="J19" s="351">
        <v>3918255</v>
      </c>
      <c r="K19" s="351">
        <v>0</v>
      </c>
      <c r="L19" s="351">
        <v>0</v>
      </c>
      <c r="M19" s="351">
        <v>18428.7</v>
      </c>
      <c r="N19" s="351">
        <v>18620.099999999999</v>
      </c>
      <c r="O19" s="351">
        <v>22379.200000000001</v>
      </c>
      <c r="P19" s="351">
        <v>22401.9</v>
      </c>
      <c r="Q19" s="352">
        <v>97</v>
      </c>
      <c r="R19" s="373">
        <v>97</v>
      </c>
      <c r="S19" s="361">
        <v>0</v>
      </c>
      <c r="T19" s="361">
        <v>0</v>
      </c>
      <c r="U19" s="351">
        <v>17875.8</v>
      </c>
      <c r="V19" s="351">
        <v>18061.5</v>
      </c>
      <c r="W19" s="351">
        <v>21707.824000000001</v>
      </c>
      <c r="X19" s="351">
        <v>21729.843000000004</v>
      </c>
      <c r="Y19" s="352">
        <v>222.17</v>
      </c>
      <c r="Z19" s="373">
        <v>222.15</v>
      </c>
      <c r="AA19" s="352">
        <v>216.94</v>
      </c>
      <c r="AB19" s="373">
        <v>216.94</v>
      </c>
      <c r="AC19" s="353" t="s">
        <v>1</v>
      </c>
      <c r="AD19" s="353" t="s">
        <v>1</v>
      </c>
      <c r="AE19" s="353">
        <v>1184.6099999999999</v>
      </c>
      <c r="AF19" s="353">
        <v>212.58</v>
      </c>
      <c r="AG19" s="353">
        <v>0</v>
      </c>
      <c r="AH19" s="352">
        <v>1619.34</v>
      </c>
      <c r="AI19" s="351">
        <v>3</v>
      </c>
      <c r="AJ19" s="351">
        <v>3504.9</v>
      </c>
      <c r="AK19" s="351">
        <v>0</v>
      </c>
      <c r="AL19" s="351">
        <v>0</v>
      </c>
      <c r="AM19" s="351">
        <v>3</v>
      </c>
      <c r="AN19" s="354">
        <v>3504.9</v>
      </c>
      <c r="AP19" s="356"/>
      <c r="AR19" s="430"/>
    </row>
    <row r="20" spans="1:44" s="355" customFormat="1" ht="15" x14ac:dyDescent="0.2">
      <c r="A20" s="415" t="s">
        <v>783</v>
      </c>
      <c r="B20" s="584" t="s">
        <v>782</v>
      </c>
      <c r="C20" s="380" t="s">
        <v>785</v>
      </c>
      <c r="D20" s="353"/>
      <c r="E20" s="350">
        <v>14543021</v>
      </c>
      <c r="F20" s="351">
        <v>14882059</v>
      </c>
      <c r="G20" s="351">
        <v>367964.71</v>
      </c>
      <c r="H20" s="351">
        <v>375568</v>
      </c>
      <c r="I20" s="351">
        <v>14175056.289999999</v>
      </c>
      <c r="J20" s="351">
        <v>14506491</v>
      </c>
      <c r="K20" s="351">
        <v>0</v>
      </c>
      <c r="L20" s="351">
        <v>0</v>
      </c>
      <c r="M20" s="351">
        <v>57138</v>
      </c>
      <c r="N20" s="351">
        <v>57920.800000000003</v>
      </c>
      <c r="O20" s="351">
        <v>65449</v>
      </c>
      <c r="P20" s="351">
        <v>66068.3</v>
      </c>
      <c r="Q20" s="352">
        <v>98.13</v>
      </c>
      <c r="R20" s="373">
        <v>99.07</v>
      </c>
      <c r="S20" s="361">
        <v>0</v>
      </c>
      <c r="T20" s="361">
        <v>0</v>
      </c>
      <c r="U20" s="351">
        <v>56070</v>
      </c>
      <c r="V20" s="351">
        <v>57381</v>
      </c>
      <c r="W20" s="351">
        <v>64225.1037</v>
      </c>
      <c r="X20" s="351">
        <v>65453.864809999999</v>
      </c>
      <c r="Y20" s="352">
        <v>259.37</v>
      </c>
      <c r="Z20" s="373">
        <v>259.36</v>
      </c>
      <c r="AA20" s="352">
        <v>252.81</v>
      </c>
      <c r="AB20" s="373">
        <v>252.81</v>
      </c>
      <c r="AC20" s="353" t="s">
        <v>1</v>
      </c>
      <c r="AD20" s="353" t="s">
        <v>1</v>
      </c>
      <c r="AE20" s="353">
        <v>1086.75</v>
      </c>
      <c r="AF20" s="353">
        <v>147.15</v>
      </c>
      <c r="AG20" s="353">
        <v>66.42</v>
      </c>
      <c r="AH20" s="352">
        <v>1559.68</v>
      </c>
      <c r="AI20" s="351">
        <v>8</v>
      </c>
      <c r="AJ20" s="351">
        <v>18549.400000000001</v>
      </c>
      <c r="AK20" s="351">
        <v>0</v>
      </c>
      <c r="AL20" s="351">
        <v>0</v>
      </c>
      <c r="AM20" s="351">
        <v>8</v>
      </c>
      <c r="AN20" s="354">
        <v>18549.400000000001</v>
      </c>
      <c r="AP20" s="356"/>
      <c r="AR20" s="430"/>
    </row>
    <row r="21" spans="1:44" s="355" customFormat="1" ht="15" x14ac:dyDescent="0.2">
      <c r="A21" s="415" t="s">
        <v>784</v>
      </c>
      <c r="B21" s="584" t="s">
        <v>603</v>
      </c>
      <c r="C21" s="380" t="s">
        <v>785</v>
      </c>
      <c r="D21" s="353"/>
      <c r="E21" s="350">
        <v>7435068</v>
      </c>
      <c r="F21" s="351">
        <v>7564823</v>
      </c>
      <c r="G21" s="351">
        <v>1085398</v>
      </c>
      <c r="H21" s="351">
        <v>1127632</v>
      </c>
      <c r="I21" s="351">
        <v>6349670</v>
      </c>
      <c r="J21" s="351">
        <v>6437191</v>
      </c>
      <c r="K21" s="351">
        <v>0</v>
      </c>
      <c r="L21" s="351">
        <v>0</v>
      </c>
      <c r="M21" s="351">
        <v>62038.1</v>
      </c>
      <c r="N21" s="351">
        <v>62893.2</v>
      </c>
      <c r="O21" s="351">
        <v>67776.3</v>
      </c>
      <c r="P21" s="351">
        <v>68316.2</v>
      </c>
      <c r="Q21" s="352">
        <v>98</v>
      </c>
      <c r="R21" s="373">
        <v>98</v>
      </c>
      <c r="S21" s="361">
        <v>0</v>
      </c>
      <c r="T21" s="361">
        <v>0</v>
      </c>
      <c r="U21" s="351">
        <v>60797.3</v>
      </c>
      <c r="V21" s="351">
        <v>61635.3</v>
      </c>
      <c r="W21" s="351">
        <v>66420.774000000005</v>
      </c>
      <c r="X21" s="351">
        <v>66949.875999999989</v>
      </c>
      <c r="Y21" s="352">
        <v>122.29</v>
      </c>
      <c r="Z21" s="373">
        <v>122.74</v>
      </c>
      <c r="AA21" s="352">
        <v>104.44</v>
      </c>
      <c r="AB21" s="373">
        <v>104.44</v>
      </c>
      <c r="AC21" s="353" t="s">
        <v>1</v>
      </c>
      <c r="AD21" s="353" t="s">
        <v>1</v>
      </c>
      <c r="AE21" s="353">
        <v>1037.8800000000001</v>
      </c>
      <c r="AF21" s="353">
        <v>157.33000000000001</v>
      </c>
      <c r="AG21" s="353">
        <v>61.38</v>
      </c>
      <c r="AH21" s="352">
        <v>1379.33</v>
      </c>
      <c r="AI21" s="351">
        <v>52</v>
      </c>
      <c r="AJ21" s="351">
        <v>33780.400000000001</v>
      </c>
      <c r="AK21" s="351">
        <v>0</v>
      </c>
      <c r="AL21" s="351">
        <v>0</v>
      </c>
      <c r="AM21" s="351">
        <v>38</v>
      </c>
      <c r="AN21" s="354">
        <v>33127.5</v>
      </c>
      <c r="AP21" s="356"/>
      <c r="AR21" s="430"/>
    </row>
    <row r="22" spans="1:44" s="355" customFormat="1" ht="15" x14ac:dyDescent="0.2">
      <c r="A22" s="415" t="s">
        <v>317</v>
      </c>
      <c r="B22" s="584" t="s">
        <v>316</v>
      </c>
      <c r="C22" s="380" t="s">
        <v>785</v>
      </c>
      <c r="D22" s="353"/>
      <c r="E22" s="350">
        <v>5853051</v>
      </c>
      <c r="F22" s="351">
        <v>6060628</v>
      </c>
      <c r="G22" s="351">
        <v>905997</v>
      </c>
      <c r="H22" s="351">
        <v>936688</v>
      </c>
      <c r="I22" s="351">
        <v>4947054</v>
      </c>
      <c r="J22" s="351">
        <v>5123940</v>
      </c>
      <c r="K22" s="351">
        <v>453295</v>
      </c>
      <c r="L22" s="351">
        <v>459302</v>
      </c>
      <c r="M22" s="351">
        <v>32544.73</v>
      </c>
      <c r="N22" s="351">
        <v>33209.5</v>
      </c>
      <c r="O22" s="351">
        <v>37711.53</v>
      </c>
      <c r="P22" s="351">
        <v>37982.699999999997</v>
      </c>
      <c r="Q22" s="352">
        <v>98</v>
      </c>
      <c r="R22" s="373">
        <v>98</v>
      </c>
      <c r="S22" s="361">
        <v>0</v>
      </c>
      <c r="T22" s="361">
        <v>0</v>
      </c>
      <c r="U22" s="351">
        <v>31893.8</v>
      </c>
      <c r="V22" s="351">
        <v>32545.3</v>
      </c>
      <c r="W22" s="351">
        <v>36957.299399999996</v>
      </c>
      <c r="X22" s="351">
        <v>37223.045999999995</v>
      </c>
      <c r="Y22" s="352">
        <v>183.52</v>
      </c>
      <c r="Z22" s="373">
        <v>186.22</v>
      </c>
      <c r="AA22" s="352">
        <v>155.11000000000001</v>
      </c>
      <c r="AB22" s="373">
        <v>157.44</v>
      </c>
      <c r="AC22" s="353" t="s">
        <v>1</v>
      </c>
      <c r="AD22" s="353" t="s">
        <v>1</v>
      </c>
      <c r="AE22" s="353">
        <v>1241.1400000000001</v>
      </c>
      <c r="AF22" s="353">
        <v>176.4</v>
      </c>
      <c r="AG22" s="353">
        <v>72.44</v>
      </c>
      <c r="AH22" s="352">
        <v>1676.2</v>
      </c>
      <c r="AI22" s="351">
        <v>55</v>
      </c>
      <c r="AJ22" s="351">
        <v>14902.2</v>
      </c>
      <c r="AK22" s="351">
        <v>2</v>
      </c>
      <c r="AL22" s="351">
        <v>17643.2</v>
      </c>
      <c r="AM22" s="351">
        <v>49</v>
      </c>
      <c r="AN22" s="354">
        <v>32303.200000000001</v>
      </c>
      <c r="AP22" s="356"/>
      <c r="AR22" s="430"/>
    </row>
    <row r="23" spans="1:44" s="355" customFormat="1" ht="15" x14ac:dyDescent="0.2">
      <c r="A23" s="415" t="s">
        <v>318</v>
      </c>
      <c r="B23" s="584" t="s">
        <v>200</v>
      </c>
      <c r="C23" s="380" t="s">
        <v>786</v>
      </c>
      <c r="D23" s="353"/>
      <c r="E23" s="350">
        <v>74790371</v>
      </c>
      <c r="F23" s="351">
        <v>76685035</v>
      </c>
      <c r="G23" s="351">
        <v>2158571.4300000002</v>
      </c>
      <c r="H23" s="351">
        <v>2229685.02</v>
      </c>
      <c r="I23" s="351">
        <v>72631799.569999993</v>
      </c>
      <c r="J23" s="351">
        <v>74455349.900000006</v>
      </c>
      <c r="K23" s="351">
        <v>212312</v>
      </c>
      <c r="L23" s="351">
        <v>218553.49</v>
      </c>
      <c r="M23" s="351">
        <v>61181.7</v>
      </c>
      <c r="N23" s="351">
        <v>62719.21</v>
      </c>
      <c r="O23" s="351">
        <v>67277.69</v>
      </c>
      <c r="P23" s="351">
        <v>68517.679999999993</v>
      </c>
      <c r="Q23" s="352">
        <v>98.75</v>
      </c>
      <c r="R23" s="373">
        <v>98.75</v>
      </c>
      <c r="S23" s="361">
        <v>16.399999999999999</v>
      </c>
      <c r="T23" s="361">
        <v>15.4</v>
      </c>
      <c r="U23" s="351">
        <v>60433.33</v>
      </c>
      <c r="V23" s="351">
        <v>61950.6</v>
      </c>
      <c r="W23" s="351">
        <v>66453.118875</v>
      </c>
      <c r="X23" s="351">
        <v>67676.608999999982</v>
      </c>
      <c r="Y23" s="352">
        <v>1237.57</v>
      </c>
      <c r="Z23" s="373">
        <v>1237.8399999999999</v>
      </c>
      <c r="AA23" s="352">
        <v>1201.8499999999999</v>
      </c>
      <c r="AB23" s="373">
        <v>1201.8499999999999</v>
      </c>
      <c r="AC23" s="353" t="s">
        <v>1</v>
      </c>
      <c r="AD23" s="353" t="s">
        <v>1</v>
      </c>
      <c r="AE23" s="353">
        <v>0</v>
      </c>
      <c r="AF23" s="353">
        <v>174.78</v>
      </c>
      <c r="AG23" s="353">
        <v>66.599999999999994</v>
      </c>
      <c r="AH23" s="352">
        <v>1479.22</v>
      </c>
      <c r="AI23" s="351">
        <v>51</v>
      </c>
      <c r="AJ23" s="351">
        <v>31779.81</v>
      </c>
      <c r="AK23" s="351">
        <v>1</v>
      </c>
      <c r="AL23" s="351">
        <v>30170.81</v>
      </c>
      <c r="AM23" s="351">
        <v>51</v>
      </c>
      <c r="AN23" s="354">
        <v>61907.66</v>
      </c>
      <c r="AP23" s="356"/>
      <c r="AR23" s="430"/>
    </row>
    <row r="24" spans="1:44" s="355" customFormat="1" ht="15" x14ac:dyDescent="0.2">
      <c r="A24" s="415" t="s">
        <v>517</v>
      </c>
      <c r="B24" s="584" t="s">
        <v>319</v>
      </c>
      <c r="C24" s="380" t="s">
        <v>786</v>
      </c>
      <c r="D24" s="353" t="s">
        <v>1005</v>
      </c>
      <c r="E24" s="350">
        <v>69045957</v>
      </c>
      <c r="F24" s="351">
        <v>71027160</v>
      </c>
      <c r="G24" s="351">
        <v>1379181.99</v>
      </c>
      <c r="H24" s="351">
        <v>1428670.03</v>
      </c>
      <c r="I24" s="351">
        <v>67666775.010000005</v>
      </c>
      <c r="J24" s="351">
        <v>69598489.900000006</v>
      </c>
      <c r="K24" s="351">
        <v>630550</v>
      </c>
      <c r="L24" s="351">
        <v>593550</v>
      </c>
      <c r="M24" s="351">
        <v>52781.98</v>
      </c>
      <c r="N24" s="351">
        <v>54289.8</v>
      </c>
      <c r="O24" s="351">
        <v>60241.53</v>
      </c>
      <c r="P24" s="351">
        <v>61291</v>
      </c>
      <c r="Q24" s="352">
        <v>98.25</v>
      </c>
      <c r="R24" s="373">
        <v>98.5</v>
      </c>
      <c r="S24" s="361">
        <v>0</v>
      </c>
      <c r="T24" s="361">
        <v>0</v>
      </c>
      <c r="U24" s="351">
        <v>51858.3</v>
      </c>
      <c r="V24" s="351">
        <v>53475.5</v>
      </c>
      <c r="W24" s="351">
        <v>59187.303225000003</v>
      </c>
      <c r="X24" s="351">
        <v>60371.635000000002</v>
      </c>
      <c r="Y24" s="352">
        <v>1331.44</v>
      </c>
      <c r="Z24" s="373">
        <v>1328.22</v>
      </c>
      <c r="AA24" s="352">
        <v>1304.8399999999999</v>
      </c>
      <c r="AB24" s="373">
        <v>1301.5</v>
      </c>
      <c r="AC24" s="353" t="s">
        <v>1</v>
      </c>
      <c r="AD24" s="353" t="s">
        <v>952</v>
      </c>
      <c r="AE24" s="353">
        <v>0</v>
      </c>
      <c r="AF24" s="353">
        <v>159.66999999999999</v>
      </c>
      <c r="AG24" s="353">
        <v>89.22</v>
      </c>
      <c r="AH24" s="352">
        <v>1577.11</v>
      </c>
      <c r="AI24" s="351">
        <v>47</v>
      </c>
      <c r="AJ24" s="351">
        <v>32943</v>
      </c>
      <c r="AK24" s="351">
        <v>0</v>
      </c>
      <c r="AL24" s="351">
        <v>0</v>
      </c>
      <c r="AM24" s="351">
        <v>46</v>
      </c>
      <c r="AN24" s="354">
        <v>32925.019999999997</v>
      </c>
      <c r="AP24" s="356"/>
      <c r="AR24" s="430"/>
    </row>
    <row r="25" spans="1:44" s="355" customFormat="1" ht="15" x14ac:dyDescent="0.2">
      <c r="A25" s="415" t="s">
        <v>321</v>
      </c>
      <c r="B25" s="584" t="s">
        <v>320</v>
      </c>
      <c r="C25" s="380" t="s">
        <v>979</v>
      </c>
      <c r="D25" s="353"/>
      <c r="E25" s="350">
        <v>85289804</v>
      </c>
      <c r="F25" s="351">
        <v>88939421</v>
      </c>
      <c r="G25" s="351">
        <v>0</v>
      </c>
      <c r="H25" s="351">
        <v>0</v>
      </c>
      <c r="I25" s="351">
        <v>85289804</v>
      </c>
      <c r="J25" s="351">
        <v>88939421</v>
      </c>
      <c r="K25" s="351">
        <v>642000</v>
      </c>
      <c r="L25" s="351">
        <v>639000</v>
      </c>
      <c r="M25" s="351">
        <v>77114.3</v>
      </c>
      <c r="N25" s="351">
        <v>78880.600000000006</v>
      </c>
      <c r="O25" s="351">
        <v>87535.9</v>
      </c>
      <c r="P25" s="351">
        <v>88306.3</v>
      </c>
      <c r="Q25" s="352">
        <v>98</v>
      </c>
      <c r="R25" s="373">
        <v>98</v>
      </c>
      <c r="S25" s="361">
        <v>0</v>
      </c>
      <c r="T25" s="361">
        <v>0</v>
      </c>
      <c r="U25" s="351">
        <v>75572</v>
      </c>
      <c r="V25" s="351">
        <v>77303</v>
      </c>
      <c r="W25" s="351">
        <v>85785.181999999986</v>
      </c>
      <c r="X25" s="351">
        <v>86540.173999999999</v>
      </c>
      <c r="Y25" s="352">
        <v>1128.5899999999999</v>
      </c>
      <c r="Z25" s="373">
        <v>1150.53</v>
      </c>
      <c r="AA25" s="352">
        <v>1128.5899999999999</v>
      </c>
      <c r="AB25" s="373">
        <v>1150.53</v>
      </c>
      <c r="AC25" s="353" t="s">
        <v>1</v>
      </c>
      <c r="AD25" s="353" t="s">
        <v>1</v>
      </c>
      <c r="AE25" s="353">
        <v>295</v>
      </c>
      <c r="AF25" s="353">
        <v>0</v>
      </c>
      <c r="AG25" s="353">
        <v>0</v>
      </c>
      <c r="AH25" s="352">
        <v>1445.53</v>
      </c>
      <c r="AI25" s="351">
        <v>0</v>
      </c>
      <c r="AJ25" s="351">
        <v>0</v>
      </c>
      <c r="AK25" s="351">
        <v>0</v>
      </c>
      <c r="AL25" s="351">
        <v>0</v>
      </c>
      <c r="AM25" s="351">
        <v>0</v>
      </c>
      <c r="AN25" s="354">
        <v>0</v>
      </c>
      <c r="AP25" s="356"/>
      <c r="AR25" s="430"/>
    </row>
    <row r="26" spans="1:44" s="355" customFormat="1" ht="15" x14ac:dyDescent="0.2">
      <c r="A26" s="415" t="s">
        <v>323</v>
      </c>
      <c r="B26" s="584" t="s">
        <v>322</v>
      </c>
      <c r="C26" s="380" t="s">
        <v>862</v>
      </c>
      <c r="D26" s="353"/>
      <c r="E26" s="350">
        <v>261782971</v>
      </c>
      <c r="F26" s="351">
        <v>271217932</v>
      </c>
      <c r="G26" s="351">
        <v>52868</v>
      </c>
      <c r="H26" s="351">
        <v>43287</v>
      </c>
      <c r="I26" s="351">
        <v>261730103</v>
      </c>
      <c r="J26" s="351">
        <v>271174645</v>
      </c>
      <c r="K26" s="351">
        <v>54761676</v>
      </c>
      <c r="L26" s="351">
        <v>51831858</v>
      </c>
      <c r="M26" s="351">
        <v>237314.1</v>
      </c>
      <c r="N26" s="351">
        <v>241079</v>
      </c>
      <c r="O26" s="351">
        <v>312014</v>
      </c>
      <c r="P26" s="351">
        <v>313733</v>
      </c>
      <c r="Q26" s="352">
        <v>97.1</v>
      </c>
      <c r="R26" s="373">
        <v>97.1</v>
      </c>
      <c r="S26" s="361">
        <v>0</v>
      </c>
      <c r="T26" s="361">
        <v>0</v>
      </c>
      <c r="U26" s="351">
        <v>230432</v>
      </c>
      <c r="V26" s="351">
        <v>234089</v>
      </c>
      <c r="W26" s="351">
        <v>302965.59399999998</v>
      </c>
      <c r="X26" s="351">
        <v>304634.74299999996</v>
      </c>
      <c r="Y26" s="352">
        <v>1136.05</v>
      </c>
      <c r="Z26" s="373">
        <v>1158.6099999999999</v>
      </c>
      <c r="AA26" s="352">
        <v>1135.82</v>
      </c>
      <c r="AB26" s="373">
        <v>1158.43</v>
      </c>
      <c r="AC26" s="353" t="s">
        <v>1</v>
      </c>
      <c r="AD26" s="353" t="s">
        <v>1</v>
      </c>
      <c r="AE26" s="353">
        <v>0</v>
      </c>
      <c r="AF26" s="353">
        <v>106.55</v>
      </c>
      <c r="AG26" s="353">
        <v>54.94</v>
      </c>
      <c r="AH26" s="352">
        <v>1320.1</v>
      </c>
      <c r="AI26" s="351">
        <v>1</v>
      </c>
      <c r="AJ26" s="351">
        <v>1300</v>
      </c>
      <c r="AK26" s="351">
        <v>0</v>
      </c>
      <c r="AL26" s="351">
        <v>0</v>
      </c>
      <c r="AM26" s="351">
        <v>1</v>
      </c>
      <c r="AN26" s="354">
        <v>1300</v>
      </c>
      <c r="AP26" s="356"/>
      <c r="AR26" s="430"/>
    </row>
    <row r="27" spans="1:44" s="355" customFormat="1" ht="15" x14ac:dyDescent="0.2">
      <c r="A27" s="415" t="s">
        <v>325</v>
      </c>
      <c r="B27" s="584" t="s">
        <v>324</v>
      </c>
      <c r="C27" s="380" t="s">
        <v>785</v>
      </c>
      <c r="D27" s="353"/>
      <c r="E27" s="350">
        <v>6552069</v>
      </c>
      <c r="F27" s="351">
        <v>6924971</v>
      </c>
      <c r="G27" s="351">
        <v>2321740</v>
      </c>
      <c r="H27" s="351">
        <v>2487622</v>
      </c>
      <c r="I27" s="351">
        <v>4230329</v>
      </c>
      <c r="J27" s="351">
        <v>4437349</v>
      </c>
      <c r="K27" s="351">
        <v>0</v>
      </c>
      <c r="L27" s="351">
        <v>0</v>
      </c>
      <c r="M27" s="351">
        <v>30408.52</v>
      </c>
      <c r="N27" s="351">
        <v>31274.68</v>
      </c>
      <c r="O27" s="351">
        <v>33103.39</v>
      </c>
      <c r="P27" s="351">
        <v>33785.18</v>
      </c>
      <c r="Q27" s="352">
        <v>99</v>
      </c>
      <c r="R27" s="373">
        <v>99</v>
      </c>
      <c r="S27" s="361">
        <v>0</v>
      </c>
      <c r="T27" s="361">
        <v>0</v>
      </c>
      <c r="U27" s="351">
        <v>30104.400000000001</v>
      </c>
      <c r="V27" s="351">
        <v>30961.9</v>
      </c>
      <c r="W27" s="351">
        <v>32772.356099999997</v>
      </c>
      <c r="X27" s="351">
        <v>33447.328199999996</v>
      </c>
      <c r="Y27" s="352">
        <v>217.65</v>
      </c>
      <c r="Z27" s="373">
        <v>223.66</v>
      </c>
      <c r="AA27" s="352">
        <v>140.52000000000001</v>
      </c>
      <c r="AB27" s="373">
        <v>143.32</v>
      </c>
      <c r="AC27" s="353" t="s">
        <v>1</v>
      </c>
      <c r="AD27" s="353" t="s">
        <v>1</v>
      </c>
      <c r="AE27" s="353">
        <v>1084.1500000000001</v>
      </c>
      <c r="AF27" s="353">
        <v>180</v>
      </c>
      <c r="AG27" s="353">
        <v>60.43</v>
      </c>
      <c r="AH27" s="352">
        <v>1548.24</v>
      </c>
      <c r="AI27" s="351">
        <v>24</v>
      </c>
      <c r="AJ27" s="351">
        <v>30961.93</v>
      </c>
      <c r="AK27" s="351">
        <v>0</v>
      </c>
      <c r="AL27" s="351">
        <v>0</v>
      </c>
      <c r="AM27" s="351">
        <v>19</v>
      </c>
      <c r="AN27" s="354">
        <v>30796.61</v>
      </c>
      <c r="AP27" s="356"/>
      <c r="AR27" s="430"/>
    </row>
    <row r="28" spans="1:44" s="355" customFormat="1" ht="15" x14ac:dyDescent="0.2">
      <c r="A28" s="415" t="s">
        <v>326</v>
      </c>
      <c r="B28" s="584" t="s">
        <v>201</v>
      </c>
      <c r="C28" s="380" t="s">
        <v>786</v>
      </c>
      <c r="D28" s="353"/>
      <c r="E28" s="350">
        <v>39927582</v>
      </c>
      <c r="F28" s="351">
        <v>42026304</v>
      </c>
      <c r="G28" s="351">
        <v>153225.1</v>
      </c>
      <c r="H28" s="351">
        <v>153228.12</v>
      </c>
      <c r="I28" s="351">
        <v>39774356.899999999</v>
      </c>
      <c r="J28" s="351">
        <v>41873075.799999997</v>
      </c>
      <c r="K28" s="351">
        <v>0</v>
      </c>
      <c r="L28" s="351">
        <v>0</v>
      </c>
      <c r="M28" s="351">
        <v>32534.95</v>
      </c>
      <c r="N28" s="351">
        <v>33900.410000000003</v>
      </c>
      <c r="O28" s="351">
        <v>40733.51</v>
      </c>
      <c r="P28" s="351">
        <v>41815.56</v>
      </c>
      <c r="Q28" s="352">
        <v>96.5</v>
      </c>
      <c r="R28" s="373">
        <v>97.5</v>
      </c>
      <c r="S28" s="361">
        <v>0</v>
      </c>
      <c r="T28" s="361">
        <v>0</v>
      </c>
      <c r="U28" s="351">
        <v>31396.2</v>
      </c>
      <c r="V28" s="351">
        <v>33052.9</v>
      </c>
      <c r="W28" s="351">
        <v>39307.837149999999</v>
      </c>
      <c r="X28" s="351">
        <v>40770.170999999995</v>
      </c>
      <c r="Y28" s="352">
        <v>1271.73</v>
      </c>
      <c r="Z28" s="373">
        <v>1271.49</v>
      </c>
      <c r="AA28" s="352">
        <v>1266.8499999999999</v>
      </c>
      <c r="AB28" s="373">
        <v>1266.8499999999999</v>
      </c>
      <c r="AC28" s="353" t="s">
        <v>1</v>
      </c>
      <c r="AD28" s="353" t="s">
        <v>1</v>
      </c>
      <c r="AE28" s="353">
        <v>0</v>
      </c>
      <c r="AF28" s="353">
        <v>159.06</v>
      </c>
      <c r="AG28" s="353">
        <v>64.86</v>
      </c>
      <c r="AH28" s="352">
        <v>1495.41</v>
      </c>
      <c r="AI28" s="351">
        <v>7</v>
      </c>
      <c r="AJ28" s="351">
        <v>11407.41</v>
      </c>
      <c r="AK28" s="351">
        <v>0</v>
      </c>
      <c r="AL28" s="351">
        <v>0</v>
      </c>
      <c r="AM28" s="351">
        <v>7</v>
      </c>
      <c r="AN28" s="354">
        <v>11407.41</v>
      </c>
      <c r="AP28" s="356"/>
      <c r="AR28" s="430"/>
    </row>
    <row r="29" spans="1:44" s="355" customFormat="1" ht="15" x14ac:dyDescent="0.2">
      <c r="A29" s="415" t="s">
        <v>327</v>
      </c>
      <c r="B29" s="584" t="s">
        <v>202</v>
      </c>
      <c r="C29" s="380" t="s">
        <v>786</v>
      </c>
      <c r="D29" s="353"/>
      <c r="E29" s="350">
        <v>45350750</v>
      </c>
      <c r="F29" s="351">
        <v>45535000</v>
      </c>
      <c r="G29" s="351">
        <v>0</v>
      </c>
      <c r="H29" s="351">
        <v>0</v>
      </c>
      <c r="I29" s="351">
        <v>45350750</v>
      </c>
      <c r="J29" s="351">
        <v>45535000</v>
      </c>
      <c r="K29" s="351">
        <v>64619</v>
      </c>
      <c r="L29" s="351">
        <v>64866</v>
      </c>
      <c r="M29" s="351">
        <v>35433.65</v>
      </c>
      <c r="N29" s="351">
        <v>35577.5</v>
      </c>
      <c r="O29" s="351">
        <v>47877</v>
      </c>
      <c r="P29" s="351">
        <v>48036</v>
      </c>
      <c r="Q29" s="352">
        <v>98</v>
      </c>
      <c r="R29" s="373">
        <v>98</v>
      </c>
      <c r="S29" s="361">
        <v>0</v>
      </c>
      <c r="T29" s="361">
        <v>0</v>
      </c>
      <c r="U29" s="351">
        <v>34725</v>
      </c>
      <c r="V29" s="351">
        <v>34866</v>
      </c>
      <c r="W29" s="351">
        <v>46919.46</v>
      </c>
      <c r="X29" s="351">
        <v>47075.28</v>
      </c>
      <c r="Y29" s="352">
        <v>1306</v>
      </c>
      <c r="Z29" s="373">
        <v>1306</v>
      </c>
      <c r="AA29" s="352">
        <v>1306</v>
      </c>
      <c r="AB29" s="373">
        <v>1306</v>
      </c>
      <c r="AC29" s="353" t="s">
        <v>1</v>
      </c>
      <c r="AD29" s="353" t="s">
        <v>1</v>
      </c>
      <c r="AE29" s="353">
        <v>0</v>
      </c>
      <c r="AF29" s="353">
        <v>159.06</v>
      </c>
      <c r="AG29" s="353">
        <v>64.86</v>
      </c>
      <c r="AH29" s="352">
        <v>1529.92</v>
      </c>
      <c r="AI29" s="351">
        <v>0</v>
      </c>
      <c r="AJ29" s="351">
        <v>0</v>
      </c>
      <c r="AK29" s="351">
        <v>0</v>
      </c>
      <c r="AL29" s="351">
        <v>0</v>
      </c>
      <c r="AM29" s="351">
        <v>0</v>
      </c>
      <c r="AN29" s="354">
        <v>0</v>
      </c>
      <c r="AP29" s="356"/>
      <c r="AR29" s="430"/>
    </row>
    <row r="30" spans="1:44" s="355" customFormat="1" ht="15" x14ac:dyDescent="0.2">
      <c r="A30" s="415" t="s">
        <v>467</v>
      </c>
      <c r="B30" s="584" t="s">
        <v>466</v>
      </c>
      <c r="C30" s="380" t="s">
        <v>785</v>
      </c>
      <c r="D30" s="353"/>
      <c r="E30" s="350">
        <v>5366153</v>
      </c>
      <c r="F30" s="351">
        <v>5475143</v>
      </c>
      <c r="G30" s="351">
        <v>2227081</v>
      </c>
      <c r="H30" s="351">
        <v>2285865</v>
      </c>
      <c r="I30" s="351">
        <v>3139072</v>
      </c>
      <c r="J30" s="351">
        <v>3189278</v>
      </c>
      <c r="K30" s="351">
        <v>0</v>
      </c>
      <c r="L30" s="351">
        <v>0</v>
      </c>
      <c r="M30" s="351">
        <v>20212.53</v>
      </c>
      <c r="N30" s="351">
        <v>20535.8</v>
      </c>
      <c r="O30" s="351">
        <v>23685.54</v>
      </c>
      <c r="P30" s="351">
        <v>23825.74</v>
      </c>
      <c r="Q30" s="352">
        <v>98.2</v>
      </c>
      <c r="R30" s="373">
        <v>98.2</v>
      </c>
      <c r="S30" s="361">
        <v>0</v>
      </c>
      <c r="T30" s="361">
        <v>0</v>
      </c>
      <c r="U30" s="351">
        <v>19848.7</v>
      </c>
      <c r="V30" s="351">
        <v>20166.2</v>
      </c>
      <c r="W30" s="351">
        <v>23259.200280000001</v>
      </c>
      <c r="X30" s="351">
        <v>23396.876680000001</v>
      </c>
      <c r="Y30" s="352">
        <v>270.35000000000002</v>
      </c>
      <c r="Z30" s="373">
        <v>271.5</v>
      </c>
      <c r="AA30" s="352">
        <v>158.15</v>
      </c>
      <c r="AB30" s="373">
        <v>158.15</v>
      </c>
      <c r="AC30" s="353" t="s">
        <v>1</v>
      </c>
      <c r="AD30" s="353" t="s">
        <v>1</v>
      </c>
      <c r="AE30" s="353">
        <v>1120.46</v>
      </c>
      <c r="AF30" s="353">
        <v>173.61</v>
      </c>
      <c r="AG30" s="353">
        <v>69.8</v>
      </c>
      <c r="AH30" s="352">
        <v>1635.37</v>
      </c>
      <c r="AI30" s="351">
        <v>16</v>
      </c>
      <c r="AJ30" s="351">
        <v>20166.16</v>
      </c>
      <c r="AK30" s="351">
        <v>0</v>
      </c>
      <c r="AL30" s="351">
        <v>0</v>
      </c>
      <c r="AM30" s="351">
        <v>16</v>
      </c>
      <c r="AN30" s="354">
        <v>20166.16</v>
      </c>
      <c r="AP30" s="356"/>
      <c r="AR30" s="430"/>
    </row>
    <row r="31" spans="1:44" s="355" customFormat="1" ht="15" x14ac:dyDescent="0.2">
      <c r="A31" s="415" t="s">
        <v>469</v>
      </c>
      <c r="B31" s="584" t="s">
        <v>468</v>
      </c>
      <c r="C31" s="380" t="s">
        <v>862</v>
      </c>
      <c r="D31" s="353"/>
      <c r="E31" s="350">
        <v>88654335</v>
      </c>
      <c r="F31" s="351">
        <v>89954319</v>
      </c>
      <c r="G31" s="351">
        <v>364335</v>
      </c>
      <c r="H31" s="351">
        <v>370444</v>
      </c>
      <c r="I31" s="351">
        <v>88290000</v>
      </c>
      <c r="J31" s="351">
        <v>89583875</v>
      </c>
      <c r="K31" s="351">
        <v>39917701</v>
      </c>
      <c r="L31" s="351">
        <v>39698559</v>
      </c>
      <c r="M31" s="351">
        <v>70574</v>
      </c>
      <c r="N31" s="351">
        <v>71608</v>
      </c>
      <c r="O31" s="351">
        <v>85351</v>
      </c>
      <c r="P31" s="351">
        <v>87761</v>
      </c>
      <c r="Q31" s="352">
        <v>98</v>
      </c>
      <c r="R31" s="373">
        <v>98</v>
      </c>
      <c r="S31" s="361">
        <v>0</v>
      </c>
      <c r="T31" s="361">
        <v>0</v>
      </c>
      <c r="U31" s="351">
        <v>69162.5</v>
      </c>
      <c r="V31" s="351">
        <v>70176</v>
      </c>
      <c r="W31" s="351">
        <v>83643.98</v>
      </c>
      <c r="X31" s="351">
        <v>86005.78</v>
      </c>
      <c r="Y31" s="352">
        <v>1281.83</v>
      </c>
      <c r="Z31" s="373">
        <v>1281.8399999999999</v>
      </c>
      <c r="AA31" s="352">
        <v>1276.56</v>
      </c>
      <c r="AB31" s="373">
        <v>1276.56</v>
      </c>
      <c r="AC31" s="353" t="s">
        <v>1</v>
      </c>
      <c r="AD31" s="353" t="s">
        <v>1</v>
      </c>
      <c r="AE31" s="353">
        <v>0</v>
      </c>
      <c r="AF31" s="353">
        <v>152.30000000000001</v>
      </c>
      <c r="AG31" s="353">
        <v>57.64</v>
      </c>
      <c r="AH31" s="352">
        <v>1491.78</v>
      </c>
      <c r="AI31" s="351">
        <v>3</v>
      </c>
      <c r="AJ31" s="351">
        <v>17096</v>
      </c>
      <c r="AK31" s="351">
        <v>0</v>
      </c>
      <c r="AL31" s="351">
        <v>0</v>
      </c>
      <c r="AM31" s="351">
        <v>3</v>
      </c>
      <c r="AN31" s="354">
        <v>17096</v>
      </c>
      <c r="AP31" s="356"/>
      <c r="AR31" s="430"/>
    </row>
    <row r="32" spans="1:44" s="355" customFormat="1" ht="15" x14ac:dyDescent="0.2">
      <c r="A32" s="415" t="s">
        <v>471</v>
      </c>
      <c r="B32" s="584" t="s">
        <v>470</v>
      </c>
      <c r="C32" s="380" t="s">
        <v>785</v>
      </c>
      <c r="D32" s="353"/>
      <c r="E32" s="350">
        <v>3241149.83</v>
      </c>
      <c r="F32" s="351">
        <v>3326460</v>
      </c>
      <c r="G32" s="351">
        <v>313656.43</v>
      </c>
      <c r="H32" s="351">
        <v>333697.19</v>
      </c>
      <c r="I32" s="351">
        <v>2927493.4</v>
      </c>
      <c r="J32" s="351">
        <v>2992762.81</v>
      </c>
      <c r="K32" s="351">
        <v>1763809</v>
      </c>
      <c r="L32" s="351">
        <v>1794000</v>
      </c>
      <c r="M32" s="351">
        <v>17560.8</v>
      </c>
      <c r="N32" s="351">
        <v>17951.87</v>
      </c>
      <c r="O32" s="351">
        <v>20363.900000000001</v>
      </c>
      <c r="P32" s="351">
        <v>20518.400000000001</v>
      </c>
      <c r="Q32" s="352">
        <v>99</v>
      </c>
      <c r="R32" s="373">
        <v>99</v>
      </c>
      <c r="S32" s="361">
        <v>0</v>
      </c>
      <c r="T32" s="361">
        <v>0</v>
      </c>
      <c r="U32" s="351">
        <v>17385.2</v>
      </c>
      <c r="V32" s="351">
        <v>17772.400000000001</v>
      </c>
      <c r="W32" s="351">
        <v>20160.261000000002</v>
      </c>
      <c r="X32" s="351">
        <v>20313.216</v>
      </c>
      <c r="Y32" s="352">
        <v>186.43</v>
      </c>
      <c r="Z32" s="373">
        <v>187.17</v>
      </c>
      <c r="AA32" s="352">
        <v>168.39</v>
      </c>
      <c r="AB32" s="373">
        <v>168.39</v>
      </c>
      <c r="AC32" s="353" t="s">
        <v>1</v>
      </c>
      <c r="AD32" s="353" t="s">
        <v>1</v>
      </c>
      <c r="AE32" s="353">
        <v>1085.94</v>
      </c>
      <c r="AF32" s="353">
        <v>197.64</v>
      </c>
      <c r="AG32" s="353">
        <v>0</v>
      </c>
      <c r="AH32" s="352">
        <v>1470.75</v>
      </c>
      <c r="AI32" s="351">
        <v>19</v>
      </c>
      <c r="AJ32" s="351">
        <v>17772.400000000001</v>
      </c>
      <c r="AK32" s="351">
        <v>0</v>
      </c>
      <c r="AL32" s="351">
        <v>0</v>
      </c>
      <c r="AM32" s="351">
        <v>19</v>
      </c>
      <c r="AN32" s="354">
        <v>17772.400000000001</v>
      </c>
      <c r="AP32" s="356"/>
      <c r="AR32" s="430"/>
    </row>
    <row r="33" spans="1:44" s="355" customFormat="1" ht="15" x14ac:dyDescent="0.2">
      <c r="A33" s="415" t="s">
        <v>472</v>
      </c>
      <c r="B33" s="584" t="s">
        <v>203</v>
      </c>
      <c r="C33" s="380" t="s">
        <v>786</v>
      </c>
      <c r="D33" s="353"/>
      <c r="E33" s="350">
        <v>72045168.930000007</v>
      </c>
      <c r="F33" s="351">
        <v>74102505.299999997</v>
      </c>
      <c r="G33" s="351">
        <v>0</v>
      </c>
      <c r="H33" s="351">
        <v>0</v>
      </c>
      <c r="I33" s="351">
        <v>72045168.930000007</v>
      </c>
      <c r="J33" s="351">
        <v>74102505.299999997</v>
      </c>
      <c r="K33" s="351">
        <v>0</v>
      </c>
      <c r="L33" s="351">
        <v>0</v>
      </c>
      <c r="M33" s="351">
        <v>58750</v>
      </c>
      <c r="N33" s="351">
        <v>60366.6</v>
      </c>
      <c r="O33" s="351">
        <v>68487</v>
      </c>
      <c r="P33" s="351">
        <v>69686.38</v>
      </c>
      <c r="Q33" s="352">
        <v>98.5</v>
      </c>
      <c r="R33" s="373">
        <v>98.7</v>
      </c>
      <c r="S33" s="361">
        <v>0</v>
      </c>
      <c r="T33" s="361">
        <v>0</v>
      </c>
      <c r="U33" s="351">
        <v>57868.800000000003</v>
      </c>
      <c r="V33" s="351">
        <v>59581.8</v>
      </c>
      <c r="W33" s="351">
        <v>67459.694999999992</v>
      </c>
      <c r="X33" s="351">
        <v>68780.457060000001</v>
      </c>
      <c r="Y33" s="352">
        <v>1244.97</v>
      </c>
      <c r="Z33" s="373">
        <v>1243.71</v>
      </c>
      <c r="AA33" s="352">
        <v>1244.97</v>
      </c>
      <c r="AB33" s="373">
        <v>1243.71</v>
      </c>
      <c r="AC33" s="353" t="s">
        <v>1</v>
      </c>
      <c r="AD33" s="353" t="s">
        <v>1</v>
      </c>
      <c r="AE33" s="353">
        <v>0</v>
      </c>
      <c r="AF33" s="353">
        <v>187.11</v>
      </c>
      <c r="AG33" s="353">
        <v>67.86</v>
      </c>
      <c r="AH33" s="352">
        <v>1498.68</v>
      </c>
      <c r="AI33" s="351">
        <v>0</v>
      </c>
      <c r="AJ33" s="351">
        <v>0</v>
      </c>
      <c r="AK33" s="351">
        <v>0</v>
      </c>
      <c r="AL33" s="351">
        <v>0</v>
      </c>
      <c r="AM33" s="351">
        <v>0</v>
      </c>
      <c r="AN33" s="354">
        <v>0</v>
      </c>
      <c r="AP33" s="356"/>
      <c r="AR33" s="430"/>
    </row>
    <row r="34" spans="1:44" s="355" customFormat="1" ht="15" x14ac:dyDescent="0.2">
      <c r="A34" s="415" t="s">
        <v>473</v>
      </c>
      <c r="B34" s="584" t="s">
        <v>204</v>
      </c>
      <c r="C34" s="380" t="s">
        <v>786</v>
      </c>
      <c r="D34" s="353"/>
      <c r="E34" s="350">
        <v>48662056</v>
      </c>
      <c r="F34" s="351">
        <v>49487683.700000003</v>
      </c>
      <c r="G34" s="351">
        <v>2718344</v>
      </c>
      <c r="H34" s="351">
        <v>2781488.7</v>
      </c>
      <c r="I34" s="351">
        <v>45943712</v>
      </c>
      <c r="J34" s="351">
        <v>46706195</v>
      </c>
      <c r="K34" s="351">
        <v>96800</v>
      </c>
      <c r="L34" s="351">
        <v>97734</v>
      </c>
      <c r="M34" s="351">
        <v>42084.4</v>
      </c>
      <c r="N34" s="351">
        <v>42783.6</v>
      </c>
      <c r="O34" s="351">
        <v>45953.3</v>
      </c>
      <c r="P34" s="351">
        <v>46324.2</v>
      </c>
      <c r="Q34" s="352">
        <v>99.19</v>
      </c>
      <c r="R34" s="373">
        <v>99.19</v>
      </c>
      <c r="S34" s="361">
        <v>256.2</v>
      </c>
      <c r="T34" s="361">
        <v>256.2</v>
      </c>
      <c r="U34" s="351">
        <v>41998</v>
      </c>
      <c r="V34" s="351">
        <v>42695</v>
      </c>
      <c r="W34" s="351">
        <v>45837.278270000003</v>
      </c>
      <c r="X34" s="351">
        <v>46205.17398</v>
      </c>
      <c r="Y34" s="352">
        <v>1158.68</v>
      </c>
      <c r="Z34" s="373">
        <v>1159.0999999999999</v>
      </c>
      <c r="AA34" s="352">
        <v>1093.95</v>
      </c>
      <c r="AB34" s="373">
        <v>1093.95</v>
      </c>
      <c r="AC34" s="353" t="s">
        <v>1</v>
      </c>
      <c r="AD34" s="353" t="s">
        <v>1</v>
      </c>
      <c r="AE34" s="353">
        <v>0</v>
      </c>
      <c r="AF34" s="353">
        <v>163.69999999999999</v>
      </c>
      <c r="AG34" s="353">
        <v>60.66</v>
      </c>
      <c r="AH34" s="352">
        <v>1383.46</v>
      </c>
      <c r="AI34" s="351">
        <v>6</v>
      </c>
      <c r="AJ34" s="351">
        <v>42695</v>
      </c>
      <c r="AK34" s="351">
        <v>0</v>
      </c>
      <c r="AL34" s="351">
        <v>0</v>
      </c>
      <c r="AM34" s="351">
        <v>6</v>
      </c>
      <c r="AN34" s="354">
        <v>42695</v>
      </c>
      <c r="AP34" s="356"/>
      <c r="AR34" s="430"/>
    </row>
    <row r="35" spans="1:44" s="355" customFormat="1" ht="15" x14ac:dyDescent="0.2">
      <c r="A35" s="415" t="s">
        <v>475</v>
      </c>
      <c r="B35" s="584" t="s">
        <v>474</v>
      </c>
      <c r="C35" s="380" t="s">
        <v>862</v>
      </c>
      <c r="D35" s="353"/>
      <c r="E35" s="350">
        <v>145410228</v>
      </c>
      <c r="F35" s="351">
        <v>151361966</v>
      </c>
      <c r="G35" s="351">
        <v>1203528</v>
      </c>
      <c r="H35" s="351">
        <v>1264966</v>
      </c>
      <c r="I35" s="351">
        <v>144206700</v>
      </c>
      <c r="J35" s="351">
        <v>150097000</v>
      </c>
      <c r="K35" s="351">
        <v>24039396</v>
      </c>
      <c r="L35" s="351">
        <v>24118416</v>
      </c>
      <c r="M35" s="351">
        <v>130564.7</v>
      </c>
      <c r="N35" s="351">
        <v>133757.70000000001</v>
      </c>
      <c r="O35" s="351">
        <v>155401.70000000001</v>
      </c>
      <c r="P35" s="351">
        <v>158079.70000000001</v>
      </c>
      <c r="Q35" s="352">
        <v>97.399999999999991</v>
      </c>
      <c r="R35" s="373">
        <v>97.4</v>
      </c>
      <c r="S35" s="361">
        <v>0</v>
      </c>
      <c r="T35" s="361">
        <v>0</v>
      </c>
      <c r="U35" s="351">
        <v>127170</v>
      </c>
      <c r="V35" s="351">
        <v>130280</v>
      </c>
      <c r="W35" s="351">
        <v>151361.25580000001</v>
      </c>
      <c r="X35" s="351">
        <v>153969.62780000002</v>
      </c>
      <c r="Y35" s="352">
        <v>1143.43</v>
      </c>
      <c r="Z35" s="373">
        <v>1161.82</v>
      </c>
      <c r="AA35" s="352">
        <v>1133.97</v>
      </c>
      <c r="AB35" s="373">
        <v>1152.1099999999999</v>
      </c>
      <c r="AC35" s="353" t="s">
        <v>1</v>
      </c>
      <c r="AD35" s="353" t="s">
        <v>1</v>
      </c>
      <c r="AE35" s="353">
        <v>0</v>
      </c>
      <c r="AF35" s="353">
        <v>140.94999999999999</v>
      </c>
      <c r="AG35" s="353">
        <v>58.54</v>
      </c>
      <c r="AH35" s="352">
        <v>1361.31</v>
      </c>
      <c r="AI35" s="351">
        <v>18</v>
      </c>
      <c r="AJ35" s="351">
        <v>50288</v>
      </c>
      <c r="AK35" s="351">
        <v>0</v>
      </c>
      <c r="AL35" s="351">
        <v>0</v>
      </c>
      <c r="AM35" s="351">
        <v>17</v>
      </c>
      <c r="AN35" s="354">
        <v>50288</v>
      </c>
      <c r="AP35" s="356"/>
      <c r="AR35" s="430"/>
    </row>
    <row r="36" spans="1:44" s="355" customFormat="1" ht="15" x14ac:dyDescent="0.2">
      <c r="A36" s="415" t="s">
        <v>477</v>
      </c>
      <c r="B36" s="584" t="s">
        <v>476</v>
      </c>
      <c r="C36" s="380" t="s">
        <v>785</v>
      </c>
      <c r="D36" s="353"/>
      <c r="E36" s="350">
        <v>9485753</v>
      </c>
      <c r="F36" s="351">
        <v>9645727</v>
      </c>
      <c r="G36" s="351">
        <v>1671451</v>
      </c>
      <c r="H36" s="351">
        <v>1708396</v>
      </c>
      <c r="I36" s="351">
        <v>7814302</v>
      </c>
      <c r="J36" s="351">
        <v>7937331</v>
      </c>
      <c r="K36" s="351">
        <v>0</v>
      </c>
      <c r="L36" s="351">
        <v>0</v>
      </c>
      <c r="M36" s="351">
        <v>49695.43</v>
      </c>
      <c r="N36" s="351">
        <v>50224.2</v>
      </c>
      <c r="O36" s="351">
        <v>55095.1</v>
      </c>
      <c r="P36" s="351">
        <v>55343</v>
      </c>
      <c r="Q36" s="352">
        <v>98.5</v>
      </c>
      <c r="R36" s="373">
        <v>99</v>
      </c>
      <c r="S36" s="361">
        <v>21</v>
      </c>
      <c r="T36" s="361">
        <v>20</v>
      </c>
      <c r="U36" s="351">
        <v>48971</v>
      </c>
      <c r="V36" s="351">
        <v>49742</v>
      </c>
      <c r="W36" s="351">
        <v>54289.673499999997</v>
      </c>
      <c r="X36" s="351">
        <v>54809.57</v>
      </c>
      <c r="Y36" s="352">
        <v>193.7</v>
      </c>
      <c r="Z36" s="373">
        <v>193.92</v>
      </c>
      <c r="AA36" s="352">
        <v>159.57</v>
      </c>
      <c r="AB36" s="373">
        <v>159.57</v>
      </c>
      <c r="AC36" s="353" t="s">
        <v>1</v>
      </c>
      <c r="AD36" s="353" t="s">
        <v>1</v>
      </c>
      <c r="AE36" s="353">
        <v>1086.75</v>
      </c>
      <c r="AF36" s="353">
        <v>147.15</v>
      </c>
      <c r="AG36" s="353">
        <v>66.42</v>
      </c>
      <c r="AH36" s="352">
        <v>1494.24</v>
      </c>
      <c r="AI36" s="351">
        <v>64</v>
      </c>
      <c r="AJ36" s="351">
        <v>36078.230000000003</v>
      </c>
      <c r="AK36" s="351">
        <v>0</v>
      </c>
      <c r="AL36" s="351">
        <v>0</v>
      </c>
      <c r="AM36" s="351">
        <v>54</v>
      </c>
      <c r="AN36" s="354">
        <v>35983.089999999997</v>
      </c>
      <c r="AP36" s="356"/>
      <c r="AR36" s="430"/>
    </row>
    <row r="37" spans="1:44" s="355" customFormat="1" ht="15" x14ac:dyDescent="0.2">
      <c r="A37" s="415" t="s">
        <v>479</v>
      </c>
      <c r="B37" s="584" t="s">
        <v>478</v>
      </c>
      <c r="C37" s="380" t="s">
        <v>785</v>
      </c>
      <c r="D37" s="353"/>
      <c r="E37" s="350">
        <v>5525262.6299999999</v>
      </c>
      <c r="F37" s="351">
        <v>5790170.0800000001</v>
      </c>
      <c r="G37" s="351">
        <v>2846799.63</v>
      </c>
      <c r="H37" s="351">
        <v>2996142.0800000001</v>
      </c>
      <c r="I37" s="351">
        <v>2678463</v>
      </c>
      <c r="J37" s="351">
        <v>2794028</v>
      </c>
      <c r="K37" s="351">
        <v>54010</v>
      </c>
      <c r="L37" s="351">
        <v>56689</v>
      </c>
      <c r="M37" s="351">
        <v>38336.987399999998</v>
      </c>
      <c r="N37" s="351">
        <v>40010.146099999998</v>
      </c>
      <c r="O37" s="351">
        <v>44003.96</v>
      </c>
      <c r="P37" s="351">
        <v>45370.136100000003</v>
      </c>
      <c r="Q37" s="352">
        <v>98.52</v>
      </c>
      <c r="R37" s="373">
        <v>98.56</v>
      </c>
      <c r="S37" s="361">
        <v>244.4</v>
      </c>
      <c r="T37" s="361">
        <v>220.4</v>
      </c>
      <c r="U37" s="351">
        <v>38014</v>
      </c>
      <c r="V37" s="351">
        <v>39654.400000000001</v>
      </c>
      <c r="W37" s="351">
        <v>43597.101391999997</v>
      </c>
      <c r="X37" s="351">
        <v>44937.20614016</v>
      </c>
      <c r="Y37" s="352">
        <v>145.35</v>
      </c>
      <c r="Z37" s="373">
        <v>146.02000000000001</v>
      </c>
      <c r="AA37" s="352">
        <v>70.459999999999994</v>
      </c>
      <c r="AB37" s="373">
        <v>70.459999999999994</v>
      </c>
      <c r="AC37" s="353" t="s">
        <v>1</v>
      </c>
      <c r="AD37" s="353" t="s">
        <v>1</v>
      </c>
      <c r="AE37" s="353">
        <v>1145.07</v>
      </c>
      <c r="AF37" s="353">
        <v>208.8</v>
      </c>
      <c r="AG37" s="353">
        <v>0</v>
      </c>
      <c r="AH37" s="352">
        <v>1499.89</v>
      </c>
      <c r="AI37" s="351">
        <v>110</v>
      </c>
      <c r="AJ37" s="351">
        <v>39654.400000000001</v>
      </c>
      <c r="AK37" s="351">
        <v>0</v>
      </c>
      <c r="AL37" s="351">
        <v>0</v>
      </c>
      <c r="AM37" s="351">
        <v>92</v>
      </c>
      <c r="AN37" s="354">
        <v>38993.599999999999</v>
      </c>
      <c r="AP37" s="356"/>
      <c r="AR37" s="430"/>
    </row>
    <row r="38" spans="1:44" s="355" customFormat="1" ht="15" x14ac:dyDescent="0.2">
      <c r="A38" s="415" t="s">
        <v>481</v>
      </c>
      <c r="B38" s="584" t="s">
        <v>480</v>
      </c>
      <c r="C38" s="380" t="s">
        <v>979</v>
      </c>
      <c r="D38" s="353"/>
      <c r="E38" s="350">
        <v>83873343</v>
      </c>
      <c r="F38" s="351">
        <v>87679173</v>
      </c>
      <c r="G38" s="351">
        <v>0</v>
      </c>
      <c r="H38" s="351">
        <v>0</v>
      </c>
      <c r="I38" s="351">
        <v>83873343</v>
      </c>
      <c r="J38" s="351">
        <v>87679173</v>
      </c>
      <c r="K38" s="351">
        <v>2603422</v>
      </c>
      <c r="L38" s="351">
        <v>2538466</v>
      </c>
      <c r="M38" s="351">
        <v>82290.899999999994</v>
      </c>
      <c r="N38" s="351">
        <v>85802.1</v>
      </c>
      <c r="O38" s="351">
        <v>103611</v>
      </c>
      <c r="P38" s="351">
        <v>105505.2</v>
      </c>
      <c r="Q38" s="352">
        <v>96.25</v>
      </c>
      <c r="R38" s="373">
        <v>96.5</v>
      </c>
      <c r="S38" s="361">
        <v>0</v>
      </c>
      <c r="T38" s="361">
        <v>0</v>
      </c>
      <c r="U38" s="351">
        <v>79205</v>
      </c>
      <c r="V38" s="351">
        <v>82799</v>
      </c>
      <c r="W38" s="351">
        <v>99725.587500000009</v>
      </c>
      <c r="X38" s="351">
        <v>101812.51799999998</v>
      </c>
      <c r="Y38" s="352">
        <v>1058.94</v>
      </c>
      <c r="Z38" s="373">
        <v>1058.94</v>
      </c>
      <c r="AA38" s="352">
        <v>1058.94</v>
      </c>
      <c r="AB38" s="373">
        <v>1058.94</v>
      </c>
      <c r="AC38" s="353" t="s">
        <v>1</v>
      </c>
      <c r="AD38" s="353" t="s">
        <v>1</v>
      </c>
      <c r="AE38" s="353">
        <v>295</v>
      </c>
      <c r="AF38" s="353">
        <v>0</v>
      </c>
      <c r="AG38" s="353">
        <v>0</v>
      </c>
      <c r="AH38" s="352">
        <v>1353.94</v>
      </c>
      <c r="AI38" s="351">
        <v>0</v>
      </c>
      <c r="AJ38" s="351">
        <v>0</v>
      </c>
      <c r="AK38" s="351">
        <v>0</v>
      </c>
      <c r="AL38" s="351">
        <v>0</v>
      </c>
      <c r="AM38" s="351">
        <v>0</v>
      </c>
      <c r="AN38" s="354">
        <v>0</v>
      </c>
      <c r="AP38" s="356"/>
      <c r="AR38" s="430"/>
    </row>
    <row r="39" spans="1:44" s="355" customFormat="1" ht="15" x14ac:dyDescent="0.2">
      <c r="A39" s="415" t="s">
        <v>483</v>
      </c>
      <c r="B39" s="584" t="s">
        <v>482</v>
      </c>
      <c r="C39" s="380" t="s">
        <v>785</v>
      </c>
      <c r="D39" s="353"/>
      <c r="E39" s="350">
        <v>5496042</v>
      </c>
      <c r="F39" s="351">
        <v>5599977</v>
      </c>
      <c r="G39" s="351">
        <v>301626.2</v>
      </c>
      <c r="H39" s="351">
        <v>361474</v>
      </c>
      <c r="I39" s="351">
        <v>5194415.8</v>
      </c>
      <c r="J39" s="351">
        <v>5238503</v>
      </c>
      <c r="K39" s="351">
        <v>0</v>
      </c>
      <c r="L39" s="351">
        <v>0</v>
      </c>
      <c r="M39" s="351">
        <v>31523.9</v>
      </c>
      <c r="N39" s="351">
        <v>31791.4</v>
      </c>
      <c r="O39" s="351">
        <v>33962.660000000003</v>
      </c>
      <c r="P39" s="351">
        <v>34186.800000000003</v>
      </c>
      <c r="Q39" s="352">
        <v>98</v>
      </c>
      <c r="R39" s="373">
        <v>98</v>
      </c>
      <c r="S39" s="361">
        <v>0</v>
      </c>
      <c r="T39" s="361">
        <v>0</v>
      </c>
      <c r="U39" s="351">
        <v>30893.4</v>
      </c>
      <c r="V39" s="351">
        <v>31155.599999999999</v>
      </c>
      <c r="W39" s="351">
        <v>33283.406800000004</v>
      </c>
      <c r="X39" s="351">
        <v>33503.064000000006</v>
      </c>
      <c r="Y39" s="352">
        <v>177.9</v>
      </c>
      <c r="Z39" s="373">
        <v>179.74</v>
      </c>
      <c r="AA39" s="352">
        <v>168.14</v>
      </c>
      <c r="AB39" s="373">
        <v>168.14</v>
      </c>
      <c r="AC39" s="353" t="s">
        <v>1</v>
      </c>
      <c r="AD39" s="353" t="s">
        <v>1</v>
      </c>
      <c r="AE39" s="353">
        <v>1086.75</v>
      </c>
      <c r="AF39" s="353">
        <v>147.15</v>
      </c>
      <c r="AG39" s="353">
        <v>66.42</v>
      </c>
      <c r="AH39" s="352">
        <v>1480.06</v>
      </c>
      <c r="AI39" s="351">
        <v>9</v>
      </c>
      <c r="AJ39" s="351">
        <v>8525.2999999999993</v>
      </c>
      <c r="AK39" s="351">
        <v>0</v>
      </c>
      <c r="AL39" s="351">
        <v>0</v>
      </c>
      <c r="AM39" s="351">
        <v>9</v>
      </c>
      <c r="AN39" s="354">
        <v>8525.2999999999993</v>
      </c>
      <c r="AP39" s="356"/>
      <c r="AR39" s="430"/>
    </row>
    <row r="40" spans="1:44" s="355" customFormat="1" ht="15" x14ac:dyDescent="0.2">
      <c r="A40" s="415" t="s">
        <v>484</v>
      </c>
      <c r="B40" s="584" t="s">
        <v>205</v>
      </c>
      <c r="C40" s="380" t="s">
        <v>786</v>
      </c>
      <c r="D40" s="353"/>
      <c r="E40" s="350">
        <v>106857925</v>
      </c>
      <c r="F40" s="351">
        <v>112030330</v>
      </c>
      <c r="G40" s="351">
        <v>41925</v>
      </c>
      <c r="H40" s="351">
        <v>43330</v>
      </c>
      <c r="I40" s="351">
        <v>106816000</v>
      </c>
      <c r="J40" s="351">
        <v>111987000</v>
      </c>
      <c r="K40" s="351">
        <v>161268</v>
      </c>
      <c r="L40" s="351">
        <v>165488</v>
      </c>
      <c r="M40" s="351">
        <v>82609.2</v>
      </c>
      <c r="N40" s="351">
        <v>85091.4</v>
      </c>
      <c r="O40" s="351">
        <v>96926.1</v>
      </c>
      <c r="P40" s="351">
        <v>98176.1</v>
      </c>
      <c r="Q40" s="352">
        <v>98.48</v>
      </c>
      <c r="R40" s="373">
        <v>98.28</v>
      </c>
      <c r="S40" s="361">
        <v>5.7</v>
      </c>
      <c r="T40" s="361">
        <v>5.7</v>
      </c>
      <c r="U40" s="351">
        <v>81359.199999999997</v>
      </c>
      <c r="V40" s="351">
        <v>83633.5</v>
      </c>
      <c r="W40" s="351">
        <v>95458.523280000009</v>
      </c>
      <c r="X40" s="351">
        <v>96493.17108</v>
      </c>
      <c r="Y40" s="352">
        <v>1313.41</v>
      </c>
      <c r="Z40" s="373">
        <v>1339.54</v>
      </c>
      <c r="AA40" s="352">
        <v>1312.89</v>
      </c>
      <c r="AB40" s="373">
        <v>1339.02</v>
      </c>
      <c r="AC40" s="353" t="s">
        <v>1</v>
      </c>
      <c r="AD40" s="353" t="s">
        <v>1</v>
      </c>
      <c r="AE40" s="353">
        <v>0</v>
      </c>
      <c r="AF40" s="353">
        <v>143.91</v>
      </c>
      <c r="AG40" s="353">
        <v>85.07</v>
      </c>
      <c r="AH40" s="352">
        <v>1568.52</v>
      </c>
      <c r="AI40" s="351">
        <v>1</v>
      </c>
      <c r="AJ40" s="351">
        <v>1516.6</v>
      </c>
      <c r="AK40" s="351">
        <v>0</v>
      </c>
      <c r="AL40" s="351">
        <v>0</v>
      </c>
      <c r="AM40" s="351">
        <v>1</v>
      </c>
      <c r="AN40" s="354">
        <v>1516.6</v>
      </c>
      <c r="AP40" s="356"/>
      <c r="AR40" s="430"/>
    </row>
    <row r="41" spans="1:44" s="355" customFormat="1" ht="15" x14ac:dyDescent="0.2">
      <c r="A41" s="415" t="s">
        <v>485</v>
      </c>
      <c r="B41" s="584" t="s">
        <v>206</v>
      </c>
      <c r="C41" s="380" t="s">
        <v>786</v>
      </c>
      <c r="D41" s="353"/>
      <c r="E41" s="350">
        <v>160076185</v>
      </c>
      <c r="F41" s="351">
        <v>169026228</v>
      </c>
      <c r="G41" s="351">
        <v>0</v>
      </c>
      <c r="H41" s="351">
        <v>0</v>
      </c>
      <c r="I41" s="351">
        <v>160076185</v>
      </c>
      <c r="J41" s="351">
        <v>169026228</v>
      </c>
      <c r="K41" s="351">
        <v>876342</v>
      </c>
      <c r="L41" s="351">
        <v>936790</v>
      </c>
      <c r="M41" s="351">
        <v>116742</v>
      </c>
      <c r="N41" s="351">
        <v>120912.4</v>
      </c>
      <c r="O41" s="351">
        <v>139506</v>
      </c>
      <c r="P41" s="351">
        <v>143043.67000000001</v>
      </c>
      <c r="Q41" s="352">
        <v>98.5</v>
      </c>
      <c r="R41" s="373">
        <v>98.5</v>
      </c>
      <c r="S41" s="361">
        <v>17.100000000000001</v>
      </c>
      <c r="T41" s="361">
        <v>17.100000000000001</v>
      </c>
      <c r="U41" s="351">
        <v>115008</v>
      </c>
      <c r="V41" s="351">
        <v>119115.8</v>
      </c>
      <c r="W41" s="351">
        <v>137430.51</v>
      </c>
      <c r="X41" s="351">
        <v>140915.11495000002</v>
      </c>
      <c r="Y41" s="352">
        <v>1391.87</v>
      </c>
      <c r="Z41" s="373">
        <v>1419.01</v>
      </c>
      <c r="AA41" s="352">
        <v>1391.87</v>
      </c>
      <c r="AB41" s="373">
        <v>1419.01</v>
      </c>
      <c r="AC41" s="353" t="s">
        <v>1</v>
      </c>
      <c r="AD41" s="353" t="s">
        <v>1</v>
      </c>
      <c r="AE41" s="353">
        <v>0</v>
      </c>
      <c r="AF41" s="353">
        <v>174.78</v>
      </c>
      <c r="AG41" s="353">
        <v>66.599999999999994</v>
      </c>
      <c r="AH41" s="352">
        <v>1660.39</v>
      </c>
      <c r="AI41" s="351">
        <v>0</v>
      </c>
      <c r="AJ41" s="351">
        <v>0</v>
      </c>
      <c r="AK41" s="351">
        <v>0</v>
      </c>
      <c r="AL41" s="351">
        <v>0</v>
      </c>
      <c r="AM41" s="351">
        <v>0</v>
      </c>
      <c r="AN41" s="354">
        <v>0</v>
      </c>
      <c r="AP41" s="356"/>
      <c r="AR41" s="430"/>
    </row>
    <row r="42" spans="1:44" s="355" customFormat="1" ht="15" x14ac:dyDescent="0.2">
      <c r="A42" s="415" t="s">
        <v>487</v>
      </c>
      <c r="B42" s="584" t="s">
        <v>486</v>
      </c>
      <c r="C42" s="380" t="s">
        <v>785</v>
      </c>
      <c r="D42" s="353"/>
      <c r="E42" s="350">
        <v>7549225</v>
      </c>
      <c r="F42" s="351">
        <v>7758811.0300000003</v>
      </c>
      <c r="G42" s="351">
        <v>2704408.99</v>
      </c>
      <c r="H42" s="351">
        <v>2864170</v>
      </c>
      <c r="I42" s="351">
        <v>4844816.01</v>
      </c>
      <c r="J42" s="351">
        <v>4894641.03</v>
      </c>
      <c r="K42" s="351">
        <v>222052</v>
      </c>
      <c r="L42" s="351">
        <v>225062.12</v>
      </c>
      <c r="M42" s="351">
        <v>42880</v>
      </c>
      <c r="N42" s="351">
        <v>43497</v>
      </c>
      <c r="O42" s="351">
        <v>46483</v>
      </c>
      <c r="P42" s="351">
        <v>46812</v>
      </c>
      <c r="Q42" s="352">
        <v>99.5</v>
      </c>
      <c r="R42" s="373">
        <v>99.5</v>
      </c>
      <c r="S42" s="361">
        <v>26.2</v>
      </c>
      <c r="T42" s="361">
        <v>25</v>
      </c>
      <c r="U42" s="351">
        <v>42691.8</v>
      </c>
      <c r="V42" s="351">
        <v>43304.5</v>
      </c>
      <c r="W42" s="351">
        <v>46276.784999999996</v>
      </c>
      <c r="X42" s="351">
        <v>46602.94</v>
      </c>
      <c r="Y42" s="352">
        <v>176.83</v>
      </c>
      <c r="Z42" s="373">
        <v>179.17</v>
      </c>
      <c r="AA42" s="352">
        <v>113.48</v>
      </c>
      <c r="AB42" s="373">
        <v>113.03</v>
      </c>
      <c r="AC42" s="353" t="s">
        <v>1</v>
      </c>
      <c r="AD42" s="353" t="s">
        <v>1</v>
      </c>
      <c r="AE42" s="353">
        <v>1145.06</v>
      </c>
      <c r="AF42" s="353">
        <v>208.8</v>
      </c>
      <c r="AG42" s="353">
        <v>0</v>
      </c>
      <c r="AH42" s="352">
        <v>1533.03</v>
      </c>
      <c r="AI42" s="351">
        <v>65</v>
      </c>
      <c r="AJ42" s="351">
        <v>43304</v>
      </c>
      <c r="AK42" s="351">
        <v>0</v>
      </c>
      <c r="AL42" s="351">
        <v>0</v>
      </c>
      <c r="AM42" s="351">
        <v>58</v>
      </c>
      <c r="AN42" s="354">
        <v>43139</v>
      </c>
      <c r="AP42" s="356"/>
      <c r="AR42" s="430"/>
    </row>
    <row r="43" spans="1:44" s="355" customFormat="1" ht="15" x14ac:dyDescent="0.2">
      <c r="A43" s="415" t="s">
        <v>489</v>
      </c>
      <c r="B43" s="584" t="s">
        <v>488</v>
      </c>
      <c r="C43" s="380" t="s">
        <v>979</v>
      </c>
      <c r="D43" s="353"/>
      <c r="E43" s="350">
        <v>125439583</v>
      </c>
      <c r="F43" s="351">
        <v>128901418</v>
      </c>
      <c r="G43" s="351">
        <v>0</v>
      </c>
      <c r="H43" s="351">
        <v>0</v>
      </c>
      <c r="I43" s="351">
        <v>125439583</v>
      </c>
      <c r="J43" s="351">
        <v>128901418</v>
      </c>
      <c r="K43" s="351">
        <v>1423093</v>
      </c>
      <c r="L43" s="351">
        <v>1426818</v>
      </c>
      <c r="M43" s="351">
        <v>127109.7</v>
      </c>
      <c r="N43" s="351">
        <v>128073.32</v>
      </c>
      <c r="O43" s="351">
        <v>140020.6</v>
      </c>
      <c r="P43" s="351">
        <v>140961.60000000001</v>
      </c>
      <c r="Q43" s="352">
        <v>97.65</v>
      </c>
      <c r="R43" s="373">
        <v>97.65</v>
      </c>
      <c r="S43" s="361">
        <v>66.400000000000006</v>
      </c>
      <c r="T43" s="361">
        <v>66.400000000000006</v>
      </c>
      <c r="U43" s="351">
        <v>124189</v>
      </c>
      <c r="V43" s="351">
        <v>125130</v>
      </c>
      <c r="W43" s="351">
        <v>136796.5159</v>
      </c>
      <c r="X43" s="351">
        <v>137715.40240000002</v>
      </c>
      <c r="Y43" s="352">
        <v>1010.07</v>
      </c>
      <c r="Z43" s="373">
        <v>1030.1400000000001</v>
      </c>
      <c r="AA43" s="352">
        <v>1010.07</v>
      </c>
      <c r="AB43" s="373">
        <v>1030.1400000000001</v>
      </c>
      <c r="AC43" s="353" t="s">
        <v>1</v>
      </c>
      <c r="AD43" s="353" t="s">
        <v>1</v>
      </c>
      <c r="AE43" s="353">
        <v>295</v>
      </c>
      <c r="AF43" s="353">
        <v>0</v>
      </c>
      <c r="AG43" s="353">
        <v>0</v>
      </c>
      <c r="AH43" s="352">
        <v>1325.14</v>
      </c>
      <c r="AI43" s="351">
        <v>0</v>
      </c>
      <c r="AJ43" s="351">
        <v>0</v>
      </c>
      <c r="AK43" s="351">
        <v>0</v>
      </c>
      <c r="AL43" s="351">
        <v>0</v>
      </c>
      <c r="AM43" s="351">
        <v>0</v>
      </c>
      <c r="AN43" s="354">
        <v>0</v>
      </c>
      <c r="AP43" s="356"/>
      <c r="AR43" s="430"/>
    </row>
    <row r="44" spans="1:44" s="355" customFormat="1" ht="15" x14ac:dyDescent="0.2">
      <c r="A44" s="415" t="s">
        <v>491</v>
      </c>
      <c r="B44" s="584" t="s">
        <v>490</v>
      </c>
      <c r="C44" s="380" t="s">
        <v>785</v>
      </c>
      <c r="D44" s="353"/>
      <c r="E44" s="350">
        <v>7557147</v>
      </c>
      <c r="F44" s="351">
        <v>7731336</v>
      </c>
      <c r="G44" s="351">
        <v>725368.76</v>
      </c>
      <c r="H44" s="351">
        <v>741390</v>
      </c>
      <c r="I44" s="351">
        <v>6831778.2400000002</v>
      </c>
      <c r="J44" s="351">
        <v>6989946</v>
      </c>
      <c r="K44" s="351">
        <v>0</v>
      </c>
      <c r="L44" s="351">
        <v>0</v>
      </c>
      <c r="M44" s="351">
        <v>34462.58</v>
      </c>
      <c r="N44" s="351">
        <v>35260.44</v>
      </c>
      <c r="O44" s="351">
        <v>37537.56</v>
      </c>
      <c r="P44" s="351">
        <v>37527.599999999999</v>
      </c>
      <c r="Q44" s="352">
        <v>99</v>
      </c>
      <c r="R44" s="373">
        <v>99</v>
      </c>
      <c r="S44" s="361">
        <v>0</v>
      </c>
      <c r="T44" s="361">
        <v>0</v>
      </c>
      <c r="U44" s="351">
        <v>34118</v>
      </c>
      <c r="V44" s="351">
        <v>34907.800000000003</v>
      </c>
      <c r="W44" s="351">
        <v>37162.184399999998</v>
      </c>
      <c r="X44" s="351">
        <v>37152.324000000001</v>
      </c>
      <c r="Y44" s="352">
        <v>221.5</v>
      </c>
      <c r="Z44" s="373">
        <v>221.48</v>
      </c>
      <c r="AA44" s="352">
        <v>200.24</v>
      </c>
      <c r="AB44" s="373">
        <v>200.24</v>
      </c>
      <c r="AC44" s="353" t="s">
        <v>1</v>
      </c>
      <c r="AD44" s="353" t="s">
        <v>1</v>
      </c>
      <c r="AE44" s="353">
        <v>1079.77</v>
      </c>
      <c r="AF44" s="353">
        <v>185.9</v>
      </c>
      <c r="AG44" s="353">
        <v>76.5</v>
      </c>
      <c r="AH44" s="352">
        <v>1563.65</v>
      </c>
      <c r="AI44" s="351">
        <v>19</v>
      </c>
      <c r="AJ44" s="351">
        <v>21817.040000000001</v>
      </c>
      <c r="AK44" s="351">
        <v>0</v>
      </c>
      <c r="AL44" s="351">
        <v>0</v>
      </c>
      <c r="AM44" s="351">
        <v>19</v>
      </c>
      <c r="AN44" s="354">
        <v>21817</v>
      </c>
      <c r="AP44" s="356"/>
      <c r="AR44" s="430"/>
    </row>
    <row r="45" spans="1:44" s="355" customFormat="1" ht="15" x14ac:dyDescent="0.2">
      <c r="A45" s="415" t="s">
        <v>493</v>
      </c>
      <c r="B45" s="584" t="s">
        <v>492</v>
      </c>
      <c r="C45" s="380" t="s">
        <v>785</v>
      </c>
      <c r="D45" s="353" t="s">
        <v>1005</v>
      </c>
      <c r="E45" s="350">
        <v>3736920</v>
      </c>
      <c r="F45" s="351">
        <v>3811018</v>
      </c>
      <c r="G45" s="351">
        <v>0</v>
      </c>
      <c r="H45" s="351">
        <v>0</v>
      </c>
      <c r="I45" s="351">
        <v>3736920</v>
      </c>
      <c r="J45" s="351">
        <v>3811018</v>
      </c>
      <c r="K45" s="351">
        <v>0</v>
      </c>
      <c r="L45" s="351">
        <v>0</v>
      </c>
      <c r="M45" s="351">
        <v>33673.5</v>
      </c>
      <c r="N45" s="351">
        <v>34341.800000000003</v>
      </c>
      <c r="O45" s="351">
        <v>38063</v>
      </c>
      <c r="P45" s="351">
        <v>38670.6</v>
      </c>
      <c r="Q45" s="352">
        <v>98</v>
      </c>
      <c r="R45" s="373">
        <v>98</v>
      </c>
      <c r="S45" s="361">
        <v>0</v>
      </c>
      <c r="T45" s="361">
        <v>0</v>
      </c>
      <c r="U45" s="351">
        <v>33000</v>
      </c>
      <c r="V45" s="351">
        <v>33655</v>
      </c>
      <c r="W45" s="351">
        <v>37301.74</v>
      </c>
      <c r="X45" s="351">
        <v>37897.187999999995</v>
      </c>
      <c r="Y45" s="352">
        <v>113.24</v>
      </c>
      <c r="Z45" s="373">
        <v>113.24</v>
      </c>
      <c r="AA45" s="352">
        <v>113.24</v>
      </c>
      <c r="AB45" s="373">
        <v>113.24</v>
      </c>
      <c r="AC45" s="353" t="s">
        <v>1</v>
      </c>
      <c r="AD45" s="353" t="s">
        <v>1</v>
      </c>
      <c r="AE45" s="353">
        <v>1141.0899999999999</v>
      </c>
      <c r="AF45" s="353">
        <v>147.82</v>
      </c>
      <c r="AG45" s="353">
        <v>0</v>
      </c>
      <c r="AH45" s="352">
        <v>1402.15</v>
      </c>
      <c r="AI45" s="351">
        <v>0</v>
      </c>
      <c r="AJ45" s="351">
        <v>0</v>
      </c>
      <c r="AK45" s="351">
        <v>0</v>
      </c>
      <c r="AL45" s="351">
        <v>0</v>
      </c>
      <c r="AM45" s="351">
        <v>0</v>
      </c>
      <c r="AN45" s="354">
        <v>0</v>
      </c>
      <c r="AP45" s="356"/>
      <c r="AR45" s="430"/>
    </row>
    <row r="46" spans="1:44" s="355" customFormat="1" ht="15" x14ac:dyDescent="0.2">
      <c r="A46" s="415" t="s">
        <v>495</v>
      </c>
      <c r="B46" s="584" t="s">
        <v>494</v>
      </c>
      <c r="C46" s="380" t="s">
        <v>785</v>
      </c>
      <c r="D46" s="353"/>
      <c r="E46" s="350">
        <v>5933636</v>
      </c>
      <c r="F46" s="351">
        <v>5977386</v>
      </c>
      <c r="G46" s="351">
        <v>698906</v>
      </c>
      <c r="H46" s="351">
        <v>708349</v>
      </c>
      <c r="I46" s="351">
        <v>5234730</v>
      </c>
      <c r="J46" s="351">
        <v>5269037</v>
      </c>
      <c r="K46" s="351">
        <v>0</v>
      </c>
      <c r="L46" s="351">
        <v>0</v>
      </c>
      <c r="M46" s="351">
        <v>32512.53</v>
      </c>
      <c r="N46" s="351">
        <v>32727.71</v>
      </c>
      <c r="O46" s="351">
        <v>36912.94</v>
      </c>
      <c r="P46" s="351">
        <v>37155.9</v>
      </c>
      <c r="Q46" s="352">
        <v>98.5</v>
      </c>
      <c r="R46" s="373">
        <v>98.5</v>
      </c>
      <c r="S46" s="361">
        <v>163.80000000000001</v>
      </c>
      <c r="T46" s="361">
        <v>163.80000000000001</v>
      </c>
      <c r="U46" s="351">
        <v>32188.6</v>
      </c>
      <c r="V46" s="351">
        <v>32400.6</v>
      </c>
      <c r="W46" s="351">
        <v>36523.045900000005</v>
      </c>
      <c r="X46" s="351">
        <v>36762.361500000006</v>
      </c>
      <c r="Y46" s="352">
        <v>184.34</v>
      </c>
      <c r="Z46" s="373">
        <v>184.48</v>
      </c>
      <c r="AA46" s="352">
        <v>162.63</v>
      </c>
      <c r="AB46" s="373">
        <v>162.62</v>
      </c>
      <c r="AC46" s="353" t="s">
        <v>1</v>
      </c>
      <c r="AD46" s="353" t="s">
        <v>1</v>
      </c>
      <c r="AE46" s="353">
        <v>1241.1400000000001</v>
      </c>
      <c r="AF46" s="353">
        <v>176.4</v>
      </c>
      <c r="AG46" s="353">
        <v>72.44</v>
      </c>
      <c r="AH46" s="352">
        <v>1674.46</v>
      </c>
      <c r="AI46" s="351">
        <v>10</v>
      </c>
      <c r="AJ46" s="351">
        <v>16398.12</v>
      </c>
      <c r="AK46" s="351">
        <v>0</v>
      </c>
      <c r="AL46" s="351">
        <v>0</v>
      </c>
      <c r="AM46" s="351">
        <v>9</v>
      </c>
      <c r="AN46" s="354">
        <v>16221.69</v>
      </c>
      <c r="AP46" s="356"/>
      <c r="AR46" s="430"/>
    </row>
    <row r="47" spans="1:44" s="355" customFormat="1" ht="15" x14ac:dyDescent="0.2">
      <c r="A47" s="415" t="s">
        <v>497</v>
      </c>
      <c r="B47" s="584" t="s">
        <v>496</v>
      </c>
      <c r="C47" s="380" t="s">
        <v>785</v>
      </c>
      <c r="D47" s="353"/>
      <c r="E47" s="350">
        <v>5672900</v>
      </c>
      <c r="F47" s="351">
        <v>5965549</v>
      </c>
      <c r="G47" s="351">
        <v>47375</v>
      </c>
      <c r="H47" s="351">
        <v>69644</v>
      </c>
      <c r="I47" s="351">
        <v>5625525</v>
      </c>
      <c r="J47" s="351">
        <v>5895905</v>
      </c>
      <c r="K47" s="351">
        <v>0</v>
      </c>
      <c r="L47" s="351">
        <v>0</v>
      </c>
      <c r="M47" s="351">
        <v>21680.1</v>
      </c>
      <c r="N47" s="351">
        <v>22299</v>
      </c>
      <c r="O47" s="351">
        <v>27226.9</v>
      </c>
      <c r="P47" s="351">
        <v>27506.95</v>
      </c>
      <c r="Q47" s="352">
        <v>97</v>
      </c>
      <c r="R47" s="373">
        <v>97</v>
      </c>
      <c r="S47" s="361">
        <v>0</v>
      </c>
      <c r="T47" s="361">
        <v>0</v>
      </c>
      <c r="U47" s="351">
        <v>21030</v>
      </c>
      <c r="V47" s="351">
        <v>21630</v>
      </c>
      <c r="W47" s="351">
        <v>26410.093000000001</v>
      </c>
      <c r="X47" s="351">
        <v>26681.7415</v>
      </c>
      <c r="Y47" s="352">
        <v>269.75</v>
      </c>
      <c r="Z47" s="373">
        <v>275.8</v>
      </c>
      <c r="AA47" s="352">
        <v>267.5</v>
      </c>
      <c r="AB47" s="373">
        <v>272.58</v>
      </c>
      <c r="AC47" s="353" t="s">
        <v>1</v>
      </c>
      <c r="AD47" s="353" t="s">
        <v>1</v>
      </c>
      <c r="AE47" s="353">
        <v>1129.78</v>
      </c>
      <c r="AF47" s="353">
        <v>159.06</v>
      </c>
      <c r="AG47" s="353">
        <v>64.86</v>
      </c>
      <c r="AH47" s="352">
        <v>1629.5</v>
      </c>
      <c r="AI47" s="351">
        <v>8</v>
      </c>
      <c r="AJ47" s="351">
        <v>7568</v>
      </c>
      <c r="AK47" s="351">
        <v>0</v>
      </c>
      <c r="AL47" s="351">
        <v>0</v>
      </c>
      <c r="AM47" s="351">
        <v>6</v>
      </c>
      <c r="AN47" s="354">
        <v>6813</v>
      </c>
      <c r="AP47" s="356"/>
      <c r="AR47" s="430"/>
    </row>
    <row r="48" spans="1:44" s="355" customFormat="1" ht="15" x14ac:dyDescent="0.2">
      <c r="A48" s="415" t="s">
        <v>499</v>
      </c>
      <c r="B48" s="584" t="s">
        <v>498</v>
      </c>
      <c r="C48" s="380" t="s">
        <v>862</v>
      </c>
      <c r="D48" s="353"/>
      <c r="E48" s="350">
        <v>66793088</v>
      </c>
      <c r="F48" s="351">
        <v>66793088</v>
      </c>
      <c r="G48" s="351">
        <v>0</v>
      </c>
      <c r="H48" s="351">
        <v>0</v>
      </c>
      <c r="I48" s="351">
        <v>66793088</v>
      </c>
      <c r="J48" s="351">
        <v>66793088</v>
      </c>
      <c r="K48" s="351">
        <v>26983000</v>
      </c>
      <c r="L48" s="351">
        <v>25029307</v>
      </c>
      <c r="M48" s="351">
        <v>52785.1</v>
      </c>
      <c r="N48" s="351">
        <v>52785.09</v>
      </c>
      <c r="O48" s="351">
        <v>61147</v>
      </c>
      <c r="P48" s="351">
        <v>62033.47</v>
      </c>
      <c r="Q48" s="352">
        <v>97.05</v>
      </c>
      <c r="R48" s="373">
        <v>97.05</v>
      </c>
      <c r="S48" s="361">
        <v>0</v>
      </c>
      <c r="T48" s="361">
        <v>0</v>
      </c>
      <c r="U48" s="351">
        <v>51227.9</v>
      </c>
      <c r="V48" s="351">
        <v>51227.9</v>
      </c>
      <c r="W48" s="351">
        <v>59343.163500000002</v>
      </c>
      <c r="X48" s="351">
        <v>60203.482635</v>
      </c>
      <c r="Y48" s="352">
        <v>1303.8399999999999</v>
      </c>
      <c r="Z48" s="373">
        <v>1303.8399999999999</v>
      </c>
      <c r="AA48" s="352">
        <v>1303.8399999999999</v>
      </c>
      <c r="AB48" s="373">
        <v>1303.8399999999999</v>
      </c>
      <c r="AC48" s="353" t="s">
        <v>1</v>
      </c>
      <c r="AD48" s="353" t="s">
        <v>1</v>
      </c>
      <c r="AE48" s="353">
        <v>0</v>
      </c>
      <c r="AF48" s="353">
        <v>152.30000000000001</v>
      </c>
      <c r="AG48" s="353">
        <v>57.64</v>
      </c>
      <c r="AH48" s="352">
        <v>1513.78</v>
      </c>
      <c r="AI48" s="351">
        <v>0</v>
      </c>
      <c r="AJ48" s="351">
        <v>0</v>
      </c>
      <c r="AK48" s="351">
        <v>0</v>
      </c>
      <c r="AL48" s="351">
        <v>0</v>
      </c>
      <c r="AM48" s="351">
        <v>0</v>
      </c>
      <c r="AN48" s="354">
        <v>0</v>
      </c>
      <c r="AP48" s="356"/>
      <c r="AR48" s="430"/>
    </row>
    <row r="49" spans="1:44" s="355" customFormat="1" ht="15" x14ac:dyDescent="0.2">
      <c r="A49" s="415" t="s">
        <v>501</v>
      </c>
      <c r="B49" s="584" t="s">
        <v>500</v>
      </c>
      <c r="C49" s="380" t="s">
        <v>862</v>
      </c>
      <c r="D49" s="353"/>
      <c r="E49" s="350">
        <v>72868821</v>
      </c>
      <c r="F49" s="351">
        <v>73450424</v>
      </c>
      <c r="G49" s="351">
        <v>456176</v>
      </c>
      <c r="H49" s="351">
        <v>459881</v>
      </c>
      <c r="I49" s="351">
        <v>72412645</v>
      </c>
      <c r="J49" s="351">
        <v>72990543</v>
      </c>
      <c r="K49" s="351">
        <v>9795841</v>
      </c>
      <c r="L49" s="351">
        <v>9891413</v>
      </c>
      <c r="M49" s="351">
        <v>59347.6</v>
      </c>
      <c r="N49" s="351">
        <v>59821.25</v>
      </c>
      <c r="O49" s="351">
        <v>68942.8</v>
      </c>
      <c r="P49" s="351">
        <v>68884.03</v>
      </c>
      <c r="Q49" s="352">
        <v>97.5</v>
      </c>
      <c r="R49" s="373">
        <v>97.5</v>
      </c>
      <c r="S49" s="361">
        <v>0</v>
      </c>
      <c r="T49" s="361">
        <v>0</v>
      </c>
      <c r="U49" s="351">
        <v>57863.9</v>
      </c>
      <c r="V49" s="351">
        <v>58325.7</v>
      </c>
      <c r="W49" s="351">
        <v>67219.23</v>
      </c>
      <c r="X49" s="351">
        <v>67161.929250000001</v>
      </c>
      <c r="Y49" s="352">
        <v>1259.31</v>
      </c>
      <c r="Z49" s="373">
        <v>1259.31</v>
      </c>
      <c r="AA49" s="352">
        <v>1251.43</v>
      </c>
      <c r="AB49" s="373">
        <v>1251.43</v>
      </c>
      <c r="AC49" s="353" t="s">
        <v>1</v>
      </c>
      <c r="AD49" s="353" t="s">
        <v>1</v>
      </c>
      <c r="AE49" s="353">
        <v>0</v>
      </c>
      <c r="AF49" s="353">
        <v>140.94999999999999</v>
      </c>
      <c r="AG49" s="353">
        <v>58.54</v>
      </c>
      <c r="AH49" s="352">
        <v>1458.8</v>
      </c>
      <c r="AI49" s="351">
        <v>7</v>
      </c>
      <c r="AJ49" s="351">
        <v>11780.9</v>
      </c>
      <c r="AK49" s="351">
        <v>0</v>
      </c>
      <c r="AL49" s="351">
        <v>0</v>
      </c>
      <c r="AM49" s="351">
        <v>7</v>
      </c>
      <c r="AN49" s="354">
        <v>11780.9</v>
      </c>
      <c r="AP49" s="356"/>
      <c r="AR49" s="430"/>
    </row>
    <row r="50" spans="1:44" s="355" customFormat="1" ht="15" x14ac:dyDescent="0.2">
      <c r="A50" s="415" t="s">
        <v>503</v>
      </c>
      <c r="B50" s="584" t="s">
        <v>502</v>
      </c>
      <c r="C50" s="380" t="s">
        <v>785</v>
      </c>
      <c r="D50" s="353"/>
      <c r="E50" s="350">
        <v>6702010</v>
      </c>
      <c r="F50" s="351">
        <v>7060491</v>
      </c>
      <c r="G50" s="351">
        <v>0</v>
      </c>
      <c r="H50" s="351">
        <v>0</v>
      </c>
      <c r="I50" s="351">
        <v>6702010</v>
      </c>
      <c r="J50" s="351">
        <v>7060491</v>
      </c>
      <c r="K50" s="351">
        <v>0</v>
      </c>
      <c r="L50" s="351">
        <v>0</v>
      </c>
      <c r="M50" s="351">
        <v>39183.5</v>
      </c>
      <c r="N50" s="351">
        <v>40471.300000000003</v>
      </c>
      <c r="O50" s="351">
        <v>43423.7</v>
      </c>
      <c r="P50" s="351">
        <v>44591.5</v>
      </c>
      <c r="Q50" s="352">
        <v>98.7</v>
      </c>
      <c r="R50" s="373">
        <v>98.7</v>
      </c>
      <c r="S50" s="361">
        <v>1</v>
      </c>
      <c r="T50" s="361">
        <v>1</v>
      </c>
      <c r="U50" s="351">
        <v>38675.1</v>
      </c>
      <c r="V50" s="351">
        <v>39946.199999999997</v>
      </c>
      <c r="W50" s="351">
        <v>42860.191899999998</v>
      </c>
      <c r="X50" s="351">
        <v>44012.8105</v>
      </c>
      <c r="Y50" s="352">
        <v>173.29</v>
      </c>
      <c r="Z50" s="373">
        <v>176.75</v>
      </c>
      <c r="AA50" s="352">
        <v>173.29</v>
      </c>
      <c r="AB50" s="373">
        <v>176.75</v>
      </c>
      <c r="AC50" s="353" t="s">
        <v>1</v>
      </c>
      <c r="AD50" s="353" t="s">
        <v>1</v>
      </c>
      <c r="AE50" s="353">
        <v>1144.26</v>
      </c>
      <c r="AF50" s="353">
        <v>181.35</v>
      </c>
      <c r="AG50" s="353">
        <v>64.260000000000005</v>
      </c>
      <c r="AH50" s="352">
        <v>1566.62</v>
      </c>
      <c r="AI50" s="351">
        <v>0</v>
      </c>
      <c r="AJ50" s="351">
        <v>0</v>
      </c>
      <c r="AK50" s="351">
        <v>0</v>
      </c>
      <c r="AL50" s="351">
        <v>0</v>
      </c>
      <c r="AM50" s="351">
        <v>0</v>
      </c>
      <c r="AN50" s="354">
        <v>0</v>
      </c>
      <c r="AP50" s="356"/>
      <c r="AR50" s="430"/>
    </row>
    <row r="51" spans="1:44" s="355" customFormat="1" ht="15" x14ac:dyDescent="0.2">
      <c r="A51" s="415" t="s">
        <v>505</v>
      </c>
      <c r="B51" s="584" t="s">
        <v>504</v>
      </c>
      <c r="C51" s="380" t="s">
        <v>981</v>
      </c>
      <c r="D51" s="353"/>
      <c r="E51" s="350">
        <v>85182054.466000006</v>
      </c>
      <c r="F51" s="351">
        <v>88755588</v>
      </c>
      <c r="G51" s="351">
        <v>0</v>
      </c>
      <c r="H51" s="351">
        <v>0</v>
      </c>
      <c r="I51" s="351">
        <v>85182054.466000006</v>
      </c>
      <c r="J51" s="351">
        <v>88755588</v>
      </c>
      <c r="K51" s="351">
        <v>20291920.9736</v>
      </c>
      <c r="L51" s="351">
        <v>20828510</v>
      </c>
      <c r="M51" s="351">
        <v>86095.2</v>
      </c>
      <c r="N51" s="351">
        <v>87154.1</v>
      </c>
      <c r="O51" s="351">
        <v>104239.11109999999</v>
      </c>
      <c r="P51" s="351">
        <v>104869.1</v>
      </c>
      <c r="Q51" s="352">
        <v>96.8</v>
      </c>
      <c r="R51" s="373">
        <v>97.7</v>
      </c>
      <c r="S51" s="361">
        <v>26.8</v>
      </c>
      <c r="T51" s="361">
        <v>20.399999999999999</v>
      </c>
      <c r="U51" s="351">
        <v>83367</v>
      </c>
      <c r="V51" s="351">
        <v>85170</v>
      </c>
      <c r="W51" s="351">
        <v>100930.25954479999</v>
      </c>
      <c r="X51" s="351">
        <v>102477.5107</v>
      </c>
      <c r="Y51" s="352">
        <v>1021.77</v>
      </c>
      <c r="Z51" s="373">
        <v>1042.0999999999999</v>
      </c>
      <c r="AA51" s="352">
        <v>1021.77</v>
      </c>
      <c r="AB51" s="373">
        <v>1042.0999999999999</v>
      </c>
      <c r="AC51" s="353" t="s">
        <v>1</v>
      </c>
      <c r="AD51" s="353" t="s">
        <v>1</v>
      </c>
      <c r="AE51" s="353">
        <v>295</v>
      </c>
      <c r="AF51" s="353">
        <v>0</v>
      </c>
      <c r="AG51" s="353">
        <v>0</v>
      </c>
      <c r="AH51" s="352">
        <v>1337.1</v>
      </c>
      <c r="AI51" s="351">
        <v>0</v>
      </c>
      <c r="AJ51" s="351">
        <v>0</v>
      </c>
      <c r="AK51" s="351">
        <v>0</v>
      </c>
      <c r="AL51" s="351">
        <v>0</v>
      </c>
      <c r="AM51" s="351">
        <v>0</v>
      </c>
      <c r="AN51" s="354">
        <v>0</v>
      </c>
      <c r="AP51" s="356"/>
      <c r="AR51" s="430"/>
    </row>
    <row r="52" spans="1:44" s="355" customFormat="1" ht="15" x14ac:dyDescent="0.2">
      <c r="A52" s="415" t="s">
        <v>507</v>
      </c>
      <c r="B52" s="584" t="s">
        <v>506</v>
      </c>
      <c r="C52" s="380" t="s">
        <v>785</v>
      </c>
      <c r="D52" s="353"/>
      <c r="E52" s="350">
        <v>5869627</v>
      </c>
      <c r="F52" s="351">
        <v>5974956</v>
      </c>
      <c r="G52" s="351">
        <v>562560</v>
      </c>
      <c r="H52" s="351">
        <v>568826</v>
      </c>
      <c r="I52" s="351">
        <v>5307067</v>
      </c>
      <c r="J52" s="351">
        <v>5406130</v>
      </c>
      <c r="K52" s="351">
        <v>0</v>
      </c>
      <c r="L52" s="351">
        <v>0</v>
      </c>
      <c r="M52" s="351">
        <v>26711.73</v>
      </c>
      <c r="N52" s="351">
        <v>27312.6</v>
      </c>
      <c r="O52" s="351">
        <v>30782.75</v>
      </c>
      <c r="P52" s="351">
        <v>31376.9</v>
      </c>
      <c r="Q52" s="352">
        <v>98.87</v>
      </c>
      <c r="R52" s="373">
        <v>98.5</v>
      </c>
      <c r="S52" s="361">
        <v>0</v>
      </c>
      <c r="T52" s="361">
        <v>0</v>
      </c>
      <c r="U52" s="351">
        <v>26409.9</v>
      </c>
      <c r="V52" s="351">
        <v>26902.9</v>
      </c>
      <c r="W52" s="351">
        <v>30434.904924999999</v>
      </c>
      <c r="X52" s="351">
        <v>30906.246500000005</v>
      </c>
      <c r="Y52" s="352">
        <v>222.25</v>
      </c>
      <c r="Z52" s="373">
        <v>222.09</v>
      </c>
      <c r="AA52" s="352">
        <v>200.95</v>
      </c>
      <c r="AB52" s="373">
        <v>200.95</v>
      </c>
      <c r="AC52" s="353" t="s">
        <v>1</v>
      </c>
      <c r="AD52" s="353" t="s">
        <v>1</v>
      </c>
      <c r="AE52" s="353">
        <v>1047.28</v>
      </c>
      <c r="AF52" s="353">
        <v>177.61</v>
      </c>
      <c r="AG52" s="353">
        <v>68.959999999999994</v>
      </c>
      <c r="AH52" s="352">
        <v>1515.94</v>
      </c>
      <c r="AI52" s="351">
        <v>8</v>
      </c>
      <c r="AJ52" s="351">
        <v>18472.3</v>
      </c>
      <c r="AK52" s="351">
        <v>0</v>
      </c>
      <c r="AL52" s="351">
        <v>0</v>
      </c>
      <c r="AM52" s="351">
        <v>8</v>
      </c>
      <c r="AN52" s="354">
        <v>18472.3</v>
      </c>
      <c r="AP52" s="356"/>
      <c r="AR52" s="430"/>
    </row>
    <row r="53" spans="1:44" s="355" customFormat="1" ht="15" x14ac:dyDescent="0.2">
      <c r="A53" s="415" t="s">
        <v>509</v>
      </c>
      <c r="B53" s="584" t="s">
        <v>508</v>
      </c>
      <c r="C53" s="380" t="s">
        <v>785</v>
      </c>
      <c r="D53" s="353"/>
      <c r="E53" s="350">
        <v>9206804</v>
      </c>
      <c r="F53" s="351">
        <v>9509068</v>
      </c>
      <c r="G53" s="351">
        <v>557181.48</v>
      </c>
      <c r="H53" s="351">
        <v>569318</v>
      </c>
      <c r="I53" s="351">
        <v>8649622.5199999996</v>
      </c>
      <c r="J53" s="351">
        <v>8939750</v>
      </c>
      <c r="K53" s="351">
        <v>119715</v>
      </c>
      <c r="L53" s="351">
        <v>121564</v>
      </c>
      <c r="M53" s="351">
        <v>46873.599999999999</v>
      </c>
      <c r="N53" s="351">
        <v>47557.2</v>
      </c>
      <c r="O53" s="351">
        <v>53672.85</v>
      </c>
      <c r="P53" s="351">
        <v>53950.400000000001</v>
      </c>
      <c r="Q53" s="352">
        <v>98.9</v>
      </c>
      <c r="R53" s="373">
        <v>98.9</v>
      </c>
      <c r="S53" s="361">
        <v>227.67</v>
      </c>
      <c r="T53" s="361">
        <v>176.26</v>
      </c>
      <c r="U53" s="351">
        <v>46585.7</v>
      </c>
      <c r="V53" s="351">
        <v>47210.3</v>
      </c>
      <c r="W53" s="351">
        <v>53310.118649999997</v>
      </c>
      <c r="X53" s="351">
        <v>53533.205600000008</v>
      </c>
      <c r="Y53" s="352">
        <v>197.63</v>
      </c>
      <c r="Z53" s="373">
        <v>201.42</v>
      </c>
      <c r="AA53" s="352">
        <v>185.67</v>
      </c>
      <c r="AB53" s="373">
        <v>189.36</v>
      </c>
      <c r="AC53" s="353" t="s">
        <v>1</v>
      </c>
      <c r="AD53" s="353" t="s">
        <v>1</v>
      </c>
      <c r="AE53" s="353">
        <v>1089.99</v>
      </c>
      <c r="AF53" s="353">
        <v>147.15</v>
      </c>
      <c r="AG53" s="353">
        <v>70.650000000000006</v>
      </c>
      <c r="AH53" s="352">
        <v>1509.21</v>
      </c>
      <c r="AI53" s="351">
        <v>26</v>
      </c>
      <c r="AJ53" s="351">
        <v>15449.1</v>
      </c>
      <c r="AK53" s="351">
        <v>0</v>
      </c>
      <c r="AL53" s="351">
        <v>0</v>
      </c>
      <c r="AM53" s="351">
        <v>26</v>
      </c>
      <c r="AN53" s="354">
        <v>15449.1</v>
      </c>
      <c r="AP53" s="356"/>
      <c r="AR53" s="430"/>
    </row>
    <row r="54" spans="1:44" s="355" customFormat="1" ht="15" x14ac:dyDescent="0.2">
      <c r="A54" s="415" t="s">
        <v>511</v>
      </c>
      <c r="B54" s="584" t="s">
        <v>510</v>
      </c>
      <c r="C54" s="380" t="s">
        <v>785</v>
      </c>
      <c r="D54" s="353"/>
      <c r="E54" s="350">
        <v>6423234</v>
      </c>
      <c r="F54" s="351">
        <v>6549926</v>
      </c>
      <c r="G54" s="351">
        <v>424140</v>
      </c>
      <c r="H54" s="351">
        <v>440273</v>
      </c>
      <c r="I54" s="351">
        <v>5999094</v>
      </c>
      <c r="J54" s="351">
        <v>6109653</v>
      </c>
      <c r="K54" s="351">
        <v>0</v>
      </c>
      <c r="L54" s="351">
        <v>0</v>
      </c>
      <c r="M54" s="351">
        <v>31486.6</v>
      </c>
      <c r="N54" s="351">
        <v>32066.89</v>
      </c>
      <c r="O54" s="351">
        <v>36153.120000000003</v>
      </c>
      <c r="P54" s="351">
        <v>36529.35</v>
      </c>
      <c r="Q54" s="352">
        <v>98.5</v>
      </c>
      <c r="R54" s="373">
        <v>98.5</v>
      </c>
      <c r="S54" s="361">
        <v>0</v>
      </c>
      <c r="T54" s="361">
        <v>0</v>
      </c>
      <c r="U54" s="351">
        <v>31014.3</v>
      </c>
      <c r="V54" s="351">
        <v>31585.9</v>
      </c>
      <c r="W54" s="351">
        <v>35610.823199999999</v>
      </c>
      <c r="X54" s="351">
        <v>35981.409749999999</v>
      </c>
      <c r="Y54" s="352">
        <v>207.11</v>
      </c>
      <c r="Z54" s="373">
        <v>207.37</v>
      </c>
      <c r="AA54" s="352">
        <v>193.43</v>
      </c>
      <c r="AB54" s="373">
        <v>193.43</v>
      </c>
      <c r="AC54" s="353" t="s">
        <v>1</v>
      </c>
      <c r="AD54" s="353" t="s">
        <v>1</v>
      </c>
      <c r="AE54" s="353">
        <v>1184.6099999999999</v>
      </c>
      <c r="AF54" s="353">
        <v>212.58</v>
      </c>
      <c r="AG54" s="353">
        <v>0</v>
      </c>
      <c r="AH54" s="352">
        <v>1604.56</v>
      </c>
      <c r="AI54" s="351">
        <v>34</v>
      </c>
      <c r="AJ54" s="351">
        <v>13009.63</v>
      </c>
      <c r="AK54" s="351">
        <v>0</v>
      </c>
      <c r="AL54" s="351">
        <v>0</v>
      </c>
      <c r="AM54" s="351">
        <v>32</v>
      </c>
      <c r="AN54" s="354">
        <v>12932.66</v>
      </c>
      <c r="AP54" s="356"/>
      <c r="AR54" s="430"/>
    </row>
    <row r="55" spans="1:44" s="355" customFormat="1" ht="15" x14ac:dyDescent="0.2">
      <c r="A55" s="415" t="s">
        <v>304</v>
      </c>
      <c r="B55" s="584" t="s">
        <v>303</v>
      </c>
      <c r="C55" s="380" t="s">
        <v>785</v>
      </c>
      <c r="D55" s="353"/>
      <c r="E55" s="350">
        <v>6952578</v>
      </c>
      <c r="F55" s="351">
        <v>7093606</v>
      </c>
      <c r="G55" s="351">
        <v>226236</v>
      </c>
      <c r="H55" s="351">
        <v>231492</v>
      </c>
      <c r="I55" s="351">
        <v>6726342</v>
      </c>
      <c r="J55" s="351">
        <v>6862114</v>
      </c>
      <c r="K55" s="351">
        <v>0</v>
      </c>
      <c r="L55" s="351">
        <v>0</v>
      </c>
      <c r="M55" s="351">
        <v>29380</v>
      </c>
      <c r="N55" s="351">
        <v>29943</v>
      </c>
      <c r="O55" s="351">
        <v>33121</v>
      </c>
      <c r="P55" s="351">
        <v>33292</v>
      </c>
      <c r="Q55" s="352">
        <v>97.8</v>
      </c>
      <c r="R55" s="373">
        <v>97.9</v>
      </c>
      <c r="S55" s="361">
        <v>0</v>
      </c>
      <c r="T55" s="361">
        <v>0</v>
      </c>
      <c r="U55" s="351">
        <v>28734</v>
      </c>
      <c r="V55" s="351">
        <v>29314</v>
      </c>
      <c r="W55" s="351">
        <v>32392.338</v>
      </c>
      <c r="X55" s="351">
        <v>32592.868000000002</v>
      </c>
      <c r="Y55" s="352">
        <v>241.96</v>
      </c>
      <c r="Z55" s="373">
        <v>241.99</v>
      </c>
      <c r="AA55" s="352">
        <v>234.09</v>
      </c>
      <c r="AB55" s="373">
        <v>234.09</v>
      </c>
      <c r="AC55" s="353" t="s">
        <v>1</v>
      </c>
      <c r="AD55" s="353" t="s">
        <v>1</v>
      </c>
      <c r="AE55" s="353">
        <v>1086.75</v>
      </c>
      <c r="AF55" s="353">
        <v>147.15</v>
      </c>
      <c r="AG55" s="353">
        <v>66.42</v>
      </c>
      <c r="AH55" s="352">
        <v>1542.31</v>
      </c>
      <c r="AI55" s="351">
        <v>1</v>
      </c>
      <c r="AJ55" s="351">
        <v>11232</v>
      </c>
      <c r="AK55" s="351">
        <v>0</v>
      </c>
      <c r="AL55" s="351">
        <v>0</v>
      </c>
      <c r="AM55" s="351">
        <v>1</v>
      </c>
      <c r="AN55" s="354">
        <v>11232</v>
      </c>
      <c r="AP55" s="356"/>
      <c r="AR55" s="430"/>
    </row>
    <row r="56" spans="1:44" s="355" customFormat="1" ht="15" x14ac:dyDescent="0.2">
      <c r="A56" s="415" t="s">
        <v>518</v>
      </c>
      <c r="B56" s="584" t="s">
        <v>260</v>
      </c>
      <c r="C56" s="380" t="s">
        <v>786</v>
      </c>
      <c r="D56" s="353" t="s">
        <v>1005</v>
      </c>
      <c r="E56" s="350">
        <v>129393447</v>
      </c>
      <c r="F56" s="351">
        <v>132341630</v>
      </c>
      <c r="G56" s="351">
        <v>9805543</v>
      </c>
      <c r="H56" s="351">
        <v>10154075</v>
      </c>
      <c r="I56" s="351">
        <v>119587904</v>
      </c>
      <c r="J56" s="351">
        <v>122187555</v>
      </c>
      <c r="K56" s="351">
        <v>664230</v>
      </c>
      <c r="L56" s="351">
        <v>668895</v>
      </c>
      <c r="M56" s="351">
        <v>92328.3</v>
      </c>
      <c r="N56" s="351">
        <v>94335.4</v>
      </c>
      <c r="O56" s="351">
        <v>100194</v>
      </c>
      <c r="P56" s="351">
        <v>103567.7</v>
      </c>
      <c r="Q56" s="352">
        <v>99</v>
      </c>
      <c r="R56" s="373">
        <v>99</v>
      </c>
      <c r="S56" s="361">
        <v>0</v>
      </c>
      <c r="T56" s="361">
        <v>0</v>
      </c>
      <c r="U56" s="351">
        <v>91405</v>
      </c>
      <c r="V56" s="351">
        <v>93392</v>
      </c>
      <c r="W56" s="351">
        <v>99192.06</v>
      </c>
      <c r="X56" s="351">
        <v>102532.02299999999</v>
      </c>
      <c r="Y56" s="352">
        <v>1415.61</v>
      </c>
      <c r="Z56" s="373">
        <v>1417.06</v>
      </c>
      <c r="AA56" s="352">
        <v>1308.33</v>
      </c>
      <c r="AB56" s="373">
        <v>1308.33</v>
      </c>
      <c r="AC56" s="353" t="s">
        <v>1</v>
      </c>
      <c r="AD56" s="353" t="s">
        <v>952</v>
      </c>
      <c r="AE56" s="353">
        <v>0</v>
      </c>
      <c r="AF56" s="353">
        <v>159.66999999999999</v>
      </c>
      <c r="AG56" s="353">
        <v>89.22</v>
      </c>
      <c r="AH56" s="352">
        <v>1665.95</v>
      </c>
      <c r="AI56" s="351">
        <v>79</v>
      </c>
      <c r="AJ56" s="351">
        <v>93392</v>
      </c>
      <c r="AK56" s="351">
        <v>0</v>
      </c>
      <c r="AL56" s="351">
        <v>0</v>
      </c>
      <c r="AM56" s="351">
        <v>74</v>
      </c>
      <c r="AN56" s="354">
        <v>93266</v>
      </c>
      <c r="AP56" s="356"/>
      <c r="AR56" s="430"/>
    </row>
    <row r="57" spans="1:44" s="355" customFormat="1" ht="15" x14ac:dyDescent="0.2">
      <c r="A57" s="415" t="s">
        <v>306</v>
      </c>
      <c r="B57" s="584" t="s">
        <v>305</v>
      </c>
      <c r="C57" s="380" t="s">
        <v>785</v>
      </c>
      <c r="D57" s="353"/>
      <c r="E57" s="350">
        <v>9042095</v>
      </c>
      <c r="F57" s="351">
        <v>9268186</v>
      </c>
      <c r="G57" s="351">
        <v>2701430</v>
      </c>
      <c r="H57" s="351">
        <v>2790905</v>
      </c>
      <c r="I57" s="351">
        <v>6340665</v>
      </c>
      <c r="J57" s="351">
        <v>6477281</v>
      </c>
      <c r="K57" s="351">
        <v>1091601</v>
      </c>
      <c r="L57" s="351">
        <v>1111148</v>
      </c>
      <c r="M57" s="351">
        <v>52194.400000000001</v>
      </c>
      <c r="N57" s="351">
        <v>53358.5</v>
      </c>
      <c r="O57" s="351">
        <v>57829.4</v>
      </c>
      <c r="P57" s="351">
        <v>58571.5</v>
      </c>
      <c r="Q57" s="352">
        <v>98</v>
      </c>
      <c r="R57" s="373">
        <v>98</v>
      </c>
      <c r="S57" s="361">
        <v>0</v>
      </c>
      <c r="T57" s="361">
        <v>0</v>
      </c>
      <c r="U57" s="351">
        <v>51150.5</v>
      </c>
      <c r="V57" s="351">
        <v>52291.3</v>
      </c>
      <c r="W57" s="351">
        <v>56672.811999999998</v>
      </c>
      <c r="X57" s="351">
        <v>57400.07</v>
      </c>
      <c r="Y57" s="352">
        <v>176.77</v>
      </c>
      <c r="Z57" s="373">
        <v>177.24</v>
      </c>
      <c r="AA57" s="352">
        <v>123.96</v>
      </c>
      <c r="AB57" s="373">
        <v>123.87</v>
      </c>
      <c r="AC57" s="353" t="s">
        <v>1</v>
      </c>
      <c r="AD57" s="353" t="s">
        <v>1</v>
      </c>
      <c r="AE57" s="353">
        <v>1084.1500000000001</v>
      </c>
      <c r="AF57" s="353">
        <v>180</v>
      </c>
      <c r="AG57" s="353">
        <v>60.43</v>
      </c>
      <c r="AH57" s="352">
        <v>1501.82</v>
      </c>
      <c r="AI57" s="351">
        <v>34</v>
      </c>
      <c r="AJ57" s="351">
        <v>37175.699999999997</v>
      </c>
      <c r="AK57" s="351">
        <v>0</v>
      </c>
      <c r="AL57" s="351">
        <v>0</v>
      </c>
      <c r="AM57" s="351">
        <v>32</v>
      </c>
      <c r="AN57" s="354">
        <v>37077.1</v>
      </c>
      <c r="AP57" s="356"/>
      <c r="AR57" s="430"/>
    </row>
    <row r="58" spans="1:44" s="355" customFormat="1" ht="15" x14ac:dyDescent="0.2">
      <c r="A58" s="415" t="s">
        <v>308</v>
      </c>
      <c r="B58" s="584" t="s">
        <v>307</v>
      </c>
      <c r="C58" s="380" t="s">
        <v>785</v>
      </c>
      <c r="D58" s="353"/>
      <c r="E58" s="350">
        <v>12553985</v>
      </c>
      <c r="F58" s="351">
        <v>12965969</v>
      </c>
      <c r="G58" s="351">
        <v>2045608</v>
      </c>
      <c r="H58" s="351">
        <v>2116225</v>
      </c>
      <c r="I58" s="351">
        <v>10508377</v>
      </c>
      <c r="J58" s="351">
        <v>10849744</v>
      </c>
      <c r="K58" s="351">
        <v>0</v>
      </c>
      <c r="L58" s="351">
        <v>0</v>
      </c>
      <c r="M58" s="351">
        <v>61020.95</v>
      </c>
      <c r="N58" s="351">
        <v>62992.5</v>
      </c>
      <c r="O58" s="351">
        <v>66176.95</v>
      </c>
      <c r="P58" s="351">
        <v>67637.5</v>
      </c>
      <c r="Q58" s="352">
        <v>99.009999999999991</v>
      </c>
      <c r="R58" s="373">
        <v>99.03</v>
      </c>
      <c r="S58" s="361">
        <v>0</v>
      </c>
      <c r="T58" s="361">
        <v>0</v>
      </c>
      <c r="U58" s="351">
        <v>60416.1</v>
      </c>
      <c r="V58" s="351">
        <v>62381.599999999999</v>
      </c>
      <c r="W58" s="351">
        <v>65521.798194999996</v>
      </c>
      <c r="X58" s="351">
        <v>66981.416249999995</v>
      </c>
      <c r="Y58" s="352">
        <v>207.79</v>
      </c>
      <c r="Z58" s="373">
        <v>207.85</v>
      </c>
      <c r="AA58" s="352">
        <v>173.93</v>
      </c>
      <c r="AB58" s="373">
        <v>173.93</v>
      </c>
      <c r="AC58" s="353" t="s">
        <v>1</v>
      </c>
      <c r="AD58" s="353" t="s">
        <v>1</v>
      </c>
      <c r="AE58" s="353">
        <v>1086.75</v>
      </c>
      <c r="AF58" s="353">
        <v>147.15</v>
      </c>
      <c r="AG58" s="353">
        <v>66.42</v>
      </c>
      <c r="AH58" s="352">
        <v>1508.17</v>
      </c>
      <c r="AI58" s="351">
        <v>27</v>
      </c>
      <c r="AJ58" s="351">
        <v>39584.6</v>
      </c>
      <c r="AK58" s="351">
        <v>0</v>
      </c>
      <c r="AL58" s="351">
        <v>0</v>
      </c>
      <c r="AM58" s="351">
        <v>26</v>
      </c>
      <c r="AN58" s="354">
        <v>39541</v>
      </c>
      <c r="AP58" s="356"/>
      <c r="AR58" s="430"/>
    </row>
    <row r="59" spans="1:44" s="355" customFormat="1" ht="15" x14ac:dyDescent="0.2">
      <c r="A59" s="415" t="s">
        <v>310</v>
      </c>
      <c r="B59" s="584" t="s">
        <v>309</v>
      </c>
      <c r="C59" s="380" t="s">
        <v>785</v>
      </c>
      <c r="D59" s="353"/>
      <c r="E59" s="350">
        <v>7483704</v>
      </c>
      <c r="F59" s="351">
        <v>7631743.0999999996</v>
      </c>
      <c r="G59" s="351">
        <v>177453.72</v>
      </c>
      <c r="H59" s="351">
        <v>186781.1</v>
      </c>
      <c r="I59" s="351">
        <v>7306250.2800000003</v>
      </c>
      <c r="J59" s="351">
        <v>7444962</v>
      </c>
      <c r="K59" s="351">
        <v>0</v>
      </c>
      <c r="L59" s="351">
        <v>0</v>
      </c>
      <c r="M59" s="351">
        <v>39540.1</v>
      </c>
      <c r="N59" s="351">
        <v>40290.74</v>
      </c>
      <c r="O59" s="351">
        <v>43950</v>
      </c>
      <c r="P59" s="351">
        <v>44417.32</v>
      </c>
      <c r="Q59" s="352">
        <v>98.75</v>
      </c>
      <c r="R59" s="373">
        <v>98.75</v>
      </c>
      <c r="S59" s="361">
        <v>0</v>
      </c>
      <c r="T59" s="361">
        <v>0</v>
      </c>
      <c r="U59" s="351">
        <v>39045.800000000003</v>
      </c>
      <c r="V59" s="351">
        <v>39787.1</v>
      </c>
      <c r="W59" s="351">
        <v>43400.625</v>
      </c>
      <c r="X59" s="351">
        <v>43862.103499999997</v>
      </c>
      <c r="Y59" s="352">
        <v>191.66</v>
      </c>
      <c r="Z59" s="373">
        <v>191.81</v>
      </c>
      <c r="AA59" s="352">
        <v>187.12</v>
      </c>
      <c r="AB59" s="373">
        <v>187.12</v>
      </c>
      <c r="AC59" s="353" t="s">
        <v>1</v>
      </c>
      <c r="AD59" s="353" t="s">
        <v>1</v>
      </c>
      <c r="AE59" s="353">
        <v>1090.5</v>
      </c>
      <c r="AF59" s="353">
        <v>207.73</v>
      </c>
      <c r="AG59" s="353">
        <v>0</v>
      </c>
      <c r="AH59" s="352">
        <v>1490.04</v>
      </c>
      <c r="AI59" s="351">
        <v>5</v>
      </c>
      <c r="AJ59" s="351">
        <v>11499.2</v>
      </c>
      <c r="AK59" s="351">
        <v>0</v>
      </c>
      <c r="AL59" s="351">
        <v>0</v>
      </c>
      <c r="AM59" s="351">
        <v>5</v>
      </c>
      <c r="AN59" s="354">
        <v>11499.2</v>
      </c>
      <c r="AP59" s="356"/>
      <c r="AR59" s="430"/>
    </row>
    <row r="60" spans="1:44" s="355" customFormat="1" ht="15" x14ac:dyDescent="0.2">
      <c r="A60" s="415" t="s">
        <v>389</v>
      </c>
      <c r="B60" s="584" t="s">
        <v>311</v>
      </c>
      <c r="C60" s="380" t="s">
        <v>785</v>
      </c>
      <c r="D60" s="353"/>
      <c r="E60" s="350">
        <v>9809537</v>
      </c>
      <c r="F60" s="351">
        <v>10043507</v>
      </c>
      <c r="G60" s="351">
        <v>3929824.99</v>
      </c>
      <c r="H60" s="351">
        <v>4084261</v>
      </c>
      <c r="I60" s="351">
        <v>5879712.0099999998</v>
      </c>
      <c r="J60" s="351">
        <v>5959246</v>
      </c>
      <c r="K60" s="351">
        <v>0</v>
      </c>
      <c r="L60" s="351">
        <v>0</v>
      </c>
      <c r="M60" s="351">
        <v>48330.6</v>
      </c>
      <c r="N60" s="351">
        <v>48987.8</v>
      </c>
      <c r="O60" s="351">
        <v>52549.8</v>
      </c>
      <c r="P60" s="351">
        <v>53333.599999999999</v>
      </c>
      <c r="Q60" s="352">
        <v>98</v>
      </c>
      <c r="R60" s="373">
        <v>98</v>
      </c>
      <c r="S60" s="361">
        <v>245</v>
      </c>
      <c r="T60" s="361">
        <v>245</v>
      </c>
      <c r="U60" s="351">
        <v>47609</v>
      </c>
      <c r="V60" s="351">
        <v>48253</v>
      </c>
      <c r="W60" s="351">
        <v>51743.804000000004</v>
      </c>
      <c r="X60" s="351">
        <v>52511.928</v>
      </c>
      <c r="Y60" s="352">
        <v>206.04</v>
      </c>
      <c r="Z60" s="373">
        <v>208.14</v>
      </c>
      <c r="AA60" s="352">
        <v>123.5</v>
      </c>
      <c r="AB60" s="373">
        <v>123.5</v>
      </c>
      <c r="AC60" s="353" t="s">
        <v>1</v>
      </c>
      <c r="AD60" s="353" t="s">
        <v>1</v>
      </c>
      <c r="AE60" s="353">
        <v>1232.46</v>
      </c>
      <c r="AF60" s="353">
        <v>163.69999999999999</v>
      </c>
      <c r="AG60" s="353">
        <v>0</v>
      </c>
      <c r="AH60" s="352">
        <v>1604.3</v>
      </c>
      <c r="AI60" s="351">
        <v>78</v>
      </c>
      <c r="AJ60" s="351">
        <v>48253</v>
      </c>
      <c r="AK60" s="351">
        <v>0</v>
      </c>
      <c r="AL60" s="351">
        <v>0</v>
      </c>
      <c r="AM60" s="351">
        <v>71</v>
      </c>
      <c r="AN60" s="354">
        <v>47947</v>
      </c>
      <c r="AP60" s="356"/>
      <c r="AR60" s="430"/>
    </row>
    <row r="61" spans="1:44" s="355" customFormat="1" ht="15" x14ac:dyDescent="0.2">
      <c r="A61" s="415" t="s">
        <v>519</v>
      </c>
      <c r="B61" s="584" t="s">
        <v>259</v>
      </c>
      <c r="C61" s="380" t="s">
        <v>786</v>
      </c>
      <c r="D61" s="353"/>
      <c r="E61" s="350">
        <v>172072374</v>
      </c>
      <c r="F61" s="351">
        <v>174292500</v>
      </c>
      <c r="G61" s="351">
        <v>4766600</v>
      </c>
      <c r="H61" s="351">
        <v>5507703</v>
      </c>
      <c r="I61" s="351">
        <v>167305774</v>
      </c>
      <c r="J61" s="351">
        <v>168784797</v>
      </c>
      <c r="K61" s="351">
        <v>0</v>
      </c>
      <c r="L61" s="351">
        <v>0</v>
      </c>
      <c r="M61" s="351">
        <v>139289.65</v>
      </c>
      <c r="N61" s="351">
        <v>140521</v>
      </c>
      <c r="O61" s="351">
        <v>150431.96</v>
      </c>
      <c r="P61" s="351">
        <v>153167.99</v>
      </c>
      <c r="Q61" s="352">
        <v>98.75</v>
      </c>
      <c r="R61" s="373">
        <v>98.75</v>
      </c>
      <c r="S61" s="361">
        <v>0</v>
      </c>
      <c r="T61" s="361">
        <v>0</v>
      </c>
      <c r="U61" s="351">
        <v>137548.5</v>
      </c>
      <c r="V61" s="351">
        <v>138764.5</v>
      </c>
      <c r="W61" s="351">
        <v>148551.56049999999</v>
      </c>
      <c r="X61" s="351">
        <v>151253.39012500001</v>
      </c>
      <c r="Y61" s="352">
        <v>1250.99</v>
      </c>
      <c r="Z61" s="373">
        <v>1256.03</v>
      </c>
      <c r="AA61" s="352">
        <v>1216.3399999999999</v>
      </c>
      <c r="AB61" s="373">
        <v>1216.3399999999999</v>
      </c>
      <c r="AC61" s="353" t="s">
        <v>1</v>
      </c>
      <c r="AD61" s="353" t="s">
        <v>1</v>
      </c>
      <c r="AE61" s="353">
        <v>0</v>
      </c>
      <c r="AF61" s="353">
        <v>156.22999999999999</v>
      </c>
      <c r="AG61" s="353">
        <v>70.459999999999994</v>
      </c>
      <c r="AH61" s="352">
        <v>1482.72</v>
      </c>
      <c r="AI61" s="351">
        <v>114</v>
      </c>
      <c r="AJ61" s="351">
        <v>138764.49</v>
      </c>
      <c r="AK61" s="351">
        <v>0</v>
      </c>
      <c r="AL61" s="351">
        <v>0</v>
      </c>
      <c r="AM61" s="351">
        <v>110</v>
      </c>
      <c r="AN61" s="354">
        <v>138489.10999999999</v>
      </c>
      <c r="AP61" s="356"/>
      <c r="AR61" s="430"/>
    </row>
    <row r="62" spans="1:44" s="355" customFormat="1" ht="15" x14ac:dyDescent="0.2">
      <c r="A62" s="415" t="s">
        <v>520</v>
      </c>
      <c r="B62" s="584" t="s">
        <v>258</v>
      </c>
      <c r="C62" s="380" t="s">
        <v>786</v>
      </c>
      <c r="D62" s="353"/>
      <c r="E62" s="350">
        <v>143950471</v>
      </c>
      <c r="F62" s="351">
        <v>146547089</v>
      </c>
      <c r="G62" s="351">
        <v>2482831</v>
      </c>
      <c r="H62" s="351">
        <v>2613154</v>
      </c>
      <c r="I62" s="351">
        <v>141467640</v>
      </c>
      <c r="J62" s="351">
        <v>143933935</v>
      </c>
      <c r="K62" s="351">
        <v>293107</v>
      </c>
      <c r="L62" s="351">
        <v>298392</v>
      </c>
      <c r="M62" s="351">
        <v>112759.3</v>
      </c>
      <c r="N62" s="351">
        <v>114466.6</v>
      </c>
      <c r="O62" s="351">
        <v>126000</v>
      </c>
      <c r="P62" s="351">
        <v>127124.6</v>
      </c>
      <c r="Q62" s="352">
        <v>98.25</v>
      </c>
      <c r="R62" s="373">
        <v>98.5</v>
      </c>
      <c r="S62" s="361">
        <v>149</v>
      </c>
      <c r="T62" s="361">
        <v>119.4</v>
      </c>
      <c r="U62" s="351">
        <v>110935</v>
      </c>
      <c r="V62" s="351">
        <v>112869</v>
      </c>
      <c r="W62" s="351">
        <v>123944</v>
      </c>
      <c r="X62" s="351">
        <v>125337.13100000001</v>
      </c>
      <c r="Y62" s="352">
        <v>1297.6099999999999</v>
      </c>
      <c r="Z62" s="373">
        <v>1298.3800000000001</v>
      </c>
      <c r="AA62" s="352">
        <v>1275.23</v>
      </c>
      <c r="AB62" s="373">
        <v>1275.23</v>
      </c>
      <c r="AC62" s="353" t="s">
        <v>1</v>
      </c>
      <c r="AD62" s="353" t="s">
        <v>1</v>
      </c>
      <c r="AE62" s="353">
        <v>0</v>
      </c>
      <c r="AF62" s="353">
        <v>156.22999999999999</v>
      </c>
      <c r="AG62" s="353">
        <v>70.459999999999994</v>
      </c>
      <c r="AH62" s="352">
        <v>1525.07</v>
      </c>
      <c r="AI62" s="351">
        <v>114</v>
      </c>
      <c r="AJ62" s="351">
        <v>73788</v>
      </c>
      <c r="AK62" s="351">
        <v>2</v>
      </c>
      <c r="AL62" s="351">
        <v>18881</v>
      </c>
      <c r="AM62" s="351">
        <v>94</v>
      </c>
      <c r="AN62" s="354">
        <v>92336</v>
      </c>
      <c r="AP62" s="356"/>
      <c r="AR62" s="430"/>
    </row>
    <row r="63" spans="1:44" s="355" customFormat="1" ht="15" x14ac:dyDescent="0.2">
      <c r="A63" s="415" t="s">
        <v>391</v>
      </c>
      <c r="B63" s="584" t="s">
        <v>390</v>
      </c>
      <c r="C63" s="380" t="s">
        <v>785</v>
      </c>
      <c r="D63" s="353"/>
      <c r="E63" s="350">
        <v>4319697</v>
      </c>
      <c r="F63" s="351">
        <v>4382045</v>
      </c>
      <c r="G63" s="351">
        <v>340460</v>
      </c>
      <c r="H63" s="351">
        <v>356773</v>
      </c>
      <c r="I63" s="351">
        <v>3979237</v>
      </c>
      <c r="J63" s="351">
        <v>4025272</v>
      </c>
      <c r="K63" s="351">
        <v>0</v>
      </c>
      <c r="L63" s="351">
        <v>0</v>
      </c>
      <c r="M63" s="351">
        <v>27995.8</v>
      </c>
      <c r="N63" s="351">
        <v>28319.65</v>
      </c>
      <c r="O63" s="351">
        <v>33702.22</v>
      </c>
      <c r="P63" s="351">
        <v>33801.120000000003</v>
      </c>
      <c r="Q63" s="352">
        <v>98.1</v>
      </c>
      <c r="R63" s="373">
        <v>98.1</v>
      </c>
      <c r="S63" s="361">
        <v>0</v>
      </c>
      <c r="T63" s="361">
        <v>0</v>
      </c>
      <c r="U63" s="351">
        <v>27463.9</v>
      </c>
      <c r="V63" s="351">
        <v>27781.599999999999</v>
      </c>
      <c r="W63" s="351">
        <v>33061.877820000002</v>
      </c>
      <c r="X63" s="351">
        <v>33158.898719999997</v>
      </c>
      <c r="Y63" s="352">
        <v>157.29</v>
      </c>
      <c r="Z63" s="373">
        <v>157.72999999999999</v>
      </c>
      <c r="AA63" s="352">
        <v>144.88999999999999</v>
      </c>
      <c r="AB63" s="373">
        <v>144.88999999999999</v>
      </c>
      <c r="AC63" s="353" t="s">
        <v>1</v>
      </c>
      <c r="AD63" s="353" t="s">
        <v>1</v>
      </c>
      <c r="AE63" s="353">
        <v>1120.46</v>
      </c>
      <c r="AF63" s="353">
        <v>173.61</v>
      </c>
      <c r="AG63" s="353">
        <v>69.8</v>
      </c>
      <c r="AH63" s="352">
        <v>1521.6</v>
      </c>
      <c r="AI63" s="351">
        <v>2</v>
      </c>
      <c r="AJ63" s="351">
        <v>6195.86</v>
      </c>
      <c r="AK63" s="351">
        <v>0</v>
      </c>
      <c r="AL63" s="351">
        <v>0</v>
      </c>
      <c r="AM63" s="351">
        <v>2</v>
      </c>
      <c r="AN63" s="354">
        <v>6195.86</v>
      </c>
      <c r="AP63" s="356"/>
      <c r="AR63" s="430"/>
    </row>
    <row r="64" spans="1:44" s="355" customFormat="1" ht="15" x14ac:dyDescent="0.2">
      <c r="A64" s="415" t="s">
        <v>393</v>
      </c>
      <c r="B64" s="584" t="s">
        <v>392</v>
      </c>
      <c r="C64" s="380" t="s">
        <v>785</v>
      </c>
      <c r="D64" s="353"/>
      <c r="E64" s="350">
        <v>9296736</v>
      </c>
      <c r="F64" s="351">
        <v>9573944</v>
      </c>
      <c r="G64" s="351">
        <v>2289305</v>
      </c>
      <c r="H64" s="351">
        <v>2462448</v>
      </c>
      <c r="I64" s="351">
        <v>7007431</v>
      </c>
      <c r="J64" s="351">
        <v>7111496</v>
      </c>
      <c r="K64" s="351">
        <v>46882</v>
      </c>
      <c r="L64" s="351">
        <v>48896</v>
      </c>
      <c r="M64" s="351">
        <v>49986.6</v>
      </c>
      <c r="N64" s="351">
        <v>50743.94</v>
      </c>
      <c r="O64" s="351">
        <v>54904.1</v>
      </c>
      <c r="P64" s="351">
        <v>55447.199999999997</v>
      </c>
      <c r="Q64" s="352">
        <v>99</v>
      </c>
      <c r="R64" s="373">
        <v>99</v>
      </c>
      <c r="S64" s="361">
        <v>276.89999999999998</v>
      </c>
      <c r="T64" s="361">
        <v>267.7</v>
      </c>
      <c r="U64" s="351">
        <v>49763.6</v>
      </c>
      <c r="V64" s="351">
        <v>50504.2</v>
      </c>
      <c r="W64" s="351">
        <v>54631.959000000003</v>
      </c>
      <c r="X64" s="351">
        <v>55160.427999999993</v>
      </c>
      <c r="Y64" s="352">
        <v>186.82</v>
      </c>
      <c r="Z64" s="373">
        <v>189.57</v>
      </c>
      <c r="AA64" s="352">
        <v>140.81</v>
      </c>
      <c r="AB64" s="373">
        <v>140.81</v>
      </c>
      <c r="AC64" s="353" t="s">
        <v>1</v>
      </c>
      <c r="AD64" s="353" t="s">
        <v>1</v>
      </c>
      <c r="AE64" s="353">
        <v>1161.99</v>
      </c>
      <c r="AF64" s="353">
        <v>143.91</v>
      </c>
      <c r="AG64" s="353">
        <v>0</v>
      </c>
      <c r="AH64" s="352">
        <v>1495.47</v>
      </c>
      <c r="AI64" s="351">
        <v>67</v>
      </c>
      <c r="AJ64" s="351">
        <v>50504.2</v>
      </c>
      <c r="AK64" s="351">
        <v>0</v>
      </c>
      <c r="AL64" s="351">
        <v>0</v>
      </c>
      <c r="AM64" s="351">
        <v>61</v>
      </c>
      <c r="AN64" s="354">
        <v>50045.8</v>
      </c>
      <c r="AP64" s="356"/>
      <c r="AR64" s="430"/>
    </row>
    <row r="65" spans="1:44" s="355" customFormat="1" ht="15" x14ac:dyDescent="0.2">
      <c r="A65" s="415" t="s">
        <v>395</v>
      </c>
      <c r="B65" s="584" t="s">
        <v>394</v>
      </c>
      <c r="C65" s="380" t="s">
        <v>785</v>
      </c>
      <c r="D65" s="353"/>
      <c r="E65" s="350">
        <v>9384945</v>
      </c>
      <c r="F65" s="351">
        <v>9644974</v>
      </c>
      <c r="G65" s="351">
        <v>2427149</v>
      </c>
      <c r="H65" s="351">
        <v>2499539</v>
      </c>
      <c r="I65" s="351">
        <v>6957796</v>
      </c>
      <c r="J65" s="351">
        <v>7145435</v>
      </c>
      <c r="K65" s="351">
        <v>0</v>
      </c>
      <c r="L65" s="351">
        <v>0</v>
      </c>
      <c r="M65" s="351">
        <v>43461.2</v>
      </c>
      <c r="N65" s="351">
        <v>43800.6</v>
      </c>
      <c r="O65" s="351">
        <v>46375.7</v>
      </c>
      <c r="P65" s="351">
        <v>46305.4</v>
      </c>
      <c r="Q65" s="352">
        <v>98.5</v>
      </c>
      <c r="R65" s="373">
        <v>98.5</v>
      </c>
      <c r="S65" s="361">
        <v>0</v>
      </c>
      <c r="T65" s="361">
        <v>0</v>
      </c>
      <c r="U65" s="351">
        <v>42809.3</v>
      </c>
      <c r="V65" s="351">
        <v>43143.6</v>
      </c>
      <c r="W65" s="351">
        <v>45680.064499999993</v>
      </c>
      <c r="X65" s="351">
        <v>45610.819000000003</v>
      </c>
      <c r="Y65" s="352">
        <v>219.23</v>
      </c>
      <c r="Z65" s="373">
        <v>223.56</v>
      </c>
      <c r="AA65" s="352">
        <v>162.53</v>
      </c>
      <c r="AB65" s="373">
        <v>165.62</v>
      </c>
      <c r="AC65" s="353" t="s">
        <v>1</v>
      </c>
      <c r="AD65" s="353" t="s">
        <v>1</v>
      </c>
      <c r="AE65" s="353">
        <v>1115.67</v>
      </c>
      <c r="AF65" s="353">
        <v>163.69999999999999</v>
      </c>
      <c r="AG65" s="353">
        <v>58.54</v>
      </c>
      <c r="AH65" s="352">
        <v>1561.47</v>
      </c>
      <c r="AI65" s="351">
        <v>17</v>
      </c>
      <c r="AJ65" s="351">
        <v>43143.6</v>
      </c>
      <c r="AK65" s="351">
        <v>0</v>
      </c>
      <c r="AL65" s="351">
        <v>0</v>
      </c>
      <c r="AM65" s="351">
        <v>17</v>
      </c>
      <c r="AN65" s="354">
        <v>43143.6</v>
      </c>
      <c r="AP65" s="356"/>
      <c r="AR65" s="430"/>
    </row>
    <row r="66" spans="1:44" s="355" customFormat="1" ht="15" x14ac:dyDescent="0.2">
      <c r="A66" s="415" t="s">
        <v>397</v>
      </c>
      <c r="B66" s="584" t="s">
        <v>396</v>
      </c>
      <c r="C66" s="380" t="s">
        <v>785</v>
      </c>
      <c r="D66" s="353"/>
      <c r="E66" s="350">
        <v>6462669</v>
      </c>
      <c r="F66" s="351">
        <v>6654355</v>
      </c>
      <c r="G66" s="351">
        <v>564713</v>
      </c>
      <c r="H66" s="351">
        <v>532962</v>
      </c>
      <c r="I66" s="351">
        <v>5897956</v>
      </c>
      <c r="J66" s="351">
        <v>6121393</v>
      </c>
      <c r="K66" s="351">
        <v>0</v>
      </c>
      <c r="L66" s="351">
        <v>0</v>
      </c>
      <c r="M66" s="351">
        <v>33751.1</v>
      </c>
      <c r="N66" s="351">
        <v>35029.699999999997</v>
      </c>
      <c r="O66" s="351">
        <v>37847.5</v>
      </c>
      <c r="P66" s="351">
        <v>38952.699999999997</v>
      </c>
      <c r="Q66" s="352">
        <v>98.5</v>
      </c>
      <c r="R66" s="373">
        <v>98.5</v>
      </c>
      <c r="S66" s="361">
        <v>0</v>
      </c>
      <c r="T66" s="361">
        <v>0</v>
      </c>
      <c r="U66" s="351">
        <v>33244.800000000003</v>
      </c>
      <c r="V66" s="351">
        <v>34504.300000000003</v>
      </c>
      <c r="W66" s="351">
        <v>37279.787499999999</v>
      </c>
      <c r="X66" s="351">
        <v>38368.409499999994</v>
      </c>
      <c r="Y66" s="352">
        <v>194.4</v>
      </c>
      <c r="Z66" s="373">
        <v>192.86</v>
      </c>
      <c r="AA66" s="352">
        <v>177.41</v>
      </c>
      <c r="AB66" s="373">
        <v>177.41</v>
      </c>
      <c r="AC66" s="353" t="s">
        <v>1</v>
      </c>
      <c r="AD66" s="353" t="s">
        <v>1</v>
      </c>
      <c r="AE66" s="353">
        <v>1129.78</v>
      </c>
      <c r="AF66" s="353">
        <v>159.06</v>
      </c>
      <c r="AG66" s="353">
        <v>64.86</v>
      </c>
      <c r="AH66" s="352">
        <v>1546.56</v>
      </c>
      <c r="AI66" s="351">
        <v>23</v>
      </c>
      <c r="AJ66" s="351">
        <v>24571.200000000001</v>
      </c>
      <c r="AK66" s="351">
        <v>0</v>
      </c>
      <c r="AL66" s="351">
        <v>0</v>
      </c>
      <c r="AM66" s="351">
        <v>22</v>
      </c>
      <c r="AN66" s="354">
        <v>24553.200000000001</v>
      </c>
      <c r="AP66" s="356"/>
      <c r="AR66" s="430"/>
    </row>
    <row r="67" spans="1:44" s="355" customFormat="1" ht="15" x14ac:dyDescent="0.2">
      <c r="A67" s="415" t="s">
        <v>399</v>
      </c>
      <c r="B67" s="584" t="s">
        <v>398</v>
      </c>
      <c r="C67" s="380" t="s">
        <v>785</v>
      </c>
      <c r="D67" s="353"/>
      <c r="E67" s="350">
        <v>3488173</v>
      </c>
      <c r="F67" s="351">
        <v>3587320</v>
      </c>
      <c r="G67" s="351">
        <v>23360</v>
      </c>
      <c r="H67" s="351">
        <v>25800</v>
      </c>
      <c r="I67" s="351">
        <v>3464813</v>
      </c>
      <c r="J67" s="351">
        <v>3561520</v>
      </c>
      <c r="K67" s="351">
        <v>0</v>
      </c>
      <c r="L67" s="351">
        <v>0</v>
      </c>
      <c r="M67" s="351">
        <v>19287.900000000001</v>
      </c>
      <c r="N67" s="351">
        <v>19447.5</v>
      </c>
      <c r="O67" s="351">
        <v>21784.3</v>
      </c>
      <c r="P67" s="351">
        <v>21873.7</v>
      </c>
      <c r="Q67" s="352">
        <v>99</v>
      </c>
      <c r="R67" s="373">
        <v>99</v>
      </c>
      <c r="S67" s="361">
        <v>0</v>
      </c>
      <c r="T67" s="361">
        <v>0</v>
      </c>
      <c r="U67" s="351">
        <v>19095</v>
      </c>
      <c r="V67" s="351">
        <v>19253</v>
      </c>
      <c r="W67" s="351">
        <v>21566.456999999999</v>
      </c>
      <c r="X67" s="351">
        <v>21654.963000000003</v>
      </c>
      <c r="Y67" s="352">
        <v>182.67</v>
      </c>
      <c r="Z67" s="373">
        <v>186.33</v>
      </c>
      <c r="AA67" s="352">
        <v>181.45</v>
      </c>
      <c r="AB67" s="373">
        <v>184.99</v>
      </c>
      <c r="AC67" s="353" t="s">
        <v>1</v>
      </c>
      <c r="AD67" s="353" t="s">
        <v>1</v>
      </c>
      <c r="AE67" s="353">
        <v>1215.27</v>
      </c>
      <c r="AF67" s="353">
        <v>187.11</v>
      </c>
      <c r="AG67" s="353">
        <v>67.86</v>
      </c>
      <c r="AH67" s="352">
        <v>1656.57</v>
      </c>
      <c r="AI67" s="351">
        <v>2</v>
      </c>
      <c r="AJ67" s="351">
        <v>1734</v>
      </c>
      <c r="AK67" s="351">
        <v>0</v>
      </c>
      <c r="AL67" s="351">
        <v>0</v>
      </c>
      <c r="AM67" s="351">
        <v>2</v>
      </c>
      <c r="AN67" s="354">
        <v>1734</v>
      </c>
      <c r="AP67" s="356"/>
      <c r="AR67" s="430"/>
    </row>
    <row r="68" spans="1:44" s="355" customFormat="1" ht="15" x14ac:dyDescent="0.2">
      <c r="A68" s="415" t="s">
        <v>401</v>
      </c>
      <c r="B68" s="584" t="s">
        <v>400</v>
      </c>
      <c r="C68" s="380" t="s">
        <v>981</v>
      </c>
      <c r="D68" s="353"/>
      <c r="E68" s="350">
        <v>5304734</v>
      </c>
      <c r="F68" s="351">
        <v>5349263</v>
      </c>
      <c r="G68" s="351">
        <v>333203.88</v>
      </c>
      <c r="H68" s="351">
        <v>336312.09</v>
      </c>
      <c r="I68" s="351">
        <v>4971530.12</v>
      </c>
      <c r="J68" s="351">
        <v>5012950.91</v>
      </c>
      <c r="K68" s="351">
        <v>179024</v>
      </c>
      <c r="L68" s="351">
        <v>198253</v>
      </c>
      <c r="M68" s="351">
        <v>6513.32</v>
      </c>
      <c r="N68" s="351">
        <v>6568</v>
      </c>
      <c r="O68" s="351">
        <v>6754.7</v>
      </c>
      <c r="P68" s="351">
        <v>6802.5</v>
      </c>
      <c r="Q68" s="352">
        <v>95</v>
      </c>
      <c r="R68" s="373">
        <v>95</v>
      </c>
      <c r="S68" s="361">
        <v>0</v>
      </c>
      <c r="T68" s="361">
        <v>0</v>
      </c>
      <c r="U68" s="351">
        <v>6187.65</v>
      </c>
      <c r="V68" s="351">
        <v>6239.6</v>
      </c>
      <c r="W68" s="351">
        <v>6416.9649999999992</v>
      </c>
      <c r="X68" s="351">
        <v>6462.375</v>
      </c>
      <c r="Y68" s="352">
        <v>857.31</v>
      </c>
      <c r="Z68" s="373">
        <v>857.31</v>
      </c>
      <c r="AA68" s="352">
        <v>803.46</v>
      </c>
      <c r="AB68" s="373">
        <v>803.41</v>
      </c>
      <c r="AC68" s="353" t="s">
        <v>1</v>
      </c>
      <c r="AD68" s="353" t="s">
        <v>1</v>
      </c>
      <c r="AE68" s="353">
        <v>86.13</v>
      </c>
      <c r="AF68" s="353">
        <v>0</v>
      </c>
      <c r="AG68" s="353">
        <v>0</v>
      </c>
      <c r="AH68" s="352">
        <v>943.44</v>
      </c>
      <c r="AI68" s="351">
        <v>2</v>
      </c>
      <c r="AJ68" s="351">
        <v>154.59</v>
      </c>
      <c r="AK68" s="351">
        <v>0</v>
      </c>
      <c r="AL68" s="351">
        <v>0</v>
      </c>
      <c r="AM68" s="351">
        <v>2</v>
      </c>
      <c r="AN68" s="354">
        <v>154.59</v>
      </c>
      <c r="AP68" s="356"/>
      <c r="AR68" s="430"/>
    </row>
    <row r="69" spans="1:44" s="355" customFormat="1" ht="15" x14ac:dyDescent="0.2">
      <c r="A69" s="415" t="s">
        <v>403</v>
      </c>
      <c r="B69" s="584" t="s">
        <v>402</v>
      </c>
      <c r="C69" s="380" t="s">
        <v>785</v>
      </c>
      <c r="D69" s="353"/>
      <c r="E69" s="350">
        <v>11217500</v>
      </c>
      <c r="F69" s="351">
        <v>11714753</v>
      </c>
      <c r="G69" s="351">
        <v>1170027</v>
      </c>
      <c r="H69" s="351">
        <v>1280253</v>
      </c>
      <c r="I69" s="351">
        <v>10047473</v>
      </c>
      <c r="J69" s="351">
        <v>10434500</v>
      </c>
      <c r="K69" s="351">
        <v>0</v>
      </c>
      <c r="L69" s="351">
        <v>0</v>
      </c>
      <c r="M69" s="351">
        <v>57727.5</v>
      </c>
      <c r="N69" s="351">
        <v>59372.7</v>
      </c>
      <c r="O69" s="351">
        <v>64710.3</v>
      </c>
      <c r="P69" s="351">
        <v>65735.199999999997</v>
      </c>
      <c r="Q69" s="352">
        <v>98</v>
      </c>
      <c r="R69" s="373">
        <v>99</v>
      </c>
      <c r="S69" s="361">
        <v>764.5</v>
      </c>
      <c r="T69" s="361">
        <v>768.2</v>
      </c>
      <c r="U69" s="351">
        <v>57337.5</v>
      </c>
      <c r="V69" s="351">
        <v>59547.199999999997</v>
      </c>
      <c r="W69" s="351">
        <v>64180.594000000005</v>
      </c>
      <c r="X69" s="351">
        <v>65846.047999999995</v>
      </c>
      <c r="Y69" s="352">
        <v>195.64</v>
      </c>
      <c r="Z69" s="373">
        <v>196.73</v>
      </c>
      <c r="AA69" s="352">
        <v>175.23</v>
      </c>
      <c r="AB69" s="373">
        <v>175.23</v>
      </c>
      <c r="AC69" s="353" t="s">
        <v>1</v>
      </c>
      <c r="AD69" s="353" t="s">
        <v>1</v>
      </c>
      <c r="AE69" s="353">
        <v>1086.75</v>
      </c>
      <c r="AF69" s="353">
        <v>147.15</v>
      </c>
      <c r="AG69" s="353">
        <v>66.42</v>
      </c>
      <c r="AH69" s="352">
        <v>1497.05</v>
      </c>
      <c r="AI69" s="351">
        <v>35</v>
      </c>
      <c r="AJ69" s="351">
        <v>28589.4</v>
      </c>
      <c r="AK69" s="351">
        <v>0</v>
      </c>
      <c r="AL69" s="351">
        <v>0</v>
      </c>
      <c r="AM69" s="351">
        <v>29</v>
      </c>
      <c r="AN69" s="354">
        <v>28376.3</v>
      </c>
      <c r="AP69" s="356"/>
      <c r="AR69" s="430"/>
    </row>
    <row r="70" spans="1:44" s="355" customFormat="1" ht="15" x14ac:dyDescent="0.2">
      <c r="A70" s="415" t="s">
        <v>405</v>
      </c>
      <c r="B70" s="584" t="s">
        <v>404</v>
      </c>
      <c r="C70" s="380" t="s">
        <v>785</v>
      </c>
      <c r="D70" s="353"/>
      <c r="E70" s="350">
        <v>4141099</v>
      </c>
      <c r="F70" s="351">
        <v>4616738</v>
      </c>
      <c r="G70" s="351">
        <v>473716</v>
      </c>
      <c r="H70" s="351">
        <v>827467</v>
      </c>
      <c r="I70" s="351">
        <v>3667383</v>
      </c>
      <c r="J70" s="351">
        <v>3789271</v>
      </c>
      <c r="K70" s="351">
        <v>0</v>
      </c>
      <c r="L70" s="351">
        <v>0</v>
      </c>
      <c r="M70" s="351">
        <v>19980.93</v>
      </c>
      <c r="N70" s="351">
        <v>20251.400000000001</v>
      </c>
      <c r="O70" s="351">
        <v>23366.65</v>
      </c>
      <c r="P70" s="351">
        <v>23490.3</v>
      </c>
      <c r="Q70" s="352">
        <v>98</v>
      </c>
      <c r="R70" s="373">
        <v>98</v>
      </c>
      <c r="S70" s="361">
        <v>0</v>
      </c>
      <c r="T70" s="361">
        <v>0</v>
      </c>
      <c r="U70" s="351">
        <v>19581.3</v>
      </c>
      <c r="V70" s="351">
        <v>19846.400000000001</v>
      </c>
      <c r="W70" s="351">
        <v>22899.317000000003</v>
      </c>
      <c r="X70" s="351">
        <v>23020.493999999999</v>
      </c>
      <c r="Y70" s="352">
        <v>211.48</v>
      </c>
      <c r="Z70" s="373">
        <v>232.62</v>
      </c>
      <c r="AA70" s="352">
        <v>187.29</v>
      </c>
      <c r="AB70" s="373">
        <v>190.93</v>
      </c>
      <c r="AC70" s="353" t="s">
        <v>1</v>
      </c>
      <c r="AD70" s="353" t="s">
        <v>1</v>
      </c>
      <c r="AE70" s="353">
        <v>1184.6099999999999</v>
      </c>
      <c r="AF70" s="353">
        <v>212.58</v>
      </c>
      <c r="AG70" s="353">
        <v>0</v>
      </c>
      <c r="AH70" s="352">
        <v>1629.81</v>
      </c>
      <c r="AI70" s="351">
        <v>29</v>
      </c>
      <c r="AJ70" s="351">
        <v>19846.39</v>
      </c>
      <c r="AK70" s="351">
        <v>0</v>
      </c>
      <c r="AL70" s="351">
        <v>0</v>
      </c>
      <c r="AM70" s="351">
        <v>29</v>
      </c>
      <c r="AN70" s="354">
        <v>19846.39</v>
      </c>
      <c r="AP70" s="356"/>
      <c r="AR70" s="430"/>
    </row>
    <row r="71" spans="1:44" s="355" customFormat="1" ht="15" x14ac:dyDescent="0.2">
      <c r="A71" s="415" t="s">
        <v>407</v>
      </c>
      <c r="B71" s="584" t="s">
        <v>406</v>
      </c>
      <c r="C71" s="380" t="s">
        <v>785</v>
      </c>
      <c r="D71" s="353"/>
      <c r="E71" s="350">
        <v>3058267</v>
      </c>
      <c r="F71" s="351">
        <v>3166947</v>
      </c>
      <c r="G71" s="351">
        <v>95600</v>
      </c>
      <c r="H71" s="351">
        <v>97181</v>
      </c>
      <c r="I71" s="351">
        <v>2962667</v>
      </c>
      <c r="J71" s="351">
        <v>3069766</v>
      </c>
      <c r="K71" s="351">
        <v>0</v>
      </c>
      <c r="L71" s="351">
        <v>0</v>
      </c>
      <c r="M71" s="351">
        <v>16989</v>
      </c>
      <c r="N71" s="351">
        <v>17603</v>
      </c>
      <c r="O71" s="351">
        <v>19980</v>
      </c>
      <c r="P71" s="351">
        <v>20186</v>
      </c>
      <c r="Q71" s="352">
        <v>99</v>
      </c>
      <c r="R71" s="373">
        <v>99</v>
      </c>
      <c r="S71" s="361">
        <v>0</v>
      </c>
      <c r="T71" s="361">
        <v>0</v>
      </c>
      <c r="U71" s="351">
        <v>16819</v>
      </c>
      <c r="V71" s="351">
        <v>17427</v>
      </c>
      <c r="W71" s="351">
        <v>19780.2</v>
      </c>
      <c r="X71" s="351">
        <v>19984.14</v>
      </c>
      <c r="Y71" s="352">
        <v>181.83</v>
      </c>
      <c r="Z71" s="373">
        <v>181.73</v>
      </c>
      <c r="AA71" s="352">
        <v>176.15</v>
      </c>
      <c r="AB71" s="373">
        <v>176.15</v>
      </c>
      <c r="AC71" s="353" t="s">
        <v>1</v>
      </c>
      <c r="AD71" s="353" t="s">
        <v>1</v>
      </c>
      <c r="AE71" s="353">
        <v>1069.02</v>
      </c>
      <c r="AF71" s="353">
        <v>200.96</v>
      </c>
      <c r="AG71" s="353">
        <v>0</v>
      </c>
      <c r="AH71" s="352">
        <v>1451.71</v>
      </c>
      <c r="AI71" s="351">
        <v>7</v>
      </c>
      <c r="AJ71" s="351">
        <v>3142</v>
      </c>
      <c r="AK71" s="351">
        <v>0</v>
      </c>
      <c r="AL71" s="351">
        <v>0</v>
      </c>
      <c r="AM71" s="351">
        <v>7</v>
      </c>
      <c r="AN71" s="354">
        <v>3142</v>
      </c>
      <c r="AP71" s="356"/>
      <c r="AR71" s="430"/>
    </row>
    <row r="72" spans="1:44" s="355" customFormat="1" ht="15" x14ac:dyDescent="0.2">
      <c r="A72" s="415" t="s">
        <v>521</v>
      </c>
      <c r="B72" s="584" t="s">
        <v>167</v>
      </c>
      <c r="C72" s="380" t="s">
        <v>786</v>
      </c>
      <c r="D72" s="353"/>
      <c r="E72" s="350">
        <v>236812077</v>
      </c>
      <c r="F72" s="351">
        <v>248204455</v>
      </c>
      <c r="G72" s="351">
        <v>13598098</v>
      </c>
      <c r="H72" s="351">
        <v>15499788</v>
      </c>
      <c r="I72" s="351">
        <v>223213979</v>
      </c>
      <c r="J72" s="351">
        <v>232704667</v>
      </c>
      <c r="K72" s="351">
        <v>1319373</v>
      </c>
      <c r="L72" s="351">
        <v>1342444</v>
      </c>
      <c r="M72" s="351">
        <v>179439.1</v>
      </c>
      <c r="N72" s="351">
        <v>182089.45</v>
      </c>
      <c r="O72" s="351">
        <v>207918.8</v>
      </c>
      <c r="P72" s="351">
        <v>209199.1</v>
      </c>
      <c r="Q72" s="352">
        <v>97.77</v>
      </c>
      <c r="R72" s="373">
        <v>98.5</v>
      </c>
      <c r="S72" s="361">
        <v>471</v>
      </c>
      <c r="T72" s="361">
        <v>486.6</v>
      </c>
      <c r="U72" s="351">
        <v>175908.6</v>
      </c>
      <c r="V72" s="351">
        <v>179844.7</v>
      </c>
      <c r="W72" s="351">
        <v>203753.21075999999</v>
      </c>
      <c r="X72" s="351">
        <v>206547.71350000001</v>
      </c>
      <c r="Y72" s="352">
        <v>1346.22</v>
      </c>
      <c r="Z72" s="373">
        <v>1380.1</v>
      </c>
      <c r="AA72" s="352">
        <v>1268.92</v>
      </c>
      <c r="AB72" s="373">
        <v>1293.92</v>
      </c>
      <c r="AC72" s="353" t="s">
        <v>1</v>
      </c>
      <c r="AD72" s="353" t="s">
        <v>1</v>
      </c>
      <c r="AE72" s="353">
        <v>0</v>
      </c>
      <c r="AF72" s="353">
        <v>169.47</v>
      </c>
      <c r="AG72" s="353">
        <v>0</v>
      </c>
      <c r="AH72" s="352">
        <v>1549.57</v>
      </c>
      <c r="AI72" s="351">
        <v>213</v>
      </c>
      <c r="AJ72" s="351">
        <v>179844.7</v>
      </c>
      <c r="AK72" s="351">
        <v>0</v>
      </c>
      <c r="AL72" s="351">
        <v>0</v>
      </c>
      <c r="AM72" s="351">
        <v>206</v>
      </c>
      <c r="AN72" s="354">
        <v>178168.3</v>
      </c>
      <c r="AP72" s="356"/>
      <c r="AR72" s="430"/>
    </row>
    <row r="73" spans="1:44" s="355" customFormat="1" ht="15" x14ac:dyDescent="0.2">
      <c r="A73" s="415" t="s">
        <v>409</v>
      </c>
      <c r="B73" s="584" t="s">
        <v>408</v>
      </c>
      <c r="C73" s="380" t="s">
        <v>785</v>
      </c>
      <c r="D73" s="353"/>
      <c r="E73" s="350">
        <v>7100746</v>
      </c>
      <c r="F73" s="351">
        <v>6998210</v>
      </c>
      <c r="G73" s="351">
        <v>2190329</v>
      </c>
      <c r="H73" s="351">
        <v>2289786</v>
      </c>
      <c r="I73" s="351">
        <v>4910417</v>
      </c>
      <c r="J73" s="351">
        <v>4708424</v>
      </c>
      <c r="K73" s="351">
        <v>0</v>
      </c>
      <c r="L73" s="351">
        <v>0</v>
      </c>
      <c r="M73" s="351">
        <v>37072.699999999997</v>
      </c>
      <c r="N73" s="351">
        <v>37422.199999999997</v>
      </c>
      <c r="O73" s="351">
        <v>38215.599999999999</v>
      </c>
      <c r="P73" s="351">
        <v>40190.800000000003</v>
      </c>
      <c r="Q73" s="352">
        <v>99</v>
      </c>
      <c r="R73" s="373">
        <v>99</v>
      </c>
      <c r="S73" s="361">
        <v>204.6</v>
      </c>
      <c r="T73" s="361">
        <v>202.5</v>
      </c>
      <c r="U73" s="351">
        <v>36906.6</v>
      </c>
      <c r="V73" s="351">
        <v>37250.5</v>
      </c>
      <c r="W73" s="351">
        <v>38038.043999999994</v>
      </c>
      <c r="X73" s="351">
        <v>39991.392</v>
      </c>
      <c r="Y73" s="352">
        <v>192.4</v>
      </c>
      <c r="Z73" s="373">
        <v>187.87</v>
      </c>
      <c r="AA73" s="352">
        <v>133.05000000000001</v>
      </c>
      <c r="AB73" s="373">
        <v>126.4</v>
      </c>
      <c r="AC73" s="353" t="s">
        <v>1</v>
      </c>
      <c r="AD73" s="353" t="s">
        <v>1</v>
      </c>
      <c r="AE73" s="353">
        <v>1090.5</v>
      </c>
      <c r="AF73" s="353">
        <v>207.73</v>
      </c>
      <c r="AG73" s="353">
        <v>0</v>
      </c>
      <c r="AH73" s="352">
        <v>1486.1</v>
      </c>
      <c r="AI73" s="351">
        <v>114</v>
      </c>
      <c r="AJ73" s="351">
        <v>37250.5</v>
      </c>
      <c r="AK73" s="351">
        <v>0</v>
      </c>
      <c r="AL73" s="351">
        <v>0</v>
      </c>
      <c r="AM73" s="351">
        <v>93</v>
      </c>
      <c r="AN73" s="354">
        <v>35948.199999999997</v>
      </c>
      <c r="AP73" s="356"/>
      <c r="AR73" s="430"/>
    </row>
    <row r="74" spans="1:44" s="355" customFormat="1" ht="15" x14ac:dyDescent="0.2">
      <c r="A74" s="415" t="s">
        <v>411</v>
      </c>
      <c r="B74" s="584" t="s">
        <v>410</v>
      </c>
      <c r="C74" s="380" t="s">
        <v>862</v>
      </c>
      <c r="D74" s="353"/>
      <c r="E74" s="350">
        <v>98788083</v>
      </c>
      <c r="F74" s="351">
        <v>102171247</v>
      </c>
      <c r="G74" s="351">
        <v>4798</v>
      </c>
      <c r="H74" s="351">
        <v>5056</v>
      </c>
      <c r="I74" s="351">
        <v>98783285</v>
      </c>
      <c r="J74" s="351">
        <v>102166191</v>
      </c>
      <c r="K74" s="351">
        <v>16310559</v>
      </c>
      <c r="L74" s="351">
        <v>15656500</v>
      </c>
      <c r="M74" s="351">
        <v>74315.7</v>
      </c>
      <c r="N74" s="351">
        <v>75427.600000000006</v>
      </c>
      <c r="O74" s="351">
        <v>93916</v>
      </c>
      <c r="P74" s="351">
        <v>94734.7</v>
      </c>
      <c r="Q74" s="352">
        <v>98.5</v>
      </c>
      <c r="R74" s="373">
        <v>98.5</v>
      </c>
      <c r="S74" s="361">
        <v>0</v>
      </c>
      <c r="T74" s="361">
        <v>0</v>
      </c>
      <c r="U74" s="351">
        <v>73201</v>
      </c>
      <c r="V74" s="351">
        <v>74296.2</v>
      </c>
      <c r="W74" s="351">
        <v>92507.26</v>
      </c>
      <c r="X74" s="351">
        <v>93313.679499999998</v>
      </c>
      <c r="Y74" s="352">
        <v>1349.55</v>
      </c>
      <c r="Z74" s="373">
        <v>1375.19</v>
      </c>
      <c r="AA74" s="352">
        <v>1349.48</v>
      </c>
      <c r="AB74" s="373">
        <v>1375.12</v>
      </c>
      <c r="AC74" s="353" t="s">
        <v>1</v>
      </c>
      <c r="AD74" s="353" t="s">
        <v>1</v>
      </c>
      <c r="AE74" s="353">
        <v>0</v>
      </c>
      <c r="AF74" s="353">
        <v>106.55</v>
      </c>
      <c r="AG74" s="353">
        <v>54.94</v>
      </c>
      <c r="AH74" s="352">
        <v>1536.68</v>
      </c>
      <c r="AI74" s="351">
        <v>2</v>
      </c>
      <c r="AJ74" s="351">
        <v>524.6</v>
      </c>
      <c r="AK74" s="351">
        <v>0</v>
      </c>
      <c r="AL74" s="351">
        <v>0</v>
      </c>
      <c r="AM74" s="351">
        <v>2</v>
      </c>
      <c r="AN74" s="354">
        <v>524.6</v>
      </c>
      <c r="AP74" s="356"/>
      <c r="AR74" s="430"/>
    </row>
    <row r="75" spans="1:44" s="355" customFormat="1" ht="15" x14ac:dyDescent="0.2">
      <c r="A75" s="415" t="s">
        <v>413</v>
      </c>
      <c r="B75" s="584" t="s">
        <v>412</v>
      </c>
      <c r="C75" s="380" t="s">
        <v>785</v>
      </c>
      <c r="D75" s="353" t="s">
        <v>1005</v>
      </c>
      <c r="E75" s="350">
        <v>4355005</v>
      </c>
      <c r="F75" s="351">
        <v>4435221</v>
      </c>
      <c r="G75" s="351">
        <v>1131195</v>
      </c>
      <c r="H75" s="351">
        <v>1182951</v>
      </c>
      <c r="I75" s="351">
        <v>3223810</v>
      </c>
      <c r="J75" s="351">
        <v>3252270</v>
      </c>
      <c r="K75" s="351">
        <v>11963</v>
      </c>
      <c r="L75" s="351">
        <v>11963</v>
      </c>
      <c r="M75" s="351">
        <v>21557.3</v>
      </c>
      <c r="N75" s="351">
        <v>21747.4</v>
      </c>
      <c r="O75" s="351">
        <v>23418.65</v>
      </c>
      <c r="P75" s="351">
        <v>23861.7</v>
      </c>
      <c r="Q75" s="352">
        <v>98.25</v>
      </c>
      <c r="R75" s="373">
        <v>98.25</v>
      </c>
      <c r="S75" s="361">
        <v>0</v>
      </c>
      <c r="T75" s="361">
        <v>0</v>
      </c>
      <c r="U75" s="351">
        <v>21180</v>
      </c>
      <c r="V75" s="351">
        <v>21366.799999999999</v>
      </c>
      <c r="W75" s="351">
        <v>23008.823625000001</v>
      </c>
      <c r="X75" s="351">
        <v>23444.12025</v>
      </c>
      <c r="Y75" s="352">
        <v>205.62</v>
      </c>
      <c r="Z75" s="373">
        <v>207.58</v>
      </c>
      <c r="AA75" s="352">
        <v>152.21</v>
      </c>
      <c r="AB75" s="373">
        <v>152.21</v>
      </c>
      <c r="AC75" s="353" t="s">
        <v>1</v>
      </c>
      <c r="AD75" s="353" t="s">
        <v>1</v>
      </c>
      <c r="AE75" s="353">
        <v>1099.98</v>
      </c>
      <c r="AF75" s="353">
        <v>212.77</v>
      </c>
      <c r="AG75" s="353">
        <v>64.59</v>
      </c>
      <c r="AH75" s="352">
        <v>1584.92</v>
      </c>
      <c r="AI75" s="351">
        <v>70</v>
      </c>
      <c r="AJ75" s="351">
        <v>21366.799999999999</v>
      </c>
      <c r="AK75" s="351">
        <v>0</v>
      </c>
      <c r="AL75" s="351">
        <v>0</v>
      </c>
      <c r="AM75" s="351">
        <v>39</v>
      </c>
      <c r="AN75" s="354">
        <v>19750.3</v>
      </c>
      <c r="AP75" s="356"/>
      <c r="AR75" s="430"/>
    </row>
    <row r="76" spans="1:44" s="355" customFormat="1" ht="15" x14ac:dyDescent="0.2">
      <c r="A76" s="415" t="s">
        <v>415</v>
      </c>
      <c r="B76" s="584" t="s">
        <v>414</v>
      </c>
      <c r="C76" s="380" t="s">
        <v>785</v>
      </c>
      <c r="D76" s="353"/>
      <c r="E76" s="350">
        <v>6042015</v>
      </c>
      <c r="F76" s="351">
        <v>6141571</v>
      </c>
      <c r="G76" s="351">
        <v>0</v>
      </c>
      <c r="H76" s="351">
        <v>0</v>
      </c>
      <c r="I76" s="351">
        <v>6042015</v>
      </c>
      <c r="J76" s="351">
        <v>6141571</v>
      </c>
      <c r="K76" s="351">
        <v>0</v>
      </c>
      <c r="L76" s="351">
        <v>0</v>
      </c>
      <c r="M76" s="351">
        <v>32525.8</v>
      </c>
      <c r="N76" s="351">
        <v>32961.199999999997</v>
      </c>
      <c r="O76" s="351">
        <v>37930</v>
      </c>
      <c r="P76" s="351">
        <v>38136.400000000001</v>
      </c>
      <c r="Q76" s="352">
        <v>98.9</v>
      </c>
      <c r="R76" s="373">
        <v>99.2</v>
      </c>
      <c r="S76" s="361">
        <v>0</v>
      </c>
      <c r="T76" s="361">
        <v>0</v>
      </c>
      <c r="U76" s="351">
        <v>32168</v>
      </c>
      <c r="V76" s="351">
        <v>32697.5</v>
      </c>
      <c r="W76" s="351">
        <v>37512.769999999997</v>
      </c>
      <c r="X76" s="351">
        <v>37831.308800000006</v>
      </c>
      <c r="Y76" s="352">
        <v>187.83</v>
      </c>
      <c r="Z76" s="373">
        <v>187.83</v>
      </c>
      <c r="AA76" s="352">
        <v>187.83</v>
      </c>
      <c r="AB76" s="373">
        <v>187.83</v>
      </c>
      <c r="AC76" s="353" t="s">
        <v>1</v>
      </c>
      <c r="AD76" s="353" t="s">
        <v>1</v>
      </c>
      <c r="AE76" s="353">
        <v>1161.99</v>
      </c>
      <c r="AF76" s="353">
        <v>143.91</v>
      </c>
      <c r="AG76" s="353">
        <v>0</v>
      </c>
      <c r="AH76" s="352">
        <v>1493.73</v>
      </c>
      <c r="AI76" s="351">
        <v>0</v>
      </c>
      <c r="AJ76" s="351">
        <v>0</v>
      </c>
      <c r="AK76" s="351">
        <v>0</v>
      </c>
      <c r="AL76" s="351">
        <v>0</v>
      </c>
      <c r="AM76" s="351">
        <v>0</v>
      </c>
      <c r="AN76" s="354">
        <v>0</v>
      </c>
      <c r="AP76" s="356"/>
      <c r="AR76" s="430"/>
    </row>
    <row r="77" spans="1:44" s="355" customFormat="1" ht="15" x14ac:dyDescent="0.2">
      <c r="A77" s="415" t="s">
        <v>417</v>
      </c>
      <c r="B77" s="584" t="s">
        <v>416</v>
      </c>
      <c r="C77" s="380" t="s">
        <v>979</v>
      </c>
      <c r="D77" s="353"/>
      <c r="E77" s="350">
        <v>129313550</v>
      </c>
      <c r="F77" s="351">
        <v>133413121</v>
      </c>
      <c r="G77" s="351">
        <v>0</v>
      </c>
      <c r="H77" s="351">
        <v>0</v>
      </c>
      <c r="I77" s="351">
        <v>129313550</v>
      </c>
      <c r="J77" s="351">
        <v>133413121</v>
      </c>
      <c r="K77" s="351">
        <v>1524000</v>
      </c>
      <c r="L77" s="351">
        <v>1524000</v>
      </c>
      <c r="M77" s="351">
        <v>114161</v>
      </c>
      <c r="N77" s="351">
        <v>117778</v>
      </c>
      <c r="O77" s="351">
        <v>137492</v>
      </c>
      <c r="P77" s="351">
        <v>141394</v>
      </c>
      <c r="Q77" s="352">
        <v>96.7</v>
      </c>
      <c r="R77" s="373">
        <v>96.7</v>
      </c>
      <c r="S77" s="361">
        <v>0</v>
      </c>
      <c r="T77" s="361">
        <v>0</v>
      </c>
      <c r="U77" s="351">
        <v>110393.7</v>
      </c>
      <c r="V77" s="351">
        <v>113893</v>
      </c>
      <c r="W77" s="351">
        <v>132954.764</v>
      </c>
      <c r="X77" s="351">
        <v>136727.99800000002</v>
      </c>
      <c r="Y77" s="352">
        <v>1171.3900000000001</v>
      </c>
      <c r="Z77" s="373">
        <v>1171.3900000000001</v>
      </c>
      <c r="AA77" s="352">
        <v>1171.3900000000001</v>
      </c>
      <c r="AB77" s="373">
        <v>1171.3900000000001</v>
      </c>
      <c r="AC77" s="353" t="s">
        <v>1</v>
      </c>
      <c r="AD77" s="353" t="s">
        <v>1</v>
      </c>
      <c r="AE77" s="353">
        <v>295</v>
      </c>
      <c r="AF77" s="353">
        <v>0</v>
      </c>
      <c r="AG77" s="353">
        <v>0</v>
      </c>
      <c r="AH77" s="352">
        <v>1466.39</v>
      </c>
      <c r="AI77" s="351">
        <v>0</v>
      </c>
      <c r="AJ77" s="351">
        <v>0</v>
      </c>
      <c r="AK77" s="351">
        <v>0</v>
      </c>
      <c r="AL77" s="351">
        <v>0</v>
      </c>
      <c r="AM77" s="351">
        <v>0</v>
      </c>
      <c r="AN77" s="354">
        <v>0</v>
      </c>
      <c r="AP77" s="356"/>
      <c r="AR77" s="430"/>
    </row>
    <row r="78" spans="1:44" s="355" customFormat="1" ht="15" x14ac:dyDescent="0.2">
      <c r="A78" s="415" t="s">
        <v>419</v>
      </c>
      <c r="B78" s="584" t="s">
        <v>418</v>
      </c>
      <c r="C78" s="380" t="s">
        <v>785</v>
      </c>
      <c r="D78" s="353"/>
      <c r="E78" s="350">
        <v>10133400.65</v>
      </c>
      <c r="F78" s="351">
        <v>10466959.4</v>
      </c>
      <c r="G78" s="351">
        <v>628005.47</v>
      </c>
      <c r="H78" s="351">
        <v>641461.85</v>
      </c>
      <c r="I78" s="351">
        <v>9505395.1799999997</v>
      </c>
      <c r="J78" s="351">
        <v>9825497.5899999999</v>
      </c>
      <c r="K78" s="351">
        <v>0</v>
      </c>
      <c r="L78" s="351">
        <v>0</v>
      </c>
      <c r="M78" s="351">
        <v>54134</v>
      </c>
      <c r="N78" s="351">
        <v>54967.7</v>
      </c>
      <c r="O78" s="351">
        <v>59152.4</v>
      </c>
      <c r="P78" s="351">
        <v>54937.7</v>
      </c>
      <c r="Q78" s="352">
        <v>99.4</v>
      </c>
      <c r="R78" s="373">
        <v>99.4</v>
      </c>
      <c r="S78" s="361">
        <v>0</v>
      </c>
      <c r="T78" s="361">
        <v>0</v>
      </c>
      <c r="U78" s="351">
        <v>53809.2</v>
      </c>
      <c r="V78" s="351">
        <v>54637.7</v>
      </c>
      <c r="W78" s="351">
        <v>58797.4856</v>
      </c>
      <c r="X78" s="351">
        <v>54608.073799999998</v>
      </c>
      <c r="Y78" s="352">
        <v>188.32</v>
      </c>
      <c r="Z78" s="373">
        <v>191.57</v>
      </c>
      <c r="AA78" s="352">
        <v>176.65</v>
      </c>
      <c r="AB78" s="373">
        <v>179.83</v>
      </c>
      <c r="AC78" s="353" t="s">
        <v>1</v>
      </c>
      <c r="AD78" s="353" t="s">
        <v>1</v>
      </c>
      <c r="AE78" s="353">
        <v>1141.0899999999999</v>
      </c>
      <c r="AF78" s="353">
        <v>147.82</v>
      </c>
      <c r="AG78" s="353">
        <v>0</v>
      </c>
      <c r="AH78" s="352">
        <v>1480.48</v>
      </c>
      <c r="AI78" s="351">
        <v>16</v>
      </c>
      <c r="AJ78" s="351">
        <v>25990.6</v>
      </c>
      <c r="AK78" s="351">
        <v>0</v>
      </c>
      <c r="AL78" s="351">
        <v>0</v>
      </c>
      <c r="AM78" s="351">
        <v>16</v>
      </c>
      <c r="AN78" s="354">
        <v>25990.6</v>
      </c>
      <c r="AP78" s="356"/>
      <c r="AR78" s="430"/>
    </row>
    <row r="79" spans="1:44" s="355" customFormat="1" ht="15" x14ac:dyDescent="0.2">
      <c r="A79" s="415" t="s">
        <v>420</v>
      </c>
      <c r="B79" s="584" t="s">
        <v>207</v>
      </c>
      <c r="C79" s="380" t="s">
        <v>786</v>
      </c>
      <c r="D79" s="353"/>
      <c r="E79" s="350">
        <v>37664136</v>
      </c>
      <c r="F79" s="351">
        <v>39416064</v>
      </c>
      <c r="G79" s="351">
        <v>122889</v>
      </c>
      <c r="H79" s="351">
        <v>125064</v>
      </c>
      <c r="I79" s="351">
        <v>37541247</v>
      </c>
      <c r="J79" s="351">
        <v>39291000</v>
      </c>
      <c r="K79" s="351">
        <v>95983</v>
      </c>
      <c r="L79" s="351">
        <v>98858</v>
      </c>
      <c r="M79" s="351">
        <v>30823.200000000001</v>
      </c>
      <c r="N79" s="351">
        <v>31472</v>
      </c>
      <c r="O79" s="351">
        <v>35970.1</v>
      </c>
      <c r="P79" s="351">
        <v>36423</v>
      </c>
      <c r="Q79" s="352">
        <v>98</v>
      </c>
      <c r="R79" s="373">
        <v>98.5</v>
      </c>
      <c r="S79" s="361">
        <v>101.7</v>
      </c>
      <c r="T79" s="361">
        <v>101.1</v>
      </c>
      <c r="U79" s="351">
        <v>30308.400000000001</v>
      </c>
      <c r="V79" s="351">
        <v>31101</v>
      </c>
      <c r="W79" s="351">
        <v>35352.397999999994</v>
      </c>
      <c r="X79" s="351">
        <v>35977.754999999997</v>
      </c>
      <c r="Y79" s="352">
        <v>1242.7</v>
      </c>
      <c r="Z79" s="373">
        <v>1267.3599999999999</v>
      </c>
      <c r="AA79" s="352">
        <v>1238.6400000000001</v>
      </c>
      <c r="AB79" s="373">
        <v>1263.3399999999999</v>
      </c>
      <c r="AC79" s="353" t="s">
        <v>1</v>
      </c>
      <c r="AD79" s="353" t="s">
        <v>1</v>
      </c>
      <c r="AE79" s="353">
        <v>0</v>
      </c>
      <c r="AF79" s="353">
        <v>162.72999999999999</v>
      </c>
      <c r="AG79" s="353">
        <v>93.96</v>
      </c>
      <c r="AH79" s="352">
        <v>1524.05</v>
      </c>
      <c r="AI79" s="351">
        <v>26</v>
      </c>
      <c r="AJ79" s="351">
        <v>6253</v>
      </c>
      <c r="AK79" s="351">
        <v>0</v>
      </c>
      <c r="AL79" s="351">
        <v>0</v>
      </c>
      <c r="AM79" s="351">
        <v>12</v>
      </c>
      <c r="AN79" s="354">
        <v>5806.1</v>
      </c>
      <c r="AP79" s="356"/>
      <c r="AR79" s="430"/>
    </row>
    <row r="80" spans="1:44" s="355" customFormat="1" ht="15" x14ac:dyDescent="0.2">
      <c r="A80" s="415" t="s">
        <v>422</v>
      </c>
      <c r="B80" s="584" t="s">
        <v>421</v>
      </c>
      <c r="C80" s="380" t="s">
        <v>785</v>
      </c>
      <c r="D80" s="353"/>
      <c r="E80" s="350">
        <v>6338587</v>
      </c>
      <c r="F80" s="351">
        <v>6524083</v>
      </c>
      <c r="G80" s="351">
        <v>1068818</v>
      </c>
      <c r="H80" s="351">
        <v>1111082</v>
      </c>
      <c r="I80" s="351">
        <v>5269769</v>
      </c>
      <c r="J80" s="351">
        <v>5413001</v>
      </c>
      <c r="K80" s="351">
        <v>0</v>
      </c>
      <c r="L80" s="351">
        <v>0</v>
      </c>
      <c r="M80" s="351">
        <v>33179.199999999997</v>
      </c>
      <c r="N80" s="351">
        <v>34081</v>
      </c>
      <c r="O80" s="351">
        <v>36922.92</v>
      </c>
      <c r="P80" s="351">
        <v>37599.800000000003</v>
      </c>
      <c r="Q80" s="352">
        <v>97.5</v>
      </c>
      <c r="R80" s="373">
        <v>97.5</v>
      </c>
      <c r="S80" s="361">
        <v>0</v>
      </c>
      <c r="T80" s="361">
        <v>0</v>
      </c>
      <c r="U80" s="351">
        <v>32349.72</v>
      </c>
      <c r="V80" s="351">
        <v>33229</v>
      </c>
      <c r="W80" s="351">
        <v>35999.846999999994</v>
      </c>
      <c r="X80" s="351">
        <v>36659.805000000008</v>
      </c>
      <c r="Y80" s="352">
        <v>195.94</v>
      </c>
      <c r="Z80" s="373">
        <v>196.34</v>
      </c>
      <c r="AA80" s="352">
        <v>162.9</v>
      </c>
      <c r="AB80" s="373">
        <v>162.9</v>
      </c>
      <c r="AC80" s="353" t="s">
        <v>1</v>
      </c>
      <c r="AD80" s="353" t="s">
        <v>1</v>
      </c>
      <c r="AE80" s="353">
        <v>1089.99</v>
      </c>
      <c r="AF80" s="353">
        <v>147.15</v>
      </c>
      <c r="AG80" s="353">
        <v>70.650000000000006</v>
      </c>
      <c r="AH80" s="352">
        <v>1504.13</v>
      </c>
      <c r="AI80" s="351">
        <v>8</v>
      </c>
      <c r="AJ80" s="351">
        <v>17569.419999999998</v>
      </c>
      <c r="AK80" s="351">
        <v>0</v>
      </c>
      <c r="AL80" s="351">
        <v>0</v>
      </c>
      <c r="AM80" s="351">
        <v>8</v>
      </c>
      <c r="AN80" s="354">
        <v>17569.400000000001</v>
      </c>
      <c r="AP80" s="356"/>
      <c r="AR80" s="430"/>
    </row>
    <row r="81" spans="1:44" s="355" customFormat="1" ht="15" x14ac:dyDescent="0.2">
      <c r="A81" s="415" t="s">
        <v>424</v>
      </c>
      <c r="B81" s="584" t="s">
        <v>423</v>
      </c>
      <c r="C81" s="380" t="s">
        <v>785</v>
      </c>
      <c r="D81" s="353"/>
      <c r="E81" s="350">
        <v>5495668.7400000002</v>
      </c>
      <c r="F81" s="351">
        <v>5799377</v>
      </c>
      <c r="G81" s="351">
        <v>1694799.46</v>
      </c>
      <c r="H81" s="351">
        <v>1803383</v>
      </c>
      <c r="I81" s="351">
        <v>3800869.2800000003</v>
      </c>
      <c r="J81" s="351">
        <v>3995994</v>
      </c>
      <c r="K81" s="351">
        <v>0</v>
      </c>
      <c r="L81" s="351">
        <v>0</v>
      </c>
      <c r="M81" s="351">
        <v>28020.95</v>
      </c>
      <c r="N81" s="351">
        <v>28890.29</v>
      </c>
      <c r="O81" s="351">
        <v>30419.94</v>
      </c>
      <c r="P81" s="351">
        <v>31099.9</v>
      </c>
      <c r="Q81" s="352">
        <v>98</v>
      </c>
      <c r="R81" s="373">
        <v>98</v>
      </c>
      <c r="S81" s="361">
        <v>0</v>
      </c>
      <c r="T81" s="361">
        <v>0</v>
      </c>
      <c r="U81" s="351">
        <v>27460.5</v>
      </c>
      <c r="V81" s="351">
        <v>28312.5</v>
      </c>
      <c r="W81" s="351">
        <v>29811.5412</v>
      </c>
      <c r="X81" s="351">
        <v>30477.902000000002</v>
      </c>
      <c r="Y81" s="352">
        <v>200.13</v>
      </c>
      <c r="Z81" s="373">
        <v>204.84</v>
      </c>
      <c r="AA81" s="352">
        <v>138.41</v>
      </c>
      <c r="AB81" s="373">
        <v>141.13999999999999</v>
      </c>
      <c r="AC81" s="353" t="s">
        <v>1</v>
      </c>
      <c r="AD81" s="353" t="s">
        <v>1</v>
      </c>
      <c r="AE81" s="353">
        <v>1069.02</v>
      </c>
      <c r="AF81" s="353">
        <v>200.96</v>
      </c>
      <c r="AG81" s="353">
        <v>0</v>
      </c>
      <c r="AH81" s="352">
        <v>1474.82</v>
      </c>
      <c r="AI81" s="351">
        <v>73</v>
      </c>
      <c r="AJ81" s="351">
        <v>28312.48</v>
      </c>
      <c r="AK81" s="351">
        <v>0</v>
      </c>
      <c r="AL81" s="351">
        <v>0</v>
      </c>
      <c r="AM81" s="351">
        <v>61</v>
      </c>
      <c r="AN81" s="354">
        <v>27906.82</v>
      </c>
      <c r="AP81" s="356"/>
      <c r="AR81" s="430"/>
    </row>
    <row r="82" spans="1:44" s="355" customFormat="1" ht="15" x14ac:dyDescent="0.2">
      <c r="A82" s="415" t="s">
        <v>425</v>
      </c>
      <c r="B82" s="584" t="s">
        <v>208</v>
      </c>
      <c r="C82" s="380" t="s">
        <v>786</v>
      </c>
      <c r="D82" s="353"/>
      <c r="E82" s="350">
        <v>72770013</v>
      </c>
      <c r="F82" s="351">
        <v>75194685</v>
      </c>
      <c r="G82" s="351">
        <v>0</v>
      </c>
      <c r="H82" s="351">
        <v>0</v>
      </c>
      <c r="I82" s="351">
        <v>72770013</v>
      </c>
      <c r="J82" s="351">
        <v>75194685</v>
      </c>
      <c r="K82" s="351">
        <v>51240</v>
      </c>
      <c r="L82" s="351">
        <v>72369</v>
      </c>
      <c r="M82" s="351">
        <v>64019.6</v>
      </c>
      <c r="N82" s="351">
        <v>64861.91</v>
      </c>
      <c r="O82" s="351">
        <v>72088.59</v>
      </c>
      <c r="P82" s="351">
        <v>76127.070000000007</v>
      </c>
      <c r="Q82" s="352">
        <v>97.5</v>
      </c>
      <c r="R82" s="373">
        <v>97.5</v>
      </c>
      <c r="S82" s="361">
        <v>0</v>
      </c>
      <c r="T82" s="361">
        <v>0</v>
      </c>
      <c r="U82" s="351">
        <v>62419.1</v>
      </c>
      <c r="V82" s="351">
        <v>63240.4</v>
      </c>
      <c r="W82" s="351">
        <v>70286.375249999997</v>
      </c>
      <c r="X82" s="351">
        <v>74223.893250000008</v>
      </c>
      <c r="Y82" s="352">
        <v>1165.83</v>
      </c>
      <c r="Z82" s="373">
        <v>1189.03</v>
      </c>
      <c r="AA82" s="352">
        <v>1165.83</v>
      </c>
      <c r="AB82" s="373">
        <v>1189.03</v>
      </c>
      <c r="AC82" s="353" t="s">
        <v>1</v>
      </c>
      <c r="AD82" s="353" t="s">
        <v>1</v>
      </c>
      <c r="AE82" s="353">
        <v>0</v>
      </c>
      <c r="AF82" s="353">
        <v>173.61</v>
      </c>
      <c r="AG82" s="353">
        <v>69.8</v>
      </c>
      <c r="AH82" s="352">
        <v>1432.44</v>
      </c>
      <c r="AI82" s="351">
        <v>0</v>
      </c>
      <c r="AJ82" s="351">
        <v>0</v>
      </c>
      <c r="AK82" s="351">
        <v>0</v>
      </c>
      <c r="AL82" s="351">
        <v>0</v>
      </c>
      <c r="AM82" s="351">
        <v>0</v>
      </c>
      <c r="AN82" s="354">
        <v>0</v>
      </c>
      <c r="AP82" s="356"/>
      <c r="AR82" s="430"/>
    </row>
    <row r="83" spans="1:44" s="355" customFormat="1" ht="15" x14ac:dyDescent="0.2">
      <c r="A83" s="415" t="s">
        <v>427</v>
      </c>
      <c r="B83" s="584" t="s">
        <v>426</v>
      </c>
      <c r="C83" s="380" t="s">
        <v>785</v>
      </c>
      <c r="D83" s="353"/>
      <c r="E83" s="350">
        <v>6554951</v>
      </c>
      <c r="F83" s="351">
        <v>6637949</v>
      </c>
      <c r="G83" s="351">
        <v>1270187</v>
      </c>
      <c r="H83" s="351">
        <v>1315234</v>
      </c>
      <c r="I83" s="351">
        <v>5284764</v>
      </c>
      <c r="J83" s="351">
        <v>5322715</v>
      </c>
      <c r="K83" s="351">
        <v>0</v>
      </c>
      <c r="L83" s="351">
        <v>0</v>
      </c>
      <c r="M83" s="351">
        <v>28089.1</v>
      </c>
      <c r="N83" s="351">
        <v>28290.799999999999</v>
      </c>
      <c r="O83" s="351">
        <v>30484.2</v>
      </c>
      <c r="P83" s="351">
        <v>30555.52</v>
      </c>
      <c r="Q83" s="352">
        <v>99.2</v>
      </c>
      <c r="R83" s="373">
        <v>99.2</v>
      </c>
      <c r="S83" s="361">
        <v>0</v>
      </c>
      <c r="T83" s="361">
        <v>0</v>
      </c>
      <c r="U83" s="351">
        <v>27864.400000000001</v>
      </c>
      <c r="V83" s="351">
        <v>28064.5</v>
      </c>
      <c r="W83" s="351">
        <v>30240.326400000002</v>
      </c>
      <c r="X83" s="351">
        <v>30311.075840000001</v>
      </c>
      <c r="Y83" s="352">
        <v>235.24</v>
      </c>
      <c r="Z83" s="373">
        <v>236.52</v>
      </c>
      <c r="AA83" s="352">
        <v>189.66</v>
      </c>
      <c r="AB83" s="373">
        <v>189.66</v>
      </c>
      <c r="AC83" s="353" t="s">
        <v>1</v>
      </c>
      <c r="AD83" s="353" t="s">
        <v>1</v>
      </c>
      <c r="AE83" s="353">
        <v>1120.46</v>
      </c>
      <c r="AF83" s="353">
        <v>173.61</v>
      </c>
      <c r="AG83" s="353">
        <v>69.8</v>
      </c>
      <c r="AH83" s="352">
        <v>1600.39</v>
      </c>
      <c r="AI83" s="351">
        <v>102</v>
      </c>
      <c r="AJ83" s="351">
        <v>28064.51</v>
      </c>
      <c r="AK83" s="351">
        <v>0</v>
      </c>
      <c r="AL83" s="351">
        <v>0</v>
      </c>
      <c r="AM83" s="351">
        <v>76</v>
      </c>
      <c r="AN83" s="354">
        <v>27205.03</v>
      </c>
      <c r="AP83" s="356"/>
      <c r="AR83" s="430"/>
    </row>
    <row r="84" spans="1:44" s="355" customFormat="1" ht="15" x14ac:dyDescent="0.2">
      <c r="A84" s="415" t="s">
        <v>429</v>
      </c>
      <c r="B84" s="584" t="s">
        <v>428</v>
      </c>
      <c r="C84" s="380" t="s">
        <v>862</v>
      </c>
      <c r="D84" s="353"/>
      <c r="E84" s="350">
        <v>85215061</v>
      </c>
      <c r="F84" s="351">
        <v>88602132</v>
      </c>
      <c r="G84" s="351">
        <v>1799109</v>
      </c>
      <c r="H84" s="351">
        <v>1885611</v>
      </c>
      <c r="I84" s="351">
        <v>83415952</v>
      </c>
      <c r="J84" s="351">
        <v>86716521</v>
      </c>
      <c r="K84" s="351">
        <v>20572110</v>
      </c>
      <c r="L84" s="351">
        <v>18909980</v>
      </c>
      <c r="M84" s="351">
        <v>76563.899999999994</v>
      </c>
      <c r="N84" s="351">
        <v>78072</v>
      </c>
      <c r="O84" s="351">
        <v>91911.3</v>
      </c>
      <c r="P84" s="351">
        <v>92916</v>
      </c>
      <c r="Q84" s="352">
        <v>97</v>
      </c>
      <c r="R84" s="373">
        <v>97</v>
      </c>
      <c r="S84" s="361">
        <v>0</v>
      </c>
      <c r="T84" s="361">
        <v>0</v>
      </c>
      <c r="U84" s="351">
        <v>74267</v>
      </c>
      <c r="V84" s="351">
        <v>75729</v>
      </c>
      <c r="W84" s="351">
        <v>89153.960999999996</v>
      </c>
      <c r="X84" s="351">
        <v>90128.52</v>
      </c>
      <c r="Y84" s="352">
        <v>1147.4100000000001</v>
      </c>
      <c r="Z84" s="373">
        <v>1169.99</v>
      </c>
      <c r="AA84" s="352">
        <v>1123.19</v>
      </c>
      <c r="AB84" s="373">
        <v>1145.0899999999999</v>
      </c>
      <c r="AC84" s="353" t="s">
        <v>1</v>
      </c>
      <c r="AD84" s="353" t="s">
        <v>1</v>
      </c>
      <c r="AE84" s="353">
        <v>0</v>
      </c>
      <c r="AF84" s="353">
        <v>148.16</v>
      </c>
      <c r="AG84" s="353">
        <v>66.319999999999993</v>
      </c>
      <c r="AH84" s="352">
        <v>1384.47</v>
      </c>
      <c r="AI84" s="351">
        <v>43</v>
      </c>
      <c r="AJ84" s="351">
        <v>39702</v>
      </c>
      <c r="AK84" s="351">
        <v>0</v>
      </c>
      <c r="AL84" s="351">
        <v>0</v>
      </c>
      <c r="AM84" s="351">
        <v>39</v>
      </c>
      <c r="AN84" s="354">
        <v>39558</v>
      </c>
      <c r="AP84" s="356"/>
      <c r="AR84" s="430"/>
    </row>
    <row r="85" spans="1:44" s="355" customFormat="1" ht="15" x14ac:dyDescent="0.2">
      <c r="A85" s="415" t="s">
        <v>431</v>
      </c>
      <c r="B85" s="584" t="s">
        <v>430</v>
      </c>
      <c r="C85" s="380" t="s">
        <v>785</v>
      </c>
      <c r="D85" s="353"/>
      <c r="E85" s="350">
        <v>8000172</v>
      </c>
      <c r="F85" s="351">
        <v>8122241</v>
      </c>
      <c r="G85" s="351">
        <v>2126222</v>
      </c>
      <c r="H85" s="351">
        <v>2175721</v>
      </c>
      <c r="I85" s="351">
        <v>5873950</v>
      </c>
      <c r="J85" s="351">
        <v>5946520</v>
      </c>
      <c r="K85" s="351">
        <v>66039</v>
      </c>
      <c r="L85" s="351">
        <v>66973</v>
      </c>
      <c r="M85" s="351">
        <v>35929.199999999997</v>
      </c>
      <c r="N85" s="351">
        <v>36373</v>
      </c>
      <c r="O85" s="351">
        <v>42059.199999999997</v>
      </c>
      <c r="P85" s="351">
        <v>42174.3</v>
      </c>
      <c r="Q85" s="352">
        <v>97.61</v>
      </c>
      <c r="R85" s="373">
        <v>97.61</v>
      </c>
      <c r="S85" s="361">
        <v>0</v>
      </c>
      <c r="T85" s="361">
        <v>0</v>
      </c>
      <c r="U85" s="351">
        <v>35070.5</v>
      </c>
      <c r="V85" s="351">
        <v>35503.699999999997</v>
      </c>
      <c r="W85" s="351">
        <v>41053.985119999998</v>
      </c>
      <c r="X85" s="351">
        <v>41166.334230000008</v>
      </c>
      <c r="Y85" s="352">
        <v>228.12</v>
      </c>
      <c r="Z85" s="373">
        <v>228.77</v>
      </c>
      <c r="AA85" s="352">
        <v>167.49</v>
      </c>
      <c r="AB85" s="373">
        <v>167.49</v>
      </c>
      <c r="AC85" s="353" t="s">
        <v>1</v>
      </c>
      <c r="AD85" s="353" t="s">
        <v>1</v>
      </c>
      <c r="AE85" s="353">
        <v>1089.99</v>
      </c>
      <c r="AF85" s="353">
        <v>147.15</v>
      </c>
      <c r="AG85" s="353">
        <v>70.650000000000006</v>
      </c>
      <c r="AH85" s="352">
        <v>1536.56</v>
      </c>
      <c r="AI85" s="351">
        <v>35</v>
      </c>
      <c r="AJ85" s="351">
        <v>35503.699999999997</v>
      </c>
      <c r="AK85" s="351">
        <v>0</v>
      </c>
      <c r="AL85" s="351">
        <v>0</v>
      </c>
      <c r="AM85" s="351">
        <v>35</v>
      </c>
      <c r="AN85" s="354">
        <v>35503.699999999997</v>
      </c>
      <c r="AP85" s="356"/>
      <c r="AR85" s="430"/>
    </row>
    <row r="86" spans="1:44" s="355" customFormat="1" ht="15" x14ac:dyDescent="0.2">
      <c r="A86" s="415" t="s">
        <v>433</v>
      </c>
      <c r="B86" s="584" t="s">
        <v>432</v>
      </c>
      <c r="C86" s="380" t="s">
        <v>862</v>
      </c>
      <c r="D86" s="353"/>
      <c r="E86" s="350">
        <v>94629000</v>
      </c>
      <c r="F86" s="351">
        <v>96671000</v>
      </c>
      <c r="G86" s="351">
        <v>0</v>
      </c>
      <c r="H86" s="351">
        <v>0</v>
      </c>
      <c r="I86" s="351">
        <v>94629000</v>
      </c>
      <c r="J86" s="351">
        <v>96671000</v>
      </c>
      <c r="K86" s="351">
        <v>15844086</v>
      </c>
      <c r="L86" s="351">
        <v>14942721</v>
      </c>
      <c r="M86" s="351">
        <v>85109</v>
      </c>
      <c r="N86" s="351">
        <v>87034.18</v>
      </c>
      <c r="O86" s="351">
        <v>102982.5</v>
      </c>
      <c r="P86" s="351">
        <v>103476.51</v>
      </c>
      <c r="Q86" s="352">
        <v>98.8</v>
      </c>
      <c r="R86" s="373">
        <v>98.7</v>
      </c>
      <c r="S86" s="361">
        <v>0</v>
      </c>
      <c r="T86" s="361">
        <v>0</v>
      </c>
      <c r="U86" s="351">
        <v>84087.7</v>
      </c>
      <c r="V86" s="351">
        <v>85902.7</v>
      </c>
      <c r="W86" s="351">
        <v>101746.70999999999</v>
      </c>
      <c r="X86" s="351">
        <v>102131.31537000001</v>
      </c>
      <c r="Y86" s="352">
        <v>1125.3599999999999</v>
      </c>
      <c r="Z86" s="373">
        <v>1125.3499999999999</v>
      </c>
      <c r="AA86" s="352">
        <v>1125.3599999999999</v>
      </c>
      <c r="AB86" s="373">
        <v>1125.3499999999999</v>
      </c>
      <c r="AC86" s="353" t="s">
        <v>1</v>
      </c>
      <c r="AD86" s="353" t="s">
        <v>1</v>
      </c>
      <c r="AE86" s="353">
        <v>0</v>
      </c>
      <c r="AF86" s="353">
        <v>106.55</v>
      </c>
      <c r="AG86" s="353">
        <v>54.94</v>
      </c>
      <c r="AH86" s="352">
        <v>1286.8399999999999</v>
      </c>
      <c r="AI86" s="351">
        <v>0</v>
      </c>
      <c r="AJ86" s="351">
        <v>0</v>
      </c>
      <c r="AK86" s="351">
        <v>0</v>
      </c>
      <c r="AL86" s="351">
        <v>0</v>
      </c>
      <c r="AM86" s="351">
        <v>0</v>
      </c>
      <c r="AN86" s="354">
        <v>0</v>
      </c>
      <c r="AP86" s="356"/>
      <c r="AR86" s="430"/>
    </row>
    <row r="87" spans="1:44" s="355" customFormat="1" ht="15" x14ac:dyDescent="0.2">
      <c r="A87" s="415" t="s">
        <v>522</v>
      </c>
      <c r="B87" s="584" t="s">
        <v>434</v>
      </c>
      <c r="C87" s="380" t="s">
        <v>786</v>
      </c>
      <c r="D87" s="353"/>
      <c r="E87" s="350">
        <v>179294700</v>
      </c>
      <c r="F87" s="351">
        <v>185054435</v>
      </c>
      <c r="G87" s="351">
        <v>10450372</v>
      </c>
      <c r="H87" s="351">
        <v>10920661.4</v>
      </c>
      <c r="I87" s="351">
        <v>168844328</v>
      </c>
      <c r="J87" s="351">
        <v>174133773</v>
      </c>
      <c r="K87" s="351">
        <v>0</v>
      </c>
      <c r="L87" s="351">
        <v>16554591</v>
      </c>
      <c r="M87" s="351">
        <v>131012.6</v>
      </c>
      <c r="N87" s="351">
        <v>132479.9</v>
      </c>
      <c r="O87" s="351">
        <v>164273.20000000001</v>
      </c>
      <c r="P87" s="351">
        <v>165753.5</v>
      </c>
      <c r="Q87" s="352">
        <v>98.5</v>
      </c>
      <c r="R87" s="373">
        <v>98.5</v>
      </c>
      <c r="S87" s="361">
        <v>0</v>
      </c>
      <c r="T87" s="361">
        <v>0</v>
      </c>
      <c r="U87" s="351">
        <v>129047.4</v>
      </c>
      <c r="V87" s="351">
        <v>130492.7</v>
      </c>
      <c r="W87" s="351">
        <v>161809.10200000001</v>
      </c>
      <c r="X87" s="351">
        <v>163267.19750000001</v>
      </c>
      <c r="Y87" s="352">
        <v>1389.37</v>
      </c>
      <c r="Z87" s="373">
        <v>1418.12</v>
      </c>
      <c r="AA87" s="352">
        <v>1308.3900000000001</v>
      </c>
      <c r="AB87" s="373">
        <v>1334.43</v>
      </c>
      <c r="AC87" s="353" t="s">
        <v>1</v>
      </c>
      <c r="AD87" s="353" t="s">
        <v>1</v>
      </c>
      <c r="AE87" s="353">
        <v>0</v>
      </c>
      <c r="AF87" s="353">
        <v>162.72999999999999</v>
      </c>
      <c r="AG87" s="353">
        <v>93.96</v>
      </c>
      <c r="AH87" s="352">
        <v>1674.81</v>
      </c>
      <c r="AI87" s="351">
        <v>128</v>
      </c>
      <c r="AJ87" s="351">
        <v>99225.2</v>
      </c>
      <c r="AK87" s="351">
        <v>1</v>
      </c>
      <c r="AL87" s="351">
        <v>24183.8</v>
      </c>
      <c r="AM87" s="351">
        <v>108</v>
      </c>
      <c r="AN87" s="354">
        <v>106013.4</v>
      </c>
      <c r="AP87" s="356"/>
      <c r="AR87" s="430"/>
    </row>
    <row r="88" spans="1:44" s="355" customFormat="1" ht="15" x14ac:dyDescent="0.2">
      <c r="A88" s="415" t="s">
        <v>436</v>
      </c>
      <c r="B88" s="584" t="s">
        <v>435</v>
      </c>
      <c r="C88" s="380" t="s">
        <v>979</v>
      </c>
      <c r="D88" s="353"/>
      <c r="E88" s="350">
        <v>106537715</v>
      </c>
      <c r="F88" s="351">
        <v>110864290</v>
      </c>
      <c r="G88" s="351">
        <v>0</v>
      </c>
      <c r="H88" s="351">
        <v>0</v>
      </c>
      <c r="I88" s="351">
        <v>106537715</v>
      </c>
      <c r="J88" s="351">
        <v>110864290</v>
      </c>
      <c r="K88" s="351">
        <v>29255000</v>
      </c>
      <c r="L88" s="351">
        <v>31740000</v>
      </c>
      <c r="M88" s="351">
        <v>103965.96</v>
      </c>
      <c r="N88" s="351">
        <v>108165.32</v>
      </c>
      <c r="O88" s="351">
        <v>124848.67</v>
      </c>
      <c r="P88" s="351">
        <v>127261.22</v>
      </c>
      <c r="Q88" s="352">
        <v>96.679999999999993</v>
      </c>
      <c r="R88" s="373">
        <v>96.7</v>
      </c>
      <c r="S88" s="361">
        <v>0</v>
      </c>
      <c r="T88" s="361">
        <v>0</v>
      </c>
      <c r="U88" s="351">
        <v>100514.29</v>
      </c>
      <c r="V88" s="351">
        <v>104595.9</v>
      </c>
      <c r="W88" s="351">
        <v>120703.694156</v>
      </c>
      <c r="X88" s="351">
        <v>123061.59974000002</v>
      </c>
      <c r="Y88" s="352">
        <v>1059.93</v>
      </c>
      <c r="Z88" s="373">
        <v>1059.93</v>
      </c>
      <c r="AA88" s="352">
        <v>1059.93</v>
      </c>
      <c r="AB88" s="373">
        <v>1059.93</v>
      </c>
      <c r="AC88" s="353" t="s">
        <v>1</v>
      </c>
      <c r="AD88" s="353" t="s">
        <v>1</v>
      </c>
      <c r="AE88" s="353">
        <v>295</v>
      </c>
      <c r="AF88" s="353">
        <v>0</v>
      </c>
      <c r="AG88" s="353">
        <v>0</v>
      </c>
      <c r="AH88" s="352">
        <v>1354.93</v>
      </c>
      <c r="AI88" s="351">
        <v>0</v>
      </c>
      <c r="AJ88" s="351">
        <v>0</v>
      </c>
      <c r="AK88" s="351">
        <v>0</v>
      </c>
      <c r="AL88" s="351">
        <v>0</v>
      </c>
      <c r="AM88" s="351">
        <v>0</v>
      </c>
      <c r="AN88" s="354">
        <v>0</v>
      </c>
      <c r="AP88" s="356"/>
      <c r="AR88" s="430"/>
    </row>
    <row r="89" spans="1:44" s="355" customFormat="1" ht="15" x14ac:dyDescent="0.2">
      <c r="A89" s="415" t="s">
        <v>438</v>
      </c>
      <c r="B89" s="584" t="s">
        <v>437</v>
      </c>
      <c r="C89" s="380" t="s">
        <v>785</v>
      </c>
      <c r="D89" s="353"/>
      <c r="E89" s="350">
        <v>5576347</v>
      </c>
      <c r="F89" s="351">
        <v>5675581</v>
      </c>
      <c r="G89" s="351">
        <v>1613847</v>
      </c>
      <c r="H89" s="351">
        <v>1658281</v>
      </c>
      <c r="I89" s="351">
        <v>3962500</v>
      </c>
      <c r="J89" s="351">
        <v>4017300</v>
      </c>
      <c r="K89" s="351">
        <v>419540</v>
      </c>
      <c r="L89" s="351">
        <v>471140</v>
      </c>
      <c r="M89" s="351">
        <v>28215.9</v>
      </c>
      <c r="N89" s="351">
        <v>28606.3</v>
      </c>
      <c r="O89" s="351">
        <v>30566</v>
      </c>
      <c r="P89" s="351">
        <v>31017</v>
      </c>
      <c r="Q89" s="352">
        <v>98.8</v>
      </c>
      <c r="R89" s="373">
        <v>98.8</v>
      </c>
      <c r="S89" s="361">
        <v>0</v>
      </c>
      <c r="T89" s="361">
        <v>0</v>
      </c>
      <c r="U89" s="351">
        <v>27877.3</v>
      </c>
      <c r="V89" s="351">
        <v>28263</v>
      </c>
      <c r="W89" s="351">
        <v>30199.207999999999</v>
      </c>
      <c r="X89" s="351">
        <v>30644.796000000002</v>
      </c>
      <c r="Y89" s="352">
        <v>200.03</v>
      </c>
      <c r="Z89" s="373">
        <v>200.81</v>
      </c>
      <c r="AA89" s="352">
        <v>142.13999999999999</v>
      </c>
      <c r="AB89" s="373">
        <v>142.13999999999999</v>
      </c>
      <c r="AC89" s="353" t="s">
        <v>1</v>
      </c>
      <c r="AD89" s="353" t="s">
        <v>1</v>
      </c>
      <c r="AE89" s="353">
        <v>1144.26</v>
      </c>
      <c r="AF89" s="353">
        <v>181.35</v>
      </c>
      <c r="AG89" s="353">
        <v>64.260000000000005</v>
      </c>
      <c r="AH89" s="352">
        <v>1590.68</v>
      </c>
      <c r="AI89" s="351">
        <v>35</v>
      </c>
      <c r="AJ89" s="351">
        <v>28263</v>
      </c>
      <c r="AK89" s="351">
        <v>0</v>
      </c>
      <c r="AL89" s="351">
        <v>0</v>
      </c>
      <c r="AM89" s="351">
        <v>35</v>
      </c>
      <c r="AN89" s="354">
        <v>28263</v>
      </c>
      <c r="AP89" s="356"/>
      <c r="AR89" s="430"/>
    </row>
    <row r="90" spans="1:44" s="355" customFormat="1" ht="15" x14ac:dyDescent="0.2">
      <c r="A90" s="415" t="s">
        <v>440</v>
      </c>
      <c r="B90" s="584" t="s">
        <v>439</v>
      </c>
      <c r="C90" s="380" t="s">
        <v>785</v>
      </c>
      <c r="D90" s="353"/>
      <c r="E90" s="350">
        <v>8684256.8300000001</v>
      </c>
      <c r="F90" s="351">
        <v>9059629</v>
      </c>
      <c r="G90" s="351">
        <v>2102416.83</v>
      </c>
      <c r="H90" s="351">
        <v>2326539.34</v>
      </c>
      <c r="I90" s="351">
        <v>6581840</v>
      </c>
      <c r="J90" s="351">
        <v>6733089.6600000001</v>
      </c>
      <c r="K90" s="351">
        <v>0</v>
      </c>
      <c r="L90" s="351">
        <v>0</v>
      </c>
      <c r="M90" s="351">
        <v>54737</v>
      </c>
      <c r="N90" s="351">
        <v>55941</v>
      </c>
      <c r="O90" s="351">
        <v>59151</v>
      </c>
      <c r="P90" s="351">
        <v>60806</v>
      </c>
      <c r="Q90" s="352">
        <v>98.5</v>
      </c>
      <c r="R90" s="373">
        <v>98.6</v>
      </c>
      <c r="S90" s="361">
        <v>131</v>
      </c>
      <c r="T90" s="361">
        <v>131</v>
      </c>
      <c r="U90" s="351">
        <v>54046.9</v>
      </c>
      <c r="V90" s="351">
        <v>55288.800000000003</v>
      </c>
      <c r="W90" s="351">
        <v>58394.735000000001</v>
      </c>
      <c r="X90" s="351">
        <v>60085.715999999993</v>
      </c>
      <c r="Y90" s="352">
        <v>160.68</v>
      </c>
      <c r="Z90" s="373">
        <v>163.86</v>
      </c>
      <c r="AA90" s="352">
        <v>121.78</v>
      </c>
      <c r="AB90" s="373">
        <v>121.78</v>
      </c>
      <c r="AC90" s="353" t="s">
        <v>1</v>
      </c>
      <c r="AD90" s="353" t="s">
        <v>1</v>
      </c>
      <c r="AE90" s="353">
        <v>1161.27</v>
      </c>
      <c r="AF90" s="353">
        <v>169.47</v>
      </c>
      <c r="AG90" s="353">
        <v>78.42</v>
      </c>
      <c r="AH90" s="352">
        <v>1573.02</v>
      </c>
      <c r="AI90" s="351">
        <v>67</v>
      </c>
      <c r="AJ90" s="351">
        <v>55158</v>
      </c>
      <c r="AK90" s="351">
        <v>0</v>
      </c>
      <c r="AL90" s="351">
        <v>0</v>
      </c>
      <c r="AM90" s="351">
        <v>64</v>
      </c>
      <c r="AN90" s="354">
        <v>55051</v>
      </c>
      <c r="AP90" s="356"/>
      <c r="AR90" s="430"/>
    </row>
    <row r="91" spans="1:44" s="355" customFormat="1" ht="15" x14ac:dyDescent="0.2">
      <c r="A91" s="415" t="s">
        <v>442</v>
      </c>
      <c r="B91" s="584" t="s">
        <v>441</v>
      </c>
      <c r="C91" s="380" t="s">
        <v>785</v>
      </c>
      <c r="D91" s="353"/>
      <c r="E91" s="350">
        <v>8779970</v>
      </c>
      <c r="F91" s="351">
        <v>9112879</v>
      </c>
      <c r="G91" s="351">
        <v>1597412</v>
      </c>
      <c r="H91" s="351">
        <v>1739162.46</v>
      </c>
      <c r="I91" s="351">
        <v>7182558</v>
      </c>
      <c r="J91" s="351">
        <v>7373716.54</v>
      </c>
      <c r="K91" s="351">
        <v>0</v>
      </c>
      <c r="L91" s="351">
        <v>0</v>
      </c>
      <c r="M91" s="351">
        <v>36507</v>
      </c>
      <c r="N91" s="351">
        <v>36763.4</v>
      </c>
      <c r="O91" s="351">
        <v>39710</v>
      </c>
      <c r="P91" s="351">
        <v>39794.6</v>
      </c>
      <c r="Q91" s="352">
        <v>99</v>
      </c>
      <c r="R91" s="373">
        <v>99</v>
      </c>
      <c r="S91" s="361">
        <v>52.1</v>
      </c>
      <c r="T91" s="361">
        <v>50.2</v>
      </c>
      <c r="U91" s="351">
        <v>36194</v>
      </c>
      <c r="V91" s="351">
        <v>36446</v>
      </c>
      <c r="W91" s="351">
        <v>39365</v>
      </c>
      <c r="X91" s="351">
        <v>39446.853999999999</v>
      </c>
      <c r="Y91" s="352">
        <v>242.58</v>
      </c>
      <c r="Z91" s="373">
        <v>250.04</v>
      </c>
      <c r="AA91" s="352">
        <v>198.45</v>
      </c>
      <c r="AB91" s="373">
        <v>202.32</v>
      </c>
      <c r="AC91" s="353" t="s">
        <v>1</v>
      </c>
      <c r="AD91" s="353" t="s">
        <v>1</v>
      </c>
      <c r="AE91" s="353">
        <v>1215.27</v>
      </c>
      <c r="AF91" s="353">
        <v>187.11</v>
      </c>
      <c r="AG91" s="353">
        <v>67.86</v>
      </c>
      <c r="AH91" s="352">
        <v>1720.28</v>
      </c>
      <c r="AI91" s="351">
        <v>25</v>
      </c>
      <c r="AJ91" s="351">
        <v>36446</v>
      </c>
      <c r="AK91" s="351">
        <v>0</v>
      </c>
      <c r="AL91" s="351">
        <v>0</v>
      </c>
      <c r="AM91" s="351">
        <v>21</v>
      </c>
      <c r="AN91" s="354">
        <v>36446</v>
      </c>
      <c r="AP91" s="356"/>
      <c r="AR91" s="430"/>
    </row>
    <row r="92" spans="1:44" s="355" customFormat="1" ht="15" x14ac:dyDescent="0.2">
      <c r="A92" s="415" t="s">
        <v>444</v>
      </c>
      <c r="B92" s="584" t="s">
        <v>443</v>
      </c>
      <c r="C92" s="380" t="s">
        <v>785</v>
      </c>
      <c r="D92" s="353"/>
      <c r="E92" s="350">
        <v>9457931.1899999995</v>
      </c>
      <c r="F92" s="351">
        <v>9560343</v>
      </c>
      <c r="G92" s="351">
        <v>3031931</v>
      </c>
      <c r="H92" s="351">
        <v>3059117</v>
      </c>
      <c r="I92" s="351">
        <v>6426000.1899999995</v>
      </c>
      <c r="J92" s="351">
        <v>6501226</v>
      </c>
      <c r="K92" s="351">
        <v>0</v>
      </c>
      <c r="L92" s="351">
        <v>0</v>
      </c>
      <c r="M92" s="351">
        <v>46646.400000000001</v>
      </c>
      <c r="N92" s="351">
        <v>47192.11</v>
      </c>
      <c r="O92" s="351">
        <v>50259</v>
      </c>
      <c r="P92" s="351">
        <v>50463.199999999997</v>
      </c>
      <c r="Q92" s="352">
        <v>99.7</v>
      </c>
      <c r="R92" s="373">
        <v>99.7</v>
      </c>
      <c r="S92" s="361">
        <v>296.3</v>
      </c>
      <c r="T92" s="361">
        <v>301.60000000000002</v>
      </c>
      <c r="U92" s="351">
        <v>46802.8</v>
      </c>
      <c r="V92" s="351">
        <v>47352.1</v>
      </c>
      <c r="W92" s="351">
        <v>50404.523000000001</v>
      </c>
      <c r="X92" s="351">
        <v>50613.410400000001</v>
      </c>
      <c r="Y92" s="352">
        <v>202.08</v>
      </c>
      <c r="Z92" s="373">
        <v>201.9</v>
      </c>
      <c r="AA92" s="352">
        <v>137.30000000000001</v>
      </c>
      <c r="AB92" s="373">
        <v>137.30000000000001</v>
      </c>
      <c r="AC92" s="353" t="s">
        <v>1</v>
      </c>
      <c r="AD92" s="353" t="s">
        <v>1</v>
      </c>
      <c r="AE92" s="353">
        <v>1037.8800000000001</v>
      </c>
      <c r="AF92" s="353">
        <v>157.33000000000001</v>
      </c>
      <c r="AG92" s="353">
        <v>61.38</v>
      </c>
      <c r="AH92" s="352">
        <v>1458.49</v>
      </c>
      <c r="AI92" s="351">
        <v>40</v>
      </c>
      <c r="AJ92" s="351">
        <v>47352.2</v>
      </c>
      <c r="AK92" s="351">
        <v>0</v>
      </c>
      <c r="AL92" s="351">
        <v>0</v>
      </c>
      <c r="AM92" s="351">
        <v>38</v>
      </c>
      <c r="AN92" s="354">
        <v>47205.7</v>
      </c>
      <c r="AP92" s="356"/>
      <c r="AR92" s="430"/>
    </row>
    <row r="93" spans="1:44" s="355" customFormat="1" ht="15" x14ac:dyDescent="0.2">
      <c r="A93" s="415" t="s">
        <v>446</v>
      </c>
      <c r="B93" s="584" t="s">
        <v>445</v>
      </c>
      <c r="C93" s="380" t="s">
        <v>785</v>
      </c>
      <c r="D93" s="353"/>
      <c r="E93" s="350">
        <v>12230081</v>
      </c>
      <c r="F93" s="351">
        <v>12364679.199999999</v>
      </c>
      <c r="G93" s="351">
        <v>3491818</v>
      </c>
      <c r="H93" s="351">
        <v>3564008.22</v>
      </c>
      <c r="I93" s="351">
        <v>8738263</v>
      </c>
      <c r="J93" s="351">
        <v>8800671</v>
      </c>
      <c r="K93" s="351">
        <v>0</v>
      </c>
      <c r="L93" s="351">
        <v>0</v>
      </c>
      <c r="M93" s="351">
        <v>56228.3</v>
      </c>
      <c r="N93" s="351">
        <v>57197.62</v>
      </c>
      <c r="O93" s="351">
        <v>60670.57</v>
      </c>
      <c r="P93" s="351">
        <v>61297</v>
      </c>
      <c r="Q93" s="352">
        <v>98.65</v>
      </c>
      <c r="R93" s="373">
        <v>98.65</v>
      </c>
      <c r="S93" s="361">
        <v>0</v>
      </c>
      <c r="T93" s="361">
        <v>0</v>
      </c>
      <c r="U93" s="351">
        <v>55468.63</v>
      </c>
      <c r="V93" s="351">
        <v>56425.5</v>
      </c>
      <c r="W93" s="351">
        <v>59851.517305000001</v>
      </c>
      <c r="X93" s="351">
        <v>60469.490500000007</v>
      </c>
      <c r="Y93" s="352">
        <v>220.49</v>
      </c>
      <c r="Z93" s="373">
        <v>219.13</v>
      </c>
      <c r="AA93" s="352">
        <v>157.54</v>
      </c>
      <c r="AB93" s="373">
        <v>155.97</v>
      </c>
      <c r="AC93" s="353" t="s">
        <v>1</v>
      </c>
      <c r="AD93" s="353" t="s">
        <v>1</v>
      </c>
      <c r="AE93" s="353">
        <v>1141.0899999999999</v>
      </c>
      <c r="AF93" s="353">
        <v>147.82</v>
      </c>
      <c r="AG93" s="353">
        <v>0</v>
      </c>
      <c r="AH93" s="352">
        <v>1508.04</v>
      </c>
      <c r="AI93" s="351">
        <v>50</v>
      </c>
      <c r="AJ93" s="351">
        <v>56425.45</v>
      </c>
      <c r="AK93" s="351">
        <v>0</v>
      </c>
      <c r="AL93" s="351">
        <v>0</v>
      </c>
      <c r="AM93" s="351">
        <v>46</v>
      </c>
      <c r="AN93" s="354">
        <v>56267</v>
      </c>
      <c r="AP93" s="356"/>
      <c r="AR93" s="430"/>
    </row>
    <row r="94" spans="1:44" s="355" customFormat="1" ht="15" x14ac:dyDescent="0.2">
      <c r="A94" s="415" t="s">
        <v>448</v>
      </c>
      <c r="B94" s="584" t="s">
        <v>447</v>
      </c>
      <c r="C94" s="380" t="s">
        <v>785</v>
      </c>
      <c r="D94" s="353"/>
      <c r="E94" s="350">
        <v>6330759</v>
      </c>
      <c r="F94" s="351">
        <v>6575506</v>
      </c>
      <c r="G94" s="351">
        <v>1454660</v>
      </c>
      <c r="H94" s="351">
        <v>1540580</v>
      </c>
      <c r="I94" s="351">
        <v>4876099</v>
      </c>
      <c r="J94" s="351">
        <v>5034926</v>
      </c>
      <c r="K94" s="351">
        <v>3153463</v>
      </c>
      <c r="L94" s="351">
        <v>3227900</v>
      </c>
      <c r="M94" s="351">
        <v>41407</v>
      </c>
      <c r="N94" s="351">
        <v>41797.699999999997</v>
      </c>
      <c r="O94" s="351">
        <v>49206</v>
      </c>
      <c r="P94" s="351">
        <v>49344.9</v>
      </c>
      <c r="Q94" s="352">
        <v>97.789999999999992</v>
      </c>
      <c r="R94" s="373">
        <v>98.01</v>
      </c>
      <c r="S94" s="361">
        <v>246</v>
      </c>
      <c r="T94" s="361">
        <v>291</v>
      </c>
      <c r="U94" s="351">
        <v>40735.800000000003</v>
      </c>
      <c r="V94" s="351">
        <v>41256.9</v>
      </c>
      <c r="W94" s="351">
        <v>48364.547400000003</v>
      </c>
      <c r="X94" s="351">
        <v>48653.93649</v>
      </c>
      <c r="Y94" s="352">
        <v>155.41</v>
      </c>
      <c r="Z94" s="373">
        <v>159.38</v>
      </c>
      <c r="AA94" s="352">
        <v>119.7</v>
      </c>
      <c r="AB94" s="373">
        <v>122.04</v>
      </c>
      <c r="AC94" s="353" t="s">
        <v>1</v>
      </c>
      <c r="AD94" s="353" t="s">
        <v>1</v>
      </c>
      <c r="AE94" s="353">
        <v>1085.94</v>
      </c>
      <c r="AF94" s="353">
        <v>197.64</v>
      </c>
      <c r="AG94" s="353">
        <v>0</v>
      </c>
      <c r="AH94" s="352">
        <v>1442.96</v>
      </c>
      <c r="AI94" s="351">
        <v>162</v>
      </c>
      <c r="AJ94" s="351">
        <v>41257</v>
      </c>
      <c r="AK94" s="351">
        <v>0</v>
      </c>
      <c r="AL94" s="351">
        <v>0</v>
      </c>
      <c r="AM94" s="351">
        <v>101</v>
      </c>
      <c r="AN94" s="354">
        <v>39073</v>
      </c>
      <c r="AP94" s="356"/>
      <c r="AR94" s="430"/>
    </row>
    <row r="95" spans="1:44" s="355" customFormat="1" ht="15" x14ac:dyDescent="0.2">
      <c r="A95" s="415" t="s">
        <v>450</v>
      </c>
      <c r="B95" s="584" t="s">
        <v>449</v>
      </c>
      <c r="C95" s="380" t="s">
        <v>785</v>
      </c>
      <c r="D95" s="353"/>
      <c r="E95" s="350">
        <v>5971722</v>
      </c>
      <c r="F95" s="351">
        <v>6227237</v>
      </c>
      <c r="G95" s="351">
        <v>2465827</v>
      </c>
      <c r="H95" s="351">
        <v>2592298</v>
      </c>
      <c r="I95" s="351">
        <v>3505895</v>
      </c>
      <c r="J95" s="351">
        <v>3634939</v>
      </c>
      <c r="K95" s="351">
        <v>0</v>
      </c>
      <c r="L95" s="351">
        <v>0</v>
      </c>
      <c r="M95" s="351">
        <v>28872.9</v>
      </c>
      <c r="N95" s="351">
        <v>29784.5</v>
      </c>
      <c r="O95" s="351">
        <v>31887.94</v>
      </c>
      <c r="P95" s="351">
        <v>32466.1</v>
      </c>
      <c r="Q95" s="352">
        <v>98.2</v>
      </c>
      <c r="R95" s="373">
        <v>98.7</v>
      </c>
      <c r="S95" s="361">
        <v>0</v>
      </c>
      <c r="T95" s="361">
        <v>0</v>
      </c>
      <c r="U95" s="351">
        <v>28353</v>
      </c>
      <c r="V95" s="351">
        <v>29397</v>
      </c>
      <c r="W95" s="351">
        <v>31313.957079999996</v>
      </c>
      <c r="X95" s="351">
        <v>32044.040699999998</v>
      </c>
      <c r="Y95" s="352">
        <v>210.62</v>
      </c>
      <c r="Z95" s="373">
        <v>211.83</v>
      </c>
      <c r="AA95" s="352">
        <v>123.65</v>
      </c>
      <c r="AB95" s="373">
        <v>123.65</v>
      </c>
      <c r="AC95" s="353" t="s">
        <v>1</v>
      </c>
      <c r="AD95" s="353" t="s">
        <v>1</v>
      </c>
      <c r="AE95" s="353">
        <v>1069.02</v>
      </c>
      <c r="AF95" s="353">
        <v>200.96</v>
      </c>
      <c r="AG95" s="353">
        <v>0</v>
      </c>
      <c r="AH95" s="352">
        <v>1481.81</v>
      </c>
      <c r="AI95" s="351">
        <v>57</v>
      </c>
      <c r="AJ95" s="351">
        <v>29397</v>
      </c>
      <c r="AK95" s="351">
        <v>0</v>
      </c>
      <c r="AL95" s="351">
        <v>0</v>
      </c>
      <c r="AM95" s="351">
        <v>42</v>
      </c>
      <c r="AN95" s="354">
        <v>28860</v>
      </c>
      <c r="AP95" s="356"/>
      <c r="AR95" s="430"/>
    </row>
    <row r="96" spans="1:44" s="355" customFormat="1" ht="15" x14ac:dyDescent="0.2">
      <c r="A96" s="415" t="s">
        <v>451</v>
      </c>
      <c r="B96" s="584" t="s">
        <v>209</v>
      </c>
      <c r="C96" s="380" t="s">
        <v>786</v>
      </c>
      <c r="D96" s="353"/>
      <c r="E96" s="350">
        <v>135434931.88999999</v>
      </c>
      <c r="F96" s="351">
        <v>137438886</v>
      </c>
      <c r="G96" s="351">
        <v>4699328.7</v>
      </c>
      <c r="H96" s="351">
        <v>4871465.2699999996</v>
      </c>
      <c r="I96" s="351">
        <v>130735603.18999998</v>
      </c>
      <c r="J96" s="351">
        <v>132567420</v>
      </c>
      <c r="K96" s="351">
        <v>1686995.37</v>
      </c>
      <c r="L96" s="351">
        <v>1729703</v>
      </c>
      <c r="M96" s="351">
        <v>110812.81</v>
      </c>
      <c r="N96" s="351">
        <v>111994.2</v>
      </c>
      <c r="O96" s="351">
        <v>121038.39999999999</v>
      </c>
      <c r="P96" s="351">
        <v>123856.2</v>
      </c>
      <c r="Q96" s="352">
        <v>96.960000000000008</v>
      </c>
      <c r="R96" s="373">
        <v>97.28</v>
      </c>
      <c r="S96" s="361">
        <v>98.64</v>
      </c>
      <c r="T96" s="361">
        <v>97.8</v>
      </c>
      <c r="U96" s="351">
        <v>107540.77</v>
      </c>
      <c r="V96" s="351">
        <v>109047.6</v>
      </c>
      <c r="W96" s="351">
        <v>117457.47263999999</v>
      </c>
      <c r="X96" s="351">
        <v>120585.11136</v>
      </c>
      <c r="Y96" s="352">
        <v>1259.3800000000001</v>
      </c>
      <c r="Z96" s="373">
        <v>1260.3599999999999</v>
      </c>
      <c r="AA96" s="352">
        <v>1215.68</v>
      </c>
      <c r="AB96" s="373">
        <v>1215.68</v>
      </c>
      <c r="AC96" s="353" t="s">
        <v>1</v>
      </c>
      <c r="AD96" s="353" t="s">
        <v>1</v>
      </c>
      <c r="AE96" s="353">
        <v>0</v>
      </c>
      <c r="AF96" s="353">
        <v>180.08</v>
      </c>
      <c r="AG96" s="353">
        <v>77.92</v>
      </c>
      <c r="AH96" s="352">
        <v>1518.36</v>
      </c>
      <c r="AI96" s="351">
        <v>172</v>
      </c>
      <c r="AJ96" s="351">
        <v>109047.8</v>
      </c>
      <c r="AK96" s="351">
        <v>0</v>
      </c>
      <c r="AL96" s="351">
        <v>0</v>
      </c>
      <c r="AM96" s="351">
        <v>166</v>
      </c>
      <c r="AN96" s="354">
        <v>108938.6</v>
      </c>
      <c r="AP96" s="356"/>
      <c r="AR96" s="430"/>
    </row>
    <row r="97" spans="1:44" s="355" customFormat="1" ht="15" x14ac:dyDescent="0.2">
      <c r="A97" s="415" t="s">
        <v>453</v>
      </c>
      <c r="B97" s="584" t="s">
        <v>452</v>
      </c>
      <c r="C97" s="380" t="s">
        <v>785</v>
      </c>
      <c r="D97" s="353"/>
      <c r="E97" s="350">
        <v>7088977</v>
      </c>
      <c r="F97" s="351">
        <v>7226151</v>
      </c>
      <c r="G97" s="351">
        <v>965703</v>
      </c>
      <c r="H97" s="351">
        <v>1019021</v>
      </c>
      <c r="I97" s="351">
        <v>6123274</v>
      </c>
      <c r="J97" s="351">
        <v>6207130</v>
      </c>
      <c r="K97" s="351">
        <v>0</v>
      </c>
      <c r="L97" s="351">
        <v>0</v>
      </c>
      <c r="M97" s="351">
        <v>34675.4</v>
      </c>
      <c r="N97" s="351">
        <v>35319.1</v>
      </c>
      <c r="O97" s="351">
        <v>38864.47</v>
      </c>
      <c r="P97" s="351">
        <v>39449.599999999999</v>
      </c>
      <c r="Q97" s="352">
        <v>97</v>
      </c>
      <c r="R97" s="373">
        <v>97.5</v>
      </c>
      <c r="S97" s="361">
        <v>0</v>
      </c>
      <c r="T97" s="361">
        <v>0</v>
      </c>
      <c r="U97" s="351">
        <v>33635.1</v>
      </c>
      <c r="V97" s="351">
        <v>34436.1</v>
      </c>
      <c r="W97" s="351">
        <v>37698.535900000003</v>
      </c>
      <c r="X97" s="351">
        <v>38463.360000000001</v>
      </c>
      <c r="Y97" s="352">
        <v>210.76</v>
      </c>
      <c r="Z97" s="373">
        <v>209.84</v>
      </c>
      <c r="AA97" s="352">
        <v>182.05</v>
      </c>
      <c r="AB97" s="373">
        <v>180.25</v>
      </c>
      <c r="AC97" s="353" t="s">
        <v>1</v>
      </c>
      <c r="AD97" s="353" t="s">
        <v>1</v>
      </c>
      <c r="AE97" s="353">
        <v>1047.28</v>
      </c>
      <c r="AF97" s="353">
        <v>177.61</v>
      </c>
      <c r="AG97" s="353">
        <v>68.959999999999994</v>
      </c>
      <c r="AH97" s="352">
        <v>1503.69</v>
      </c>
      <c r="AI97" s="351">
        <v>38</v>
      </c>
      <c r="AJ97" s="351">
        <v>34436.1</v>
      </c>
      <c r="AK97" s="351">
        <v>0</v>
      </c>
      <c r="AL97" s="351">
        <v>0</v>
      </c>
      <c r="AM97" s="351">
        <v>35</v>
      </c>
      <c r="AN97" s="354">
        <v>34327.1</v>
      </c>
      <c r="AP97" s="356"/>
      <c r="AR97" s="430"/>
    </row>
    <row r="98" spans="1:44" s="355" customFormat="1" ht="15" x14ac:dyDescent="0.2">
      <c r="A98" s="415" t="s">
        <v>455</v>
      </c>
      <c r="B98" s="584" t="s">
        <v>454</v>
      </c>
      <c r="C98" s="380" t="s">
        <v>785</v>
      </c>
      <c r="D98" s="353"/>
      <c r="E98" s="350">
        <v>7202450</v>
      </c>
      <c r="F98" s="351">
        <v>7299400</v>
      </c>
      <c r="G98" s="351">
        <v>0</v>
      </c>
      <c r="H98" s="351">
        <v>0</v>
      </c>
      <c r="I98" s="351">
        <v>7202450</v>
      </c>
      <c r="J98" s="351">
        <v>7299400</v>
      </c>
      <c r="K98" s="351">
        <v>193200</v>
      </c>
      <c r="L98" s="351">
        <v>195650</v>
      </c>
      <c r="M98" s="351">
        <v>32950.300000000003</v>
      </c>
      <c r="N98" s="351">
        <v>33308.300000000003</v>
      </c>
      <c r="O98" s="351">
        <v>38894.6</v>
      </c>
      <c r="P98" s="351">
        <v>39205.800000000003</v>
      </c>
      <c r="Q98" s="352">
        <v>97.5</v>
      </c>
      <c r="R98" s="373">
        <v>97.75</v>
      </c>
      <c r="S98" s="361">
        <v>0</v>
      </c>
      <c r="T98" s="361">
        <v>0</v>
      </c>
      <c r="U98" s="351">
        <v>32126.5</v>
      </c>
      <c r="V98" s="351">
        <v>32558.9</v>
      </c>
      <c r="W98" s="351">
        <v>37922.235000000001</v>
      </c>
      <c r="X98" s="351">
        <v>38323.669500000004</v>
      </c>
      <c r="Y98" s="352">
        <v>224.19</v>
      </c>
      <c r="Z98" s="373">
        <v>224.19</v>
      </c>
      <c r="AA98" s="352">
        <v>224.19</v>
      </c>
      <c r="AB98" s="373">
        <v>224.19</v>
      </c>
      <c r="AC98" s="353" t="s">
        <v>1</v>
      </c>
      <c r="AD98" s="353" t="s">
        <v>1</v>
      </c>
      <c r="AE98" s="353">
        <v>1203.93</v>
      </c>
      <c r="AF98" s="353">
        <v>143.91</v>
      </c>
      <c r="AG98" s="353">
        <v>85.07</v>
      </c>
      <c r="AH98" s="352">
        <v>1657.1</v>
      </c>
      <c r="AI98" s="351">
        <v>0</v>
      </c>
      <c r="AJ98" s="351">
        <v>0</v>
      </c>
      <c r="AK98" s="351">
        <v>0</v>
      </c>
      <c r="AL98" s="351">
        <v>0</v>
      </c>
      <c r="AM98" s="351">
        <v>0</v>
      </c>
      <c r="AN98" s="354">
        <v>0</v>
      </c>
      <c r="AP98" s="356"/>
      <c r="AR98" s="430"/>
    </row>
    <row r="99" spans="1:44" s="355" customFormat="1" ht="15" x14ac:dyDescent="0.2">
      <c r="A99" s="415" t="s">
        <v>457</v>
      </c>
      <c r="B99" s="584" t="s">
        <v>456</v>
      </c>
      <c r="C99" s="380" t="s">
        <v>785</v>
      </c>
      <c r="D99" s="353"/>
      <c r="E99" s="350">
        <v>7914952</v>
      </c>
      <c r="F99" s="351">
        <v>8243515</v>
      </c>
      <c r="G99" s="351">
        <v>2460542</v>
      </c>
      <c r="H99" s="351">
        <v>2694635</v>
      </c>
      <c r="I99" s="351">
        <v>5454410</v>
      </c>
      <c r="J99" s="351">
        <v>5548880</v>
      </c>
      <c r="K99" s="351">
        <v>0</v>
      </c>
      <c r="L99" s="351">
        <v>0</v>
      </c>
      <c r="M99" s="351">
        <v>42616.3</v>
      </c>
      <c r="N99" s="351">
        <v>43354</v>
      </c>
      <c r="O99" s="351">
        <v>46543.8</v>
      </c>
      <c r="P99" s="351">
        <v>47068.4</v>
      </c>
      <c r="Q99" s="352">
        <v>98.4</v>
      </c>
      <c r="R99" s="373">
        <v>98.4</v>
      </c>
      <c r="S99" s="361">
        <v>0</v>
      </c>
      <c r="T99" s="361">
        <v>0</v>
      </c>
      <c r="U99" s="351">
        <v>41934.400000000001</v>
      </c>
      <c r="V99" s="351">
        <v>42660.3</v>
      </c>
      <c r="W99" s="351">
        <v>45799.099200000004</v>
      </c>
      <c r="X99" s="351">
        <v>46315.305600000007</v>
      </c>
      <c r="Y99" s="352">
        <v>188.75</v>
      </c>
      <c r="Z99" s="373">
        <v>193.24</v>
      </c>
      <c r="AA99" s="352">
        <v>130.07</v>
      </c>
      <c r="AB99" s="373">
        <v>130.07</v>
      </c>
      <c r="AC99" s="353" t="s">
        <v>1</v>
      </c>
      <c r="AD99" s="353" t="s">
        <v>1</v>
      </c>
      <c r="AE99" s="353">
        <v>1037.8800000000001</v>
      </c>
      <c r="AF99" s="353">
        <v>157.33000000000001</v>
      </c>
      <c r="AG99" s="353">
        <v>61.38</v>
      </c>
      <c r="AH99" s="352">
        <v>1449.83</v>
      </c>
      <c r="AI99" s="351">
        <v>10</v>
      </c>
      <c r="AJ99" s="351">
        <v>35921.699999999997</v>
      </c>
      <c r="AK99" s="351">
        <v>0</v>
      </c>
      <c r="AL99" s="351">
        <v>0</v>
      </c>
      <c r="AM99" s="351">
        <v>10</v>
      </c>
      <c r="AN99" s="354">
        <v>35921.699999999997</v>
      </c>
      <c r="AP99" s="356"/>
      <c r="AR99" s="430"/>
    </row>
    <row r="100" spans="1:44" s="355" customFormat="1" ht="15" x14ac:dyDescent="0.2">
      <c r="A100" s="415" t="s">
        <v>459</v>
      </c>
      <c r="B100" s="584" t="s">
        <v>458</v>
      </c>
      <c r="C100" s="380" t="s">
        <v>785</v>
      </c>
      <c r="D100" s="353"/>
      <c r="E100" s="350">
        <v>3970558</v>
      </c>
      <c r="F100" s="351">
        <v>4230099</v>
      </c>
      <c r="G100" s="351">
        <v>472151</v>
      </c>
      <c r="H100" s="351">
        <v>611126</v>
      </c>
      <c r="I100" s="351">
        <v>3498407</v>
      </c>
      <c r="J100" s="351">
        <v>3618973</v>
      </c>
      <c r="K100" s="351">
        <v>0</v>
      </c>
      <c r="L100" s="351">
        <v>0</v>
      </c>
      <c r="M100" s="351">
        <v>19558.939999999999</v>
      </c>
      <c r="N100" s="351">
        <v>19788.5</v>
      </c>
      <c r="O100" s="351">
        <v>21182.74</v>
      </c>
      <c r="P100" s="351">
        <v>21371.5</v>
      </c>
      <c r="Q100" s="352">
        <v>98.5</v>
      </c>
      <c r="R100" s="373">
        <v>98.75</v>
      </c>
      <c r="S100" s="361">
        <v>2</v>
      </c>
      <c r="T100" s="361">
        <v>2</v>
      </c>
      <c r="U100" s="351">
        <v>19267.599999999999</v>
      </c>
      <c r="V100" s="351">
        <v>19543.099999999999</v>
      </c>
      <c r="W100" s="351">
        <v>20866.998900000002</v>
      </c>
      <c r="X100" s="351">
        <v>21106.356250000001</v>
      </c>
      <c r="Y100" s="352">
        <v>206.07</v>
      </c>
      <c r="Z100" s="373">
        <v>216.45</v>
      </c>
      <c r="AA100" s="352">
        <v>181.57</v>
      </c>
      <c r="AB100" s="373">
        <v>185.18</v>
      </c>
      <c r="AC100" s="353" t="s">
        <v>1</v>
      </c>
      <c r="AD100" s="353" t="s">
        <v>1</v>
      </c>
      <c r="AE100" s="353">
        <v>1184.6099999999999</v>
      </c>
      <c r="AF100" s="353">
        <v>212.58</v>
      </c>
      <c r="AG100" s="353">
        <v>0</v>
      </c>
      <c r="AH100" s="352">
        <v>1613.64</v>
      </c>
      <c r="AI100" s="351">
        <v>72</v>
      </c>
      <c r="AJ100" s="351">
        <v>19543.099999999999</v>
      </c>
      <c r="AK100" s="351">
        <v>0</v>
      </c>
      <c r="AL100" s="351">
        <v>0</v>
      </c>
      <c r="AM100" s="351">
        <v>66</v>
      </c>
      <c r="AN100" s="354">
        <v>19282.400000000001</v>
      </c>
      <c r="AP100" s="356"/>
      <c r="AR100" s="430"/>
    </row>
    <row r="101" spans="1:44" s="355" customFormat="1" ht="15" x14ac:dyDescent="0.2">
      <c r="A101" s="415" t="s">
        <v>461</v>
      </c>
      <c r="B101" s="584" t="s">
        <v>460</v>
      </c>
      <c r="C101" s="380" t="s">
        <v>785</v>
      </c>
      <c r="D101" s="353"/>
      <c r="E101" s="350">
        <v>12428099</v>
      </c>
      <c r="F101" s="351">
        <v>12655361</v>
      </c>
      <c r="G101" s="351">
        <v>47327</v>
      </c>
      <c r="H101" s="351">
        <v>47760</v>
      </c>
      <c r="I101" s="351">
        <v>12380772</v>
      </c>
      <c r="J101" s="351">
        <v>12607601</v>
      </c>
      <c r="K101" s="351">
        <v>0</v>
      </c>
      <c r="L101" s="351">
        <v>0</v>
      </c>
      <c r="M101" s="351">
        <v>62212.61</v>
      </c>
      <c r="N101" s="351">
        <v>63444.75</v>
      </c>
      <c r="O101" s="351">
        <v>66394.899999999994</v>
      </c>
      <c r="P101" s="351">
        <v>65927.5</v>
      </c>
      <c r="Q101" s="352">
        <v>98</v>
      </c>
      <c r="R101" s="373">
        <v>98</v>
      </c>
      <c r="S101" s="361">
        <v>0</v>
      </c>
      <c r="T101" s="361">
        <v>0</v>
      </c>
      <c r="U101" s="351">
        <v>60968.4</v>
      </c>
      <c r="V101" s="351">
        <v>62085</v>
      </c>
      <c r="W101" s="351">
        <v>65067.001999999993</v>
      </c>
      <c r="X101" s="351">
        <v>64608.95</v>
      </c>
      <c r="Y101" s="352">
        <v>203.84</v>
      </c>
      <c r="Z101" s="373">
        <v>203.84</v>
      </c>
      <c r="AA101" s="352">
        <v>203.07</v>
      </c>
      <c r="AB101" s="373">
        <v>203.07</v>
      </c>
      <c r="AC101" s="353" t="s">
        <v>1</v>
      </c>
      <c r="AD101" s="353" t="s">
        <v>1</v>
      </c>
      <c r="AE101" s="353">
        <v>1219.68</v>
      </c>
      <c r="AF101" s="353">
        <v>215.89</v>
      </c>
      <c r="AG101" s="353">
        <v>0</v>
      </c>
      <c r="AH101" s="352">
        <v>1639.41</v>
      </c>
      <c r="AI101" s="351">
        <v>1</v>
      </c>
      <c r="AJ101" s="351">
        <v>3375</v>
      </c>
      <c r="AK101" s="351">
        <v>0</v>
      </c>
      <c r="AL101" s="351">
        <v>0</v>
      </c>
      <c r="AM101" s="351">
        <v>1</v>
      </c>
      <c r="AN101" s="354">
        <v>3375</v>
      </c>
      <c r="AP101" s="356"/>
      <c r="AR101" s="430"/>
    </row>
    <row r="102" spans="1:44" s="355" customFormat="1" ht="15" x14ac:dyDescent="0.2">
      <c r="A102" s="415" t="s">
        <v>463</v>
      </c>
      <c r="B102" s="584" t="s">
        <v>462</v>
      </c>
      <c r="C102" s="380" t="s">
        <v>979</v>
      </c>
      <c r="D102" s="353"/>
      <c r="E102" s="350">
        <v>97598000</v>
      </c>
      <c r="F102" s="351">
        <v>100916600</v>
      </c>
      <c r="G102" s="351">
        <v>0</v>
      </c>
      <c r="H102" s="351">
        <v>0</v>
      </c>
      <c r="I102" s="351">
        <v>97598000</v>
      </c>
      <c r="J102" s="351">
        <v>100916600</v>
      </c>
      <c r="K102" s="351">
        <v>6324460</v>
      </c>
      <c r="L102" s="351">
        <v>6366896</v>
      </c>
      <c r="M102" s="351">
        <v>92507.199999999997</v>
      </c>
      <c r="N102" s="351">
        <v>94371.4</v>
      </c>
      <c r="O102" s="351">
        <v>114865</v>
      </c>
      <c r="P102" s="351">
        <v>115495.8</v>
      </c>
      <c r="Q102" s="352">
        <v>95.88</v>
      </c>
      <c r="R102" s="373">
        <v>97.18</v>
      </c>
      <c r="S102" s="361">
        <v>0</v>
      </c>
      <c r="T102" s="361">
        <v>0</v>
      </c>
      <c r="U102" s="351">
        <v>88698</v>
      </c>
      <c r="V102" s="351">
        <v>91714</v>
      </c>
      <c r="W102" s="351">
        <v>110132.56200000001</v>
      </c>
      <c r="X102" s="351">
        <v>112238.81844</v>
      </c>
      <c r="Y102" s="352">
        <v>1100.3399999999999</v>
      </c>
      <c r="Z102" s="373">
        <v>1100.3399999999999</v>
      </c>
      <c r="AA102" s="352">
        <v>1100.3399999999999</v>
      </c>
      <c r="AB102" s="373">
        <v>1100.3399999999999</v>
      </c>
      <c r="AC102" s="353" t="s">
        <v>1</v>
      </c>
      <c r="AD102" s="353" t="s">
        <v>1</v>
      </c>
      <c r="AE102" s="353">
        <v>295</v>
      </c>
      <c r="AF102" s="353">
        <v>0</v>
      </c>
      <c r="AG102" s="353">
        <v>0</v>
      </c>
      <c r="AH102" s="352">
        <v>1395.34</v>
      </c>
      <c r="AI102" s="351">
        <v>0</v>
      </c>
      <c r="AJ102" s="351">
        <v>0</v>
      </c>
      <c r="AK102" s="351">
        <v>0</v>
      </c>
      <c r="AL102" s="351">
        <v>0</v>
      </c>
      <c r="AM102" s="351">
        <v>0</v>
      </c>
      <c r="AN102" s="354">
        <v>0</v>
      </c>
      <c r="AP102" s="356"/>
      <c r="AR102" s="430"/>
    </row>
    <row r="103" spans="1:44" s="355" customFormat="1" ht="15" x14ac:dyDescent="0.2">
      <c r="A103" s="415" t="s">
        <v>465</v>
      </c>
      <c r="B103" s="584" t="s">
        <v>464</v>
      </c>
      <c r="C103" s="380" t="s">
        <v>785</v>
      </c>
      <c r="D103" s="353"/>
      <c r="E103" s="350">
        <v>10616957</v>
      </c>
      <c r="F103" s="351">
        <v>10776149</v>
      </c>
      <c r="G103" s="351">
        <v>3077383</v>
      </c>
      <c r="H103" s="351">
        <v>3159675</v>
      </c>
      <c r="I103" s="351">
        <v>7539574</v>
      </c>
      <c r="J103" s="351">
        <v>7616474</v>
      </c>
      <c r="K103" s="351">
        <v>0</v>
      </c>
      <c r="L103" s="351">
        <v>0</v>
      </c>
      <c r="M103" s="351">
        <v>51555.9</v>
      </c>
      <c r="N103" s="351">
        <v>51975.9</v>
      </c>
      <c r="O103" s="351">
        <v>56570.7</v>
      </c>
      <c r="P103" s="351">
        <v>56665.4</v>
      </c>
      <c r="Q103" s="352">
        <v>98.3</v>
      </c>
      <c r="R103" s="373">
        <v>98.5</v>
      </c>
      <c r="S103" s="361">
        <v>0</v>
      </c>
      <c r="T103" s="361">
        <v>0</v>
      </c>
      <c r="U103" s="351">
        <v>50679.4</v>
      </c>
      <c r="V103" s="351">
        <v>51196.3</v>
      </c>
      <c r="W103" s="351">
        <v>55608.998099999997</v>
      </c>
      <c r="X103" s="351">
        <v>55815.419000000002</v>
      </c>
      <c r="Y103" s="352">
        <v>209.49</v>
      </c>
      <c r="Z103" s="373">
        <v>210.49</v>
      </c>
      <c r="AA103" s="352">
        <v>148.77000000000001</v>
      </c>
      <c r="AB103" s="373">
        <v>148.77000000000001</v>
      </c>
      <c r="AC103" s="353" t="s">
        <v>1</v>
      </c>
      <c r="AD103" s="353" t="s">
        <v>1</v>
      </c>
      <c r="AE103" s="353">
        <v>1086.75</v>
      </c>
      <c r="AF103" s="353">
        <v>147.15</v>
      </c>
      <c r="AG103" s="353">
        <v>66.42</v>
      </c>
      <c r="AH103" s="352">
        <v>1510.81</v>
      </c>
      <c r="AI103" s="351">
        <v>24</v>
      </c>
      <c r="AJ103" s="351">
        <v>51196.3</v>
      </c>
      <c r="AK103" s="351">
        <v>0</v>
      </c>
      <c r="AL103" s="351">
        <v>0</v>
      </c>
      <c r="AM103" s="351">
        <v>24</v>
      </c>
      <c r="AN103" s="354">
        <v>51196.3</v>
      </c>
      <c r="AP103" s="356"/>
      <c r="AR103" s="430"/>
    </row>
    <row r="104" spans="1:44" s="355" customFormat="1" ht="15" x14ac:dyDescent="0.2">
      <c r="A104" s="415" t="s">
        <v>170</v>
      </c>
      <c r="B104" s="584" t="s">
        <v>604</v>
      </c>
      <c r="C104" s="380" t="s">
        <v>785</v>
      </c>
      <c r="D104" s="353"/>
      <c r="E104" s="350">
        <v>5403437</v>
      </c>
      <c r="F104" s="351">
        <v>5581317</v>
      </c>
      <c r="G104" s="351">
        <v>0</v>
      </c>
      <c r="H104" s="351">
        <v>0</v>
      </c>
      <c r="I104" s="351">
        <v>5403437</v>
      </c>
      <c r="J104" s="351">
        <v>5581317</v>
      </c>
      <c r="K104" s="351">
        <v>0</v>
      </c>
      <c r="L104" s="351">
        <v>0</v>
      </c>
      <c r="M104" s="351">
        <v>31661.95</v>
      </c>
      <c r="N104" s="351">
        <v>32072.76</v>
      </c>
      <c r="O104" s="351">
        <v>33969.129999999997</v>
      </c>
      <c r="P104" s="351">
        <v>34317.760000000002</v>
      </c>
      <c r="Q104" s="352">
        <v>98.25</v>
      </c>
      <c r="R104" s="373">
        <v>98.25</v>
      </c>
      <c r="S104" s="361">
        <v>0</v>
      </c>
      <c r="T104" s="361">
        <v>0</v>
      </c>
      <c r="U104" s="351">
        <v>31107.9</v>
      </c>
      <c r="V104" s="351">
        <v>31511.5</v>
      </c>
      <c r="W104" s="351">
        <v>33374.670225000002</v>
      </c>
      <c r="X104" s="351">
        <v>33717.199200000003</v>
      </c>
      <c r="Y104" s="352">
        <v>173.7</v>
      </c>
      <c r="Z104" s="373">
        <v>177.12</v>
      </c>
      <c r="AA104" s="352">
        <v>173.7</v>
      </c>
      <c r="AB104" s="373">
        <v>177.12</v>
      </c>
      <c r="AC104" s="353" t="s">
        <v>1</v>
      </c>
      <c r="AD104" s="353" t="s">
        <v>1</v>
      </c>
      <c r="AE104" s="353">
        <v>1219.68</v>
      </c>
      <c r="AF104" s="353">
        <v>215.89</v>
      </c>
      <c r="AG104" s="353">
        <v>0</v>
      </c>
      <c r="AH104" s="352">
        <v>1612.69</v>
      </c>
      <c r="AI104" s="351">
        <v>0</v>
      </c>
      <c r="AJ104" s="351">
        <v>0</v>
      </c>
      <c r="AK104" s="351">
        <v>0</v>
      </c>
      <c r="AL104" s="351">
        <v>0</v>
      </c>
      <c r="AM104" s="351">
        <v>0</v>
      </c>
      <c r="AN104" s="354">
        <v>0</v>
      </c>
      <c r="AP104" s="356"/>
      <c r="AR104" s="430"/>
    </row>
    <row r="105" spans="1:44" s="355" customFormat="1" ht="15" x14ac:dyDescent="0.2">
      <c r="A105" s="415" t="s">
        <v>172</v>
      </c>
      <c r="B105" s="584" t="s">
        <v>171</v>
      </c>
      <c r="C105" s="380" t="s">
        <v>785</v>
      </c>
      <c r="D105" s="353"/>
      <c r="E105" s="350">
        <v>5441187</v>
      </c>
      <c r="F105" s="351">
        <v>5494771</v>
      </c>
      <c r="G105" s="351">
        <v>236877</v>
      </c>
      <c r="H105" s="351">
        <v>242181</v>
      </c>
      <c r="I105" s="351">
        <v>5204310</v>
      </c>
      <c r="J105" s="351">
        <v>5252590</v>
      </c>
      <c r="K105" s="351">
        <v>0</v>
      </c>
      <c r="L105" s="351">
        <v>0</v>
      </c>
      <c r="M105" s="351">
        <v>31846</v>
      </c>
      <c r="N105" s="351">
        <v>32141.4</v>
      </c>
      <c r="O105" s="351">
        <v>37021.4</v>
      </c>
      <c r="P105" s="351">
        <v>37246.800000000003</v>
      </c>
      <c r="Q105" s="352">
        <v>98.5</v>
      </c>
      <c r="R105" s="373">
        <v>98.5</v>
      </c>
      <c r="S105" s="361">
        <v>0</v>
      </c>
      <c r="T105" s="361">
        <v>0</v>
      </c>
      <c r="U105" s="351">
        <v>31368.3</v>
      </c>
      <c r="V105" s="351">
        <v>31659.3</v>
      </c>
      <c r="W105" s="351">
        <v>36466.078999999998</v>
      </c>
      <c r="X105" s="351">
        <v>36688.098000000005</v>
      </c>
      <c r="Y105" s="352">
        <v>173.46</v>
      </c>
      <c r="Z105" s="373">
        <v>173.56</v>
      </c>
      <c r="AA105" s="352">
        <v>165.91</v>
      </c>
      <c r="AB105" s="373">
        <v>165.91</v>
      </c>
      <c r="AC105" s="353" t="s">
        <v>1</v>
      </c>
      <c r="AD105" s="353" t="s">
        <v>1</v>
      </c>
      <c r="AE105" s="353">
        <v>1120.46</v>
      </c>
      <c r="AF105" s="353">
        <v>173.61</v>
      </c>
      <c r="AG105" s="353">
        <v>69.8</v>
      </c>
      <c r="AH105" s="352">
        <v>1537.43</v>
      </c>
      <c r="AI105" s="351">
        <v>13</v>
      </c>
      <c r="AJ105" s="351">
        <v>13631.8</v>
      </c>
      <c r="AK105" s="351">
        <v>0</v>
      </c>
      <c r="AL105" s="351">
        <v>0</v>
      </c>
      <c r="AM105" s="351">
        <v>13</v>
      </c>
      <c r="AN105" s="354">
        <v>13631.8</v>
      </c>
      <c r="AP105" s="356"/>
      <c r="AR105" s="430"/>
    </row>
    <row r="106" spans="1:44" s="355" customFormat="1" ht="15" x14ac:dyDescent="0.2">
      <c r="A106" s="415" t="s">
        <v>174</v>
      </c>
      <c r="B106" s="584" t="s">
        <v>173</v>
      </c>
      <c r="C106" s="380" t="s">
        <v>785</v>
      </c>
      <c r="D106" s="353"/>
      <c r="E106" s="350">
        <v>4547832</v>
      </c>
      <c r="F106" s="351">
        <v>4693008</v>
      </c>
      <c r="G106" s="351">
        <v>0</v>
      </c>
      <c r="H106" s="351">
        <v>0</v>
      </c>
      <c r="I106" s="351">
        <v>4547832</v>
      </c>
      <c r="J106" s="351">
        <v>4693008</v>
      </c>
      <c r="K106" s="351">
        <v>0</v>
      </c>
      <c r="L106" s="351">
        <v>0</v>
      </c>
      <c r="M106" s="351">
        <v>35406.199999999997</v>
      </c>
      <c r="N106" s="351">
        <v>35824.699999999997</v>
      </c>
      <c r="O106" s="351">
        <v>39952.199999999997</v>
      </c>
      <c r="P106" s="351">
        <v>40194</v>
      </c>
      <c r="Q106" s="352">
        <v>97</v>
      </c>
      <c r="R106" s="373">
        <v>97</v>
      </c>
      <c r="S106" s="361">
        <v>0</v>
      </c>
      <c r="T106" s="361">
        <v>0</v>
      </c>
      <c r="U106" s="351">
        <v>34344</v>
      </c>
      <c r="V106" s="351">
        <v>34750</v>
      </c>
      <c r="W106" s="351">
        <v>38753.633999999998</v>
      </c>
      <c r="X106" s="351">
        <v>38988.18</v>
      </c>
      <c r="Y106" s="352">
        <v>132.41999999999999</v>
      </c>
      <c r="Z106" s="373">
        <v>135.05000000000001</v>
      </c>
      <c r="AA106" s="352">
        <v>132.41999999999999</v>
      </c>
      <c r="AB106" s="373">
        <v>135.05000000000001</v>
      </c>
      <c r="AC106" s="353" t="s">
        <v>1</v>
      </c>
      <c r="AD106" s="353" t="s">
        <v>1</v>
      </c>
      <c r="AE106" s="353">
        <v>1161.27</v>
      </c>
      <c r="AF106" s="353">
        <v>169.47</v>
      </c>
      <c r="AG106" s="353">
        <v>78.42</v>
      </c>
      <c r="AH106" s="352">
        <v>1544.21</v>
      </c>
      <c r="AI106" s="351">
        <v>0</v>
      </c>
      <c r="AJ106" s="351">
        <v>0</v>
      </c>
      <c r="AK106" s="351">
        <v>0</v>
      </c>
      <c r="AL106" s="351">
        <v>0</v>
      </c>
      <c r="AM106" s="351">
        <v>0</v>
      </c>
      <c r="AN106" s="354">
        <v>0</v>
      </c>
      <c r="AP106" s="356"/>
      <c r="AR106" s="430"/>
    </row>
    <row r="107" spans="1:44" s="355" customFormat="1" ht="15" x14ac:dyDescent="0.2">
      <c r="A107" s="415" t="s">
        <v>176</v>
      </c>
      <c r="B107" s="584" t="s">
        <v>175</v>
      </c>
      <c r="C107" s="380" t="s">
        <v>785</v>
      </c>
      <c r="D107" s="353"/>
      <c r="E107" s="350">
        <v>5745374</v>
      </c>
      <c r="F107" s="351">
        <v>5837387</v>
      </c>
      <c r="G107" s="351">
        <v>0</v>
      </c>
      <c r="H107" s="351">
        <v>0</v>
      </c>
      <c r="I107" s="351">
        <v>5745374</v>
      </c>
      <c r="J107" s="351">
        <v>5837387</v>
      </c>
      <c r="K107" s="351">
        <v>0</v>
      </c>
      <c r="L107" s="351">
        <v>0</v>
      </c>
      <c r="M107" s="351">
        <v>41435.300000000003</v>
      </c>
      <c r="N107" s="351">
        <v>42104.5</v>
      </c>
      <c r="O107" s="351">
        <v>44242.5</v>
      </c>
      <c r="P107" s="351">
        <v>44695.6</v>
      </c>
      <c r="Q107" s="352">
        <v>98</v>
      </c>
      <c r="R107" s="373">
        <v>98</v>
      </c>
      <c r="S107" s="361">
        <v>367.8</v>
      </c>
      <c r="T107" s="361">
        <v>367.8</v>
      </c>
      <c r="U107" s="351">
        <v>40974.400000000001</v>
      </c>
      <c r="V107" s="351">
        <v>41630.199999999997</v>
      </c>
      <c r="W107" s="351">
        <v>43725.450000000004</v>
      </c>
      <c r="X107" s="351">
        <v>44169.487999999998</v>
      </c>
      <c r="Y107" s="352">
        <v>140.22</v>
      </c>
      <c r="Z107" s="373">
        <v>140.22</v>
      </c>
      <c r="AA107" s="352">
        <v>140.22</v>
      </c>
      <c r="AB107" s="373">
        <v>140.22</v>
      </c>
      <c r="AC107" s="353" t="s">
        <v>1</v>
      </c>
      <c r="AD107" s="353" t="s">
        <v>1</v>
      </c>
      <c r="AE107" s="353">
        <v>1037.8800000000001</v>
      </c>
      <c r="AF107" s="353">
        <v>157.33000000000001</v>
      </c>
      <c r="AG107" s="353">
        <v>61.38</v>
      </c>
      <c r="AH107" s="352">
        <v>1396.81</v>
      </c>
      <c r="AI107" s="351">
        <v>0</v>
      </c>
      <c r="AJ107" s="351">
        <v>0</v>
      </c>
      <c r="AK107" s="351">
        <v>0</v>
      </c>
      <c r="AL107" s="351">
        <v>0</v>
      </c>
      <c r="AM107" s="351">
        <v>0</v>
      </c>
      <c r="AN107" s="354">
        <v>0</v>
      </c>
      <c r="AP107" s="356"/>
      <c r="AR107" s="430"/>
    </row>
    <row r="108" spans="1:44" s="355" customFormat="1" ht="15" x14ac:dyDescent="0.2">
      <c r="A108" s="415" t="s">
        <v>178</v>
      </c>
      <c r="B108" s="584" t="s">
        <v>177</v>
      </c>
      <c r="C108" s="380" t="s">
        <v>785</v>
      </c>
      <c r="D108" s="353"/>
      <c r="E108" s="350">
        <v>7506646</v>
      </c>
      <c r="F108" s="351">
        <v>7700560</v>
      </c>
      <c r="G108" s="351">
        <v>872472</v>
      </c>
      <c r="H108" s="351">
        <v>978706</v>
      </c>
      <c r="I108" s="351">
        <v>6634174</v>
      </c>
      <c r="J108" s="351">
        <v>6721854</v>
      </c>
      <c r="K108" s="351">
        <v>1355380</v>
      </c>
      <c r="L108" s="351">
        <v>1402180</v>
      </c>
      <c r="M108" s="351">
        <v>27422.3</v>
      </c>
      <c r="N108" s="351">
        <v>27784.799999999999</v>
      </c>
      <c r="O108" s="351">
        <v>31723.9</v>
      </c>
      <c r="P108" s="351">
        <v>32393</v>
      </c>
      <c r="Q108" s="352">
        <v>98.5</v>
      </c>
      <c r="R108" s="373">
        <v>98.5</v>
      </c>
      <c r="S108" s="361">
        <v>0</v>
      </c>
      <c r="T108" s="361">
        <v>0</v>
      </c>
      <c r="U108" s="351">
        <v>27011</v>
      </c>
      <c r="V108" s="351">
        <v>27368</v>
      </c>
      <c r="W108" s="351">
        <v>31248.041499999999</v>
      </c>
      <c r="X108" s="351">
        <v>31907.105</v>
      </c>
      <c r="Y108" s="352">
        <v>277.91000000000003</v>
      </c>
      <c r="Z108" s="373">
        <v>281.37</v>
      </c>
      <c r="AA108" s="352">
        <v>245.61</v>
      </c>
      <c r="AB108" s="373">
        <v>245.61</v>
      </c>
      <c r="AC108" s="353" t="s">
        <v>1</v>
      </c>
      <c r="AD108" s="353" t="s">
        <v>1</v>
      </c>
      <c r="AE108" s="353">
        <v>1144.26</v>
      </c>
      <c r="AF108" s="353">
        <v>181.35</v>
      </c>
      <c r="AG108" s="353">
        <v>64.260000000000005</v>
      </c>
      <c r="AH108" s="352">
        <v>1671.24</v>
      </c>
      <c r="AI108" s="351">
        <v>16</v>
      </c>
      <c r="AJ108" s="351">
        <v>27368</v>
      </c>
      <c r="AK108" s="351">
        <v>0</v>
      </c>
      <c r="AL108" s="351">
        <v>0</v>
      </c>
      <c r="AM108" s="351">
        <v>16</v>
      </c>
      <c r="AN108" s="354">
        <v>27368</v>
      </c>
      <c r="AP108" s="356"/>
      <c r="AR108" s="430"/>
    </row>
    <row r="109" spans="1:44" s="355" customFormat="1" ht="15" x14ac:dyDescent="0.2">
      <c r="A109" s="415" t="s">
        <v>180</v>
      </c>
      <c r="B109" s="584" t="s">
        <v>179</v>
      </c>
      <c r="C109" s="380" t="s">
        <v>785</v>
      </c>
      <c r="D109" s="353"/>
      <c r="E109" s="350">
        <v>3625285.41</v>
      </c>
      <c r="F109" s="351">
        <v>3716068</v>
      </c>
      <c r="G109" s="351">
        <v>1372532.85</v>
      </c>
      <c r="H109" s="351">
        <v>1427677</v>
      </c>
      <c r="I109" s="351">
        <v>2252752.56</v>
      </c>
      <c r="J109" s="351">
        <v>2288391</v>
      </c>
      <c r="K109" s="351">
        <v>0</v>
      </c>
      <c r="L109" s="351">
        <v>0</v>
      </c>
      <c r="M109" s="351">
        <v>16726.530599999998</v>
      </c>
      <c r="N109" s="351">
        <v>17093.400000000001</v>
      </c>
      <c r="O109" s="351">
        <v>18442.060000000001</v>
      </c>
      <c r="P109" s="351">
        <v>19234.599999999999</v>
      </c>
      <c r="Q109" s="352">
        <v>98</v>
      </c>
      <c r="R109" s="373">
        <v>97.41</v>
      </c>
      <c r="S109" s="361">
        <v>0</v>
      </c>
      <c r="T109" s="361">
        <v>0</v>
      </c>
      <c r="U109" s="351">
        <v>16392</v>
      </c>
      <c r="V109" s="351">
        <v>16651.32</v>
      </c>
      <c r="W109" s="351">
        <v>18073.218800000002</v>
      </c>
      <c r="X109" s="351">
        <v>18736.423859999995</v>
      </c>
      <c r="Y109" s="352">
        <v>221.16</v>
      </c>
      <c r="Z109" s="373">
        <v>223.17</v>
      </c>
      <c r="AA109" s="352">
        <v>137.43</v>
      </c>
      <c r="AB109" s="373">
        <v>137.43</v>
      </c>
      <c r="AC109" s="353" t="s">
        <v>1</v>
      </c>
      <c r="AD109" s="353" t="s">
        <v>1</v>
      </c>
      <c r="AE109" s="353">
        <v>1126.53</v>
      </c>
      <c r="AF109" s="353">
        <v>170.1</v>
      </c>
      <c r="AG109" s="353">
        <v>0</v>
      </c>
      <c r="AH109" s="352">
        <v>1519.8</v>
      </c>
      <c r="AI109" s="351">
        <v>22</v>
      </c>
      <c r="AJ109" s="351">
        <v>16651.32</v>
      </c>
      <c r="AK109" s="351">
        <v>0</v>
      </c>
      <c r="AL109" s="351">
        <v>0</v>
      </c>
      <c r="AM109" s="351">
        <v>21</v>
      </c>
      <c r="AN109" s="354">
        <v>16580.57</v>
      </c>
      <c r="AP109" s="356"/>
      <c r="AR109" s="430"/>
    </row>
    <row r="110" spans="1:44" s="355" customFormat="1" ht="15" x14ac:dyDescent="0.2">
      <c r="A110" s="415" t="s">
        <v>182</v>
      </c>
      <c r="B110" s="584" t="s">
        <v>181</v>
      </c>
      <c r="C110" s="380" t="s">
        <v>785</v>
      </c>
      <c r="D110" s="353"/>
      <c r="E110" s="350">
        <v>5945193.2999999998</v>
      </c>
      <c r="F110" s="351">
        <v>6127563.5800000001</v>
      </c>
      <c r="G110" s="351">
        <v>1644523.3</v>
      </c>
      <c r="H110" s="351">
        <v>1746463.58</v>
      </c>
      <c r="I110" s="351">
        <v>4300670</v>
      </c>
      <c r="J110" s="351">
        <v>4381100</v>
      </c>
      <c r="K110" s="351">
        <v>0</v>
      </c>
      <c r="L110" s="351">
        <v>0</v>
      </c>
      <c r="M110" s="351">
        <v>26869.439999999999</v>
      </c>
      <c r="N110" s="351">
        <v>27347.49</v>
      </c>
      <c r="O110" s="351">
        <v>30918.46</v>
      </c>
      <c r="P110" s="351">
        <v>31249.1</v>
      </c>
      <c r="Q110" s="352">
        <v>98</v>
      </c>
      <c r="R110" s="373">
        <v>98</v>
      </c>
      <c r="S110" s="361">
        <v>167.87</v>
      </c>
      <c r="T110" s="361">
        <v>195.02</v>
      </c>
      <c r="U110" s="351">
        <v>26499.9</v>
      </c>
      <c r="V110" s="351">
        <v>26995.599999999999</v>
      </c>
      <c r="W110" s="351">
        <v>30467.960799999997</v>
      </c>
      <c r="X110" s="351">
        <v>30819.137999999999</v>
      </c>
      <c r="Y110" s="352">
        <v>224.35</v>
      </c>
      <c r="Z110" s="373">
        <v>226.98</v>
      </c>
      <c r="AA110" s="352">
        <v>162.29</v>
      </c>
      <c r="AB110" s="373">
        <v>162.29</v>
      </c>
      <c r="AC110" s="353" t="s">
        <v>1</v>
      </c>
      <c r="AD110" s="353" t="s">
        <v>1</v>
      </c>
      <c r="AE110" s="353">
        <v>1090.5</v>
      </c>
      <c r="AF110" s="353">
        <v>207.73</v>
      </c>
      <c r="AG110" s="353">
        <v>0</v>
      </c>
      <c r="AH110" s="352">
        <v>1525.21</v>
      </c>
      <c r="AI110" s="351">
        <v>41</v>
      </c>
      <c r="AJ110" s="351">
        <v>26800.54</v>
      </c>
      <c r="AK110" s="351">
        <v>0</v>
      </c>
      <c r="AL110" s="351">
        <v>0</v>
      </c>
      <c r="AM110" s="351">
        <v>40</v>
      </c>
      <c r="AN110" s="354">
        <v>26709.5</v>
      </c>
      <c r="AP110" s="356"/>
      <c r="AR110" s="430"/>
    </row>
    <row r="111" spans="1:44" s="355" customFormat="1" ht="15" x14ac:dyDescent="0.2">
      <c r="A111" s="415" t="s">
        <v>184</v>
      </c>
      <c r="B111" s="584" t="s">
        <v>183</v>
      </c>
      <c r="C111" s="380" t="s">
        <v>785</v>
      </c>
      <c r="D111" s="353"/>
      <c r="E111" s="350">
        <v>6028135</v>
      </c>
      <c r="F111" s="351">
        <v>6063792</v>
      </c>
      <c r="G111" s="351">
        <v>797281</v>
      </c>
      <c r="H111" s="351">
        <v>810580</v>
      </c>
      <c r="I111" s="351">
        <v>5230854</v>
      </c>
      <c r="J111" s="351">
        <v>5253212</v>
      </c>
      <c r="K111" s="351">
        <v>0</v>
      </c>
      <c r="L111" s="351">
        <v>0</v>
      </c>
      <c r="M111" s="351">
        <v>28463.599999999999</v>
      </c>
      <c r="N111" s="351">
        <v>28605.599999999999</v>
      </c>
      <c r="O111" s="351">
        <v>32132.1</v>
      </c>
      <c r="P111" s="351">
        <v>31731.8</v>
      </c>
      <c r="Q111" s="352">
        <v>98.25</v>
      </c>
      <c r="R111" s="373">
        <v>98.25</v>
      </c>
      <c r="S111" s="361">
        <v>172.5</v>
      </c>
      <c r="T111" s="361">
        <v>170</v>
      </c>
      <c r="U111" s="351">
        <v>28138</v>
      </c>
      <c r="V111" s="351">
        <v>28275</v>
      </c>
      <c r="W111" s="351">
        <v>31742.288250000001</v>
      </c>
      <c r="X111" s="351">
        <v>31346.4935</v>
      </c>
      <c r="Y111" s="352">
        <v>214.23</v>
      </c>
      <c r="Z111" s="373">
        <v>214.46</v>
      </c>
      <c r="AA111" s="352">
        <v>185.9</v>
      </c>
      <c r="AB111" s="373">
        <v>185.79</v>
      </c>
      <c r="AC111" s="353" t="s">
        <v>1</v>
      </c>
      <c r="AD111" s="353" t="s">
        <v>1</v>
      </c>
      <c r="AE111" s="353">
        <v>1129.78</v>
      </c>
      <c r="AF111" s="353">
        <v>159.06</v>
      </c>
      <c r="AG111" s="353">
        <v>64.86</v>
      </c>
      <c r="AH111" s="352">
        <v>1568.16</v>
      </c>
      <c r="AI111" s="351">
        <v>15</v>
      </c>
      <c r="AJ111" s="351">
        <v>20755</v>
      </c>
      <c r="AK111" s="351">
        <v>0</v>
      </c>
      <c r="AL111" s="351">
        <v>0</v>
      </c>
      <c r="AM111" s="351">
        <v>15</v>
      </c>
      <c r="AN111" s="354">
        <v>20755</v>
      </c>
      <c r="AP111" s="356"/>
      <c r="AR111" s="430"/>
    </row>
    <row r="112" spans="1:44" s="355" customFormat="1" ht="15" x14ac:dyDescent="0.2">
      <c r="A112" s="415" t="s">
        <v>186</v>
      </c>
      <c r="B112" s="584" t="s">
        <v>185</v>
      </c>
      <c r="C112" s="380" t="s">
        <v>862</v>
      </c>
      <c r="D112" s="353"/>
      <c r="E112" s="350">
        <v>71259623</v>
      </c>
      <c r="F112" s="351">
        <v>73461636</v>
      </c>
      <c r="G112" s="351">
        <v>6697</v>
      </c>
      <c r="H112" s="351">
        <v>6658</v>
      </c>
      <c r="I112" s="351">
        <v>71252926</v>
      </c>
      <c r="J112" s="351">
        <v>73454978</v>
      </c>
      <c r="K112" s="351">
        <v>12475171</v>
      </c>
      <c r="L112" s="351">
        <v>12227782</v>
      </c>
      <c r="M112" s="351">
        <v>50508</v>
      </c>
      <c r="N112" s="351">
        <v>51073</v>
      </c>
      <c r="O112" s="351">
        <v>62751</v>
      </c>
      <c r="P112" s="351">
        <v>62864.9</v>
      </c>
      <c r="Q112" s="352">
        <v>97.75</v>
      </c>
      <c r="R112" s="373">
        <v>97.75</v>
      </c>
      <c r="S112" s="361">
        <v>0</v>
      </c>
      <c r="T112" s="361">
        <v>0</v>
      </c>
      <c r="U112" s="351">
        <v>49371.6</v>
      </c>
      <c r="V112" s="351">
        <v>49923.9</v>
      </c>
      <c r="W112" s="351">
        <v>61339.102500000001</v>
      </c>
      <c r="X112" s="351">
        <v>61450.439750000005</v>
      </c>
      <c r="Y112" s="352">
        <v>1443.33</v>
      </c>
      <c r="Z112" s="373">
        <v>1471.47</v>
      </c>
      <c r="AA112" s="352">
        <v>1443.2</v>
      </c>
      <c r="AB112" s="373">
        <v>1471.34</v>
      </c>
      <c r="AC112" s="353" t="s">
        <v>1</v>
      </c>
      <c r="AD112" s="353" t="s">
        <v>1</v>
      </c>
      <c r="AE112" s="353">
        <v>0</v>
      </c>
      <c r="AF112" s="353">
        <v>88.33</v>
      </c>
      <c r="AG112" s="353">
        <v>74.62</v>
      </c>
      <c r="AH112" s="352">
        <v>1634.42</v>
      </c>
      <c r="AI112" s="351">
        <v>1</v>
      </c>
      <c r="AJ112" s="351">
        <v>1167.0999999999999</v>
      </c>
      <c r="AK112" s="351">
        <v>0</v>
      </c>
      <c r="AL112" s="351">
        <v>0</v>
      </c>
      <c r="AM112" s="351">
        <v>1</v>
      </c>
      <c r="AN112" s="354">
        <v>1167.0999999999999</v>
      </c>
      <c r="AP112" s="356"/>
      <c r="AR112" s="430"/>
    </row>
    <row r="113" spans="1:44" s="355" customFormat="1" ht="15" x14ac:dyDescent="0.2">
      <c r="A113" s="415" t="s">
        <v>188</v>
      </c>
      <c r="B113" s="584" t="s">
        <v>187</v>
      </c>
      <c r="C113" s="380" t="s">
        <v>785</v>
      </c>
      <c r="D113" s="353"/>
      <c r="E113" s="350">
        <v>5863098</v>
      </c>
      <c r="F113" s="351">
        <v>5986739</v>
      </c>
      <c r="G113" s="351">
        <v>519060</v>
      </c>
      <c r="H113" s="351">
        <v>535916</v>
      </c>
      <c r="I113" s="351">
        <v>5344038</v>
      </c>
      <c r="J113" s="351">
        <v>5450823</v>
      </c>
      <c r="K113" s="351">
        <v>15985</v>
      </c>
      <c r="L113" s="351">
        <v>16298</v>
      </c>
      <c r="M113" s="351">
        <v>35333.1</v>
      </c>
      <c r="N113" s="351">
        <v>36039.61</v>
      </c>
      <c r="O113" s="351">
        <v>40083.699999999997</v>
      </c>
      <c r="P113" s="351">
        <v>40317</v>
      </c>
      <c r="Q113" s="352">
        <v>98.75</v>
      </c>
      <c r="R113" s="373">
        <v>98.75</v>
      </c>
      <c r="S113" s="361">
        <v>21</v>
      </c>
      <c r="T113" s="361">
        <v>21</v>
      </c>
      <c r="U113" s="351">
        <v>34912.400000000001</v>
      </c>
      <c r="V113" s="351">
        <v>35610.1</v>
      </c>
      <c r="W113" s="351">
        <v>39603.653749999998</v>
      </c>
      <c r="X113" s="351">
        <v>39834.037499999999</v>
      </c>
      <c r="Y113" s="352">
        <v>167.94</v>
      </c>
      <c r="Z113" s="373">
        <v>168.12</v>
      </c>
      <c r="AA113" s="352">
        <v>153.07</v>
      </c>
      <c r="AB113" s="373">
        <v>153.07</v>
      </c>
      <c r="AC113" s="353" t="s">
        <v>1</v>
      </c>
      <c r="AD113" s="353" t="s">
        <v>1</v>
      </c>
      <c r="AE113" s="353">
        <v>1241.1400000000001</v>
      </c>
      <c r="AF113" s="353">
        <v>176.4</v>
      </c>
      <c r="AG113" s="353">
        <v>72.44</v>
      </c>
      <c r="AH113" s="352">
        <v>1658.1</v>
      </c>
      <c r="AI113" s="351">
        <v>11</v>
      </c>
      <c r="AJ113" s="351">
        <v>10756.06</v>
      </c>
      <c r="AK113" s="351">
        <v>0</v>
      </c>
      <c r="AL113" s="351">
        <v>0</v>
      </c>
      <c r="AM113" s="351">
        <v>11</v>
      </c>
      <c r="AN113" s="354">
        <v>10756.06</v>
      </c>
      <c r="AP113" s="356"/>
      <c r="AR113" s="430"/>
    </row>
    <row r="114" spans="1:44" s="355" customFormat="1" ht="15" x14ac:dyDescent="0.2">
      <c r="A114" s="415" t="s">
        <v>190</v>
      </c>
      <c r="B114" s="584" t="s">
        <v>189</v>
      </c>
      <c r="C114" s="380" t="s">
        <v>785</v>
      </c>
      <c r="D114" s="353"/>
      <c r="E114" s="350">
        <v>6455395</v>
      </c>
      <c r="F114" s="351">
        <v>6609713</v>
      </c>
      <c r="G114" s="351">
        <v>199692</v>
      </c>
      <c r="H114" s="351">
        <v>215682</v>
      </c>
      <c r="I114" s="351">
        <v>6255703</v>
      </c>
      <c r="J114" s="351">
        <v>6394031</v>
      </c>
      <c r="K114" s="351">
        <v>0</v>
      </c>
      <c r="L114" s="351">
        <v>0</v>
      </c>
      <c r="M114" s="351">
        <v>34994.76</v>
      </c>
      <c r="N114" s="351">
        <v>35782.21</v>
      </c>
      <c r="O114" s="351">
        <v>40815</v>
      </c>
      <c r="P114" s="351">
        <v>41304</v>
      </c>
      <c r="Q114" s="352">
        <v>98.75</v>
      </c>
      <c r="R114" s="373">
        <v>98.75</v>
      </c>
      <c r="S114" s="361">
        <v>115.7</v>
      </c>
      <c r="T114" s="361">
        <v>104.8</v>
      </c>
      <c r="U114" s="351">
        <v>34673</v>
      </c>
      <c r="V114" s="351">
        <v>35439.699999999997</v>
      </c>
      <c r="W114" s="351">
        <v>40420.512499999997</v>
      </c>
      <c r="X114" s="351">
        <v>40892.5</v>
      </c>
      <c r="Y114" s="352">
        <v>186.18</v>
      </c>
      <c r="Z114" s="373">
        <v>186.51</v>
      </c>
      <c r="AA114" s="352">
        <v>180.42</v>
      </c>
      <c r="AB114" s="373">
        <v>180.42</v>
      </c>
      <c r="AC114" s="353" t="s">
        <v>1</v>
      </c>
      <c r="AD114" s="353" t="s">
        <v>1</v>
      </c>
      <c r="AE114" s="353">
        <v>1090.5</v>
      </c>
      <c r="AF114" s="353">
        <v>207.73</v>
      </c>
      <c r="AG114" s="353">
        <v>0</v>
      </c>
      <c r="AH114" s="352">
        <v>1484.74</v>
      </c>
      <c r="AI114" s="351">
        <v>1</v>
      </c>
      <c r="AJ114" s="351">
        <v>5799.2</v>
      </c>
      <c r="AK114" s="351">
        <v>0</v>
      </c>
      <c r="AL114" s="351">
        <v>0</v>
      </c>
      <c r="AM114" s="351">
        <v>1</v>
      </c>
      <c r="AN114" s="354">
        <v>5799.2</v>
      </c>
      <c r="AP114" s="356"/>
      <c r="AR114" s="430"/>
    </row>
    <row r="115" spans="1:44" s="355" customFormat="1" ht="15" x14ac:dyDescent="0.2">
      <c r="A115" s="415" t="s">
        <v>192</v>
      </c>
      <c r="B115" s="584" t="s">
        <v>191</v>
      </c>
      <c r="C115" s="380" t="s">
        <v>785</v>
      </c>
      <c r="D115" s="353"/>
      <c r="E115" s="350">
        <v>5028491</v>
      </c>
      <c r="F115" s="351">
        <v>5200130</v>
      </c>
      <c r="G115" s="351">
        <v>0</v>
      </c>
      <c r="H115" s="351">
        <v>0</v>
      </c>
      <c r="I115" s="351">
        <v>5028491</v>
      </c>
      <c r="J115" s="351">
        <v>5200130</v>
      </c>
      <c r="K115" s="351">
        <v>0</v>
      </c>
      <c r="L115" s="351">
        <v>0</v>
      </c>
      <c r="M115" s="351">
        <v>24342.2</v>
      </c>
      <c r="N115" s="351">
        <v>25224.2</v>
      </c>
      <c r="O115" s="351">
        <v>27584.799999999999</v>
      </c>
      <c r="P115" s="351">
        <v>28201.9</v>
      </c>
      <c r="Q115" s="352">
        <v>98.6</v>
      </c>
      <c r="R115" s="373">
        <v>98.5</v>
      </c>
      <c r="S115" s="361">
        <v>792.7</v>
      </c>
      <c r="T115" s="361">
        <v>794.6</v>
      </c>
      <c r="U115" s="351">
        <v>24794.1</v>
      </c>
      <c r="V115" s="351">
        <v>25640.400000000001</v>
      </c>
      <c r="W115" s="351">
        <v>27991.3128</v>
      </c>
      <c r="X115" s="351">
        <v>28573.471500000003</v>
      </c>
      <c r="Y115" s="352">
        <v>202.81</v>
      </c>
      <c r="Z115" s="373">
        <v>202.81</v>
      </c>
      <c r="AA115" s="352">
        <v>202.81</v>
      </c>
      <c r="AB115" s="373">
        <v>202.81</v>
      </c>
      <c r="AC115" s="353" t="s">
        <v>1</v>
      </c>
      <c r="AD115" s="353" t="s">
        <v>1</v>
      </c>
      <c r="AE115" s="353">
        <v>1037.8800000000001</v>
      </c>
      <c r="AF115" s="353">
        <v>157.33000000000001</v>
      </c>
      <c r="AG115" s="353">
        <v>61.38</v>
      </c>
      <c r="AH115" s="352">
        <v>1459.4</v>
      </c>
      <c r="AI115" s="351">
        <v>0</v>
      </c>
      <c r="AJ115" s="351">
        <v>0</v>
      </c>
      <c r="AK115" s="351">
        <v>0</v>
      </c>
      <c r="AL115" s="351">
        <v>0</v>
      </c>
      <c r="AM115" s="351">
        <v>0</v>
      </c>
      <c r="AN115" s="354">
        <v>0</v>
      </c>
      <c r="AP115" s="356"/>
      <c r="AR115" s="430"/>
    </row>
    <row r="116" spans="1:44" s="355" customFormat="1" ht="15" x14ac:dyDescent="0.2">
      <c r="A116" s="415" t="s">
        <v>194</v>
      </c>
      <c r="B116" s="584" t="s">
        <v>193</v>
      </c>
      <c r="C116" s="380" t="s">
        <v>785</v>
      </c>
      <c r="D116" s="353"/>
      <c r="E116" s="350">
        <v>5980190</v>
      </c>
      <c r="F116" s="351">
        <v>6025030</v>
      </c>
      <c r="G116" s="351">
        <v>241390</v>
      </c>
      <c r="H116" s="351">
        <v>241140</v>
      </c>
      <c r="I116" s="351">
        <v>5738800</v>
      </c>
      <c r="J116" s="351">
        <v>5783890</v>
      </c>
      <c r="K116" s="351">
        <v>38675</v>
      </c>
      <c r="L116" s="351">
        <v>40508</v>
      </c>
      <c r="M116" s="351">
        <v>33029.96</v>
      </c>
      <c r="N116" s="351">
        <v>32646.511999999999</v>
      </c>
      <c r="O116" s="351">
        <v>37688.519999999997</v>
      </c>
      <c r="P116" s="351">
        <v>37315.410000000003</v>
      </c>
      <c r="Q116" s="352">
        <v>97.5</v>
      </c>
      <c r="R116" s="373">
        <v>97.5</v>
      </c>
      <c r="S116" s="361">
        <v>0</v>
      </c>
      <c r="T116" s="361">
        <v>0</v>
      </c>
      <c r="U116" s="351">
        <v>32204.2</v>
      </c>
      <c r="V116" s="351">
        <v>31830.3</v>
      </c>
      <c r="W116" s="351">
        <v>36746.306999999993</v>
      </c>
      <c r="X116" s="351">
        <v>36382.524750000004</v>
      </c>
      <c r="Y116" s="352">
        <v>185.7</v>
      </c>
      <c r="Z116" s="373">
        <v>189.29</v>
      </c>
      <c r="AA116" s="352">
        <v>178.2</v>
      </c>
      <c r="AB116" s="373">
        <v>181.71</v>
      </c>
      <c r="AC116" s="353" t="s">
        <v>1</v>
      </c>
      <c r="AD116" s="353" t="s">
        <v>1</v>
      </c>
      <c r="AE116" s="353">
        <v>1089.99</v>
      </c>
      <c r="AF116" s="353">
        <v>147.15</v>
      </c>
      <c r="AG116" s="353">
        <v>70.650000000000006</v>
      </c>
      <c r="AH116" s="352">
        <v>1497.08</v>
      </c>
      <c r="AI116" s="351">
        <v>6</v>
      </c>
      <c r="AJ116" s="351">
        <v>7073.7</v>
      </c>
      <c r="AK116" s="351">
        <v>0</v>
      </c>
      <c r="AL116" s="351">
        <v>0</v>
      </c>
      <c r="AM116" s="351">
        <v>6</v>
      </c>
      <c r="AN116" s="354">
        <v>7073.7</v>
      </c>
      <c r="AP116" s="356"/>
      <c r="AR116" s="430"/>
    </row>
    <row r="117" spans="1:44" s="355" customFormat="1" ht="15" x14ac:dyDescent="0.2">
      <c r="A117" s="415" t="s">
        <v>196</v>
      </c>
      <c r="B117" s="584" t="s">
        <v>195</v>
      </c>
      <c r="C117" s="380" t="s">
        <v>785</v>
      </c>
      <c r="D117" s="353"/>
      <c r="E117" s="350">
        <v>4066175</v>
      </c>
      <c r="F117" s="351">
        <v>4143404</v>
      </c>
      <c r="G117" s="351">
        <v>294169</v>
      </c>
      <c r="H117" s="351">
        <v>312190</v>
      </c>
      <c r="I117" s="351">
        <v>3772006</v>
      </c>
      <c r="J117" s="351">
        <v>3831214</v>
      </c>
      <c r="K117" s="351">
        <v>217678</v>
      </c>
      <c r="L117" s="351">
        <v>212528</v>
      </c>
      <c r="M117" s="351">
        <v>26143</v>
      </c>
      <c r="N117" s="351">
        <v>26554</v>
      </c>
      <c r="O117" s="351">
        <v>32698</v>
      </c>
      <c r="P117" s="351">
        <v>32892</v>
      </c>
      <c r="Q117" s="352">
        <v>98.5</v>
      </c>
      <c r="R117" s="373">
        <v>98.5</v>
      </c>
      <c r="S117" s="361">
        <v>0</v>
      </c>
      <c r="T117" s="361">
        <v>0</v>
      </c>
      <c r="U117" s="351">
        <v>25750.9</v>
      </c>
      <c r="V117" s="351">
        <v>26155.7</v>
      </c>
      <c r="W117" s="351">
        <v>32207.53</v>
      </c>
      <c r="X117" s="351">
        <v>32398.62</v>
      </c>
      <c r="Y117" s="352">
        <v>157.9</v>
      </c>
      <c r="Z117" s="373">
        <v>158.41</v>
      </c>
      <c r="AA117" s="352">
        <v>146.47999999999999</v>
      </c>
      <c r="AB117" s="373">
        <v>146.47999999999999</v>
      </c>
      <c r="AC117" s="353" t="s">
        <v>1</v>
      </c>
      <c r="AD117" s="353" t="s">
        <v>1</v>
      </c>
      <c r="AE117" s="353">
        <v>1145.05</v>
      </c>
      <c r="AF117" s="353">
        <v>208.8</v>
      </c>
      <c r="AG117" s="353">
        <v>0</v>
      </c>
      <c r="AH117" s="352">
        <v>1512.26</v>
      </c>
      <c r="AI117" s="351">
        <v>21</v>
      </c>
      <c r="AJ117" s="351">
        <v>14735</v>
      </c>
      <c r="AK117" s="351">
        <v>0</v>
      </c>
      <c r="AL117" s="351">
        <v>0</v>
      </c>
      <c r="AM117" s="351">
        <v>19</v>
      </c>
      <c r="AN117" s="354">
        <v>14640</v>
      </c>
      <c r="AP117" s="356"/>
      <c r="AR117" s="430"/>
    </row>
    <row r="118" spans="1:44" s="355" customFormat="1" ht="15" x14ac:dyDescent="0.2">
      <c r="A118" s="415" t="s">
        <v>198</v>
      </c>
      <c r="B118" s="584" t="s">
        <v>197</v>
      </c>
      <c r="C118" s="380" t="s">
        <v>981</v>
      </c>
      <c r="D118" s="353"/>
      <c r="E118" s="350">
        <v>66784080</v>
      </c>
      <c r="F118" s="351">
        <v>68381050</v>
      </c>
      <c r="G118" s="351">
        <v>0</v>
      </c>
      <c r="H118" s="351">
        <v>0</v>
      </c>
      <c r="I118" s="351">
        <v>66784080</v>
      </c>
      <c r="J118" s="351">
        <v>68381050</v>
      </c>
      <c r="K118" s="351">
        <v>1521760.44</v>
      </c>
      <c r="L118" s="351">
        <v>1509160</v>
      </c>
      <c r="M118" s="351">
        <v>72530.539999999994</v>
      </c>
      <c r="N118" s="351">
        <v>74279.710000000006</v>
      </c>
      <c r="O118" s="351">
        <v>89056.21</v>
      </c>
      <c r="P118" s="351">
        <v>92218.32</v>
      </c>
      <c r="Q118" s="352">
        <v>93.5</v>
      </c>
      <c r="R118" s="373">
        <v>93.5</v>
      </c>
      <c r="S118" s="361">
        <v>258.39999999999998</v>
      </c>
      <c r="T118" s="361">
        <v>250.8</v>
      </c>
      <c r="U118" s="351">
        <v>68074.5</v>
      </c>
      <c r="V118" s="351">
        <v>69702.3</v>
      </c>
      <c r="W118" s="351">
        <v>83525.956350000008</v>
      </c>
      <c r="X118" s="351">
        <v>86474.929199999999</v>
      </c>
      <c r="Y118" s="352">
        <v>981.04</v>
      </c>
      <c r="Z118" s="373">
        <v>981.04</v>
      </c>
      <c r="AA118" s="352">
        <v>981.04</v>
      </c>
      <c r="AB118" s="373">
        <v>981.04</v>
      </c>
      <c r="AC118" s="353" t="s">
        <v>1</v>
      </c>
      <c r="AD118" s="353" t="s">
        <v>1</v>
      </c>
      <c r="AE118" s="353">
        <v>295</v>
      </c>
      <c r="AF118" s="353">
        <v>0</v>
      </c>
      <c r="AG118" s="353">
        <v>0</v>
      </c>
      <c r="AH118" s="352">
        <v>1276.04</v>
      </c>
      <c r="AI118" s="351">
        <v>0</v>
      </c>
      <c r="AJ118" s="351">
        <v>0</v>
      </c>
      <c r="AK118" s="351">
        <v>0</v>
      </c>
      <c r="AL118" s="351">
        <v>0</v>
      </c>
      <c r="AM118" s="351">
        <v>0</v>
      </c>
      <c r="AN118" s="354">
        <v>0</v>
      </c>
      <c r="AP118" s="356"/>
      <c r="AR118" s="430"/>
    </row>
    <row r="119" spans="1:44" s="355" customFormat="1" ht="15" x14ac:dyDescent="0.2">
      <c r="A119" s="415" t="s">
        <v>737</v>
      </c>
      <c r="B119" s="584" t="s">
        <v>736</v>
      </c>
      <c r="C119" s="380" t="s">
        <v>785</v>
      </c>
      <c r="D119" s="353"/>
      <c r="E119" s="350">
        <v>9216487</v>
      </c>
      <c r="F119" s="351">
        <v>9730055</v>
      </c>
      <c r="G119" s="351">
        <v>1260607</v>
      </c>
      <c r="H119" s="351">
        <v>1406405</v>
      </c>
      <c r="I119" s="351">
        <v>7955880</v>
      </c>
      <c r="J119" s="351">
        <v>8323650</v>
      </c>
      <c r="K119" s="351">
        <v>0</v>
      </c>
      <c r="L119" s="351">
        <v>0</v>
      </c>
      <c r="M119" s="351">
        <v>53560.7</v>
      </c>
      <c r="N119" s="351">
        <v>55223.5</v>
      </c>
      <c r="O119" s="351">
        <v>57792.800000000003</v>
      </c>
      <c r="P119" s="351">
        <v>59186.2</v>
      </c>
      <c r="Q119" s="352">
        <v>98.5</v>
      </c>
      <c r="R119" s="373">
        <v>98.5</v>
      </c>
      <c r="S119" s="361">
        <v>430.7</v>
      </c>
      <c r="T119" s="361">
        <v>430.7</v>
      </c>
      <c r="U119" s="351">
        <v>53188.1</v>
      </c>
      <c r="V119" s="351">
        <v>54825.8</v>
      </c>
      <c r="W119" s="351">
        <v>57356.608</v>
      </c>
      <c r="X119" s="351">
        <v>58729.106999999989</v>
      </c>
      <c r="Y119" s="352">
        <v>173.28</v>
      </c>
      <c r="Z119" s="373">
        <v>177.47</v>
      </c>
      <c r="AA119" s="352">
        <v>149.58000000000001</v>
      </c>
      <c r="AB119" s="373">
        <v>151.82</v>
      </c>
      <c r="AC119" s="353" t="s">
        <v>1</v>
      </c>
      <c r="AD119" s="353" t="s">
        <v>1</v>
      </c>
      <c r="AE119" s="353">
        <v>1219.68</v>
      </c>
      <c r="AF119" s="353">
        <v>215.89</v>
      </c>
      <c r="AG119" s="353">
        <v>0</v>
      </c>
      <c r="AH119" s="352">
        <v>1613.04</v>
      </c>
      <c r="AI119" s="351">
        <v>24</v>
      </c>
      <c r="AJ119" s="351">
        <v>28888.3</v>
      </c>
      <c r="AK119" s="351">
        <v>0</v>
      </c>
      <c r="AL119" s="351">
        <v>0</v>
      </c>
      <c r="AM119" s="351">
        <v>23</v>
      </c>
      <c r="AN119" s="354">
        <v>28800.7</v>
      </c>
      <c r="AP119" s="356"/>
      <c r="AR119" s="430"/>
    </row>
    <row r="120" spans="1:44" s="355" customFormat="1" ht="15" x14ac:dyDescent="0.2">
      <c r="A120" s="415" t="s">
        <v>739</v>
      </c>
      <c r="B120" s="584" t="s">
        <v>738</v>
      </c>
      <c r="C120" s="380" t="s">
        <v>981</v>
      </c>
      <c r="D120" s="353"/>
      <c r="E120" s="350">
        <v>60670000</v>
      </c>
      <c r="F120" s="351">
        <v>63797000</v>
      </c>
      <c r="G120" s="351">
        <v>0</v>
      </c>
      <c r="H120" s="351">
        <v>0</v>
      </c>
      <c r="I120" s="351">
        <v>60670000</v>
      </c>
      <c r="J120" s="351">
        <v>63797000</v>
      </c>
      <c r="K120" s="351">
        <v>9484000</v>
      </c>
      <c r="L120" s="351">
        <v>9370000</v>
      </c>
      <c r="M120" s="351">
        <v>63962.105300000003</v>
      </c>
      <c r="N120" s="351">
        <v>67258.9473</v>
      </c>
      <c r="O120" s="351">
        <v>89829</v>
      </c>
      <c r="P120" s="351">
        <v>91439.55</v>
      </c>
      <c r="Q120" s="352">
        <v>95</v>
      </c>
      <c r="R120" s="373">
        <v>95</v>
      </c>
      <c r="S120" s="361">
        <v>0</v>
      </c>
      <c r="T120" s="361">
        <v>0</v>
      </c>
      <c r="U120" s="351">
        <v>60764</v>
      </c>
      <c r="V120" s="351">
        <v>63896</v>
      </c>
      <c r="W120" s="351">
        <v>85337.55</v>
      </c>
      <c r="X120" s="351">
        <v>86867.572499999995</v>
      </c>
      <c r="Y120" s="352">
        <v>998.45</v>
      </c>
      <c r="Z120" s="373">
        <v>998.45</v>
      </c>
      <c r="AA120" s="352">
        <v>998.45</v>
      </c>
      <c r="AB120" s="373">
        <v>998.45</v>
      </c>
      <c r="AC120" s="353" t="s">
        <v>1</v>
      </c>
      <c r="AD120" s="353" t="s">
        <v>1</v>
      </c>
      <c r="AE120" s="353">
        <v>295</v>
      </c>
      <c r="AF120" s="353">
        <v>0</v>
      </c>
      <c r="AG120" s="353">
        <v>0</v>
      </c>
      <c r="AH120" s="352">
        <v>1293.45</v>
      </c>
      <c r="AI120" s="351">
        <v>0</v>
      </c>
      <c r="AJ120" s="351">
        <v>0</v>
      </c>
      <c r="AK120" s="351">
        <v>0</v>
      </c>
      <c r="AL120" s="351">
        <v>0</v>
      </c>
      <c r="AM120" s="351">
        <v>0</v>
      </c>
      <c r="AN120" s="354">
        <v>0</v>
      </c>
      <c r="AP120" s="356"/>
      <c r="AR120" s="430"/>
    </row>
    <row r="121" spans="1:44" s="355" customFormat="1" ht="15" x14ac:dyDescent="0.2">
      <c r="A121" s="415" t="s">
        <v>740</v>
      </c>
      <c r="B121" s="584" t="s">
        <v>210</v>
      </c>
      <c r="C121" s="380" t="s">
        <v>786</v>
      </c>
      <c r="D121" s="353"/>
      <c r="E121" s="350">
        <v>37161579</v>
      </c>
      <c r="F121" s="351">
        <v>38710828</v>
      </c>
      <c r="G121" s="351">
        <v>60595</v>
      </c>
      <c r="H121" s="351">
        <v>62107</v>
      </c>
      <c r="I121" s="351">
        <v>37100984</v>
      </c>
      <c r="J121" s="351">
        <v>38648721</v>
      </c>
      <c r="K121" s="351">
        <v>285170</v>
      </c>
      <c r="L121" s="351">
        <v>290380</v>
      </c>
      <c r="M121" s="351">
        <v>32539</v>
      </c>
      <c r="N121" s="351">
        <v>33264.199999999997</v>
      </c>
      <c r="O121" s="351">
        <v>39650</v>
      </c>
      <c r="P121" s="351">
        <v>40103</v>
      </c>
      <c r="Q121" s="352">
        <v>96.5</v>
      </c>
      <c r="R121" s="373">
        <v>96.5</v>
      </c>
      <c r="S121" s="361">
        <v>0</v>
      </c>
      <c r="T121" s="361">
        <v>0</v>
      </c>
      <c r="U121" s="351">
        <v>31400.1</v>
      </c>
      <c r="V121" s="351">
        <v>32100</v>
      </c>
      <c r="W121" s="351">
        <v>38262.25</v>
      </c>
      <c r="X121" s="351">
        <v>38699.394999999997</v>
      </c>
      <c r="Y121" s="352">
        <v>1183.49</v>
      </c>
      <c r="Z121" s="373">
        <v>1205.94</v>
      </c>
      <c r="AA121" s="352">
        <v>1181.56</v>
      </c>
      <c r="AB121" s="373">
        <v>1204.01</v>
      </c>
      <c r="AC121" s="353" t="s">
        <v>1</v>
      </c>
      <c r="AD121" s="353" t="s">
        <v>1</v>
      </c>
      <c r="AE121" s="353">
        <v>0</v>
      </c>
      <c r="AF121" s="353">
        <v>156.22999999999999</v>
      </c>
      <c r="AG121" s="353">
        <v>70.459999999999994</v>
      </c>
      <c r="AH121" s="352">
        <v>1432.63</v>
      </c>
      <c r="AI121" s="351">
        <v>6</v>
      </c>
      <c r="AJ121" s="351">
        <v>2882</v>
      </c>
      <c r="AK121" s="351">
        <v>0</v>
      </c>
      <c r="AL121" s="351">
        <v>0</v>
      </c>
      <c r="AM121" s="351">
        <v>6</v>
      </c>
      <c r="AN121" s="354">
        <v>2882</v>
      </c>
      <c r="AP121" s="356"/>
      <c r="AR121" s="430"/>
    </row>
    <row r="122" spans="1:44" s="355" customFormat="1" ht="15" x14ac:dyDescent="0.2">
      <c r="A122" s="415" t="s">
        <v>742</v>
      </c>
      <c r="B122" s="584" t="s">
        <v>741</v>
      </c>
      <c r="C122" s="380" t="s">
        <v>785</v>
      </c>
      <c r="D122" s="353"/>
      <c r="E122" s="350">
        <v>4274784</v>
      </c>
      <c r="F122" s="351">
        <v>4380825</v>
      </c>
      <c r="G122" s="351">
        <v>1230521.68</v>
      </c>
      <c r="H122" s="351">
        <v>1274948.8</v>
      </c>
      <c r="I122" s="351">
        <v>3044262.3200000003</v>
      </c>
      <c r="J122" s="351">
        <v>3105876.2</v>
      </c>
      <c r="K122" s="351">
        <v>89590</v>
      </c>
      <c r="L122" s="351">
        <v>109830</v>
      </c>
      <c r="M122" s="351">
        <v>33698.370000000003</v>
      </c>
      <c r="N122" s="351">
        <v>34426.699999999997</v>
      </c>
      <c r="O122" s="351">
        <v>36503.980000000003</v>
      </c>
      <c r="P122" s="351">
        <v>37025.230000000003</v>
      </c>
      <c r="Q122" s="352">
        <v>98.88</v>
      </c>
      <c r="R122" s="373">
        <v>98.88</v>
      </c>
      <c r="S122" s="361">
        <v>700.76</v>
      </c>
      <c r="T122" s="361">
        <v>669.2</v>
      </c>
      <c r="U122" s="351">
        <v>34021.699999999997</v>
      </c>
      <c r="V122" s="351">
        <v>34710.300000000003</v>
      </c>
      <c r="W122" s="351">
        <v>36795.895424000002</v>
      </c>
      <c r="X122" s="351">
        <v>37279.747424000001</v>
      </c>
      <c r="Y122" s="352">
        <v>125.65</v>
      </c>
      <c r="Z122" s="373">
        <v>126.21</v>
      </c>
      <c r="AA122" s="352">
        <v>89.48</v>
      </c>
      <c r="AB122" s="373">
        <v>89.48</v>
      </c>
      <c r="AC122" s="353" t="s">
        <v>1</v>
      </c>
      <c r="AD122" s="353" t="s">
        <v>1</v>
      </c>
      <c r="AE122" s="353">
        <v>1099.98</v>
      </c>
      <c r="AF122" s="353">
        <v>212.77</v>
      </c>
      <c r="AG122" s="353">
        <v>64.59</v>
      </c>
      <c r="AH122" s="352">
        <v>1503.55</v>
      </c>
      <c r="AI122" s="351">
        <v>178</v>
      </c>
      <c r="AJ122" s="351">
        <v>34710.28</v>
      </c>
      <c r="AK122" s="351">
        <v>0</v>
      </c>
      <c r="AL122" s="351">
        <v>0</v>
      </c>
      <c r="AM122" s="351">
        <v>134</v>
      </c>
      <c r="AN122" s="354">
        <v>33565.75</v>
      </c>
      <c r="AP122" s="356"/>
      <c r="AR122" s="430"/>
    </row>
    <row r="123" spans="1:44" s="355" customFormat="1" ht="15" x14ac:dyDescent="0.2">
      <c r="A123" s="415" t="s">
        <v>743</v>
      </c>
      <c r="B123" s="584" t="s">
        <v>211</v>
      </c>
      <c r="C123" s="380" t="s">
        <v>981</v>
      </c>
      <c r="D123" s="353"/>
      <c r="E123" s="350">
        <v>51369000</v>
      </c>
      <c r="F123" s="351">
        <v>52390000</v>
      </c>
      <c r="G123" s="351">
        <v>0</v>
      </c>
      <c r="H123" s="351">
        <v>0</v>
      </c>
      <c r="I123" s="351">
        <v>51369000</v>
      </c>
      <c r="J123" s="351">
        <v>52390000</v>
      </c>
      <c r="K123" s="351">
        <v>11954065</v>
      </c>
      <c r="L123" s="351">
        <v>11975730</v>
      </c>
      <c r="M123" s="351">
        <v>71666.66</v>
      </c>
      <c r="N123" s="351">
        <v>73828.399999999994</v>
      </c>
      <c r="O123" s="351">
        <v>85352</v>
      </c>
      <c r="P123" s="351">
        <v>86698</v>
      </c>
      <c r="Q123" s="352">
        <v>97.5</v>
      </c>
      <c r="R123" s="373">
        <v>97.5</v>
      </c>
      <c r="S123" s="361">
        <v>0</v>
      </c>
      <c r="T123" s="361">
        <v>0</v>
      </c>
      <c r="U123" s="351">
        <v>69875</v>
      </c>
      <c r="V123" s="351">
        <v>71982.7</v>
      </c>
      <c r="W123" s="351">
        <v>83218.2</v>
      </c>
      <c r="X123" s="351">
        <v>84530.55</v>
      </c>
      <c r="Y123" s="352">
        <v>735.16</v>
      </c>
      <c r="Z123" s="373">
        <v>727.81</v>
      </c>
      <c r="AA123" s="352">
        <v>735.16</v>
      </c>
      <c r="AB123" s="373">
        <v>727.81</v>
      </c>
      <c r="AC123" s="353" t="s">
        <v>1</v>
      </c>
      <c r="AD123" s="353" t="s">
        <v>1</v>
      </c>
      <c r="AE123" s="353">
        <v>295</v>
      </c>
      <c r="AF123" s="353">
        <v>0</v>
      </c>
      <c r="AG123" s="353">
        <v>0</v>
      </c>
      <c r="AH123" s="352">
        <v>1022.81</v>
      </c>
      <c r="AI123" s="351">
        <v>0</v>
      </c>
      <c r="AJ123" s="351">
        <v>0</v>
      </c>
      <c r="AK123" s="351">
        <v>0</v>
      </c>
      <c r="AL123" s="351">
        <v>0</v>
      </c>
      <c r="AM123" s="351">
        <v>0</v>
      </c>
      <c r="AN123" s="354">
        <v>0</v>
      </c>
      <c r="AP123" s="356"/>
      <c r="AR123" s="430"/>
    </row>
    <row r="124" spans="1:44" s="355" customFormat="1" ht="15" x14ac:dyDescent="0.2">
      <c r="A124" s="415" t="s">
        <v>745</v>
      </c>
      <c r="B124" s="584" t="s">
        <v>744</v>
      </c>
      <c r="C124" s="380" t="s">
        <v>785</v>
      </c>
      <c r="D124" s="353"/>
      <c r="E124" s="350">
        <v>6458488</v>
      </c>
      <c r="F124" s="351">
        <v>6391930</v>
      </c>
      <c r="G124" s="351">
        <v>1156925</v>
      </c>
      <c r="H124" s="351">
        <v>1230302</v>
      </c>
      <c r="I124" s="351">
        <v>5301563</v>
      </c>
      <c r="J124" s="351">
        <v>5161628</v>
      </c>
      <c r="K124" s="351">
        <v>0</v>
      </c>
      <c r="L124" s="351">
        <v>0</v>
      </c>
      <c r="M124" s="351">
        <v>32032.2</v>
      </c>
      <c r="N124" s="351">
        <v>32652.799999999999</v>
      </c>
      <c r="O124" s="351">
        <v>34095.699999999997</v>
      </c>
      <c r="P124" s="351">
        <v>34568.6</v>
      </c>
      <c r="Q124" s="352">
        <v>98.5</v>
      </c>
      <c r="R124" s="373">
        <v>98.5</v>
      </c>
      <c r="S124" s="361">
        <v>0</v>
      </c>
      <c r="T124" s="361">
        <v>0</v>
      </c>
      <c r="U124" s="351">
        <v>31551.7</v>
      </c>
      <c r="V124" s="351">
        <v>32163</v>
      </c>
      <c r="W124" s="351">
        <v>33584.264499999997</v>
      </c>
      <c r="X124" s="351">
        <v>34050.070999999996</v>
      </c>
      <c r="Y124" s="352">
        <v>204.7</v>
      </c>
      <c r="Z124" s="373">
        <v>198.74</v>
      </c>
      <c r="AA124" s="352">
        <v>168.03</v>
      </c>
      <c r="AB124" s="373">
        <v>160.47999999999999</v>
      </c>
      <c r="AC124" s="353" t="s">
        <v>1</v>
      </c>
      <c r="AD124" s="353" t="s">
        <v>1</v>
      </c>
      <c r="AE124" s="353">
        <v>1084.1500000000001</v>
      </c>
      <c r="AF124" s="353">
        <v>180</v>
      </c>
      <c r="AG124" s="353">
        <v>60.43</v>
      </c>
      <c r="AH124" s="352">
        <v>1523.32</v>
      </c>
      <c r="AI124" s="351">
        <v>91</v>
      </c>
      <c r="AJ124" s="351">
        <v>24362.5</v>
      </c>
      <c r="AK124" s="351">
        <v>0</v>
      </c>
      <c r="AL124" s="351">
        <v>0</v>
      </c>
      <c r="AM124" s="351">
        <v>61</v>
      </c>
      <c r="AN124" s="354">
        <v>23256</v>
      </c>
      <c r="AP124" s="356"/>
      <c r="AR124" s="430"/>
    </row>
    <row r="125" spans="1:44" s="355" customFormat="1" ht="15" x14ac:dyDescent="0.2">
      <c r="A125" s="415" t="s">
        <v>747</v>
      </c>
      <c r="B125" s="584" t="s">
        <v>746</v>
      </c>
      <c r="C125" s="380" t="s">
        <v>979</v>
      </c>
      <c r="D125" s="353"/>
      <c r="E125" s="350">
        <v>79457213.120000005</v>
      </c>
      <c r="F125" s="351">
        <v>83861381.799999997</v>
      </c>
      <c r="G125" s="351">
        <v>0</v>
      </c>
      <c r="H125" s="351">
        <v>0</v>
      </c>
      <c r="I125" s="351">
        <v>79457213.120000005</v>
      </c>
      <c r="J125" s="351">
        <v>83861381.799999997</v>
      </c>
      <c r="K125" s="351">
        <v>8283749</v>
      </c>
      <c r="L125" s="351">
        <v>8107713.7999999998</v>
      </c>
      <c r="M125" s="351">
        <v>71373.289999999994</v>
      </c>
      <c r="N125" s="351">
        <v>74536.56</v>
      </c>
      <c r="O125" s="351">
        <v>92729.8</v>
      </c>
      <c r="P125" s="351">
        <v>93269.78</v>
      </c>
      <c r="Q125" s="352">
        <v>94</v>
      </c>
      <c r="R125" s="373">
        <v>95</v>
      </c>
      <c r="S125" s="361">
        <v>0</v>
      </c>
      <c r="T125" s="361">
        <v>0</v>
      </c>
      <c r="U125" s="351">
        <v>67090.899999999994</v>
      </c>
      <c r="V125" s="351">
        <v>70809.7</v>
      </c>
      <c r="W125" s="351">
        <v>87166.012000000002</v>
      </c>
      <c r="X125" s="351">
        <v>88606.290999999997</v>
      </c>
      <c r="Y125" s="352">
        <v>1184.32</v>
      </c>
      <c r="Z125" s="373">
        <v>1184.32</v>
      </c>
      <c r="AA125" s="352">
        <v>1184.32</v>
      </c>
      <c r="AB125" s="373">
        <v>1184.32</v>
      </c>
      <c r="AC125" s="353" t="s">
        <v>1</v>
      </c>
      <c r="AD125" s="353" t="s">
        <v>1</v>
      </c>
      <c r="AE125" s="353">
        <v>295</v>
      </c>
      <c r="AF125" s="353">
        <v>0</v>
      </c>
      <c r="AG125" s="353">
        <v>0</v>
      </c>
      <c r="AH125" s="352">
        <v>1479.32</v>
      </c>
      <c r="AI125" s="351">
        <v>0</v>
      </c>
      <c r="AJ125" s="351">
        <v>0</v>
      </c>
      <c r="AK125" s="351">
        <v>0</v>
      </c>
      <c r="AL125" s="351">
        <v>0</v>
      </c>
      <c r="AM125" s="351">
        <v>0</v>
      </c>
      <c r="AN125" s="354">
        <v>0</v>
      </c>
      <c r="AP125" s="356"/>
      <c r="AR125" s="430"/>
    </row>
    <row r="126" spans="1:44" s="355" customFormat="1" ht="15" x14ac:dyDescent="0.2">
      <c r="A126" s="415" t="s">
        <v>749</v>
      </c>
      <c r="B126" s="584" t="s">
        <v>748</v>
      </c>
      <c r="C126" s="380" t="s">
        <v>785</v>
      </c>
      <c r="D126" s="353"/>
      <c r="E126" s="350">
        <v>6298067</v>
      </c>
      <c r="F126" s="351">
        <v>6387575</v>
      </c>
      <c r="G126" s="351">
        <v>0</v>
      </c>
      <c r="H126" s="351">
        <v>0</v>
      </c>
      <c r="I126" s="351">
        <v>6298067</v>
      </c>
      <c r="J126" s="351">
        <v>6387575</v>
      </c>
      <c r="K126" s="351">
        <v>0</v>
      </c>
      <c r="L126" s="351">
        <v>0</v>
      </c>
      <c r="M126" s="351">
        <v>24768.9</v>
      </c>
      <c r="N126" s="351">
        <v>24755.9</v>
      </c>
      <c r="O126" s="351">
        <v>29493.599999999999</v>
      </c>
      <c r="P126" s="351">
        <v>29792.9</v>
      </c>
      <c r="Q126" s="352">
        <v>98.13</v>
      </c>
      <c r="R126" s="373">
        <v>98.1</v>
      </c>
      <c r="S126" s="361">
        <v>0</v>
      </c>
      <c r="T126" s="361">
        <v>0</v>
      </c>
      <c r="U126" s="351">
        <v>24304.6</v>
      </c>
      <c r="V126" s="351">
        <v>24285.5</v>
      </c>
      <c r="W126" s="351">
        <v>28942.069679999997</v>
      </c>
      <c r="X126" s="351">
        <v>29226.834899999998</v>
      </c>
      <c r="Y126" s="352">
        <v>259.13</v>
      </c>
      <c r="Z126" s="373">
        <v>263.02</v>
      </c>
      <c r="AA126" s="352">
        <v>259.13</v>
      </c>
      <c r="AB126" s="373">
        <v>263.02</v>
      </c>
      <c r="AC126" s="353" t="s">
        <v>1</v>
      </c>
      <c r="AD126" s="353" t="s">
        <v>1</v>
      </c>
      <c r="AE126" s="353">
        <v>1086.75</v>
      </c>
      <c r="AF126" s="353">
        <v>147.15</v>
      </c>
      <c r="AG126" s="353">
        <v>66.42</v>
      </c>
      <c r="AH126" s="352">
        <v>1563.34</v>
      </c>
      <c r="AI126" s="351">
        <v>0</v>
      </c>
      <c r="AJ126" s="351">
        <v>0</v>
      </c>
      <c r="AK126" s="351">
        <v>0</v>
      </c>
      <c r="AL126" s="351">
        <v>0</v>
      </c>
      <c r="AM126" s="351">
        <v>0</v>
      </c>
      <c r="AN126" s="354">
        <v>0</v>
      </c>
      <c r="AP126" s="356"/>
      <c r="AR126" s="430"/>
    </row>
    <row r="127" spans="1:44" s="355" customFormat="1" ht="15" x14ac:dyDescent="0.2">
      <c r="A127" s="415" t="s">
        <v>751</v>
      </c>
      <c r="B127" s="584" t="s">
        <v>750</v>
      </c>
      <c r="C127" s="380" t="s">
        <v>785</v>
      </c>
      <c r="D127" s="353"/>
      <c r="E127" s="350">
        <v>13492413</v>
      </c>
      <c r="F127" s="351">
        <v>13655386</v>
      </c>
      <c r="G127" s="351">
        <v>633836</v>
      </c>
      <c r="H127" s="351">
        <v>646488</v>
      </c>
      <c r="I127" s="351">
        <v>12858577</v>
      </c>
      <c r="J127" s="351">
        <v>13008898</v>
      </c>
      <c r="K127" s="351">
        <v>94820</v>
      </c>
      <c r="L127" s="351">
        <v>104140</v>
      </c>
      <c r="M127" s="351">
        <v>58951</v>
      </c>
      <c r="N127" s="351">
        <v>59675.76</v>
      </c>
      <c r="O127" s="351">
        <v>63815.199999999997</v>
      </c>
      <c r="P127" s="351">
        <v>64249.31</v>
      </c>
      <c r="Q127" s="352">
        <v>98.5</v>
      </c>
      <c r="R127" s="373">
        <v>98.5</v>
      </c>
      <c r="S127" s="361">
        <v>498.3</v>
      </c>
      <c r="T127" s="361">
        <v>469.1</v>
      </c>
      <c r="U127" s="351">
        <v>58565</v>
      </c>
      <c r="V127" s="351">
        <v>59249.7</v>
      </c>
      <c r="W127" s="351">
        <v>63356.271999999997</v>
      </c>
      <c r="X127" s="351">
        <v>63754.67035</v>
      </c>
      <c r="Y127" s="352">
        <v>230.38</v>
      </c>
      <c r="Z127" s="373">
        <v>230.47</v>
      </c>
      <c r="AA127" s="352">
        <v>219.56</v>
      </c>
      <c r="AB127" s="373">
        <v>219.56</v>
      </c>
      <c r="AC127" s="353" t="s">
        <v>1</v>
      </c>
      <c r="AD127" s="353" t="s">
        <v>1</v>
      </c>
      <c r="AE127" s="353">
        <v>1099.98</v>
      </c>
      <c r="AF127" s="353">
        <v>212.77</v>
      </c>
      <c r="AG127" s="353">
        <v>64.59</v>
      </c>
      <c r="AH127" s="352">
        <v>1607.81</v>
      </c>
      <c r="AI127" s="351">
        <v>87</v>
      </c>
      <c r="AJ127" s="351">
        <v>32767.26</v>
      </c>
      <c r="AK127" s="351">
        <v>0</v>
      </c>
      <c r="AL127" s="351">
        <v>0</v>
      </c>
      <c r="AM127" s="351">
        <v>77</v>
      </c>
      <c r="AN127" s="354">
        <v>31264.6</v>
      </c>
      <c r="AP127" s="356"/>
      <c r="AR127" s="430"/>
    </row>
    <row r="128" spans="1:44" s="355" customFormat="1" ht="15" x14ac:dyDescent="0.2">
      <c r="A128" s="415" t="s">
        <v>753</v>
      </c>
      <c r="B128" s="584" t="s">
        <v>752</v>
      </c>
      <c r="C128" s="380" t="s">
        <v>979</v>
      </c>
      <c r="D128" s="353"/>
      <c r="E128" s="350">
        <v>95067494</v>
      </c>
      <c r="F128" s="351">
        <v>98495756</v>
      </c>
      <c r="G128" s="351">
        <v>0</v>
      </c>
      <c r="H128" s="351">
        <v>0</v>
      </c>
      <c r="I128" s="351">
        <v>95067494</v>
      </c>
      <c r="J128" s="351">
        <v>98495756</v>
      </c>
      <c r="K128" s="351">
        <v>13030000</v>
      </c>
      <c r="L128" s="351">
        <v>13124000</v>
      </c>
      <c r="M128" s="351">
        <v>80564.100000000006</v>
      </c>
      <c r="N128" s="351">
        <v>81707.7</v>
      </c>
      <c r="O128" s="351">
        <v>88972</v>
      </c>
      <c r="P128" s="351">
        <v>91409</v>
      </c>
      <c r="Q128" s="352">
        <v>97.5</v>
      </c>
      <c r="R128" s="373">
        <v>97.5</v>
      </c>
      <c r="S128" s="361">
        <v>0</v>
      </c>
      <c r="T128" s="361">
        <v>130</v>
      </c>
      <c r="U128" s="351">
        <v>78550</v>
      </c>
      <c r="V128" s="351">
        <v>79795</v>
      </c>
      <c r="W128" s="351">
        <v>86747.7</v>
      </c>
      <c r="X128" s="351">
        <v>89253.774999999994</v>
      </c>
      <c r="Y128" s="352">
        <v>1210.28</v>
      </c>
      <c r="Z128" s="373">
        <v>1234.3599999999999</v>
      </c>
      <c r="AA128" s="352">
        <v>1210.28</v>
      </c>
      <c r="AB128" s="373">
        <v>1234.3599999999999</v>
      </c>
      <c r="AC128" s="353" t="s">
        <v>1</v>
      </c>
      <c r="AD128" s="353" t="s">
        <v>1</v>
      </c>
      <c r="AE128" s="353">
        <v>295</v>
      </c>
      <c r="AF128" s="353">
        <v>0</v>
      </c>
      <c r="AG128" s="353">
        <v>0</v>
      </c>
      <c r="AH128" s="352">
        <v>1529.36</v>
      </c>
      <c r="AI128" s="351">
        <v>0</v>
      </c>
      <c r="AJ128" s="351">
        <v>0</v>
      </c>
      <c r="AK128" s="351">
        <v>0</v>
      </c>
      <c r="AL128" s="351">
        <v>0</v>
      </c>
      <c r="AM128" s="351">
        <v>0</v>
      </c>
      <c r="AN128" s="354">
        <v>0</v>
      </c>
      <c r="AP128" s="356"/>
      <c r="AR128" s="430"/>
    </row>
    <row r="129" spans="1:44" s="355" customFormat="1" ht="15" x14ac:dyDescent="0.2">
      <c r="A129" s="415" t="s">
        <v>755</v>
      </c>
      <c r="B129" s="584" t="s">
        <v>754</v>
      </c>
      <c r="C129" s="380" t="s">
        <v>785</v>
      </c>
      <c r="D129" s="353"/>
      <c r="E129" s="350">
        <v>7951839</v>
      </c>
      <c r="F129" s="351">
        <v>8105847</v>
      </c>
      <c r="G129" s="351">
        <v>2251089</v>
      </c>
      <c r="H129" s="351">
        <v>2338805.92</v>
      </c>
      <c r="I129" s="351">
        <v>5700750</v>
      </c>
      <c r="J129" s="351">
        <v>5767041.0800000001</v>
      </c>
      <c r="K129" s="351">
        <v>0</v>
      </c>
      <c r="L129" s="351">
        <v>0</v>
      </c>
      <c r="M129" s="351">
        <v>38077.599999999999</v>
      </c>
      <c r="N129" s="351">
        <v>38481.296799999996</v>
      </c>
      <c r="O129" s="351">
        <v>39489.019999999997</v>
      </c>
      <c r="P129" s="351">
        <v>39590.67</v>
      </c>
      <c r="Q129" s="352">
        <v>99</v>
      </c>
      <c r="R129" s="373">
        <v>98.7</v>
      </c>
      <c r="S129" s="361">
        <v>0</v>
      </c>
      <c r="T129" s="361">
        <v>0</v>
      </c>
      <c r="U129" s="351">
        <v>37544.5</v>
      </c>
      <c r="V129" s="351">
        <v>37981</v>
      </c>
      <c r="W129" s="351">
        <v>38936.173719999999</v>
      </c>
      <c r="X129" s="351">
        <v>39075.991289999998</v>
      </c>
      <c r="Y129" s="352">
        <v>211.8</v>
      </c>
      <c r="Z129" s="373">
        <v>213.42</v>
      </c>
      <c r="AA129" s="352">
        <v>151.84</v>
      </c>
      <c r="AB129" s="373">
        <v>151.84</v>
      </c>
      <c r="AC129" s="353" t="s">
        <v>1</v>
      </c>
      <c r="AD129" s="353" t="s">
        <v>1</v>
      </c>
      <c r="AE129" s="353">
        <v>1037.8800000000001</v>
      </c>
      <c r="AF129" s="353">
        <v>157.33000000000001</v>
      </c>
      <c r="AG129" s="353">
        <v>61.38</v>
      </c>
      <c r="AH129" s="352">
        <v>1470.01</v>
      </c>
      <c r="AI129" s="351">
        <v>21</v>
      </c>
      <c r="AJ129" s="351">
        <v>37981.040000000001</v>
      </c>
      <c r="AK129" s="351">
        <v>0</v>
      </c>
      <c r="AL129" s="351">
        <v>0</v>
      </c>
      <c r="AM129" s="351">
        <v>21</v>
      </c>
      <c r="AN129" s="354">
        <v>37981.040000000001</v>
      </c>
      <c r="AP129" s="356"/>
      <c r="AR129" s="430"/>
    </row>
    <row r="130" spans="1:44" s="355" customFormat="1" ht="15" x14ac:dyDescent="0.2">
      <c r="A130" s="415" t="s">
        <v>4</v>
      </c>
      <c r="B130" s="584" t="s">
        <v>212</v>
      </c>
      <c r="C130" s="380" t="s">
        <v>786</v>
      </c>
      <c r="D130" s="353"/>
      <c r="E130" s="350">
        <v>31092342</v>
      </c>
      <c r="F130" s="351">
        <v>31659000</v>
      </c>
      <c r="G130" s="351">
        <v>21677</v>
      </c>
      <c r="H130" s="351">
        <v>23692</v>
      </c>
      <c r="I130" s="351">
        <v>31070665</v>
      </c>
      <c r="J130" s="351">
        <v>31635308</v>
      </c>
      <c r="K130" s="351">
        <v>101654</v>
      </c>
      <c r="L130" s="351">
        <v>103963</v>
      </c>
      <c r="M130" s="351">
        <v>22234.3</v>
      </c>
      <c r="N130" s="351">
        <v>22638.400000000001</v>
      </c>
      <c r="O130" s="351">
        <v>29184</v>
      </c>
      <c r="P130" s="351">
        <v>29292.1</v>
      </c>
      <c r="Q130" s="352">
        <v>98.5</v>
      </c>
      <c r="R130" s="373">
        <v>98.5</v>
      </c>
      <c r="S130" s="361">
        <v>0</v>
      </c>
      <c r="T130" s="361">
        <v>0</v>
      </c>
      <c r="U130" s="351">
        <v>21900.799999999999</v>
      </c>
      <c r="V130" s="351">
        <v>22298.799999999999</v>
      </c>
      <c r="W130" s="351">
        <v>28746.239999999998</v>
      </c>
      <c r="X130" s="351">
        <v>28852.718499999995</v>
      </c>
      <c r="Y130" s="352">
        <v>1419.69</v>
      </c>
      <c r="Z130" s="373">
        <v>1419.76</v>
      </c>
      <c r="AA130" s="352">
        <v>1418.7</v>
      </c>
      <c r="AB130" s="373">
        <v>1418.7</v>
      </c>
      <c r="AC130" s="353" t="s">
        <v>1</v>
      </c>
      <c r="AD130" s="353" t="s">
        <v>1</v>
      </c>
      <c r="AE130" s="353">
        <v>0</v>
      </c>
      <c r="AF130" s="353">
        <v>206.26</v>
      </c>
      <c r="AG130" s="353">
        <v>70.36</v>
      </c>
      <c r="AH130" s="352">
        <v>1696.38</v>
      </c>
      <c r="AI130" s="351">
        <v>8</v>
      </c>
      <c r="AJ130" s="351">
        <v>2206.9</v>
      </c>
      <c r="AK130" s="351">
        <v>0</v>
      </c>
      <c r="AL130" s="351">
        <v>0</v>
      </c>
      <c r="AM130" s="351">
        <v>6</v>
      </c>
      <c r="AN130" s="354">
        <v>2179.1</v>
      </c>
      <c r="AP130" s="356"/>
      <c r="AR130" s="430"/>
    </row>
    <row r="131" spans="1:44" s="355" customFormat="1" ht="15" x14ac:dyDescent="0.2">
      <c r="A131" s="415" t="s">
        <v>6</v>
      </c>
      <c r="B131" s="584" t="s">
        <v>5</v>
      </c>
      <c r="C131" s="380" t="s">
        <v>785</v>
      </c>
      <c r="D131" s="353"/>
      <c r="E131" s="350">
        <v>5597433</v>
      </c>
      <c r="F131" s="351">
        <v>5835486</v>
      </c>
      <c r="G131" s="351">
        <v>0</v>
      </c>
      <c r="H131" s="351">
        <v>0</v>
      </c>
      <c r="I131" s="351">
        <v>5597433</v>
      </c>
      <c r="J131" s="351">
        <v>5835486</v>
      </c>
      <c r="K131" s="351">
        <v>0</v>
      </c>
      <c r="L131" s="351">
        <v>0</v>
      </c>
      <c r="M131" s="351">
        <v>24593.7</v>
      </c>
      <c r="N131" s="351">
        <v>25161.3</v>
      </c>
      <c r="O131" s="351">
        <v>30563</v>
      </c>
      <c r="P131" s="351">
        <v>31720</v>
      </c>
      <c r="Q131" s="352">
        <v>96.5</v>
      </c>
      <c r="R131" s="373">
        <v>96.5</v>
      </c>
      <c r="S131" s="361">
        <v>0</v>
      </c>
      <c r="T131" s="361">
        <v>0</v>
      </c>
      <c r="U131" s="351">
        <v>23733</v>
      </c>
      <c r="V131" s="351">
        <v>24281</v>
      </c>
      <c r="W131" s="351">
        <v>29493.294999999998</v>
      </c>
      <c r="X131" s="351">
        <v>30609.8</v>
      </c>
      <c r="Y131" s="352">
        <v>235.85</v>
      </c>
      <c r="Z131" s="373">
        <v>240.33</v>
      </c>
      <c r="AA131" s="352">
        <v>235.85</v>
      </c>
      <c r="AB131" s="373">
        <v>240.33</v>
      </c>
      <c r="AC131" s="353" t="s">
        <v>1</v>
      </c>
      <c r="AD131" s="353" t="s">
        <v>1</v>
      </c>
      <c r="AE131" s="353">
        <v>1203.93</v>
      </c>
      <c r="AF131" s="353">
        <v>143.91</v>
      </c>
      <c r="AG131" s="353">
        <v>85.07</v>
      </c>
      <c r="AH131" s="352">
        <v>1673.24</v>
      </c>
      <c r="AI131" s="351">
        <v>0</v>
      </c>
      <c r="AJ131" s="351">
        <v>0</v>
      </c>
      <c r="AK131" s="351">
        <v>0</v>
      </c>
      <c r="AL131" s="351">
        <v>0</v>
      </c>
      <c r="AM131" s="351">
        <v>0</v>
      </c>
      <c r="AN131" s="354">
        <v>0</v>
      </c>
      <c r="AP131" s="356"/>
      <c r="AR131" s="430"/>
    </row>
    <row r="132" spans="1:44" s="355" customFormat="1" ht="15" x14ac:dyDescent="0.2">
      <c r="A132" s="415" t="s">
        <v>8</v>
      </c>
      <c r="B132" s="584" t="s">
        <v>7</v>
      </c>
      <c r="C132" s="380" t="s">
        <v>785</v>
      </c>
      <c r="D132" s="353"/>
      <c r="E132" s="350">
        <v>7326066</v>
      </c>
      <c r="F132" s="351">
        <v>7488750</v>
      </c>
      <c r="G132" s="351">
        <v>0</v>
      </c>
      <c r="H132" s="351">
        <v>0</v>
      </c>
      <c r="I132" s="351">
        <v>7326066</v>
      </c>
      <c r="J132" s="351">
        <v>7488750</v>
      </c>
      <c r="K132" s="351">
        <v>0</v>
      </c>
      <c r="L132" s="351">
        <v>0</v>
      </c>
      <c r="M132" s="351">
        <v>38404.2814</v>
      </c>
      <c r="N132" s="351">
        <v>39258.15</v>
      </c>
      <c r="O132" s="351">
        <v>44429</v>
      </c>
      <c r="P132" s="351">
        <v>44988.72</v>
      </c>
      <c r="Q132" s="352">
        <v>98.8</v>
      </c>
      <c r="R132" s="373">
        <v>98.8</v>
      </c>
      <c r="S132" s="361">
        <v>59</v>
      </c>
      <c r="T132" s="361">
        <v>59</v>
      </c>
      <c r="U132" s="351">
        <v>38002.400000000001</v>
      </c>
      <c r="V132" s="351">
        <v>38846.1</v>
      </c>
      <c r="W132" s="351">
        <v>43954.851999999999</v>
      </c>
      <c r="X132" s="351">
        <v>44507.855360000001</v>
      </c>
      <c r="Y132" s="352">
        <v>192.78</v>
      </c>
      <c r="Z132" s="373">
        <v>192.78</v>
      </c>
      <c r="AA132" s="352">
        <v>192.78</v>
      </c>
      <c r="AB132" s="373">
        <v>192.78</v>
      </c>
      <c r="AC132" s="353" t="s">
        <v>1</v>
      </c>
      <c r="AD132" s="353" t="s">
        <v>1</v>
      </c>
      <c r="AE132" s="353">
        <v>1037.8800000000001</v>
      </c>
      <c r="AF132" s="353">
        <v>157.33000000000001</v>
      </c>
      <c r="AG132" s="353">
        <v>61.38</v>
      </c>
      <c r="AH132" s="352">
        <v>1449.37</v>
      </c>
      <c r="AI132" s="351">
        <v>0</v>
      </c>
      <c r="AJ132" s="351">
        <v>0</v>
      </c>
      <c r="AK132" s="351">
        <v>0</v>
      </c>
      <c r="AL132" s="351">
        <v>0</v>
      </c>
      <c r="AM132" s="351">
        <v>0</v>
      </c>
      <c r="AN132" s="354">
        <v>0</v>
      </c>
      <c r="AP132" s="356"/>
      <c r="AR132" s="430"/>
    </row>
    <row r="133" spans="1:44" s="355" customFormat="1" ht="15" x14ac:dyDescent="0.2">
      <c r="A133" s="415" t="s">
        <v>10</v>
      </c>
      <c r="B133" s="584" t="s">
        <v>9</v>
      </c>
      <c r="C133" s="380" t="s">
        <v>979</v>
      </c>
      <c r="D133" s="353"/>
      <c r="E133" s="350">
        <v>95833118</v>
      </c>
      <c r="F133" s="351">
        <v>101311085</v>
      </c>
      <c r="G133" s="351">
        <v>0</v>
      </c>
      <c r="H133" s="351">
        <v>0</v>
      </c>
      <c r="I133" s="351">
        <v>95833118</v>
      </c>
      <c r="J133" s="351">
        <v>101311085</v>
      </c>
      <c r="K133" s="351">
        <v>12745250</v>
      </c>
      <c r="L133" s="351">
        <v>13782984</v>
      </c>
      <c r="M133" s="351">
        <v>81611.199999999997</v>
      </c>
      <c r="N133" s="351">
        <v>84806.1</v>
      </c>
      <c r="O133" s="351">
        <v>92234</v>
      </c>
      <c r="P133" s="351">
        <v>95376</v>
      </c>
      <c r="Q133" s="352">
        <v>98.25</v>
      </c>
      <c r="R133" s="373">
        <v>98</v>
      </c>
      <c r="S133" s="361">
        <v>0</v>
      </c>
      <c r="T133" s="361">
        <v>0</v>
      </c>
      <c r="U133" s="351">
        <v>80183</v>
      </c>
      <c r="V133" s="351">
        <v>83110</v>
      </c>
      <c r="W133" s="351">
        <v>90619.904999999999</v>
      </c>
      <c r="X133" s="351">
        <v>93468.479999999996</v>
      </c>
      <c r="Y133" s="352">
        <v>1195.18</v>
      </c>
      <c r="Z133" s="373">
        <v>1219</v>
      </c>
      <c r="AA133" s="352">
        <v>1195.18</v>
      </c>
      <c r="AB133" s="373">
        <v>1219</v>
      </c>
      <c r="AC133" s="353" t="s">
        <v>1</v>
      </c>
      <c r="AD133" s="353" t="s">
        <v>1</v>
      </c>
      <c r="AE133" s="353">
        <v>295</v>
      </c>
      <c r="AF133" s="353">
        <v>0</v>
      </c>
      <c r="AG133" s="353">
        <v>0</v>
      </c>
      <c r="AH133" s="352">
        <v>1514</v>
      </c>
      <c r="AI133" s="351">
        <v>0</v>
      </c>
      <c r="AJ133" s="351">
        <v>0</v>
      </c>
      <c r="AK133" s="351">
        <v>0</v>
      </c>
      <c r="AL133" s="351">
        <v>0</v>
      </c>
      <c r="AM133" s="351">
        <v>0</v>
      </c>
      <c r="AN133" s="354">
        <v>0</v>
      </c>
      <c r="AP133" s="356"/>
      <c r="AR133" s="430"/>
    </row>
    <row r="134" spans="1:44" s="355" customFormat="1" ht="15" x14ac:dyDescent="0.2">
      <c r="A134" s="415" t="s">
        <v>11</v>
      </c>
      <c r="B134" s="584" t="s">
        <v>213</v>
      </c>
      <c r="C134" s="380" t="s">
        <v>786</v>
      </c>
      <c r="D134" s="353"/>
      <c r="E134" s="350">
        <v>84101078</v>
      </c>
      <c r="F134" s="351">
        <v>87022476</v>
      </c>
      <c r="G134" s="351">
        <v>2837742</v>
      </c>
      <c r="H134" s="351">
        <v>3059321</v>
      </c>
      <c r="I134" s="351">
        <v>81263336</v>
      </c>
      <c r="J134" s="351">
        <v>83963155</v>
      </c>
      <c r="K134" s="351">
        <v>192916.48000000001</v>
      </c>
      <c r="L134" s="351">
        <v>196804</v>
      </c>
      <c r="M134" s="351">
        <v>65309.8</v>
      </c>
      <c r="N134" s="351">
        <v>66058.22</v>
      </c>
      <c r="O134" s="351">
        <v>73416.800000000003</v>
      </c>
      <c r="P134" s="351">
        <v>73803.399999999994</v>
      </c>
      <c r="Q134" s="352">
        <v>99</v>
      </c>
      <c r="R134" s="373">
        <v>99.25</v>
      </c>
      <c r="S134" s="361">
        <v>285.39999999999998</v>
      </c>
      <c r="T134" s="361">
        <v>285.5</v>
      </c>
      <c r="U134" s="351">
        <v>64942.1</v>
      </c>
      <c r="V134" s="351">
        <v>65848.3</v>
      </c>
      <c r="W134" s="351">
        <v>72968.031999999992</v>
      </c>
      <c r="X134" s="351">
        <v>73535.374499999991</v>
      </c>
      <c r="Y134" s="352">
        <v>1295.02</v>
      </c>
      <c r="Z134" s="373">
        <v>1321.56</v>
      </c>
      <c r="AA134" s="352">
        <v>1251.32</v>
      </c>
      <c r="AB134" s="373">
        <v>1275.0999999999999</v>
      </c>
      <c r="AC134" s="353" t="s">
        <v>1</v>
      </c>
      <c r="AD134" s="353" t="s">
        <v>1</v>
      </c>
      <c r="AE134" s="353">
        <v>0</v>
      </c>
      <c r="AF134" s="353">
        <v>185.9</v>
      </c>
      <c r="AG134" s="353">
        <v>76.5</v>
      </c>
      <c r="AH134" s="352">
        <v>1583.96</v>
      </c>
      <c r="AI134" s="351">
        <v>242</v>
      </c>
      <c r="AJ134" s="351">
        <v>65848.3</v>
      </c>
      <c r="AK134" s="351">
        <v>0</v>
      </c>
      <c r="AL134" s="351">
        <v>0</v>
      </c>
      <c r="AM134" s="351">
        <v>134</v>
      </c>
      <c r="AN134" s="354">
        <v>65775.899999999994</v>
      </c>
      <c r="AP134" s="356"/>
      <c r="AR134" s="430"/>
    </row>
    <row r="135" spans="1:44" s="355" customFormat="1" ht="15" x14ac:dyDescent="0.2">
      <c r="A135" s="415" t="s">
        <v>13</v>
      </c>
      <c r="B135" s="584" t="s">
        <v>12</v>
      </c>
      <c r="C135" s="380" t="s">
        <v>785</v>
      </c>
      <c r="D135" s="353"/>
      <c r="E135" s="350">
        <v>6934338</v>
      </c>
      <c r="F135" s="351">
        <v>7071218</v>
      </c>
      <c r="G135" s="351">
        <v>915513</v>
      </c>
      <c r="H135" s="351">
        <v>941615</v>
      </c>
      <c r="I135" s="351">
        <v>6018825</v>
      </c>
      <c r="J135" s="351">
        <v>6129603</v>
      </c>
      <c r="K135" s="351">
        <v>0</v>
      </c>
      <c r="L135" s="351">
        <v>0</v>
      </c>
      <c r="M135" s="351">
        <v>38986.1</v>
      </c>
      <c r="N135" s="351">
        <v>39628.6</v>
      </c>
      <c r="O135" s="351">
        <v>43164.6</v>
      </c>
      <c r="P135" s="351">
        <v>43928.6</v>
      </c>
      <c r="Q135" s="352">
        <v>97.399999999999991</v>
      </c>
      <c r="R135" s="373">
        <v>97.6</v>
      </c>
      <c r="S135" s="361">
        <v>300.5</v>
      </c>
      <c r="T135" s="361">
        <v>298.8</v>
      </c>
      <c r="U135" s="351">
        <v>38273</v>
      </c>
      <c r="V135" s="351">
        <v>38976.300000000003</v>
      </c>
      <c r="W135" s="351">
        <v>42342.820399999997</v>
      </c>
      <c r="X135" s="351">
        <v>43173.113599999997</v>
      </c>
      <c r="Y135" s="352">
        <v>181.18</v>
      </c>
      <c r="Z135" s="373">
        <v>181.42</v>
      </c>
      <c r="AA135" s="352">
        <v>157.26</v>
      </c>
      <c r="AB135" s="373">
        <v>157.26</v>
      </c>
      <c r="AC135" s="353" t="s">
        <v>1</v>
      </c>
      <c r="AD135" s="353" t="s">
        <v>1</v>
      </c>
      <c r="AE135" s="353">
        <v>1141.0899999999999</v>
      </c>
      <c r="AF135" s="353">
        <v>147.82</v>
      </c>
      <c r="AG135" s="353">
        <v>0</v>
      </c>
      <c r="AH135" s="352">
        <v>1470.33</v>
      </c>
      <c r="AI135" s="351">
        <v>5</v>
      </c>
      <c r="AJ135" s="351">
        <v>19229</v>
      </c>
      <c r="AK135" s="351">
        <v>0</v>
      </c>
      <c r="AL135" s="351">
        <v>0</v>
      </c>
      <c r="AM135" s="351">
        <v>4</v>
      </c>
      <c r="AN135" s="354">
        <v>19136</v>
      </c>
      <c r="AP135" s="356"/>
      <c r="AR135" s="430"/>
    </row>
    <row r="136" spans="1:44" s="355" customFormat="1" ht="15" x14ac:dyDescent="0.2">
      <c r="A136" s="415" t="s">
        <v>15</v>
      </c>
      <c r="B136" s="584" t="s">
        <v>14</v>
      </c>
      <c r="C136" s="380" t="s">
        <v>785</v>
      </c>
      <c r="D136" s="353" t="s">
        <v>1005</v>
      </c>
      <c r="E136" s="350">
        <v>5574222.1500000004</v>
      </c>
      <c r="F136" s="351">
        <v>5611554</v>
      </c>
      <c r="G136" s="351">
        <v>518132.15</v>
      </c>
      <c r="H136" s="351">
        <v>522504</v>
      </c>
      <c r="I136" s="351">
        <v>5056090</v>
      </c>
      <c r="J136" s="351">
        <v>5089050</v>
      </c>
      <c r="K136" s="351">
        <v>0</v>
      </c>
      <c r="L136" s="351">
        <v>0</v>
      </c>
      <c r="M136" s="351">
        <v>29310.400000000001</v>
      </c>
      <c r="N136" s="351">
        <v>29501.5</v>
      </c>
      <c r="O136" s="351">
        <v>34278.269999999997</v>
      </c>
      <c r="P136" s="351">
        <v>34254.49</v>
      </c>
      <c r="Q136" s="352">
        <v>98.9</v>
      </c>
      <c r="R136" s="373">
        <v>98.9</v>
      </c>
      <c r="S136" s="361">
        <v>0</v>
      </c>
      <c r="T136" s="361">
        <v>0</v>
      </c>
      <c r="U136" s="351">
        <v>28988</v>
      </c>
      <c r="V136" s="351">
        <v>29177</v>
      </c>
      <c r="W136" s="351">
        <v>33901.209030000005</v>
      </c>
      <c r="X136" s="351">
        <v>33877.690610000005</v>
      </c>
      <c r="Y136" s="352">
        <v>192.29</v>
      </c>
      <c r="Z136" s="373">
        <v>192.33</v>
      </c>
      <c r="AA136" s="352">
        <v>174.42</v>
      </c>
      <c r="AB136" s="373">
        <v>174.42</v>
      </c>
      <c r="AC136" s="353" t="s">
        <v>1</v>
      </c>
      <c r="AD136" s="353" t="s">
        <v>1</v>
      </c>
      <c r="AE136" s="353">
        <v>1120.46</v>
      </c>
      <c r="AF136" s="353">
        <v>173.61</v>
      </c>
      <c r="AG136" s="353">
        <v>69.8</v>
      </c>
      <c r="AH136" s="352">
        <v>1556.2</v>
      </c>
      <c r="AI136" s="351">
        <v>19</v>
      </c>
      <c r="AJ136" s="351">
        <v>29177</v>
      </c>
      <c r="AK136" s="351">
        <v>0</v>
      </c>
      <c r="AL136" s="351">
        <v>0</v>
      </c>
      <c r="AM136" s="351">
        <v>16</v>
      </c>
      <c r="AN136" s="354">
        <v>13727</v>
      </c>
      <c r="AP136" s="356"/>
      <c r="AR136" s="430"/>
    </row>
    <row r="137" spans="1:44" s="355" customFormat="1" ht="15" x14ac:dyDescent="0.2">
      <c r="A137" s="415" t="s">
        <v>17</v>
      </c>
      <c r="B137" s="584" t="s">
        <v>16</v>
      </c>
      <c r="C137" s="380" t="s">
        <v>979</v>
      </c>
      <c r="D137" s="353"/>
      <c r="E137" s="350">
        <v>99326777</v>
      </c>
      <c r="F137" s="351">
        <v>101499216</v>
      </c>
      <c r="G137" s="351">
        <v>0</v>
      </c>
      <c r="H137" s="351">
        <v>0</v>
      </c>
      <c r="I137" s="351">
        <v>99326777</v>
      </c>
      <c r="J137" s="351">
        <v>101499216</v>
      </c>
      <c r="K137" s="351">
        <v>835976</v>
      </c>
      <c r="L137" s="351">
        <v>828615</v>
      </c>
      <c r="M137" s="351">
        <v>90508</v>
      </c>
      <c r="N137" s="351">
        <v>92286</v>
      </c>
      <c r="O137" s="351">
        <v>103755</v>
      </c>
      <c r="P137" s="351">
        <v>104600</v>
      </c>
      <c r="Q137" s="352">
        <v>98</v>
      </c>
      <c r="R137" s="373">
        <v>98</v>
      </c>
      <c r="S137" s="361">
        <v>550</v>
      </c>
      <c r="T137" s="361">
        <v>760</v>
      </c>
      <c r="U137" s="351">
        <v>89247.8</v>
      </c>
      <c r="V137" s="351">
        <v>91200.3</v>
      </c>
      <c r="W137" s="351">
        <v>102229.9</v>
      </c>
      <c r="X137" s="351">
        <v>103268</v>
      </c>
      <c r="Y137" s="352">
        <v>1112.93</v>
      </c>
      <c r="Z137" s="373">
        <v>1112.93</v>
      </c>
      <c r="AA137" s="352">
        <v>1112.93</v>
      </c>
      <c r="AB137" s="373">
        <v>1112.93</v>
      </c>
      <c r="AC137" s="353" t="s">
        <v>1</v>
      </c>
      <c r="AD137" s="353" t="s">
        <v>1</v>
      </c>
      <c r="AE137" s="353">
        <v>295</v>
      </c>
      <c r="AF137" s="353">
        <v>0</v>
      </c>
      <c r="AG137" s="353">
        <v>0</v>
      </c>
      <c r="AH137" s="352">
        <v>1407.93</v>
      </c>
      <c r="AI137" s="351">
        <v>0</v>
      </c>
      <c r="AJ137" s="351">
        <v>0</v>
      </c>
      <c r="AK137" s="351">
        <v>0</v>
      </c>
      <c r="AL137" s="351">
        <v>0</v>
      </c>
      <c r="AM137" s="351">
        <v>0</v>
      </c>
      <c r="AN137" s="354">
        <v>0</v>
      </c>
      <c r="AP137" s="356"/>
      <c r="AR137" s="430"/>
    </row>
    <row r="138" spans="1:44" s="355" customFormat="1" ht="15" x14ac:dyDescent="0.2">
      <c r="A138" s="415" t="s">
        <v>18</v>
      </c>
      <c r="B138" s="584" t="s">
        <v>214</v>
      </c>
      <c r="C138" s="380" t="s">
        <v>785</v>
      </c>
      <c r="D138" s="353"/>
      <c r="E138" s="350">
        <v>5346095</v>
      </c>
      <c r="F138" s="351">
        <v>5525798</v>
      </c>
      <c r="G138" s="351">
        <v>1454127.16</v>
      </c>
      <c r="H138" s="351">
        <v>1535439</v>
      </c>
      <c r="I138" s="351">
        <v>3891967.84</v>
      </c>
      <c r="J138" s="351">
        <v>3990359</v>
      </c>
      <c r="K138" s="351">
        <v>0</v>
      </c>
      <c r="L138" s="351">
        <v>0</v>
      </c>
      <c r="M138" s="351">
        <v>35001.9</v>
      </c>
      <c r="N138" s="351">
        <v>35886.699999999997</v>
      </c>
      <c r="O138" s="351">
        <v>37877.800000000003</v>
      </c>
      <c r="P138" s="351">
        <v>39066.1</v>
      </c>
      <c r="Q138" s="352">
        <v>99.2</v>
      </c>
      <c r="R138" s="373">
        <v>99.2</v>
      </c>
      <c r="S138" s="361">
        <v>0</v>
      </c>
      <c r="T138" s="361">
        <v>0</v>
      </c>
      <c r="U138" s="351">
        <v>34721.9</v>
      </c>
      <c r="V138" s="351">
        <v>35599.599999999999</v>
      </c>
      <c r="W138" s="351">
        <v>37574.777600000001</v>
      </c>
      <c r="X138" s="351">
        <v>38753.571199999998</v>
      </c>
      <c r="Y138" s="352">
        <v>153.97</v>
      </c>
      <c r="Z138" s="373">
        <v>155.22</v>
      </c>
      <c r="AA138" s="352">
        <v>112.09</v>
      </c>
      <c r="AB138" s="373">
        <v>112.09</v>
      </c>
      <c r="AC138" s="353" t="s">
        <v>1</v>
      </c>
      <c r="AD138" s="353" t="s">
        <v>1</v>
      </c>
      <c r="AE138" s="353">
        <v>1084.1500000000001</v>
      </c>
      <c r="AF138" s="353">
        <v>180</v>
      </c>
      <c r="AG138" s="353">
        <v>60.43</v>
      </c>
      <c r="AH138" s="352">
        <v>1479.8</v>
      </c>
      <c r="AI138" s="351">
        <v>24</v>
      </c>
      <c r="AJ138" s="351">
        <v>25654.9</v>
      </c>
      <c r="AK138" s="351">
        <v>0</v>
      </c>
      <c r="AL138" s="351">
        <v>0</v>
      </c>
      <c r="AM138" s="351">
        <v>24</v>
      </c>
      <c r="AN138" s="354">
        <v>25654.9</v>
      </c>
      <c r="AP138" s="356"/>
      <c r="AR138" s="430"/>
    </row>
    <row r="139" spans="1:44" s="355" customFormat="1" ht="15" x14ac:dyDescent="0.2">
      <c r="A139" s="415" t="s">
        <v>20</v>
      </c>
      <c r="B139" s="584" t="s">
        <v>19</v>
      </c>
      <c r="C139" s="380" t="s">
        <v>785</v>
      </c>
      <c r="D139" s="353"/>
      <c r="E139" s="350">
        <v>10084914.84</v>
      </c>
      <c r="F139" s="351">
        <v>10420821.9</v>
      </c>
      <c r="G139" s="351">
        <v>2350364.84</v>
      </c>
      <c r="H139" s="351">
        <v>2461824.9500000002</v>
      </c>
      <c r="I139" s="351">
        <v>7734550</v>
      </c>
      <c r="J139" s="351">
        <v>7958996.9500000002</v>
      </c>
      <c r="K139" s="351">
        <v>29252</v>
      </c>
      <c r="L139" s="351">
        <v>31465</v>
      </c>
      <c r="M139" s="351">
        <v>55791.199999999997</v>
      </c>
      <c r="N139" s="351">
        <v>57410.51</v>
      </c>
      <c r="O139" s="351">
        <v>59883.1</v>
      </c>
      <c r="P139" s="351">
        <v>61648.186699999998</v>
      </c>
      <c r="Q139" s="352">
        <v>99</v>
      </c>
      <c r="R139" s="373">
        <v>99</v>
      </c>
      <c r="S139" s="361">
        <v>0</v>
      </c>
      <c r="T139" s="361">
        <v>0</v>
      </c>
      <c r="U139" s="351">
        <v>55233.3</v>
      </c>
      <c r="V139" s="351">
        <v>56836.4</v>
      </c>
      <c r="W139" s="351">
        <v>59284.269</v>
      </c>
      <c r="X139" s="351">
        <v>61031.704832999996</v>
      </c>
      <c r="Y139" s="352">
        <v>182.59</v>
      </c>
      <c r="Z139" s="373">
        <v>183.35</v>
      </c>
      <c r="AA139" s="352">
        <v>140.03</v>
      </c>
      <c r="AB139" s="373">
        <v>140.03</v>
      </c>
      <c r="AC139" s="353" t="s">
        <v>1</v>
      </c>
      <c r="AD139" s="353" t="s">
        <v>1</v>
      </c>
      <c r="AE139" s="353">
        <v>1161.99</v>
      </c>
      <c r="AF139" s="353">
        <v>143.91</v>
      </c>
      <c r="AG139" s="353">
        <v>0</v>
      </c>
      <c r="AH139" s="352">
        <v>1489.25</v>
      </c>
      <c r="AI139" s="351">
        <v>32</v>
      </c>
      <c r="AJ139" s="351">
        <v>46012.4</v>
      </c>
      <c r="AK139" s="351">
        <v>0</v>
      </c>
      <c r="AL139" s="351">
        <v>0</v>
      </c>
      <c r="AM139" s="351">
        <v>32</v>
      </c>
      <c r="AN139" s="354">
        <v>46012.4</v>
      </c>
      <c r="AP139" s="356"/>
      <c r="AR139" s="430"/>
    </row>
    <row r="140" spans="1:44" s="355" customFormat="1" ht="15" x14ac:dyDescent="0.2">
      <c r="A140" s="415" t="s">
        <v>22</v>
      </c>
      <c r="B140" s="584" t="s">
        <v>21</v>
      </c>
      <c r="C140" s="380" t="s">
        <v>979</v>
      </c>
      <c r="D140" s="353"/>
      <c r="E140" s="350">
        <v>81924579</v>
      </c>
      <c r="F140" s="351">
        <v>85043452</v>
      </c>
      <c r="G140" s="351">
        <v>0</v>
      </c>
      <c r="H140" s="351">
        <v>0</v>
      </c>
      <c r="I140" s="351">
        <v>81924579</v>
      </c>
      <c r="J140" s="351">
        <v>85043452</v>
      </c>
      <c r="K140" s="351">
        <v>9386435.8800000008</v>
      </c>
      <c r="L140" s="351">
        <v>10696225</v>
      </c>
      <c r="M140" s="351">
        <v>77307.399999999994</v>
      </c>
      <c r="N140" s="351">
        <v>80271.03</v>
      </c>
      <c r="O140" s="351">
        <v>92225.911099999998</v>
      </c>
      <c r="P140" s="351">
        <v>94135.78</v>
      </c>
      <c r="Q140" s="352">
        <v>98</v>
      </c>
      <c r="R140" s="373">
        <v>98</v>
      </c>
      <c r="S140" s="361">
        <v>111</v>
      </c>
      <c r="T140" s="361">
        <v>95.1</v>
      </c>
      <c r="U140" s="351">
        <v>75872.3</v>
      </c>
      <c r="V140" s="351">
        <v>78760.7</v>
      </c>
      <c r="W140" s="351">
        <v>90492.392877999999</v>
      </c>
      <c r="X140" s="351">
        <v>92348.164399999994</v>
      </c>
      <c r="Y140" s="352">
        <v>1079.77</v>
      </c>
      <c r="Z140" s="373">
        <v>1079.77</v>
      </c>
      <c r="AA140" s="352">
        <v>1079.77</v>
      </c>
      <c r="AB140" s="373">
        <v>1079.77</v>
      </c>
      <c r="AC140" s="353" t="s">
        <v>1</v>
      </c>
      <c r="AD140" s="353" t="s">
        <v>1</v>
      </c>
      <c r="AE140" s="353">
        <v>295</v>
      </c>
      <c r="AF140" s="353">
        <v>0</v>
      </c>
      <c r="AG140" s="353">
        <v>0</v>
      </c>
      <c r="AH140" s="352">
        <v>1374.77</v>
      </c>
      <c r="AI140" s="351">
        <v>0</v>
      </c>
      <c r="AJ140" s="351">
        <v>0</v>
      </c>
      <c r="AK140" s="351">
        <v>0</v>
      </c>
      <c r="AL140" s="351">
        <v>0</v>
      </c>
      <c r="AM140" s="351">
        <v>0</v>
      </c>
      <c r="AN140" s="354">
        <v>0</v>
      </c>
      <c r="AP140" s="356"/>
      <c r="AR140" s="430"/>
    </row>
    <row r="141" spans="1:44" s="355" customFormat="1" ht="15" x14ac:dyDescent="0.2">
      <c r="A141" s="415" t="s">
        <v>24</v>
      </c>
      <c r="B141" s="584" t="s">
        <v>23</v>
      </c>
      <c r="C141" s="380" t="s">
        <v>785</v>
      </c>
      <c r="D141" s="353"/>
      <c r="E141" s="350">
        <v>12458577</v>
      </c>
      <c r="F141" s="351">
        <v>12798725</v>
      </c>
      <c r="G141" s="351">
        <v>4819772</v>
      </c>
      <c r="H141" s="351">
        <v>5030469</v>
      </c>
      <c r="I141" s="351">
        <v>7638805</v>
      </c>
      <c r="J141" s="351">
        <v>7768256</v>
      </c>
      <c r="K141" s="351">
        <v>361041</v>
      </c>
      <c r="L141" s="351">
        <v>394291</v>
      </c>
      <c r="M141" s="351">
        <v>57761.5</v>
      </c>
      <c r="N141" s="351">
        <v>58902.5</v>
      </c>
      <c r="O141" s="351">
        <v>62249</v>
      </c>
      <c r="P141" s="351">
        <v>63028</v>
      </c>
      <c r="Q141" s="352">
        <v>98.77</v>
      </c>
      <c r="R141" s="373">
        <v>98.5</v>
      </c>
      <c r="S141" s="361">
        <v>306</v>
      </c>
      <c r="T141" s="361">
        <v>310</v>
      </c>
      <c r="U141" s="351">
        <v>57357</v>
      </c>
      <c r="V141" s="351">
        <v>58329</v>
      </c>
      <c r="W141" s="351">
        <v>61789.337299999999</v>
      </c>
      <c r="X141" s="351">
        <v>62392.58</v>
      </c>
      <c r="Y141" s="352">
        <v>217.21</v>
      </c>
      <c r="Z141" s="373">
        <v>219.42</v>
      </c>
      <c r="AA141" s="352">
        <v>133.18</v>
      </c>
      <c r="AB141" s="373">
        <v>133.18</v>
      </c>
      <c r="AC141" s="353" t="s">
        <v>1</v>
      </c>
      <c r="AD141" s="353" t="s">
        <v>1</v>
      </c>
      <c r="AE141" s="353">
        <v>1144.26</v>
      </c>
      <c r="AF141" s="353">
        <v>181.35</v>
      </c>
      <c r="AG141" s="353">
        <v>64.260000000000005</v>
      </c>
      <c r="AH141" s="352">
        <v>1609.29</v>
      </c>
      <c r="AI141" s="351">
        <v>79</v>
      </c>
      <c r="AJ141" s="351">
        <v>58329</v>
      </c>
      <c r="AK141" s="351">
        <v>0</v>
      </c>
      <c r="AL141" s="351">
        <v>0</v>
      </c>
      <c r="AM141" s="351">
        <v>74</v>
      </c>
      <c r="AN141" s="354">
        <v>58187</v>
      </c>
      <c r="AP141" s="356"/>
      <c r="AR141" s="430"/>
    </row>
    <row r="142" spans="1:44" s="355" customFormat="1" ht="15" x14ac:dyDescent="0.2">
      <c r="A142" s="415" t="s">
        <v>26</v>
      </c>
      <c r="B142" s="584" t="s">
        <v>25</v>
      </c>
      <c r="C142" s="380" t="s">
        <v>785</v>
      </c>
      <c r="D142" s="353"/>
      <c r="E142" s="350">
        <v>4291045</v>
      </c>
      <c r="F142" s="351">
        <v>4355361</v>
      </c>
      <c r="G142" s="351">
        <v>11442</v>
      </c>
      <c r="H142" s="351">
        <v>11443</v>
      </c>
      <c r="I142" s="351">
        <v>4279603</v>
      </c>
      <c r="J142" s="351">
        <v>4343918</v>
      </c>
      <c r="K142" s="351">
        <v>0</v>
      </c>
      <c r="L142" s="351">
        <v>0</v>
      </c>
      <c r="M142" s="351">
        <v>19542.099999999999</v>
      </c>
      <c r="N142" s="351">
        <v>19835.8</v>
      </c>
      <c r="O142" s="351">
        <v>24380</v>
      </c>
      <c r="P142" s="351">
        <v>24324.9</v>
      </c>
      <c r="Q142" s="352">
        <v>95</v>
      </c>
      <c r="R142" s="373">
        <v>95</v>
      </c>
      <c r="S142" s="361">
        <v>0</v>
      </c>
      <c r="T142" s="361">
        <v>0</v>
      </c>
      <c r="U142" s="351">
        <v>18565</v>
      </c>
      <c r="V142" s="351">
        <v>18844</v>
      </c>
      <c r="W142" s="351">
        <v>23161</v>
      </c>
      <c r="X142" s="351">
        <v>23108.654999999999</v>
      </c>
      <c r="Y142" s="352">
        <v>231.14</v>
      </c>
      <c r="Z142" s="373">
        <v>231.13</v>
      </c>
      <c r="AA142" s="352">
        <v>230.52</v>
      </c>
      <c r="AB142" s="373">
        <v>230.52</v>
      </c>
      <c r="AC142" s="353" t="s">
        <v>1</v>
      </c>
      <c r="AD142" s="353" t="s">
        <v>1</v>
      </c>
      <c r="AE142" s="353">
        <v>1129.78</v>
      </c>
      <c r="AF142" s="353">
        <v>159.06</v>
      </c>
      <c r="AG142" s="353">
        <v>64.86</v>
      </c>
      <c r="AH142" s="352">
        <v>1584.83</v>
      </c>
      <c r="AI142" s="351">
        <v>1</v>
      </c>
      <c r="AJ142" s="351">
        <v>299</v>
      </c>
      <c r="AK142" s="351">
        <v>0</v>
      </c>
      <c r="AL142" s="351">
        <v>0</v>
      </c>
      <c r="AM142" s="351">
        <v>1</v>
      </c>
      <c r="AN142" s="354">
        <v>299</v>
      </c>
      <c r="AP142" s="356"/>
      <c r="AR142" s="430"/>
    </row>
    <row r="143" spans="1:44" s="355" customFormat="1" ht="15" x14ac:dyDescent="0.2">
      <c r="A143" s="415" t="s">
        <v>28</v>
      </c>
      <c r="B143" s="584" t="s">
        <v>27</v>
      </c>
      <c r="C143" s="380" t="s">
        <v>785</v>
      </c>
      <c r="D143" s="353"/>
      <c r="E143" s="350">
        <v>11359210</v>
      </c>
      <c r="F143" s="351">
        <v>11975472</v>
      </c>
      <c r="G143" s="351">
        <v>0</v>
      </c>
      <c r="H143" s="351">
        <v>0</v>
      </c>
      <c r="I143" s="351">
        <v>11359210</v>
      </c>
      <c r="J143" s="351">
        <v>11975472</v>
      </c>
      <c r="K143" s="351">
        <v>0</v>
      </c>
      <c r="L143" s="351">
        <v>0</v>
      </c>
      <c r="M143" s="351">
        <v>35984.199999999997</v>
      </c>
      <c r="N143" s="351">
        <v>37177.199999999997</v>
      </c>
      <c r="O143" s="351">
        <v>42724.480000000003</v>
      </c>
      <c r="P143" s="351">
        <v>43896.1</v>
      </c>
      <c r="Q143" s="352">
        <v>98</v>
      </c>
      <c r="R143" s="373">
        <v>98.11</v>
      </c>
      <c r="S143" s="361">
        <v>0</v>
      </c>
      <c r="T143" s="361">
        <v>0</v>
      </c>
      <c r="U143" s="351">
        <v>35265</v>
      </c>
      <c r="V143" s="351">
        <v>36475</v>
      </c>
      <c r="W143" s="351">
        <v>41869.990400000002</v>
      </c>
      <c r="X143" s="351">
        <v>43066.463710000004</v>
      </c>
      <c r="Y143" s="352">
        <v>322.11</v>
      </c>
      <c r="Z143" s="373">
        <v>328.32</v>
      </c>
      <c r="AA143" s="352">
        <v>322.11</v>
      </c>
      <c r="AB143" s="373">
        <v>328.32</v>
      </c>
      <c r="AC143" s="353" t="s">
        <v>1</v>
      </c>
      <c r="AD143" s="353" t="s">
        <v>1</v>
      </c>
      <c r="AE143" s="353">
        <v>1126.53</v>
      </c>
      <c r="AF143" s="353">
        <v>170.1</v>
      </c>
      <c r="AG143" s="353">
        <v>0</v>
      </c>
      <c r="AH143" s="352">
        <v>1624.95</v>
      </c>
      <c r="AI143" s="351">
        <v>0</v>
      </c>
      <c r="AJ143" s="351">
        <v>0</v>
      </c>
      <c r="AK143" s="351">
        <v>0</v>
      </c>
      <c r="AL143" s="351">
        <v>0</v>
      </c>
      <c r="AM143" s="351">
        <v>0</v>
      </c>
      <c r="AN143" s="354">
        <v>0</v>
      </c>
      <c r="AP143" s="356"/>
      <c r="AR143" s="430"/>
    </row>
    <row r="144" spans="1:44" s="355" customFormat="1" ht="15" x14ac:dyDescent="0.2">
      <c r="A144" s="415" t="s">
        <v>29</v>
      </c>
      <c r="B144" s="584" t="s">
        <v>215</v>
      </c>
      <c r="C144" s="380" t="s">
        <v>786</v>
      </c>
      <c r="D144" s="353"/>
      <c r="E144" s="350">
        <v>66178979</v>
      </c>
      <c r="F144" s="351">
        <v>68857360</v>
      </c>
      <c r="G144" s="351">
        <v>2099804</v>
      </c>
      <c r="H144" s="351">
        <v>2399223</v>
      </c>
      <c r="I144" s="351">
        <v>64079175</v>
      </c>
      <c r="J144" s="351">
        <v>66458137</v>
      </c>
      <c r="K144" s="351">
        <v>0</v>
      </c>
      <c r="L144" s="351">
        <v>0</v>
      </c>
      <c r="M144" s="351">
        <v>49204</v>
      </c>
      <c r="N144" s="351">
        <v>50035.4</v>
      </c>
      <c r="O144" s="351">
        <v>56940</v>
      </c>
      <c r="P144" s="351">
        <v>57487</v>
      </c>
      <c r="Q144" s="352">
        <v>99</v>
      </c>
      <c r="R144" s="373">
        <v>99</v>
      </c>
      <c r="S144" s="361">
        <v>0</v>
      </c>
      <c r="T144" s="361">
        <v>0</v>
      </c>
      <c r="U144" s="351">
        <v>48712</v>
      </c>
      <c r="V144" s="351">
        <v>49535</v>
      </c>
      <c r="W144" s="351">
        <v>56370.6</v>
      </c>
      <c r="X144" s="351">
        <v>56912.13</v>
      </c>
      <c r="Y144" s="352">
        <v>1358.58</v>
      </c>
      <c r="Z144" s="373">
        <v>1390.07</v>
      </c>
      <c r="AA144" s="352">
        <v>1315.47</v>
      </c>
      <c r="AB144" s="373">
        <v>1341.64</v>
      </c>
      <c r="AC144" s="353" t="s">
        <v>1</v>
      </c>
      <c r="AD144" s="353" t="s">
        <v>1</v>
      </c>
      <c r="AE144" s="353">
        <v>0</v>
      </c>
      <c r="AF144" s="353">
        <v>157.33000000000001</v>
      </c>
      <c r="AG144" s="353">
        <v>0</v>
      </c>
      <c r="AH144" s="352">
        <v>1547.4</v>
      </c>
      <c r="AI144" s="351">
        <v>33</v>
      </c>
      <c r="AJ144" s="351">
        <v>49535</v>
      </c>
      <c r="AK144" s="351">
        <v>0</v>
      </c>
      <c r="AL144" s="351">
        <v>0</v>
      </c>
      <c r="AM144" s="351">
        <v>33</v>
      </c>
      <c r="AN144" s="354">
        <v>49535</v>
      </c>
      <c r="AP144" s="356"/>
      <c r="AR144" s="430"/>
    </row>
    <row r="145" spans="1:44" s="355" customFormat="1" ht="15" x14ac:dyDescent="0.2">
      <c r="A145" s="415" t="s">
        <v>31</v>
      </c>
      <c r="B145" s="584" t="s">
        <v>30</v>
      </c>
      <c r="C145" s="380" t="s">
        <v>786</v>
      </c>
      <c r="D145" s="353"/>
      <c r="E145" s="350">
        <v>1385899</v>
      </c>
      <c r="F145" s="351">
        <v>1415946</v>
      </c>
      <c r="G145" s="351">
        <v>0</v>
      </c>
      <c r="H145" s="351">
        <v>0</v>
      </c>
      <c r="I145" s="351">
        <v>1385899</v>
      </c>
      <c r="J145" s="351">
        <v>1415946</v>
      </c>
      <c r="K145" s="351">
        <v>22580</v>
      </c>
      <c r="L145" s="351">
        <v>16608</v>
      </c>
      <c r="M145" s="351">
        <v>1332.4</v>
      </c>
      <c r="N145" s="351">
        <v>1334.7</v>
      </c>
      <c r="O145" s="351">
        <v>1394.4</v>
      </c>
      <c r="P145" s="351">
        <v>1393.3</v>
      </c>
      <c r="Q145" s="352">
        <v>99</v>
      </c>
      <c r="R145" s="373">
        <v>99</v>
      </c>
      <c r="S145" s="361">
        <v>0</v>
      </c>
      <c r="T145" s="361">
        <v>0</v>
      </c>
      <c r="U145" s="351">
        <v>1319.1</v>
      </c>
      <c r="V145" s="351">
        <v>1321.4</v>
      </c>
      <c r="W145" s="351">
        <v>1380.4560000000001</v>
      </c>
      <c r="X145" s="351">
        <v>1379.3669999999997</v>
      </c>
      <c r="Y145" s="352">
        <v>1050.6400000000001</v>
      </c>
      <c r="Z145" s="373">
        <v>1071.55</v>
      </c>
      <c r="AA145" s="352">
        <v>1050.6400000000001</v>
      </c>
      <c r="AB145" s="373">
        <v>1071.55</v>
      </c>
      <c r="AC145" s="353" t="s">
        <v>1</v>
      </c>
      <c r="AD145" s="353" t="s">
        <v>1</v>
      </c>
      <c r="AE145" s="353">
        <v>0</v>
      </c>
      <c r="AF145" s="353">
        <v>169.47</v>
      </c>
      <c r="AG145" s="353">
        <v>0</v>
      </c>
      <c r="AH145" s="352">
        <v>1241.02</v>
      </c>
      <c r="AI145" s="351">
        <v>0</v>
      </c>
      <c r="AJ145" s="351">
        <v>0</v>
      </c>
      <c r="AK145" s="351">
        <v>0</v>
      </c>
      <c r="AL145" s="351">
        <v>0</v>
      </c>
      <c r="AM145" s="351">
        <v>0</v>
      </c>
      <c r="AN145" s="354">
        <v>0</v>
      </c>
      <c r="AP145" s="356"/>
      <c r="AR145" s="430"/>
    </row>
    <row r="146" spans="1:44" s="355" customFormat="1" ht="15" x14ac:dyDescent="0.2">
      <c r="A146" s="415" t="s">
        <v>33</v>
      </c>
      <c r="B146" s="584" t="s">
        <v>32</v>
      </c>
      <c r="C146" s="380" t="s">
        <v>981</v>
      </c>
      <c r="D146" s="353"/>
      <c r="E146" s="350">
        <v>66891566</v>
      </c>
      <c r="F146" s="351">
        <v>70634000</v>
      </c>
      <c r="G146" s="351">
        <v>0</v>
      </c>
      <c r="H146" s="351">
        <v>0</v>
      </c>
      <c r="I146" s="351">
        <v>66891566</v>
      </c>
      <c r="J146" s="351">
        <v>70634000</v>
      </c>
      <c r="K146" s="351">
        <v>22273000</v>
      </c>
      <c r="L146" s="351">
        <v>22247000</v>
      </c>
      <c r="M146" s="351">
        <v>73590.7</v>
      </c>
      <c r="N146" s="351">
        <v>76191.600000000006</v>
      </c>
      <c r="O146" s="351">
        <v>94857.7</v>
      </c>
      <c r="P146" s="351">
        <v>97069.83</v>
      </c>
      <c r="Q146" s="352">
        <v>94.5</v>
      </c>
      <c r="R146" s="373">
        <v>94.5</v>
      </c>
      <c r="S146" s="361">
        <v>0</v>
      </c>
      <c r="T146" s="361">
        <v>0</v>
      </c>
      <c r="U146" s="351">
        <v>69543.199999999997</v>
      </c>
      <c r="V146" s="351">
        <v>72001.100000000006</v>
      </c>
      <c r="W146" s="351">
        <v>89640.526499999993</v>
      </c>
      <c r="X146" s="351">
        <v>91730.989350000003</v>
      </c>
      <c r="Y146" s="352">
        <v>961.87</v>
      </c>
      <c r="Z146" s="373">
        <v>981.01</v>
      </c>
      <c r="AA146" s="352">
        <v>961.87</v>
      </c>
      <c r="AB146" s="373">
        <v>981.01</v>
      </c>
      <c r="AC146" s="353" t="s">
        <v>1</v>
      </c>
      <c r="AD146" s="353" t="s">
        <v>1</v>
      </c>
      <c r="AE146" s="353">
        <v>295</v>
      </c>
      <c r="AF146" s="353">
        <v>0</v>
      </c>
      <c r="AG146" s="353">
        <v>0</v>
      </c>
      <c r="AH146" s="352">
        <v>1276.01</v>
      </c>
      <c r="AI146" s="351">
        <v>0</v>
      </c>
      <c r="AJ146" s="351">
        <v>0</v>
      </c>
      <c r="AK146" s="351">
        <v>0</v>
      </c>
      <c r="AL146" s="351">
        <v>0</v>
      </c>
      <c r="AM146" s="351">
        <v>0</v>
      </c>
      <c r="AN146" s="354">
        <v>0</v>
      </c>
      <c r="AP146" s="356"/>
      <c r="AR146" s="430"/>
    </row>
    <row r="147" spans="1:44" s="355" customFormat="1" ht="15" x14ac:dyDescent="0.2">
      <c r="A147" s="415" t="s">
        <v>90</v>
      </c>
      <c r="B147" s="584" t="s">
        <v>216</v>
      </c>
      <c r="C147" s="380" t="s">
        <v>981</v>
      </c>
      <c r="D147" s="353"/>
      <c r="E147" s="350">
        <v>71701545</v>
      </c>
      <c r="F147" s="351">
        <v>72606207</v>
      </c>
      <c r="G147" s="351">
        <v>0</v>
      </c>
      <c r="H147" s="351">
        <v>0</v>
      </c>
      <c r="I147" s="351">
        <v>71701545</v>
      </c>
      <c r="J147" s="351">
        <v>72606207</v>
      </c>
      <c r="K147" s="351">
        <v>13146216.800000001</v>
      </c>
      <c r="L147" s="351">
        <v>12794871.199999999</v>
      </c>
      <c r="M147" s="351">
        <v>93920</v>
      </c>
      <c r="N147" s="351">
        <v>95105.600000000006</v>
      </c>
      <c r="O147" s="351">
        <v>105435</v>
      </c>
      <c r="P147" s="351">
        <v>106201</v>
      </c>
      <c r="Q147" s="352">
        <v>97.5</v>
      </c>
      <c r="R147" s="373">
        <v>97.5</v>
      </c>
      <c r="S147" s="361">
        <v>50</v>
      </c>
      <c r="T147" s="361">
        <v>50</v>
      </c>
      <c r="U147" s="351">
        <v>91622</v>
      </c>
      <c r="V147" s="351">
        <v>92778</v>
      </c>
      <c r="W147" s="351">
        <v>102849.125</v>
      </c>
      <c r="X147" s="351">
        <v>103595.97500000001</v>
      </c>
      <c r="Y147" s="352">
        <v>782.58</v>
      </c>
      <c r="Z147" s="373">
        <v>782.58</v>
      </c>
      <c r="AA147" s="352">
        <v>782.58</v>
      </c>
      <c r="AB147" s="373">
        <v>782.58</v>
      </c>
      <c r="AC147" s="353" t="s">
        <v>1</v>
      </c>
      <c r="AD147" s="353" t="s">
        <v>1</v>
      </c>
      <c r="AE147" s="353">
        <v>295</v>
      </c>
      <c r="AF147" s="353">
        <v>0</v>
      </c>
      <c r="AG147" s="353">
        <v>0</v>
      </c>
      <c r="AH147" s="352">
        <v>1077.58</v>
      </c>
      <c r="AI147" s="351">
        <v>0</v>
      </c>
      <c r="AJ147" s="351">
        <v>0</v>
      </c>
      <c r="AK147" s="351">
        <v>0</v>
      </c>
      <c r="AL147" s="351">
        <v>0</v>
      </c>
      <c r="AM147" s="351">
        <v>0</v>
      </c>
      <c r="AN147" s="354">
        <v>0</v>
      </c>
      <c r="AP147" s="356"/>
      <c r="AR147" s="430"/>
    </row>
    <row r="148" spans="1:44" s="355" customFormat="1" ht="15" x14ac:dyDescent="0.2">
      <c r="A148" s="415" t="s">
        <v>92</v>
      </c>
      <c r="B148" s="584" t="s">
        <v>91</v>
      </c>
      <c r="C148" s="380" t="s">
        <v>785</v>
      </c>
      <c r="D148" s="353"/>
      <c r="E148" s="350">
        <v>6081946</v>
      </c>
      <c r="F148" s="351">
        <v>6297889</v>
      </c>
      <c r="G148" s="351">
        <v>202946</v>
      </c>
      <c r="H148" s="351">
        <v>261189</v>
      </c>
      <c r="I148" s="351">
        <v>5879000</v>
      </c>
      <c r="J148" s="351">
        <v>6036700</v>
      </c>
      <c r="K148" s="351">
        <v>0</v>
      </c>
      <c r="L148" s="351">
        <v>0</v>
      </c>
      <c r="M148" s="351">
        <v>29357.8927</v>
      </c>
      <c r="N148" s="351">
        <v>30144.6</v>
      </c>
      <c r="O148" s="351">
        <v>33458.280700000003</v>
      </c>
      <c r="P148" s="351">
        <v>33408.9</v>
      </c>
      <c r="Q148" s="352">
        <v>97.5</v>
      </c>
      <c r="R148" s="373">
        <v>97.5</v>
      </c>
      <c r="S148" s="361">
        <v>0</v>
      </c>
      <c r="T148" s="361">
        <v>0</v>
      </c>
      <c r="U148" s="351">
        <v>28623.9</v>
      </c>
      <c r="V148" s="351">
        <v>29391</v>
      </c>
      <c r="W148" s="351">
        <v>32621.823682500002</v>
      </c>
      <c r="X148" s="351">
        <v>32573.677500000002</v>
      </c>
      <c r="Y148" s="352">
        <v>212.48</v>
      </c>
      <c r="Z148" s="373">
        <v>214.28</v>
      </c>
      <c r="AA148" s="352">
        <v>205.39</v>
      </c>
      <c r="AB148" s="373">
        <v>205.39</v>
      </c>
      <c r="AC148" s="353" t="s">
        <v>1</v>
      </c>
      <c r="AD148" s="353" t="s">
        <v>1</v>
      </c>
      <c r="AE148" s="353">
        <v>1069.02</v>
      </c>
      <c r="AF148" s="353">
        <v>200.96</v>
      </c>
      <c r="AG148" s="353">
        <v>0</v>
      </c>
      <c r="AH148" s="352">
        <v>1484.26</v>
      </c>
      <c r="AI148" s="351">
        <v>26</v>
      </c>
      <c r="AJ148" s="351">
        <v>14445</v>
      </c>
      <c r="AK148" s="351">
        <v>0</v>
      </c>
      <c r="AL148" s="351">
        <v>0</v>
      </c>
      <c r="AM148" s="351">
        <v>25</v>
      </c>
      <c r="AN148" s="354">
        <v>14412.7</v>
      </c>
      <c r="AP148" s="356"/>
      <c r="AR148" s="430"/>
    </row>
    <row r="149" spans="1:44" s="355" customFormat="1" ht="15" x14ac:dyDescent="0.2">
      <c r="A149" s="415" t="s">
        <v>93</v>
      </c>
      <c r="B149" s="584" t="s">
        <v>56</v>
      </c>
      <c r="C149" s="380" t="s">
        <v>785</v>
      </c>
      <c r="D149" s="353"/>
      <c r="E149" s="350">
        <v>7523900</v>
      </c>
      <c r="F149" s="351">
        <v>7670590</v>
      </c>
      <c r="G149" s="351">
        <v>1795794</v>
      </c>
      <c r="H149" s="351">
        <v>1880849</v>
      </c>
      <c r="I149" s="351">
        <v>5728106</v>
      </c>
      <c r="J149" s="351">
        <v>5789741</v>
      </c>
      <c r="K149" s="351">
        <v>2617190</v>
      </c>
      <c r="L149" s="351">
        <v>2632700</v>
      </c>
      <c r="M149" s="351">
        <v>47506.8</v>
      </c>
      <c r="N149" s="351">
        <v>48021</v>
      </c>
      <c r="O149" s="351">
        <v>54080.4</v>
      </c>
      <c r="P149" s="351">
        <v>54387.9</v>
      </c>
      <c r="Q149" s="352">
        <v>97.5</v>
      </c>
      <c r="R149" s="373">
        <v>97.5</v>
      </c>
      <c r="S149" s="361">
        <v>460.3</v>
      </c>
      <c r="T149" s="361">
        <v>463.3</v>
      </c>
      <c r="U149" s="351">
        <v>46779.4</v>
      </c>
      <c r="V149" s="351">
        <v>47283.8</v>
      </c>
      <c r="W149" s="351">
        <v>53188.69</v>
      </c>
      <c r="X149" s="351">
        <v>53491.502500000002</v>
      </c>
      <c r="Y149" s="352">
        <v>160.84</v>
      </c>
      <c r="Z149" s="373">
        <v>162.22</v>
      </c>
      <c r="AA149" s="352">
        <v>122.45</v>
      </c>
      <c r="AB149" s="373">
        <v>122.45</v>
      </c>
      <c r="AC149" s="353" t="s">
        <v>1</v>
      </c>
      <c r="AD149" s="353" t="s">
        <v>1</v>
      </c>
      <c r="AE149" s="353">
        <v>1145.07</v>
      </c>
      <c r="AF149" s="353">
        <v>208.8</v>
      </c>
      <c r="AG149" s="353">
        <v>0</v>
      </c>
      <c r="AH149" s="352">
        <v>1516.09</v>
      </c>
      <c r="AI149" s="351">
        <v>101</v>
      </c>
      <c r="AJ149" s="351">
        <v>37763.9</v>
      </c>
      <c r="AK149" s="351">
        <v>0</v>
      </c>
      <c r="AL149" s="351">
        <v>0</v>
      </c>
      <c r="AM149" s="351">
        <v>86</v>
      </c>
      <c r="AN149" s="354">
        <v>36971</v>
      </c>
      <c r="AP149" s="356"/>
      <c r="AR149" s="430"/>
    </row>
    <row r="150" spans="1:44" s="355" customFormat="1" ht="15" x14ac:dyDescent="0.2">
      <c r="A150" s="415" t="s">
        <v>94</v>
      </c>
      <c r="B150" s="584" t="s">
        <v>57</v>
      </c>
      <c r="C150" s="380" t="s">
        <v>786</v>
      </c>
      <c r="D150" s="353"/>
      <c r="E150" s="350">
        <v>60884091</v>
      </c>
      <c r="F150" s="351">
        <v>63627567</v>
      </c>
      <c r="G150" s="351">
        <v>0</v>
      </c>
      <c r="H150" s="351">
        <v>0</v>
      </c>
      <c r="I150" s="351">
        <v>60884091</v>
      </c>
      <c r="J150" s="351">
        <v>63627567</v>
      </c>
      <c r="K150" s="351">
        <v>379797</v>
      </c>
      <c r="L150" s="351">
        <v>384375</v>
      </c>
      <c r="M150" s="351">
        <v>57155.6</v>
      </c>
      <c r="N150" s="351">
        <v>58399.6</v>
      </c>
      <c r="O150" s="351">
        <v>70641</v>
      </c>
      <c r="P150" s="351">
        <v>74535.8</v>
      </c>
      <c r="Q150" s="352">
        <v>93.46</v>
      </c>
      <c r="R150" s="373">
        <v>93.76</v>
      </c>
      <c r="S150" s="361">
        <v>0</v>
      </c>
      <c r="T150" s="361">
        <v>0</v>
      </c>
      <c r="U150" s="351">
        <v>53416</v>
      </c>
      <c r="V150" s="351">
        <v>54756</v>
      </c>
      <c r="W150" s="351">
        <v>66021.078599999993</v>
      </c>
      <c r="X150" s="351">
        <v>69884.766080000016</v>
      </c>
      <c r="Y150" s="352">
        <v>1139.81</v>
      </c>
      <c r="Z150" s="373">
        <v>1162.02</v>
      </c>
      <c r="AA150" s="352">
        <v>1139.81</v>
      </c>
      <c r="AB150" s="373">
        <v>1162.02</v>
      </c>
      <c r="AC150" s="353" t="s">
        <v>1</v>
      </c>
      <c r="AD150" s="353" t="s">
        <v>1</v>
      </c>
      <c r="AE150" s="353">
        <v>0</v>
      </c>
      <c r="AF150" s="353">
        <v>180.08</v>
      </c>
      <c r="AG150" s="353">
        <v>77.92</v>
      </c>
      <c r="AH150" s="352">
        <v>1420.02</v>
      </c>
      <c r="AI150" s="351">
        <v>0</v>
      </c>
      <c r="AJ150" s="351">
        <v>0</v>
      </c>
      <c r="AK150" s="351">
        <v>0</v>
      </c>
      <c r="AL150" s="351">
        <v>0</v>
      </c>
      <c r="AM150" s="351">
        <v>0</v>
      </c>
      <c r="AN150" s="354">
        <v>0</v>
      </c>
      <c r="AP150" s="356"/>
      <c r="AR150" s="430"/>
    </row>
    <row r="151" spans="1:44" s="355" customFormat="1" ht="15" x14ac:dyDescent="0.2">
      <c r="A151" s="415" t="s">
        <v>95</v>
      </c>
      <c r="B151" s="584" t="s">
        <v>58</v>
      </c>
      <c r="C151" s="380" t="s">
        <v>979</v>
      </c>
      <c r="D151" s="353"/>
      <c r="E151" s="350">
        <v>80477743.769999996</v>
      </c>
      <c r="F151" s="351">
        <v>81818764</v>
      </c>
      <c r="G151" s="351">
        <v>0</v>
      </c>
      <c r="H151" s="351">
        <v>0</v>
      </c>
      <c r="I151" s="351">
        <v>80477743.769999996</v>
      </c>
      <c r="J151" s="351">
        <v>81818764</v>
      </c>
      <c r="K151" s="351">
        <v>582395</v>
      </c>
      <c r="L151" s="351">
        <v>579287.34</v>
      </c>
      <c r="M151" s="351">
        <v>58732.9</v>
      </c>
      <c r="N151" s="351">
        <v>59714.7</v>
      </c>
      <c r="O151" s="351">
        <v>65120</v>
      </c>
      <c r="P151" s="351">
        <v>66259.100000000006</v>
      </c>
      <c r="Q151" s="352">
        <v>99</v>
      </c>
      <c r="R151" s="373">
        <v>99</v>
      </c>
      <c r="S151" s="361">
        <v>186.4</v>
      </c>
      <c r="T151" s="361">
        <v>186.4</v>
      </c>
      <c r="U151" s="351">
        <v>58332</v>
      </c>
      <c r="V151" s="351">
        <v>59304</v>
      </c>
      <c r="W151" s="351">
        <v>64655.200000000004</v>
      </c>
      <c r="X151" s="351">
        <v>65782.909</v>
      </c>
      <c r="Y151" s="352">
        <v>1379.65</v>
      </c>
      <c r="Z151" s="373">
        <v>1379.65</v>
      </c>
      <c r="AA151" s="352">
        <v>1379.65</v>
      </c>
      <c r="AB151" s="373">
        <v>1379.65</v>
      </c>
      <c r="AC151" s="353" t="s">
        <v>1</v>
      </c>
      <c r="AD151" s="353" t="s">
        <v>1</v>
      </c>
      <c r="AE151" s="353">
        <v>295</v>
      </c>
      <c r="AF151" s="353">
        <v>0</v>
      </c>
      <c r="AG151" s="353">
        <v>0</v>
      </c>
      <c r="AH151" s="352">
        <v>1674.65</v>
      </c>
      <c r="AI151" s="351">
        <v>0</v>
      </c>
      <c r="AJ151" s="351">
        <v>0</v>
      </c>
      <c r="AK151" s="351">
        <v>0</v>
      </c>
      <c r="AL151" s="351">
        <v>0</v>
      </c>
      <c r="AM151" s="351">
        <v>0</v>
      </c>
      <c r="AN151" s="354">
        <v>0</v>
      </c>
      <c r="AP151" s="356"/>
      <c r="AR151" s="430"/>
    </row>
    <row r="152" spans="1:44" s="355" customFormat="1" ht="15" x14ac:dyDescent="0.2">
      <c r="A152" s="415" t="s">
        <v>97</v>
      </c>
      <c r="B152" s="584" t="s">
        <v>96</v>
      </c>
      <c r="C152" s="380" t="s">
        <v>862</v>
      </c>
      <c r="D152" s="353"/>
      <c r="E152" s="350">
        <v>137045874</v>
      </c>
      <c r="F152" s="351">
        <v>141462882</v>
      </c>
      <c r="G152" s="351">
        <v>443658.9</v>
      </c>
      <c r="H152" s="351">
        <v>488269</v>
      </c>
      <c r="I152" s="351">
        <v>136602215.09999999</v>
      </c>
      <c r="J152" s="351">
        <v>140974613</v>
      </c>
      <c r="K152" s="351">
        <v>18788000</v>
      </c>
      <c r="L152" s="351">
        <v>19239000</v>
      </c>
      <c r="M152" s="351">
        <v>113885.49</v>
      </c>
      <c r="N152" s="351">
        <v>114519.2</v>
      </c>
      <c r="O152" s="351">
        <v>133291</v>
      </c>
      <c r="P152" s="351">
        <v>134485.20000000001</v>
      </c>
      <c r="Q152" s="352">
        <v>96.509999999999991</v>
      </c>
      <c r="R152" s="373">
        <v>97.15</v>
      </c>
      <c r="S152" s="361">
        <v>0</v>
      </c>
      <c r="T152" s="361">
        <v>0</v>
      </c>
      <c r="U152" s="351">
        <v>109905.2</v>
      </c>
      <c r="V152" s="351">
        <v>111253.3</v>
      </c>
      <c r="W152" s="351">
        <v>128639.14409999999</v>
      </c>
      <c r="X152" s="351">
        <v>130652.37180000002</v>
      </c>
      <c r="Y152" s="352">
        <v>1246.95</v>
      </c>
      <c r="Z152" s="373">
        <v>1271.54</v>
      </c>
      <c r="AA152" s="352">
        <v>1242.9100000000001</v>
      </c>
      <c r="AB152" s="373">
        <v>1267.1500000000001</v>
      </c>
      <c r="AC152" s="353" t="s">
        <v>1</v>
      </c>
      <c r="AD152" s="353" t="s">
        <v>1</v>
      </c>
      <c r="AE152" s="353">
        <v>0</v>
      </c>
      <c r="AF152" s="353">
        <v>140.94999999999999</v>
      </c>
      <c r="AG152" s="353">
        <v>58.54</v>
      </c>
      <c r="AH152" s="352">
        <v>1471.03</v>
      </c>
      <c r="AI152" s="351">
        <v>5</v>
      </c>
      <c r="AJ152" s="351">
        <v>32272.9</v>
      </c>
      <c r="AK152" s="351">
        <v>0</v>
      </c>
      <c r="AL152" s="351">
        <v>0</v>
      </c>
      <c r="AM152" s="351">
        <v>5</v>
      </c>
      <c r="AN152" s="354">
        <v>32272.9</v>
      </c>
      <c r="AP152" s="356"/>
      <c r="AR152" s="430"/>
    </row>
    <row r="153" spans="1:44" s="355" customFormat="1" ht="15" x14ac:dyDescent="0.2">
      <c r="A153" s="415" t="s">
        <v>99</v>
      </c>
      <c r="B153" s="584" t="s">
        <v>98</v>
      </c>
      <c r="C153" s="380" t="s">
        <v>862</v>
      </c>
      <c r="D153" s="353"/>
      <c r="E153" s="350">
        <v>39424774</v>
      </c>
      <c r="F153" s="351">
        <v>41598480</v>
      </c>
      <c r="G153" s="351">
        <v>900965</v>
      </c>
      <c r="H153" s="351">
        <v>955089</v>
      </c>
      <c r="I153" s="351">
        <v>38523809</v>
      </c>
      <c r="J153" s="351">
        <v>40643391</v>
      </c>
      <c r="K153" s="351">
        <v>20386000</v>
      </c>
      <c r="L153" s="351">
        <v>19322000</v>
      </c>
      <c r="M153" s="351">
        <v>31806</v>
      </c>
      <c r="N153" s="351">
        <v>33556</v>
      </c>
      <c r="O153" s="351">
        <v>43248</v>
      </c>
      <c r="P153" s="351">
        <v>44569</v>
      </c>
      <c r="Q153" s="352">
        <v>97.2</v>
      </c>
      <c r="R153" s="373">
        <v>97.2</v>
      </c>
      <c r="S153" s="361">
        <v>0</v>
      </c>
      <c r="T153" s="361">
        <v>0</v>
      </c>
      <c r="U153" s="351">
        <v>30916</v>
      </c>
      <c r="V153" s="351">
        <v>32617</v>
      </c>
      <c r="W153" s="351">
        <v>42037.055999999997</v>
      </c>
      <c r="X153" s="351">
        <v>43321.067999999999</v>
      </c>
      <c r="Y153" s="352">
        <v>1275.22</v>
      </c>
      <c r="Z153" s="373">
        <v>1275.3599999999999</v>
      </c>
      <c r="AA153" s="352">
        <v>1246.08</v>
      </c>
      <c r="AB153" s="373">
        <v>1246.08</v>
      </c>
      <c r="AC153" s="353" t="s">
        <v>1</v>
      </c>
      <c r="AD153" s="353" t="s">
        <v>1</v>
      </c>
      <c r="AE153" s="353">
        <v>0</v>
      </c>
      <c r="AF153" s="353">
        <v>159.68</v>
      </c>
      <c r="AG153" s="353">
        <v>71.47</v>
      </c>
      <c r="AH153" s="352">
        <v>1506.51</v>
      </c>
      <c r="AI153" s="351">
        <v>5</v>
      </c>
      <c r="AJ153" s="351">
        <v>13359</v>
      </c>
      <c r="AK153" s="351">
        <v>0</v>
      </c>
      <c r="AL153" s="351">
        <v>0</v>
      </c>
      <c r="AM153" s="351">
        <v>5</v>
      </c>
      <c r="AN153" s="354">
        <v>13359</v>
      </c>
      <c r="AP153" s="356"/>
      <c r="AR153" s="430"/>
    </row>
    <row r="154" spans="1:44" s="355" customFormat="1" ht="15" x14ac:dyDescent="0.2">
      <c r="A154" s="415" t="s">
        <v>101</v>
      </c>
      <c r="B154" s="584" t="s">
        <v>100</v>
      </c>
      <c r="C154" s="380" t="s">
        <v>981</v>
      </c>
      <c r="D154" s="353"/>
      <c r="E154" s="350">
        <v>85284248</v>
      </c>
      <c r="F154" s="351">
        <v>92274986</v>
      </c>
      <c r="G154" s="351">
        <v>0</v>
      </c>
      <c r="H154" s="351">
        <v>0</v>
      </c>
      <c r="I154" s="351">
        <v>85284248</v>
      </c>
      <c r="J154" s="351">
        <v>92274986</v>
      </c>
      <c r="K154" s="351">
        <v>3768756</v>
      </c>
      <c r="L154" s="351">
        <v>3866257</v>
      </c>
      <c r="M154" s="351">
        <v>97575.49</v>
      </c>
      <c r="N154" s="351">
        <v>102387.16</v>
      </c>
      <c r="O154" s="351">
        <v>118327.36</v>
      </c>
      <c r="P154" s="351">
        <v>121854.82</v>
      </c>
      <c r="Q154" s="352">
        <v>94.46</v>
      </c>
      <c r="R154" s="373">
        <v>95.5</v>
      </c>
      <c r="S154" s="361">
        <v>0</v>
      </c>
      <c r="T154" s="361">
        <v>0</v>
      </c>
      <c r="U154" s="351">
        <v>92169.8</v>
      </c>
      <c r="V154" s="351">
        <v>97779.7</v>
      </c>
      <c r="W154" s="351">
        <v>111772.024256</v>
      </c>
      <c r="X154" s="351">
        <v>116371.35310000001</v>
      </c>
      <c r="Y154" s="352">
        <v>925.29</v>
      </c>
      <c r="Z154" s="373">
        <v>943.7</v>
      </c>
      <c r="AA154" s="352">
        <v>925.29</v>
      </c>
      <c r="AB154" s="373">
        <v>943.7</v>
      </c>
      <c r="AC154" s="353" t="s">
        <v>1</v>
      </c>
      <c r="AD154" s="353" t="s">
        <v>1</v>
      </c>
      <c r="AE154" s="353">
        <v>295</v>
      </c>
      <c r="AF154" s="353">
        <v>0</v>
      </c>
      <c r="AG154" s="353">
        <v>0</v>
      </c>
      <c r="AH154" s="352">
        <v>1238.7</v>
      </c>
      <c r="AI154" s="351">
        <v>0</v>
      </c>
      <c r="AJ154" s="351">
        <v>0</v>
      </c>
      <c r="AK154" s="351">
        <v>0</v>
      </c>
      <c r="AL154" s="351">
        <v>0</v>
      </c>
      <c r="AM154" s="351">
        <v>0</v>
      </c>
      <c r="AN154" s="354">
        <v>0</v>
      </c>
      <c r="AP154" s="356"/>
      <c r="AR154" s="430"/>
    </row>
    <row r="155" spans="1:44" s="355" customFormat="1" ht="15" x14ac:dyDescent="0.2">
      <c r="A155" s="415" t="s">
        <v>103</v>
      </c>
      <c r="B155" s="584" t="s">
        <v>102</v>
      </c>
      <c r="C155" s="380" t="s">
        <v>785</v>
      </c>
      <c r="D155" s="353"/>
      <c r="E155" s="350">
        <v>8107163</v>
      </c>
      <c r="F155" s="351">
        <v>8384189</v>
      </c>
      <c r="G155" s="351">
        <v>507663</v>
      </c>
      <c r="H155" s="351">
        <v>531389</v>
      </c>
      <c r="I155" s="351">
        <v>7599500</v>
      </c>
      <c r="J155" s="351">
        <v>7852800</v>
      </c>
      <c r="K155" s="351">
        <v>0</v>
      </c>
      <c r="L155" s="351">
        <v>0</v>
      </c>
      <c r="M155" s="351">
        <v>38509.5</v>
      </c>
      <c r="N155" s="351">
        <v>39016.199999999997</v>
      </c>
      <c r="O155" s="351">
        <v>47496.800000000003</v>
      </c>
      <c r="P155" s="351">
        <v>45417.2</v>
      </c>
      <c r="Q155" s="352">
        <v>98.68</v>
      </c>
      <c r="R155" s="373">
        <v>98.68</v>
      </c>
      <c r="S155" s="361">
        <v>0</v>
      </c>
      <c r="T155" s="361">
        <v>0</v>
      </c>
      <c r="U155" s="351">
        <v>38000</v>
      </c>
      <c r="V155" s="351">
        <v>38500</v>
      </c>
      <c r="W155" s="351">
        <v>46869.842240000005</v>
      </c>
      <c r="X155" s="351">
        <v>44817.69296</v>
      </c>
      <c r="Y155" s="352">
        <v>213.35</v>
      </c>
      <c r="Z155" s="373">
        <v>217.77</v>
      </c>
      <c r="AA155" s="352">
        <v>199.99</v>
      </c>
      <c r="AB155" s="373">
        <v>203.97</v>
      </c>
      <c r="AC155" s="353" t="s">
        <v>1</v>
      </c>
      <c r="AD155" s="353" t="s">
        <v>1</v>
      </c>
      <c r="AE155" s="353">
        <v>1129.78</v>
      </c>
      <c r="AF155" s="353">
        <v>159.06</v>
      </c>
      <c r="AG155" s="353">
        <v>64.86</v>
      </c>
      <c r="AH155" s="352">
        <v>1571.47</v>
      </c>
      <c r="AI155" s="351">
        <v>37</v>
      </c>
      <c r="AJ155" s="351">
        <v>23110.44</v>
      </c>
      <c r="AK155" s="351">
        <v>0</v>
      </c>
      <c r="AL155" s="351">
        <v>0</v>
      </c>
      <c r="AM155" s="351">
        <v>35</v>
      </c>
      <c r="AN155" s="354">
        <v>23038.43</v>
      </c>
      <c r="AP155" s="356"/>
      <c r="AR155" s="430"/>
    </row>
    <row r="156" spans="1:44" s="355" customFormat="1" ht="15" x14ac:dyDescent="0.2">
      <c r="A156" s="415" t="s">
        <v>105</v>
      </c>
      <c r="B156" s="584" t="s">
        <v>104</v>
      </c>
      <c r="C156" s="380" t="s">
        <v>862</v>
      </c>
      <c r="D156" s="353"/>
      <c r="E156" s="350">
        <v>244151464.84999999</v>
      </c>
      <c r="F156" s="351">
        <v>251442990</v>
      </c>
      <c r="G156" s="351">
        <v>1489801.85</v>
      </c>
      <c r="H156" s="351">
        <v>1536369</v>
      </c>
      <c r="I156" s="351">
        <v>242661663</v>
      </c>
      <c r="J156" s="351">
        <v>249906621</v>
      </c>
      <c r="K156" s="351">
        <v>36149922</v>
      </c>
      <c r="L156" s="351">
        <v>36515731</v>
      </c>
      <c r="M156" s="351">
        <v>213905</v>
      </c>
      <c r="N156" s="351">
        <v>215973.2</v>
      </c>
      <c r="O156" s="351">
        <v>250755</v>
      </c>
      <c r="P156" s="351">
        <v>252088.644</v>
      </c>
      <c r="Q156" s="352">
        <v>99</v>
      </c>
      <c r="R156" s="373">
        <v>99</v>
      </c>
      <c r="S156" s="361">
        <v>1</v>
      </c>
      <c r="T156" s="361">
        <v>1.2</v>
      </c>
      <c r="U156" s="351">
        <v>211767</v>
      </c>
      <c r="V156" s="351">
        <v>213814.7</v>
      </c>
      <c r="W156" s="351">
        <v>248248.45</v>
      </c>
      <c r="X156" s="351">
        <v>249568.95756000001</v>
      </c>
      <c r="Y156" s="352">
        <v>1152.92</v>
      </c>
      <c r="Z156" s="373">
        <v>1175.99</v>
      </c>
      <c r="AA156" s="352">
        <v>1145.8900000000001</v>
      </c>
      <c r="AB156" s="373">
        <v>1168.8</v>
      </c>
      <c r="AC156" s="353" t="s">
        <v>1</v>
      </c>
      <c r="AD156" s="353" t="s">
        <v>1</v>
      </c>
      <c r="AE156" s="353">
        <v>0</v>
      </c>
      <c r="AF156" s="353">
        <v>140.94999999999999</v>
      </c>
      <c r="AG156" s="353">
        <v>58.54</v>
      </c>
      <c r="AH156" s="352">
        <v>1375.48</v>
      </c>
      <c r="AI156" s="351">
        <v>34</v>
      </c>
      <c r="AJ156" s="351">
        <v>59212.9</v>
      </c>
      <c r="AK156" s="351">
        <v>0</v>
      </c>
      <c r="AL156" s="351">
        <v>0</v>
      </c>
      <c r="AM156" s="351">
        <v>32</v>
      </c>
      <c r="AN156" s="354">
        <v>59179</v>
      </c>
      <c r="AP156" s="356"/>
      <c r="AR156" s="430"/>
    </row>
    <row r="157" spans="1:44" s="355" customFormat="1" ht="15" x14ac:dyDescent="0.2">
      <c r="A157" s="415" t="s">
        <v>106</v>
      </c>
      <c r="B157" s="584" t="s">
        <v>59</v>
      </c>
      <c r="C157" s="380" t="s">
        <v>786</v>
      </c>
      <c r="D157" s="353"/>
      <c r="E157" s="350">
        <v>82177900</v>
      </c>
      <c r="F157" s="351">
        <v>85802400</v>
      </c>
      <c r="G157" s="351">
        <v>0</v>
      </c>
      <c r="H157" s="351">
        <v>0</v>
      </c>
      <c r="I157" s="351">
        <v>82177900</v>
      </c>
      <c r="J157" s="351">
        <v>85802400</v>
      </c>
      <c r="K157" s="351">
        <v>75184</v>
      </c>
      <c r="L157" s="351">
        <v>75416</v>
      </c>
      <c r="M157" s="351">
        <v>66781</v>
      </c>
      <c r="N157" s="351">
        <v>68364</v>
      </c>
      <c r="O157" s="351">
        <v>84297</v>
      </c>
      <c r="P157" s="351">
        <v>84900.6</v>
      </c>
      <c r="Q157" s="352">
        <v>96.399999999999991</v>
      </c>
      <c r="R157" s="373">
        <v>96.4</v>
      </c>
      <c r="S157" s="361">
        <v>0</v>
      </c>
      <c r="T157" s="361">
        <v>0</v>
      </c>
      <c r="U157" s="351">
        <v>64375</v>
      </c>
      <c r="V157" s="351">
        <v>65903</v>
      </c>
      <c r="W157" s="351">
        <v>81262.308000000005</v>
      </c>
      <c r="X157" s="351">
        <v>81844.178400000004</v>
      </c>
      <c r="Y157" s="352">
        <v>1276.55</v>
      </c>
      <c r="Z157" s="373">
        <v>1301.95</v>
      </c>
      <c r="AA157" s="352">
        <v>1276.55</v>
      </c>
      <c r="AB157" s="373">
        <v>1301.95</v>
      </c>
      <c r="AC157" s="353" t="s">
        <v>1</v>
      </c>
      <c r="AD157" s="353" t="s">
        <v>1</v>
      </c>
      <c r="AE157" s="353">
        <v>0</v>
      </c>
      <c r="AF157" s="353">
        <v>180</v>
      </c>
      <c r="AG157" s="353">
        <v>60.43</v>
      </c>
      <c r="AH157" s="352">
        <v>1542.38</v>
      </c>
      <c r="AI157" s="351">
        <v>0</v>
      </c>
      <c r="AJ157" s="351">
        <v>0</v>
      </c>
      <c r="AK157" s="351">
        <v>0</v>
      </c>
      <c r="AL157" s="351">
        <v>0</v>
      </c>
      <c r="AM157" s="351">
        <v>0</v>
      </c>
      <c r="AN157" s="354">
        <v>0</v>
      </c>
      <c r="AP157" s="356"/>
      <c r="AR157" s="430"/>
    </row>
    <row r="158" spans="1:44" s="355" customFormat="1" ht="15" x14ac:dyDescent="0.2">
      <c r="A158" s="415" t="s">
        <v>108</v>
      </c>
      <c r="B158" s="584" t="s">
        <v>107</v>
      </c>
      <c r="C158" s="380" t="s">
        <v>785</v>
      </c>
      <c r="D158" s="353"/>
      <c r="E158" s="350">
        <v>9378588</v>
      </c>
      <c r="F158" s="351">
        <v>9416578</v>
      </c>
      <c r="G158" s="351">
        <v>2705188</v>
      </c>
      <c r="H158" s="351">
        <v>2784130</v>
      </c>
      <c r="I158" s="351">
        <v>6673400</v>
      </c>
      <c r="J158" s="351">
        <v>6632448</v>
      </c>
      <c r="K158" s="351">
        <v>127200</v>
      </c>
      <c r="L158" s="351">
        <v>127200</v>
      </c>
      <c r="M158" s="351">
        <v>35288.199999999997</v>
      </c>
      <c r="N158" s="351">
        <v>35512.5</v>
      </c>
      <c r="O158" s="351">
        <v>39614</v>
      </c>
      <c r="P158" s="351">
        <v>40130.400000000001</v>
      </c>
      <c r="Q158" s="352">
        <v>98.25</v>
      </c>
      <c r="R158" s="373">
        <v>98.5</v>
      </c>
      <c r="S158" s="361">
        <v>0</v>
      </c>
      <c r="T158" s="361">
        <v>0</v>
      </c>
      <c r="U158" s="351">
        <v>34670.699999999997</v>
      </c>
      <c r="V158" s="351">
        <v>34979.800000000003</v>
      </c>
      <c r="W158" s="351">
        <v>38920.755000000005</v>
      </c>
      <c r="X158" s="351">
        <v>39528.444000000003</v>
      </c>
      <c r="Y158" s="352">
        <v>270.5</v>
      </c>
      <c r="Z158" s="373">
        <v>269.2</v>
      </c>
      <c r="AA158" s="352">
        <v>192.48</v>
      </c>
      <c r="AB158" s="373">
        <v>189.61</v>
      </c>
      <c r="AC158" s="353" t="s">
        <v>1</v>
      </c>
      <c r="AD158" s="353" t="s">
        <v>1</v>
      </c>
      <c r="AE158" s="353">
        <v>1203.93</v>
      </c>
      <c r="AF158" s="353">
        <v>143.91</v>
      </c>
      <c r="AG158" s="353">
        <v>85.07</v>
      </c>
      <c r="AH158" s="352">
        <v>1702.11</v>
      </c>
      <c r="AI158" s="351">
        <v>28</v>
      </c>
      <c r="AJ158" s="351">
        <v>34979.800000000003</v>
      </c>
      <c r="AK158" s="351">
        <v>0</v>
      </c>
      <c r="AL158" s="351">
        <v>0</v>
      </c>
      <c r="AM158" s="351">
        <v>23</v>
      </c>
      <c r="AN158" s="354">
        <v>34780.6</v>
      </c>
      <c r="AP158" s="356"/>
      <c r="AR158" s="430"/>
    </row>
    <row r="159" spans="1:44" s="355" customFormat="1" ht="15" x14ac:dyDescent="0.2">
      <c r="A159" s="415" t="s">
        <v>110</v>
      </c>
      <c r="B159" s="584" t="s">
        <v>109</v>
      </c>
      <c r="C159" s="380" t="s">
        <v>981</v>
      </c>
      <c r="D159" s="353"/>
      <c r="E159" s="350">
        <v>78403551</v>
      </c>
      <c r="F159" s="351">
        <v>80084100</v>
      </c>
      <c r="G159" s="351">
        <v>0</v>
      </c>
      <c r="H159" s="351">
        <v>0</v>
      </c>
      <c r="I159" s="351">
        <v>78403551</v>
      </c>
      <c r="J159" s="351">
        <v>80084100</v>
      </c>
      <c r="K159" s="351">
        <v>1646617</v>
      </c>
      <c r="L159" s="351">
        <v>1631225.16</v>
      </c>
      <c r="M159" s="351">
        <v>77425.3</v>
      </c>
      <c r="N159" s="351">
        <v>78673</v>
      </c>
      <c r="O159" s="351">
        <v>95634.9</v>
      </c>
      <c r="P159" s="351">
        <v>97644.1</v>
      </c>
      <c r="Q159" s="352">
        <v>95.5</v>
      </c>
      <c r="R159" s="373">
        <v>96</v>
      </c>
      <c r="S159" s="361">
        <v>0</v>
      </c>
      <c r="T159" s="361">
        <v>0</v>
      </c>
      <c r="U159" s="351">
        <v>73941.2</v>
      </c>
      <c r="V159" s="351">
        <v>75526.100000000006</v>
      </c>
      <c r="W159" s="351">
        <v>91331.329499999993</v>
      </c>
      <c r="X159" s="351">
        <v>93738.33600000001</v>
      </c>
      <c r="Y159" s="352">
        <v>1060.3499999999999</v>
      </c>
      <c r="Z159" s="373">
        <v>1060.3499999999999</v>
      </c>
      <c r="AA159" s="352">
        <v>1060.3499999999999</v>
      </c>
      <c r="AB159" s="373">
        <v>1060.3499999999999</v>
      </c>
      <c r="AC159" s="353" t="s">
        <v>1</v>
      </c>
      <c r="AD159" s="353" t="s">
        <v>1</v>
      </c>
      <c r="AE159" s="353">
        <v>295</v>
      </c>
      <c r="AF159" s="353">
        <v>0</v>
      </c>
      <c r="AG159" s="353">
        <v>0</v>
      </c>
      <c r="AH159" s="352">
        <v>1355.35</v>
      </c>
      <c r="AI159" s="351">
        <v>0</v>
      </c>
      <c r="AJ159" s="351">
        <v>0</v>
      </c>
      <c r="AK159" s="351">
        <v>0</v>
      </c>
      <c r="AL159" s="351">
        <v>0</v>
      </c>
      <c r="AM159" s="351">
        <v>0</v>
      </c>
      <c r="AN159" s="354">
        <v>0</v>
      </c>
      <c r="AP159" s="356"/>
      <c r="AR159" s="430"/>
    </row>
    <row r="160" spans="1:44" s="355" customFormat="1" ht="15" x14ac:dyDescent="0.2">
      <c r="A160" s="415" t="s">
        <v>112</v>
      </c>
      <c r="B160" s="584" t="s">
        <v>111</v>
      </c>
      <c r="C160" s="380" t="s">
        <v>785</v>
      </c>
      <c r="D160" s="353"/>
      <c r="E160" s="350">
        <v>6735036</v>
      </c>
      <c r="F160" s="351">
        <v>7028627</v>
      </c>
      <c r="G160" s="351">
        <v>1371256</v>
      </c>
      <c r="H160" s="351">
        <v>1408067</v>
      </c>
      <c r="I160" s="351">
        <v>5363780</v>
      </c>
      <c r="J160" s="351">
        <v>5620560</v>
      </c>
      <c r="K160" s="351">
        <v>0</v>
      </c>
      <c r="L160" s="351">
        <v>0</v>
      </c>
      <c r="M160" s="351">
        <v>35535.199999999997</v>
      </c>
      <c r="N160" s="351">
        <v>36501.699999999997</v>
      </c>
      <c r="O160" s="351">
        <v>38872.1</v>
      </c>
      <c r="P160" s="351">
        <v>39828.1</v>
      </c>
      <c r="Q160" s="352">
        <v>99</v>
      </c>
      <c r="R160" s="373">
        <v>99</v>
      </c>
      <c r="S160" s="361">
        <v>115.2</v>
      </c>
      <c r="T160" s="361">
        <v>127.3</v>
      </c>
      <c r="U160" s="351">
        <v>35295</v>
      </c>
      <c r="V160" s="351">
        <v>36264</v>
      </c>
      <c r="W160" s="351">
        <v>38598.578999999998</v>
      </c>
      <c r="X160" s="351">
        <v>39557.118999999999</v>
      </c>
      <c r="Y160" s="352">
        <v>190.82</v>
      </c>
      <c r="Z160" s="373">
        <v>193.82</v>
      </c>
      <c r="AA160" s="352">
        <v>151.97</v>
      </c>
      <c r="AB160" s="373">
        <v>154.99</v>
      </c>
      <c r="AC160" s="353" t="s">
        <v>1</v>
      </c>
      <c r="AD160" s="353" t="s">
        <v>1</v>
      </c>
      <c r="AE160" s="353">
        <v>1047.28</v>
      </c>
      <c r="AF160" s="353">
        <v>177.61</v>
      </c>
      <c r="AG160" s="353">
        <v>68.959999999999994</v>
      </c>
      <c r="AH160" s="352">
        <v>1487.67</v>
      </c>
      <c r="AI160" s="351">
        <v>28</v>
      </c>
      <c r="AJ160" s="351">
        <v>36264</v>
      </c>
      <c r="AK160" s="351">
        <v>0</v>
      </c>
      <c r="AL160" s="351">
        <v>0</v>
      </c>
      <c r="AM160" s="351">
        <v>25</v>
      </c>
      <c r="AN160" s="354">
        <v>36264</v>
      </c>
      <c r="AP160" s="356"/>
      <c r="AR160" s="430"/>
    </row>
    <row r="161" spans="1:44" s="355" customFormat="1" ht="15" x14ac:dyDescent="0.2">
      <c r="A161" s="415" t="s">
        <v>114</v>
      </c>
      <c r="B161" s="584" t="s">
        <v>113</v>
      </c>
      <c r="C161" s="380" t="s">
        <v>785</v>
      </c>
      <c r="D161" s="353"/>
      <c r="E161" s="350">
        <v>5418647</v>
      </c>
      <c r="F161" s="351">
        <v>5636661</v>
      </c>
      <c r="G161" s="351">
        <v>0</v>
      </c>
      <c r="H161" s="351">
        <v>0</v>
      </c>
      <c r="I161" s="351">
        <v>5418647</v>
      </c>
      <c r="J161" s="351">
        <v>5636661</v>
      </c>
      <c r="K161" s="351">
        <v>770810</v>
      </c>
      <c r="L161" s="351">
        <v>786230</v>
      </c>
      <c r="M161" s="351">
        <v>22619.5</v>
      </c>
      <c r="N161" s="351">
        <v>22991.13</v>
      </c>
      <c r="O161" s="351">
        <v>28203.4</v>
      </c>
      <c r="P161" s="351">
        <v>28255.8</v>
      </c>
      <c r="Q161" s="352">
        <v>97.75</v>
      </c>
      <c r="R161" s="373">
        <v>98</v>
      </c>
      <c r="S161" s="361">
        <v>0</v>
      </c>
      <c r="T161" s="361">
        <v>37.9</v>
      </c>
      <c r="U161" s="351">
        <v>22110.6</v>
      </c>
      <c r="V161" s="351">
        <v>22569.200000000001</v>
      </c>
      <c r="W161" s="351">
        <v>27568.823500000002</v>
      </c>
      <c r="X161" s="351">
        <v>27728.583999999999</v>
      </c>
      <c r="Y161" s="352">
        <v>245.07</v>
      </c>
      <c r="Z161" s="373">
        <v>249.75</v>
      </c>
      <c r="AA161" s="352">
        <v>245.07</v>
      </c>
      <c r="AB161" s="373">
        <v>249.75</v>
      </c>
      <c r="AC161" s="353" t="s">
        <v>1</v>
      </c>
      <c r="AD161" s="353" t="s">
        <v>1</v>
      </c>
      <c r="AE161" s="353">
        <v>1085.94</v>
      </c>
      <c r="AF161" s="353">
        <v>197.64</v>
      </c>
      <c r="AG161" s="353">
        <v>0</v>
      </c>
      <c r="AH161" s="352">
        <v>1533.33</v>
      </c>
      <c r="AI161" s="351">
        <v>0</v>
      </c>
      <c r="AJ161" s="351">
        <v>0</v>
      </c>
      <c r="AK161" s="351">
        <v>0</v>
      </c>
      <c r="AL161" s="351">
        <v>0</v>
      </c>
      <c r="AM161" s="351">
        <v>0</v>
      </c>
      <c r="AN161" s="354">
        <v>0</v>
      </c>
      <c r="AP161" s="356"/>
      <c r="AR161" s="430"/>
    </row>
    <row r="162" spans="1:44" s="355" customFormat="1" ht="15" x14ac:dyDescent="0.2">
      <c r="A162" s="415" t="s">
        <v>116</v>
      </c>
      <c r="B162" s="584" t="s">
        <v>115</v>
      </c>
      <c r="C162" s="380" t="s">
        <v>862</v>
      </c>
      <c r="D162" s="353"/>
      <c r="E162" s="350">
        <v>124859938</v>
      </c>
      <c r="F162" s="351">
        <v>130782012</v>
      </c>
      <c r="G162" s="351">
        <v>0</v>
      </c>
      <c r="H162" s="351">
        <v>0</v>
      </c>
      <c r="I162" s="351">
        <v>124859938</v>
      </c>
      <c r="J162" s="351">
        <v>130782012</v>
      </c>
      <c r="K162" s="351">
        <v>66090685</v>
      </c>
      <c r="L162" s="351">
        <v>62404612</v>
      </c>
      <c r="M162" s="351">
        <v>97847.3</v>
      </c>
      <c r="N162" s="351">
        <v>100488.8</v>
      </c>
      <c r="O162" s="351">
        <v>135238.29999999999</v>
      </c>
      <c r="P162" s="351">
        <v>137500.6</v>
      </c>
      <c r="Q162" s="352">
        <v>94</v>
      </c>
      <c r="R162" s="373">
        <v>94</v>
      </c>
      <c r="S162" s="361">
        <v>0</v>
      </c>
      <c r="T162" s="361">
        <v>0</v>
      </c>
      <c r="U162" s="351">
        <v>91976.5</v>
      </c>
      <c r="V162" s="351">
        <v>94459.5</v>
      </c>
      <c r="W162" s="351">
        <v>127124.00199999998</v>
      </c>
      <c r="X162" s="351">
        <v>129250.564</v>
      </c>
      <c r="Y162" s="352">
        <v>1357.52</v>
      </c>
      <c r="Z162" s="373">
        <v>1384.53</v>
      </c>
      <c r="AA162" s="352">
        <v>1357.52</v>
      </c>
      <c r="AB162" s="373">
        <v>1384.53</v>
      </c>
      <c r="AC162" s="353" t="s">
        <v>1</v>
      </c>
      <c r="AD162" s="353" t="s">
        <v>1</v>
      </c>
      <c r="AE162" s="353">
        <v>0</v>
      </c>
      <c r="AF162" s="353">
        <v>159.68</v>
      </c>
      <c r="AG162" s="353">
        <v>71.47</v>
      </c>
      <c r="AH162" s="352">
        <v>1615.68</v>
      </c>
      <c r="AI162" s="351">
        <v>0</v>
      </c>
      <c r="AJ162" s="351">
        <v>0</v>
      </c>
      <c r="AK162" s="351">
        <v>0</v>
      </c>
      <c r="AL162" s="351">
        <v>0</v>
      </c>
      <c r="AM162" s="351">
        <v>0</v>
      </c>
      <c r="AN162" s="354">
        <v>0</v>
      </c>
      <c r="AP162" s="356"/>
      <c r="AR162" s="430"/>
    </row>
    <row r="163" spans="1:44" s="355" customFormat="1" ht="15" x14ac:dyDescent="0.2">
      <c r="A163" s="415" t="s">
        <v>117</v>
      </c>
      <c r="B163" s="584" t="s">
        <v>60</v>
      </c>
      <c r="C163" s="380" t="s">
        <v>786</v>
      </c>
      <c r="D163" s="353" t="s">
        <v>1005</v>
      </c>
      <c r="E163" s="350">
        <v>54457776</v>
      </c>
      <c r="F163" s="351">
        <v>57985332</v>
      </c>
      <c r="G163" s="351">
        <v>0</v>
      </c>
      <c r="H163" s="351">
        <v>0</v>
      </c>
      <c r="I163" s="351">
        <v>54457776</v>
      </c>
      <c r="J163" s="351">
        <v>57985332</v>
      </c>
      <c r="K163" s="351">
        <v>109480</v>
      </c>
      <c r="L163" s="351">
        <v>106756</v>
      </c>
      <c r="M163" s="351">
        <v>45595.1</v>
      </c>
      <c r="N163" s="351">
        <v>47831.1</v>
      </c>
      <c r="O163" s="351">
        <v>67269.45</v>
      </c>
      <c r="P163" s="351">
        <v>58710.400000000001</v>
      </c>
      <c r="Q163" s="352">
        <v>97.5</v>
      </c>
      <c r="R163" s="373">
        <v>97.5</v>
      </c>
      <c r="S163" s="361">
        <v>0</v>
      </c>
      <c r="T163" s="361">
        <v>0</v>
      </c>
      <c r="U163" s="351">
        <v>44455.199999999997</v>
      </c>
      <c r="V163" s="351">
        <v>46635.3</v>
      </c>
      <c r="W163" s="351">
        <v>65587.713749999995</v>
      </c>
      <c r="X163" s="351">
        <v>57242.64</v>
      </c>
      <c r="Y163" s="352">
        <v>1225</v>
      </c>
      <c r="Z163" s="373">
        <v>1243.3800000000001</v>
      </c>
      <c r="AA163" s="352">
        <v>1225</v>
      </c>
      <c r="AB163" s="373">
        <v>1243.3800000000001</v>
      </c>
      <c r="AC163" s="353" t="s">
        <v>1</v>
      </c>
      <c r="AD163" s="353" t="s">
        <v>952</v>
      </c>
      <c r="AE163" s="353">
        <v>0</v>
      </c>
      <c r="AF163" s="353">
        <v>159.66999999999999</v>
      </c>
      <c r="AG163" s="353">
        <v>89.22</v>
      </c>
      <c r="AH163" s="352">
        <v>1492.27</v>
      </c>
      <c r="AI163" s="351">
        <v>0</v>
      </c>
      <c r="AJ163" s="351">
        <v>0</v>
      </c>
      <c r="AK163" s="351">
        <v>0</v>
      </c>
      <c r="AL163" s="351">
        <v>0</v>
      </c>
      <c r="AM163" s="351">
        <v>0</v>
      </c>
      <c r="AN163" s="354">
        <v>0</v>
      </c>
      <c r="AP163" s="356"/>
      <c r="AR163" s="430"/>
    </row>
    <row r="164" spans="1:44" s="355" customFormat="1" ht="15" x14ac:dyDescent="0.2">
      <c r="A164" s="415" t="s">
        <v>119</v>
      </c>
      <c r="B164" s="584" t="s">
        <v>118</v>
      </c>
      <c r="C164" s="380" t="s">
        <v>785</v>
      </c>
      <c r="D164" s="353"/>
      <c r="E164" s="350">
        <v>14155352</v>
      </c>
      <c r="F164" s="351">
        <v>14823367</v>
      </c>
      <c r="G164" s="351">
        <v>1287752</v>
      </c>
      <c r="H164" s="351">
        <v>1393958</v>
      </c>
      <c r="I164" s="351">
        <v>12867600</v>
      </c>
      <c r="J164" s="351">
        <v>13429409</v>
      </c>
      <c r="K164" s="351">
        <v>107170</v>
      </c>
      <c r="L164" s="351">
        <v>108870</v>
      </c>
      <c r="M164" s="351">
        <v>56022.3</v>
      </c>
      <c r="N164" s="351">
        <v>57327.8</v>
      </c>
      <c r="O164" s="351">
        <v>62221.599999999999</v>
      </c>
      <c r="P164" s="351">
        <v>63525.5</v>
      </c>
      <c r="Q164" s="352">
        <v>99</v>
      </c>
      <c r="R164" s="373">
        <v>99</v>
      </c>
      <c r="S164" s="361">
        <v>213</v>
      </c>
      <c r="T164" s="361">
        <v>219.8</v>
      </c>
      <c r="U164" s="351">
        <v>55675.1</v>
      </c>
      <c r="V164" s="351">
        <v>56974.3</v>
      </c>
      <c r="W164" s="351">
        <v>61812.383999999998</v>
      </c>
      <c r="X164" s="351">
        <v>63110.045000000006</v>
      </c>
      <c r="Y164" s="352">
        <v>254.25</v>
      </c>
      <c r="Z164" s="373">
        <v>260.18</v>
      </c>
      <c r="AA164" s="352">
        <v>231.12</v>
      </c>
      <c r="AB164" s="373">
        <v>235.71</v>
      </c>
      <c r="AC164" s="353" t="s">
        <v>1</v>
      </c>
      <c r="AD164" s="353" t="s">
        <v>1</v>
      </c>
      <c r="AE164" s="353">
        <v>1089.99</v>
      </c>
      <c r="AF164" s="353">
        <v>147.15</v>
      </c>
      <c r="AG164" s="353">
        <v>70.650000000000006</v>
      </c>
      <c r="AH164" s="352">
        <v>1567.97</v>
      </c>
      <c r="AI164" s="351">
        <v>41</v>
      </c>
      <c r="AJ164" s="351">
        <v>30424</v>
      </c>
      <c r="AK164" s="351">
        <v>0</v>
      </c>
      <c r="AL164" s="351">
        <v>0</v>
      </c>
      <c r="AM164" s="351">
        <v>35</v>
      </c>
      <c r="AN164" s="354">
        <v>30028.9</v>
      </c>
      <c r="AP164" s="356"/>
      <c r="AR164" s="430"/>
    </row>
    <row r="165" spans="1:44" s="355" customFormat="1" ht="15" x14ac:dyDescent="0.2">
      <c r="A165" s="415" t="s">
        <v>121</v>
      </c>
      <c r="B165" s="584" t="s">
        <v>120</v>
      </c>
      <c r="C165" s="380" t="s">
        <v>785</v>
      </c>
      <c r="D165" s="353" t="s">
        <v>1005</v>
      </c>
      <c r="E165" s="350">
        <v>5038964</v>
      </c>
      <c r="F165" s="351">
        <v>5195734</v>
      </c>
      <c r="G165" s="351">
        <v>1021238</v>
      </c>
      <c r="H165" s="351">
        <v>1074017</v>
      </c>
      <c r="I165" s="351">
        <v>4017726</v>
      </c>
      <c r="J165" s="351">
        <v>4121717</v>
      </c>
      <c r="K165" s="351">
        <v>0</v>
      </c>
      <c r="L165" s="351">
        <v>0</v>
      </c>
      <c r="M165" s="351">
        <v>23167.599999999999</v>
      </c>
      <c r="N165" s="351">
        <v>23464.2</v>
      </c>
      <c r="O165" s="351">
        <v>26756</v>
      </c>
      <c r="P165" s="351">
        <v>25599.200000000001</v>
      </c>
      <c r="Q165" s="352">
        <v>98.4</v>
      </c>
      <c r="R165" s="373">
        <v>98.2</v>
      </c>
      <c r="S165" s="361">
        <v>0</v>
      </c>
      <c r="T165" s="361">
        <v>0</v>
      </c>
      <c r="U165" s="351">
        <v>22796.9</v>
      </c>
      <c r="V165" s="351">
        <v>23041.8</v>
      </c>
      <c r="W165" s="351">
        <v>26327.903999999999</v>
      </c>
      <c r="X165" s="351">
        <v>25138.414399999998</v>
      </c>
      <c r="Y165" s="352">
        <v>221.04</v>
      </c>
      <c r="Z165" s="373">
        <v>225.49</v>
      </c>
      <c r="AA165" s="352">
        <v>176.24</v>
      </c>
      <c r="AB165" s="373">
        <v>178.88</v>
      </c>
      <c r="AC165" s="353" t="s">
        <v>1</v>
      </c>
      <c r="AD165" s="353" t="s">
        <v>1</v>
      </c>
      <c r="AE165" s="353">
        <v>1086.75</v>
      </c>
      <c r="AF165" s="353">
        <v>147.15</v>
      </c>
      <c r="AG165" s="353">
        <v>66.42</v>
      </c>
      <c r="AH165" s="352">
        <v>1525.81</v>
      </c>
      <c r="AI165" s="351">
        <v>33</v>
      </c>
      <c r="AJ165" s="351">
        <v>23041.8</v>
      </c>
      <c r="AK165" s="351">
        <v>0</v>
      </c>
      <c r="AL165" s="351">
        <v>0</v>
      </c>
      <c r="AM165" s="351">
        <v>33</v>
      </c>
      <c r="AN165" s="354">
        <v>23041.8</v>
      </c>
      <c r="AP165" s="356"/>
      <c r="AR165" s="430"/>
    </row>
    <row r="166" spans="1:44" s="355" customFormat="1" ht="15" x14ac:dyDescent="0.2">
      <c r="A166" s="415" t="s">
        <v>123</v>
      </c>
      <c r="B166" s="584" t="s">
        <v>122</v>
      </c>
      <c r="C166" s="380" t="s">
        <v>785</v>
      </c>
      <c r="D166" s="353"/>
      <c r="E166" s="350">
        <v>5506907</v>
      </c>
      <c r="F166" s="351">
        <v>5679994</v>
      </c>
      <c r="G166" s="351">
        <v>1621823</v>
      </c>
      <c r="H166" s="351">
        <v>1697889</v>
      </c>
      <c r="I166" s="351">
        <v>3885084</v>
      </c>
      <c r="J166" s="351">
        <v>3982105</v>
      </c>
      <c r="K166" s="351">
        <v>0</v>
      </c>
      <c r="L166" s="351">
        <v>0</v>
      </c>
      <c r="M166" s="351">
        <v>28376.5</v>
      </c>
      <c r="N166" s="351">
        <v>29085.15</v>
      </c>
      <c r="O166" s="351">
        <v>31485.58</v>
      </c>
      <c r="P166" s="351">
        <v>31889</v>
      </c>
      <c r="Q166" s="352">
        <v>99.5</v>
      </c>
      <c r="R166" s="373">
        <v>99.5</v>
      </c>
      <c r="S166" s="361">
        <v>0</v>
      </c>
      <c r="T166" s="361">
        <v>0</v>
      </c>
      <c r="U166" s="351">
        <v>28234.6</v>
      </c>
      <c r="V166" s="351">
        <v>28939.7</v>
      </c>
      <c r="W166" s="351">
        <v>31328.152100000003</v>
      </c>
      <c r="X166" s="351">
        <v>31729.555</v>
      </c>
      <c r="Y166" s="352">
        <v>195.04</v>
      </c>
      <c r="Z166" s="373">
        <v>196.27</v>
      </c>
      <c r="AA166" s="352">
        <v>137.6</v>
      </c>
      <c r="AB166" s="373">
        <v>137.6</v>
      </c>
      <c r="AC166" s="353" t="s">
        <v>1</v>
      </c>
      <c r="AD166" s="353" t="s">
        <v>1</v>
      </c>
      <c r="AE166" s="353">
        <v>1079.77</v>
      </c>
      <c r="AF166" s="353">
        <v>185.9</v>
      </c>
      <c r="AG166" s="353">
        <v>76.5</v>
      </c>
      <c r="AH166" s="352">
        <v>1538.44</v>
      </c>
      <c r="AI166" s="351">
        <v>68</v>
      </c>
      <c r="AJ166" s="351">
        <v>28939.72</v>
      </c>
      <c r="AK166" s="351">
        <v>0</v>
      </c>
      <c r="AL166" s="351">
        <v>0</v>
      </c>
      <c r="AM166" s="351">
        <v>54</v>
      </c>
      <c r="AN166" s="354">
        <v>28939.72</v>
      </c>
      <c r="AP166" s="356"/>
      <c r="AR166" s="430"/>
    </row>
    <row r="167" spans="1:44" s="355" customFormat="1" ht="15" x14ac:dyDescent="0.2">
      <c r="A167" s="415" t="s">
        <v>125</v>
      </c>
      <c r="B167" s="584" t="s">
        <v>124</v>
      </c>
      <c r="C167" s="380" t="s">
        <v>862</v>
      </c>
      <c r="D167" s="353"/>
      <c r="E167" s="350">
        <v>115102798</v>
      </c>
      <c r="F167" s="351">
        <v>118807771</v>
      </c>
      <c r="G167" s="351">
        <v>0</v>
      </c>
      <c r="H167" s="351">
        <v>0</v>
      </c>
      <c r="I167" s="351">
        <v>115102798</v>
      </c>
      <c r="J167" s="351">
        <v>118807771</v>
      </c>
      <c r="K167" s="351">
        <v>72190000</v>
      </c>
      <c r="L167" s="351">
        <v>71225000</v>
      </c>
      <c r="M167" s="351">
        <v>105351</v>
      </c>
      <c r="N167" s="351">
        <v>107246</v>
      </c>
      <c r="O167" s="351">
        <v>139532.1</v>
      </c>
      <c r="P167" s="351">
        <v>138291.1</v>
      </c>
      <c r="Q167" s="352">
        <v>93.2</v>
      </c>
      <c r="R167" s="373">
        <v>94.5</v>
      </c>
      <c r="S167" s="361">
        <v>1</v>
      </c>
      <c r="T167" s="361">
        <v>0.7</v>
      </c>
      <c r="U167" s="351">
        <v>98188.1</v>
      </c>
      <c r="V167" s="351">
        <v>101348.2</v>
      </c>
      <c r="W167" s="351">
        <v>130044.91720000001</v>
      </c>
      <c r="X167" s="351">
        <v>130685.78950000001</v>
      </c>
      <c r="Y167" s="352">
        <v>1172.27</v>
      </c>
      <c r="Z167" s="373">
        <v>1172.27</v>
      </c>
      <c r="AA167" s="352">
        <v>1172.27</v>
      </c>
      <c r="AB167" s="373">
        <v>1172.27</v>
      </c>
      <c r="AC167" s="353" t="s">
        <v>1</v>
      </c>
      <c r="AD167" s="353" t="s">
        <v>1</v>
      </c>
      <c r="AE167" s="353">
        <v>0</v>
      </c>
      <c r="AF167" s="353">
        <v>152.30000000000001</v>
      </c>
      <c r="AG167" s="353">
        <v>57.64</v>
      </c>
      <c r="AH167" s="352">
        <v>1382.21</v>
      </c>
      <c r="AI167" s="351">
        <v>0</v>
      </c>
      <c r="AJ167" s="351">
        <v>0</v>
      </c>
      <c r="AK167" s="351">
        <v>0</v>
      </c>
      <c r="AL167" s="351">
        <v>0</v>
      </c>
      <c r="AM167" s="351">
        <v>0</v>
      </c>
      <c r="AN167" s="354">
        <v>0</v>
      </c>
      <c r="AP167" s="356"/>
      <c r="AR167" s="430"/>
    </row>
    <row r="168" spans="1:44" s="355" customFormat="1" ht="15" x14ac:dyDescent="0.2">
      <c r="A168" s="415" t="s">
        <v>127</v>
      </c>
      <c r="B168" s="584" t="s">
        <v>126</v>
      </c>
      <c r="C168" s="380" t="s">
        <v>785</v>
      </c>
      <c r="D168" s="353"/>
      <c r="E168" s="350">
        <v>5050351</v>
      </c>
      <c r="F168" s="351">
        <v>5199527</v>
      </c>
      <c r="G168" s="351">
        <v>73289</v>
      </c>
      <c r="H168" s="351">
        <v>73289</v>
      </c>
      <c r="I168" s="351">
        <v>4977062</v>
      </c>
      <c r="J168" s="351">
        <v>5126238</v>
      </c>
      <c r="K168" s="351">
        <v>0</v>
      </c>
      <c r="L168" s="351">
        <v>0</v>
      </c>
      <c r="M168" s="351">
        <v>27423.73</v>
      </c>
      <c r="N168" s="351">
        <v>28174.1</v>
      </c>
      <c r="O168" s="351">
        <v>32343.27</v>
      </c>
      <c r="P168" s="351">
        <v>33385.599999999999</v>
      </c>
      <c r="Q168" s="352">
        <v>98.25</v>
      </c>
      <c r="R168" s="373">
        <v>98.5</v>
      </c>
      <c r="S168" s="361">
        <v>0</v>
      </c>
      <c r="T168" s="361">
        <v>0</v>
      </c>
      <c r="U168" s="351">
        <v>26943.8</v>
      </c>
      <c r="V168" s="351">
        <v>27751.5</v>
      </c>
      <c r="W168" s="351">
        <v>31777.262775000003</v>
      </c>
      <c r="X168" s="351">
        <v>32884.815999999999</v>
      </c>
      <c r="Y168" s="352">
        <v>187.44</v>
      </c>
      <c r="Z168" s="373">
        <v>187.36</v>
      </c>
      <c r="AA168" s="352">
        <v>184.72</v>
      </c>
      <c r="AB168" s="373">
        <v>184.72</v>
      </c>
      <c r="AC168" s="353" t="s">
        <v>1</v>
      </c>
      <c r="AD168" s="353" t="s">
        <v>1</v>
      </c>
      <c r="AE168" s="353">
        <v>1241.1400000000001</v>
      </c>
      <c r="AF168" s="353">
        <v>176.4</v>
      </c>
      <c r="AG168" s="353">
        <v>72.44</v>
      </c>
      <c r="AH168" s="352">
        <v>1677.34</v>
      </c>
      <c r="AI168" s="351">
        <v>1</v>
      </c>
      <c r="AJ168" s="351">
        <v>2899</v>
      </c>
      <c r="AK168" s="351">
        <v>1</v>
      </c>
      <c r="AL168" s="351">
        <v>16637.7</v>
      </c>
      <c r="AM168" s="351">
        <v>1</v>
      </c>
      <c r="AN168" s="354">
        <v>2899</v>
      </c>
      <c r="AP168" s="356"/>
      <c r="AR168" s="430"/>
    </row>
    <row r="169" spans="1:44" s="355" customFormat="1" ht="15" x14ac:dyDescent="0.2">
      <c r="A169" s="415" t="s">
        <v>128</v>
      </c>
      <c r="B169" s="584" t="s">
        <v>61</v>
      </c>
      <c r="C169" s="380" t="s">
        <v>786</v>
      </c>
      <c r="D169" s="353"/>
      <c r="E169" s="350">
        <v>91641753</v>
      </c>
      <c r="F169" s="351">
        <v>95615917</v>
      </c>
      <c r="G169" s="351">
        <v>356602</v>
      </c>
      <c r="H169" s="351">
        <v>366466</v>
      </c>
      <c r="I169" s="351">
        <v>91285151</v>
      </c>
      <c r="J169" s="351">
        <v>95249451</v>
      </c>
      <c r="K169" s="351">
        <v>0</v>
      </c>
      <c r="L169" s="351">
        <v>0</v>
      </c>
      <c r="M169" s="351">
        <v>79982.539999999994</v>
      </c>
      <c r="N169" s="351">
        <v>81840.570000000007</v>
      </c>
      <c r="O169" s="351">
        <v>91461.119999999995</v>
      </c>
      <c r="P169" s="351">
        <v>92011.88</v>
      </c>
      <c r="Q169" s="352">
        <v>97.6</v>
      </c>
      <c r="R169" s="373">
        <v>97.6</v>
      </c>
      <c r="S169" s="361">
        <v>343.83</v>
      </c>
      <c r="T169" s="361">
        <v>336.39</v>
      </c>
      <c r="U169" s="351">
        <v>78406.8</v>
      </c>
      <c r="V169" s="351">
        <v>80212.800000000003</v>
      </c>
      <c r="W169" s="351">
        <v>89609.883119999999</v>
      </c>
      <c r="X169" s="351">
        <v>90139.984880000004</v>
      </c>
      <c r="Y169" s="352">
        <v>1168.8</v>
      </c>
      <c r="Z169" s="373">
        <v>1192.03</v>
      </c>
      <c r="AA169" s="352">
        <v>1164.24</v>
      </c>
      <c r="AB169" s="373">
        <v>1187.46</v>
      </c>
      <c r="AC169" s="353" t="s">
        <v>1</v>
      </c>
      <c r="AD169" s="353" t="s">
        <v>1</v>
      </c>
      <c r="AE169" s="353">
        <v>0</v>
      </c>
      <c r="AF169" s="353">
        <v>147.15</v>
      </c>
      <c r="AG169" s="353">
        <v>70.650000000000006</v>
      </c>
      <c r="AH169" s="352">
        <v>1409.83</v>
      </c>
      <c r="AI169" s="351">
        <v>11</v>
      </c>
      <c r="AJ169" s="351">
        <v>11601.57</v>
      </c>
      <c r="AK169" s="351">
        <v>0</v>
      </c>
      <c r="AL169" s="351">
        <v>0</v>
      </c>
      <c r="AM169" s="351">
        <v>11</v>
      </c>
      <c r="AN169" s="354">
        <v>11601.57</v>
      </c>
      <c r="AP169" s="356"/>
      <c r="AR169" s="430"/>
    </row>
    <row r="170" spans="1:44" s="355" customFormat="1" ht="15" x14ac:dyDescent="0.2">
      <c r="A170" s="415" t="s">
        <v>130</v>
      </c>
      <c r="B170" s="584" t="s">
        <v>129</v>
      </c>
      <c r="C170" s="380" t="s">
        <v>785</v>
      </c>
      <c r="D170" s="353"/>
      <c r="E170" s="350">
        <v>3664966</v>
      </c>
      <c r="F170" s="351">
        <v>3770201</v>
      </c>
      <c r="G170" s="351">
        <v>518981.12</v>
      </c>
      <c r="H170" s="351">
        <v>527962</v>
      </c>
      <c r="I170" s="351">
        <v>3145984.88</v>
      </c>
      <c r="J170" s="351">
        <v>3242239</v>
      </c>
      <c r="K170" s="351">
        <v>15377</v>
      </c>
      <c r="L170" s="351">
        <v>15685</v>
      </c>
      <c r="M170" s="351">
        <v>17811.57</v>
      </c>
      <c r="N170" s="351">
        <v>18030.38</v>
      </c>
      <c r="O170" s="351">
        <v>19275.599999999999</v>
      </c>
      <c r="P170" s="351">
        <v>19439.689999999999</v>
      </c>
      <c r="Q170" s="352">
        <v>99.1</v>
      </c>
      <c r="R170" s="373">
        <v>99.1</v>
      </c>
      <c r="S170" s="361">
        <v>56.2</v>
      </c>
      <c r="T170" s="361">
        <v>41.2</v>
      </c>
      <c r="U170" s="351">
        <v>17707.5</v>
      </c>
      <c r="V170" s="351">
        <v>17909.3</v>
      </c>
      <c r="W170" s="351">
        <v>19158.319599999999</v>
      </c>
      <c r="X170" s="351">
        <v>19305.932789999999</v>
      </c>
      <c r="Y170" s="352">
        <v>206.9725</v>
      </c>
      <c r="Z170" s="373">
        <v>210.52</v>
      </c>
      <c r="AA170" s="352">
        <v>177.66399999999999</v>
      </c>
      <c r="AB170" s="373">
        <v>181.04</v>
      </c>
      <c r="AC170" s="353" t="s">
        <v>1</v>
      </c>
      <c r="AD170" s="353" t="s">
        <v>1</v>
      </c>
      <c r="AE170" s="353">
        <v>1084.1500000000001</v>
      </c>
      <c r="AF170" s="353">
        <v>180</v>
      </c>
      <c r="AG170" s="353">
        <v>60.43</v>
      </c>
      <c r="AH170" s="352">
        <v>1535.1</v>
      </c>
      <c r="AI170" s="351">
        <v>26</v>
      </c>
      <c r="AJ170" s="351">
        <v>9417.7000000000007</v>
      </c>
      <c r="AK170" s="351">
        <v>0</v>
      </c>
      <c r="AL170" s="351">
        <v>0</v>
      </c>
      <c r="AM170" s="351">
        <v>26</v>
      </c>
      <c r="AN170" s="354">
        <v>9417.7000000000007</v>
      </c>
      <c r="AP170" s="356"/>
      <c r="AR170" s="430"/>
    </row>
    <row r="171" spans="1:44" s="355" customFormat="1" ht="15" x14ac:dyDescent="0.2">
      <c r="A171" s="415" t="s">
        <v>132</v>
      </c>
      <c r="B171" s="584" t="s">
        <v>131</v>
      </c>
      <c r="C171" s="380" t="s">
        <v>785</v>
      </c>
      <c r="D171" s="353"/>
      <c r="E171" s="350">
        <v>8065443</v>
      </c>
      <c r="F171" s="351">
        <v>8201229</v>
      </c>
      <c r="G171" s="351">
        <v>2530903</v>
      </c>
      <c r="H171" s="351">
        <v>2598152</v>
      </c>
      <c r="I171" s="351">
        <v>5534540</v>
      </c>
      <c r="J171" s="351">
        <v>5603077</v>
      </c>
      <c r="K171" s="351">
        <v>0</v>
      </c>
      <c r="L171" s="351">
        <v>0</v>
      </c>
      <c r="M171" s="351">
        <v>38217.199999999997</v>
      </c>
      <c r="N171" s="351">
        <v>38826.400000000001</v>
      </c>
      <c r="O171" s="351">
        <v>41847.199999999997</v>
      </c>
      <c r="P171" s="351">
        <v>42719.199999999997</v>
      </c>
      <c r="Q171" s="352">
        <v>98</v>
      </c>
      <c r="R171" s="373">
        <v>98</v>
      </c>
      <c r="S171" s="361">
        <v>0</v>
      </c>
      <c r="T171" s="361">
        <v>0</v>
      </c>
      <c r="U171" s="351">
        <v>37452.9</v>
      </c>
      <c r="V171" s="351">
        <v>38049.9</v>
      </c>
      <c r="W171" s="351">
        <v>41010.255999999994</v>
      </c>
      <c r="X171" s="351">
        <v>41864.815999999999</v>
      </c>
      <c r="Y171" s="352">
        <v>215.35</v>
      </c>
      <c r="Z171" s="373">
        <v>215.54</v>
      </c>
      <c r="AA171" s="352">
        <v>147.77000000000001</v>
      </c>
      <c r="AB171" s="373">
        <v>147.26</v>
      </c>
      <c r="AC171" s="353" t="s">
        <v>1</v>
      </c>
      <c r="AD171" s="353" t="s">
        <v>1</v>
      </c>
      <c r="AE171" s="353">
        <v>1027.3</v>
      </c>
      <c r="AF171" s="353">
        <v>174.78</v>
      </c>
      <c r="AG171" s="353">
        <v>78.42</v>
      </c>
      <c r="AH171" s="352">
        <v>1496.04</v>
      </c>
      <c r="AI171" s="351">
        <v>62</v>
      </c>
      <c r="AJ171" s="351">
        <v>38049.870000000003</v>
      </c>
      <c r="AK171" s="351">
        <v>0</v>
      </c>
      <c r="AL171" s="351">
        <v>0</v>
      </c>
      <c r="AM171" s="351">
        <v>56</v>
      </c>
      <c r="AN171" s="354">
        <v>37615.629999999997</v>
      </c>
      <c r="AP171" s="356"/>
      <c r="AR171" s="430"/>
    </row>
    <row r="172" spans="1:44" s="355" customFormat="1" ht="15" x14ac:dyDescent="0.2">
      <c r="A172" s="415" t="s">
        <v>134</v>
      </c>
      <c r="B172" s="584" t="s">
        <v>133</v>
      </c>
      <c r="C172" s="380" t="s">
        <v>979</v>
      </c>
      <c r="D172" s="353"/>
      <c r="E172" s="350">
        <v>75342521</v>
      </c>
      <c r="F172" s="351">
        <v>77051300</v>
      </c>
      <c r="G172" s="351">
        <v>0</v>
      </c>
      <c r="H172" s="351">
        <v>0</v>
      </c>
      <c r="I172" s="351">
        <v>75342521</v>
      </c>
      <c r="J172" s="351">
        <v>77051300</v>
      </c>
      <c r="K172" s="351">
        <v>930952</v>
      </c>
      <c r="L172" s="351">
        <v>925656</v>
      </c>
      <c r="M172" s="351">
        <v>70187.7</v>
      </c>
      <c r="N172" s="351">
        <v>71601.600000000006</v>
      </c>
      <c r="O172" s="351">
        <v>79392.399999999994</v>
      </c>
      <c r="P172" s="351">
        <v>80589.899999999994</v>
      </c>
      <c r="Q172" s="352">
        <v>97</v>
      </c>
      <c r="R172" s="373">
        <v>97.25</v>
      </c>
      <c r="S172" s="361">
        <v>5.3</v>
      </c>
      <c r="T172" s="361">
        <v>5.3</v>
      </c>
      <c r="U172" s="351">
        <v>68087.399999999994</v>
      </c>
      <c r="V172" s="351">
        <v>69638</v>
      </c>
      <c r="W172" s="351">
        <v>77015.928</v>
      </c>
      <c r="X172" s="351">
        <v>78378.977749999991</v>
      </c>
      <c r="Y172" s="352">
        <v>1106.56</v>
      </c>
      <c r="Z172" s="373">
        <v>1106.45</v>
      </c>
      <c r="AA172" s="352">
        <v>1106.56</v>
      </c>
      <c r="AB172" s="373">
        <v>1106.45</v>
      </c>
      <c r="AC172" s="353" t="s">
        <v>1</v>
      </c>
      <c r="AD172" s="353" t="s">
        <v>1</v>
      </c>
      <c r="AE172" s="353">
        <v>295</v>
      </c>
      <c r="AF172" s="353">
        <v>0</v>
      </c>
      <c r="AG172" s="353">
        <v>0</v>
      </c>
      <c r="AH172" s="352">
        <v>1401.45</v>
      </c>
      <c r="AI172" s="351">
        <v>0</v>
      </c>
      <c r="AJ172" s="351">
        <v>0</v>
      </c>
      <c r="AK172" s="351">
        <v>0</v>
      </c>
      <c r="AL172" s="351">
        <v>0</v>
      </c>
      <c r="AM172" s="351">
        <v>0</v>
      </c>
      <c r="AN172" s="354">
        <v>0</v>
      </c>
      <c r="AP172" s="356"/>
      <c r="AR172" s="430"/>
    </row>
    <row r="173" spans="1:44" s="355" customFormat="1" ht="15" x14ac:dyDescent="0.2">
      <c r="A173" s="415" t="s">
        <v>136</v>
      </c>
      <c r="B173" s="584" t="s">
        <v>135</v>
      </c>
      <c r="C173" s="380" t="s">
        <v>785</v>
      </c>
      <c r="D173" s="353"/>
      <c r="E173" s="350">
        <v>5938594</v>
      </c>
      <c r="F173" s="351">
        <v>6107585</v>
      </c>
      <c r="G173" s="351">
        <v>1021264</v>
      </c>
      <c r="H173" s="351">
        <v>1136755</v>
      </c>
      <c r="I173" s="351">
        <v>4917330</v>
      </c>
      <c r="J173" s="351">
        <v>4970830</v>
      </c>
      <c r="K173" s="351">
        <v>0</v>
      </c>
      <c r="L173" s="351">
        <v>0</v>
      </c>
      <c r="M173" s="351">
        <v>27547</v>
      </c>
      <c r="N173" s="351">
        <v>27846.69</v>
      </c>
      <c r="O173" s="351">
        <v>30347</v>
      </c>
      <c r="P173" s="351">
        <v>30346.69</v>
      </c>
      <c r="Q173" s="352">
        <v>98</v>
      </c>
      <c r="R173" s="373">
        <v>98</v>
      </c>
      <c r="S173" s="361">
        <v>0</v>
      </c>
      <c r="T173" s="361">
        <v>0</v>
      </c>
      <c r="U173" s="351">
        <v>26996.1</v>
      </c>
      <c r="V173" s="351">
        <v>27289.759999999998</v>
      </c>
      <c r="W173" s="351">
        <v>29740.059999999998</v>
      </c>
      <c r="X173" s="351">
        <v>29739.756199999996</v>
      </c>
      <c r="Y173" s="352">
        <v>219.98</v>
      </c>
      <c r="Z173" s="373">
        <v>223.81</v>
      </c>
      <c r="AA173" s="352">
        <v>182.15</v>
      </c>
      <c r="AB173" s="373">
        <v>182.15</v>
      </c>
      <c r="AC173" s="353" t="s">
        <v>1</v>
      </c>
      <c r="AD173" s="353" t="s">
        <v>1</v>
      </c>
      <c r="AE173" s="353">
        <v>1161.27</v>
      </c>
      <c r="AF173" s="353">
        <v>169.47</v>
      </c>
      <c r="AG173" s="353">
        <v>78.42</v>
      </c>
      <c r="AH173" s="352">
        <v>1632.97</v>
      </c>
      <c r="AI173" s="351">
        <v>62</v>
      </c>
      <c r="AJ173" s="351">
        <v>27289.759999999998</v>
      </c>
      <c r="AK173" s="351">
        <v>0</v>
      </c>
      <c r="AL173" s="351">
        <v>0</v>
      </c>
      <c r="AM173" s="351">
        <v>54</v>
      </c>
      <c r="AN173" s="354">
        <v>26979.5</v>
      </c>
      <c r="AP173" s="356"/>
      <c r="AR173" s="430"/>
    </row>
    <row r="174" spans="1:44" s="355" customFormat="1" ht="15" x14ac:dyDescent="0.2">
      <c r="A174" s="415" t="s">
        <v>138</v>
      </c>
      <c r="B174" s="584" t="s">
        <v>137</v>
      </c>
      <c r="C174" s="380" t="s">
        <v>785</v>
      </c>
      <c r="D174" s="353"/>
      <c r="E174" s="350">
        <v>7310677</v>
      </c>
      <c r="F174" s="351">
        <v>7597465</v>
      </c>
      <c r="G174" s="351">
        <v>2041904</v>
      </c>
      <c r="H174" s="351">
        <v>2137544</v>
      </c>
      <c r="I174" s="351">
        <v>5268773</v>
      </c>
      <c r="J174" s="351">
        <v>5459921</v>
      </c>
      <c r="K174" s="351">
        <v>0</v>
      </c>
      <c r="L174" s="351">
        <v>0</v>
      </c>
      <c r="M174" s="351">
        <v>34261.199999999997</v>
      </c>
      <c r="N174" s="351">
        <v>34913.1</v>
      </c>
      <c r="O174" s="351">
        <v>37305.4</v>
      </c>
      <c r="P174" s="351">
        <v>37760.300000000003</v>
      </c>
      <c r="Q174" s="352">
        <v>99.4</v>
      </c>
      <c r="R174" s="373">
        <v>99.4</v>
      </c>
      <c r="S174" s="361">
        <v>206.13</v>
      </c>
      <c r="T174" s="361">
        <v>207.7</v>
      </c>
      <c r="U174" s="351">
        <v>34261.800000000003</v>
      </c>
      <c r="V174" s="351">
        <v>34911.300000000003</v>
      </c>
      <c r="W174" s="351">
        <v>37287.6976</v>
      </c>
      <c r="X174" s="351">
        <v>37741.438199999997</v>
      </c>
      <c r="Y174" s="352">
        <v>213.38</v>
      </c>
      <c r="Z174" s="373">
        <v>217.62</v>
      </c>
      <c r="AA174" s="352">
        <v>153.78</v>
      </c>
      <c r="AB174" s="373">
        <v>156.38999999999999</v>
      </c>
      <c r="AC174" s="353" t="s">
        <v>1</v>
      </c>
      <c r="AD174" s="353" t="s">
        <v>1</v>
      </c>
      <c r="AE174" s="353">
        <v>1126.53</v>
      </c>
      <c r="AF174" s="353">
        <v>170.1</v>
      </c>
      <c r="AG174" s="353">
        <v>0</v>
      </c>
      <c r="AH174" s="352">
        <v>1514.25</v>
      </c>
      <c r="AI174" s="351">
        <v>123</v>
      </c>
      <c r="AJ174" s="351">
        <v>34911.26</v>
      </c>
      <c r="AK174" s="351">
        <v>0</v>
      </c>
      <c r="AL174" s="351">
        <v>0</v>
      </c>
      <c r="AM174" s="351">
        <v>108</v>
      </c>
      <c r="AN174" s="354">
        <v>34266.04</v>
      </c>
      <c r="AP174" s="356"/>
      <c r="AR174" s="430"/>
    </row>
    <row r="175" spans="1:44" s="355" customFormat="1" ht="15" x14ac:dyDescent="0.2">
      <c r="A175" s="415" t="s">
        <v>35</v>
      </c>
      <c r="B175" s="584" t="s">
        <v>34</v>
      </c>
      <c r="C175" s="380" t="s">
        <v>785</v>
      </c>
      <c r="D175" s="353"/>
      <c r="E175" s="350">
        <v>11728850</v>
      </c>
      <c r="F175" s="351">
        <v>11931653</v>
      </c>
      <c r="G175" s="351">
        <v>3312088</v>
      </c>
      <c r="H175" s="351">
        <v>3410080</v>
      </c>
      <c r="I175" s="351">
        <v>8416762</v>
      </c>
      <c r="J175" s="351">
        <v>8521573</v>
      </c>
      <c r="K175" s="351">
        <v>12504</v>
      </c>
      <c r="L175" s="351">
        <v>13294</v>
      </c>
      <c r="M175" s="351">
        <v>56665.94</v>
      </c>
      <c r="N175" s="351">
        <v>57371.6</v>
      </c>
      <c r="O175" s="351">
        <v>59884.3</v>
      </c>
      <c r="P175" s="351">
        <v>60872.09</v>
      </c>
      <c r="Q175" s="352">
        <v>99.3</v>
      </c>
      <c r="R175" s="373">
        <v>99.3</v>
      </c>
      <c r="S175" s="361">
        <v>0</v>
      </c>
      <c r="T175" s="361">
        <v>0</v>
      </c>
      <c r="U175" s="351">
        <v>56269.3</v>
      </c>
      <c r="V175" s="351">
        <v>56970</v>
      </c>
      <c r="W175" s="351">
        <v>59465.109900000003</v>
      </c>
      <c r="X175" s="351">
        <v>60445.985369999995</v>
      </c>
      <c r="Y175" s="352">
        <v>208.44</v>
      </c>
      <c r="Z175" s="373">
        <v>209.44</v>
      </c>
      <c r="AA175" s="352">
        <v>149.58000000000001</v>
      </c>
      <c r="AB175" s="373">
        <v>149.58000000000001</v>
      </c>
      <c r="AC175" s="353" t="s">
        <v>1</v>
      </c>
      <c r="AD175" s="353" t="s">
        <v>1</v>
      </c>
      <c r="AE175" s="353">
        <v>1161.99</v>
      </c>
      <c r="AF175" s="353">
        <v>143.91</v>
      </c>
      <c r="AG175" s="353">
        <v>0</v>
      </c>
      <c r="AH175" s="352">
        <v>1515.34</v>
      </c>
      <c r="AI175" s="351">
        <v>24</v>
      </c>
      <c r="AJ175" s="351">
        <v>56970</v>
      </c>
      <c r="AK175" s="351">
        <v>0</v>
      </c>
      <c r="AL175" s="351">
        <v>0</v>
      </c>
      <c r="AM175" s="351">
        <v>24</v>
      </c>
      <c r="AN175" s="354">
        <v>56970</v>
      </c>
      <c r="AP175" s="356"/>
      <c r="AR175" s="430"/>
    </row>
    <row r="176" spans="1:44" s="355" customFormat="1" ht="15" x14ac:dyDescent="0.2">
      <c r="A176" s="415" t="s">
        <v>36</v>
      </c>
      <c r="B176" s="584" t="s">
        <v>62</v>
      </c>
      <c r="C176" s="380" t="s">
        <v>786</v>
      </c>
      <c r="D176" s="353"/>
      <c r="E176" s="350">
        <v>41000350</v>
      </c>
      <c r="F176" s="351">
        <v>42570798</v>
      </c>
      <c r="G176" s="351">
        <v>13300</v>
      </c>
      <c r="H176" s="351">
        <v>13500</v>
      </c>
      <c r="I176" s="351">
        <v>40987050</v>
      </c>
      <c r="J176" s="351">
        <v>42557298</v>
      </c>
      <c r="K176" s="351">
        <v>111930</v>
      </c>
      <c r="L176" s="351">
        <v>110726</v>
      </c>
      <c r="M176" s="351">
        <v>31409.8</v>
      </c>
      <c r="N176" s="351">
        <v>32020.85</v>
      </c>
      <c r="O176" s="351">
        <v>40626.6</v>
      </c>
      <c r="P176" s="351">
        <v>41743.4</v>
      </c>
      <c r="Q176" s="352">
        <v>96.3</v>
      </c>
      <c r="R176" s="373">
        <v>96.3</v>
      </c>
      <c r="S176" s="361">
        <v>0</v>
      </c>
      <c r="T176" s="361">
        <v>0</v>
      </c>
      <c r="U176" s="351">
        <v>30248</v>
      </c>
      <c r="V176" s="351">
        <v>30836</v>
      </c>
      <c r="W176" s="351">
        <v>39123.415799999995</v>
      </c>
      <c r="X176" s="351">
        <v>40198.894200000002</v>
      </c>
      <c r="Y176" s="352">
        <v>1355.47</v>
      </c>
      <c r="Z176" s="373">
        <v>1380.56</v>
      </c>
      <c r="AA176" s="352">
        <v>1355.03</v>
      </c>
      <c r="AB176" s="373">
        <v>1380.12</v>
      </c>
      <c r="AC176" s="353" t="s">
        <v>1</v>
      </c>
      <c r="AD176" s="353" t="s">
        <v>1</v>
      </c>
      <c r="AE176" s="353">
        <v>0</v>
      </c>
      <c r="AF176" s="353">
        <v>206.26</v>
      </c>
      <c r="AG176" s="353">
        <v>70.36</v>
      </c>
      <c r="AH176" s="352">
        <v>1657.18</v>
      </c>
      <c r="AI176" s="351">
        <v>2</v>
      </c>
      <c r="AJ176" s="351">
        <v>2493</v>
      </c>
      <c r="AK176" s="351">
        <v>0</v>
      </c>
      <c r="AL176" s="351">
        <v>0</v>
      </c>
      <c r="AM176" s="351">
        <v>2</v>
      </c>
      <c r="AN176" s="354">
        <v>2493</v>
      </c>
      <c r="AP176" s="356"/>
      <c r="AR176" s="430"/>
    </row>
    <row r="177" spans="1:44" s="355" customFormat="1" ht="15" x14ac:dyDescent="0.2">
      <c r="A177" s="415" t="s">
        <v>37</v>
      </c>
      <c r="B177" s="584" t="s">
        <v>63</v>
      </c>
      <c r="C177" s="380" t="s">
        <v>786</v>
      </c>
      <c r="D177" s="353"/>
      <c r="E177" s="350">
        <v>91875400</v>
      </c>
      <c r="F177" s="351">
        <v>96442258</v>
      </c>
      <c r="G177" s="351">
        <v>5086371</v>
      </c>
      <c r="H177" s="351">
        <v>5372331</v>
      </c>
      <c r="I177" s="351">
        <v>86789029</v>
      </c>
      <c r="J177" s="351">
        <v>91069927</v>
      </c>
      <c r="K177" s="351">
        <v>443328</v>
      </c>
      <c r="L177" s="351">
        <v>446328</v>
      </c>
      <c r="M177" s="351">
        <v>77921.5</v>
      </c>
      <c r="N177" s="351">
        <v>80029.600000000006</v>
      </c>
      <c r="O177" s="351">
        <v>87431.7</v>
      </c>
      <c r="P177" s="351">
        <v>89101.77</v>
      </c>
      <c r="Q177" s="352">
        <v>97.87</v>
      </c>
      <c r="R177" s="373">
        <v>98.08</v>
      </c>
      <c r="S177" s="361">
        <v>0</v>
      </c>
      <c r="T177" s="361">
        <v>0</v>
      </c>
      <c r="U177" s="351">
        <v>76261.8</v>
      </c>
      <c r="V177" s="351">
        <v>78493</v>
      </c>
      <c r="W177" s="351">
        <v>85569.404790000001</v>
      </c>
      <c r="X177" s="351">
        <v>87391.016016000009</v>
      </c>
      <c r="Y177" s="352">
        <v>1204.74</v>
      </c>
      <c r="Z177" s="373">
        <v>1228.67</v>
      </c>
      <c r="AA177" s="352">
        <v>1138.04</v>
      </c>
      <c r="AB177" s="373">
        <v>1160.23</v>
      </c>
      <c r="AC177" s="353" t="s">
        <v>1</v>
      </c>
      <c r="AD177" s="353" t="s">
        <v>1</v>
      </c>
      <c r="AE177" s="353">
        <v>0</v>
      </c>
      <c r="AF177" s="353">
        <v>163.69999999999999</v>
      </c>
      <c r="AG177" s="353">
        <v>58.54</v>
      </c>
      <c r="AH177" s="352">
        <v>1450.91</v>
      </c>
      <c r="AI177" s="351">
        <v>48</v>
      </c>
      <c r="AJ177" s="351">
        <v>78492.990000000005</v>
      </c>
      <c r="AK177" s="351">
        <v>0</v>
      </c>
      <c r="AL177" s="351">
        <v>0</v>
      </c>
      <c r="AM177" s="351">
        <v>44</v>
      </c>
      <c r="AN177" s="354">
        <v>78294.600000000006</v>
      </c>
      <c r="AP177" s="356"/>
      <c r="AR177" s="430"/>
    </row>
    <row r="178" spans="1:44" s="355" customFormat="1" ht="15" x14ac:dyDescent="0.2">
      <c r="A178" s="415" t="s">
        <v>39</v>
      </c>
      <c r="B178" s="584" t="s">
        <v>38</v>
      </c>
      <c r="C178" s="380" t="s">
        <v>785</v>
      </c>
      <c r="D178" s="353"/>
      <c r="E178" s="350">
        <v>6254903</v>
      </c>
      <c r="F178" s="351">
        <v>6542100</v>
      </c>
      <c r="G178" s="351">
        <v>171679</v>
      </c>
      <c r="H178" s="351">
        <v>180371</v>
      </c>
      <c r="I178" s="351">
        <v>6083224</v>
      </c>
      <c r="J178" s="351">
        <v>6361729</v>
      </c>
      <c r="K178" s="351">
        <v>0</v>
      </c>
      <c r="L178" s="351">
        <v>0</v>
      </c>
      <c r="M178" s="351">
        <v>39021.199999999997</v>
      </c>
      <c r="N178" s="351">
        <v>40032.32</v>
      </c>
      <c r="O178" s="351">
        <v>41752.699999999997</v>
      </c>
      <c r="P178" s="351">
        <v>42759.8</v>
      </c>
      <c r="Q178" s="352">
        <v>99</v>
      </c>
      <c r="R178" s="373">
        <v>99</v>
      </c>
      <c r="S178" s="361">
        <v>0</v>
      </c>
      <c r="T178" s="361">
        <v>0</v>
      </c>
      <c r="U178" s="351">
        <v>38631</v>
      </c>
      <c r="V178" s="351">
        <v>39632</v>
      </c>
      <c r="W178" s="351">
        <v>41335.172999999995</v>
      </c>
      <c r="X178" s="351">
        <v>42332.202000000005</v>
      </c>
      <c r="Y178" s="352">
        <v>161.91</v>
      </c>
      <c r="Z178" s="373">
        <v>165.07</v>
      </c>
      <c r="AA178" s="352">
        <v>157.47</v>
      </c>
      <c r="AB178" s="373">
        <v>160.52000000000001</v>
      </c>
      <c r="AC178" s="353" t="s">
        <v>1</v>
      </c>
      <c r="AD178" s="353" t="s">
        <v>1</v>
      </c>
      <c r="AE178" s="353">
        <v>1219.68</v>
      </c>
      <c r="AF178" s="353">
        <v>215.89</v>
      </c>
      <c r="AG178" s="353">
        <v>0</v>
      </c>
      <c r="AH178" s="352">
        <v>1600.64</v>
      </c>
      <c r="AI178" s="351">
        <v>13</v>
      </c>
      <c r="AJ178" s="351">
        <v>8681.5</v>
      </c>
      <c r="AK178" s="351">
        <v>0</v>
      </c>
      <c r="AL178" s="351">
        <v>0</v>
      </c>
      <c r="AM178" s="351">
        <v>13</v>
      </c>
      <c r="AN178" s="354">
        <v>8681.5</v>
      </c>
      <c r="AP178" s="356"/>
      <c r="AR178" s="430"/>
    </row>
    <row r="179" spans="1:44" s="355" customFormat="1" ht="15" x14ac:dyDescent="0.2">
      <c r="A179" s="415" t="s">
        <v>41</v>
      </c>
      <c r="B179" s="584" t="s">
        <v>40</v>
      </c>
      <c r="C179" s="380" t="s">
        <v>785</v>
      </c>
      <c r="D179" s="353"/>
      <c r="E179" s="350">
        <v>15379871</v>
      </c>
      <c r="F179" s="351">
        <v>15618158</v>
      </c>
      <c r="G179" s="351">
        <v>4697661</v>
      </c>
      <c r="H179" s="351">
        <v>4840498</v>
      </c>
      <c r="I179" s="351">
        <v>10682210</v>
      </c>
      <c r="J179" s="351">
        <v>10777660</v>
      </c>
      <c r="K179" s="351">
        <v>0</v>
      </c>
      <c r="L179" s="351">
        <v>0</v>
      </c>
      <c r="M179" s="351">
        <v>69406.8</v>
      </c>
      <c r="N179" s="351">
        <v>70024.7</v>
      </c>
      <c r="O179" s="351">
        <v>75528.399999999994</v>
      </c>
      <c r="P179" s="351">
        <v>75813.8</v>
      </c>
      <c r="Q179" s="352">
        <v>98.5</v>
      </c>
      <c r="R179" s="373">
        <v>98.5</v>
      </c>
      <c r="S179" s="361">
        <v>215.5</v>
      </c>
      <c r="T179" s="361">
        <v>219.5</v>
      </c>
      <c r="U179" s="351">
        <v>68581.2</v>
      </c>
      <c r="V179" s="351">
        <v>69193.8</v>
      </c>
      <c r="W179" s="351">
        <v>74610.973999999987</v>
      </c>
      <c r="X179" s="351">
        <v>74896.093000000008</v>
      </c>
      <c r="Y179" s="352">
        <v>224.26</v>
      </c>
      <c r="Z179" s="373">
        <v>225.72</v>
      </c>
      <c r="AA179" s="352">
        <v>155.76</v>
      </c>
      <c r="AB179" s="373">
        <v>155.76</v>
      </c>
      <c r="AC179" s="353" t="s">
        <v>1</v>
      </c>
      <c r="AD179" s="353" t="s">
        <v>1</v>
      </c>
      <c r="AE179" s="353">
        <v>1037.8800000000001</v>
      </c>
      <c r="AF179" s="353">
        <v>157.33000000000001</v>
      </c>
      <c r="AG179" s="353">
        <v>61.38</v>
      </c>
      <c r="AH179" s="352">
        <v>1482.31</v>
      </c>
      <c r="AI179" s="351">
        <v>37</v>
      </c>
      <c r="AJ179" s="351">
        <v>69194</v>
      </c>
      <c r="AK179" s="351">
        <v>0</v>
      </c>
      <c r="AL179" s="351">
        <v>0</v>
      </c>
      <c r="AM179" s="351">
        <v>37</v>
      </c>
      <c r="AN179" s="354">
        <v>69194</v>
      </c>
      <c r="AP179" s="356"/>
      <c r="AR179" s="430"/>
    </row>
    <row r="180" spans="1:44" s="355" customFormat="1" ht="15" x14ac:dyDescent="0.2">
      <c r="A180" s="415" t="s">
        <v>42</v>
      </c>
      <c r="B180" s="584" t="s">
        <v>64</v>
      </c>
      <c r="C180" s="380" t="s">
        <v>785</v>
      </c>
      <c r="D180" s="353"/>
      <c r="E180" s="350">
        <v>8228730.1699999999</v>
      </c>
      <c r="F180" s="351">
        <v>8397876.2699999996</v>
      </c>
      <c r="G180" s="351">
        <v>2404932.17</v>
      </c>
      <c r="H180" s="351">
        <v>2487688.27</v>
      </c>
      <c r="I180" s="351">
        <v>5823798</v>
      </c>
      <c r="J180" s="351">
        <v>5910188</v>
      </c>
      <c r="K180" s="351">
        <v>482870</v>
      </c>
      <c r="L180" s="351">
        <v>491020</v>
      </c>
      <c r="M180" s="351">
        <v>36599.46</v>
      </c>
      <c r="N180" s="351">
        <v>37142.400000000001</v>
      </c>
      <c r="O180" s="351">
        <v>40714.07</v>
      </c>
      <c r="P180" s="351">
        <v>40966.699999999997</v>
      </c>
      <c r="Q180" s="352">
        <v>99</v>
      </c>
      <c r="R180" s="373">
        <v>99</v>
      </c>
      <c r="S180" s="361">
        <v>0</v>
      </c>
      <c r="T180" s="361">
        <v>0</v>
      </c>
      <c r="U180" s="351">
        <v>36233.5</v>
      </c>
      <c r="V180" s="351">
        <v>36771</v>
      </c>
      <c r="W180" s="351">
        <v>40306.929299999996</v>
      </c>
      <c r="X180" s="351">
        <v>40557.032999999996</v>
      </c>
      <c r="Y180" s="352">
        <v>227.1</v>
      </c>
      <c r="Z180" s="373">
        <v>228.38</v>
      </c>
      <c r="AA180" s="352">
        <v>160.72999999999999</v>
      </c>
      <c r="AB180" s="373">
        <v>160.72999999999999</v>
      </c>
      <c r="AC180" s="353" t="s">
        <v>1</v>
      </c>
      <c r="AD180" s="353" t="s">
        <v>1</v>
      </c>
      <c r="AE180" s="353">
        <v>1241.1400000000001</v>
      </c>
      <c r="AF180" s="353">
        <v>176.4</v>
      </c>
      <c r="AG180" s="353">
        <v>72.44</v>
      </c>
      <c r="AH180" s="352">
        <v>1718.36</v>
      </c>
      <c r="AI180" s="351">
        <v>84</v>
      </c>
      <c r="AJ180" s="351">
        <v>36771</v>
      </c>
      <c r="AK180" s="351">
        <v>0</v>
      </c>
      <c r="AL180" s="351">
        <v>0</v>
      </c>
      <c r="AM180" s="351">
        <v>64</v>
      </c>
      <c r="AN180" s="354">
        <v>36351.440000000002</v>
      </c>
      <c r="AP180" s="356"/>
      <c r="AR180" s="430"/>
    </row>
    <row r="181" spans="1:44" s="355" customFormat="1" ht="15" x14ac:dyDescent="0.2">
      <c r="A181" s="415" t="s">
        <v>43</v>
      </c>
      <c r="B181" s="584" t="s">
        <v>65</v>
      </c>
      <c r="C181" s="380" t="s">
        <v>862</v>
      </c>
      <c r="D181" s="353"/>
      <c r="E181" s="350">
        <v>84585210</v>
      </c>
      <c r="F181" s="351">
        <v>86695756</v>
      </c>
      <c r="G181" s="351">
        <v>120870</v>
      </c>
      <c r="H181" s="351">
        <v>68780</v>
      </c>
      <c r="I181" s="351">
        <v>84464340</v>
      </c>
      <c r="J181" s="351">
        <v>86626976</v>
      </c>
      <c r="K181" s="351">
        <v>17580950</v>
      </c>
      <c r="L181" s="351">
        <v>17509960</v>
      </c>
      <c r="M181" s="351">
        <v>63917</v>
      </c>
      <c r="N181" s="351">
        <v>64633.4</v>
      </c>
      <c r="O181" s="351">
        <v>79364</v>
      </c>
      <c r="P181" s="351">
        <v>80684</v>
      </c>
      <c r="Q181" s="352">
        <v>97.5</v>
      </c>
      <c r="R181" s="373">
        <v>97</v>
      </c>
      <c r="S181" s="361">
        <v>44.2</v>
      </c>
      <c r="T181" s="361">
        <v>41.6</v>
      </c>
      <c r="U181" s="351">
        <v>62362</v>
      </c>
      <c r="V181" s="351">
        <v>62736</v>
      </c>
      <c r="W181" s="351">
        <v>77424.099999999991</v>
      </c>
      <c r="X181" s="351">
        <v>78305.08</v>
      </c>
      <c r="Y181" s="352">
        <v>1356.36</v>
      </c>
      <c r="Z181" s="373">
        <v>1381.91</v>
      </c>
      <c r="AA181" s="352">
        <v>1354.42</v>
      </c>
      <c r="AB181" s="373">
        <v>1380.82</v>
      </c>
      <c r="AC181" s="353" t="s">
        <v>1</v>
      </c>
      <c r="AD181" s="353" t="s">
        <v>1</v>
      </c>
      <c r="AE181" s="353">
        <v>0</v>
      </c>
      <c r="AF181" s="353">
        <v>88.33</v>
      </c>
      <c r="AG181" s="353">
        <v>74.62</v>
      </c>
      <c r="AH181" s="352">
        <v>1544.86</v>
      </c>
      <c r="AI181" s="351">
        <v>6</v>
      </c>
      <c r="AJ181" s="351">
        <v>5904</v>
      </c>
      <c r="AK181" s="351">
        <v>0</v>
      </c>
      <c r="AL181" s="351">
        <v>0</v>
      </c>
      <c r="AM181" s="351">
        <v>6</v>
      </c>
      <c r="AN181" s="354">
        <v>5904</v>
      </c>
      <c r="AP181" s="356"/>
      <c r="AR181" s="430"/>
    </row>
    <row r="182" spans="1:44" s="355" customFormat="1" ht="15" x14ac:dyDescent="0.2">
      <c r="A182" s="415" t="s">
        <v>45</v>
      </c>
      <c r="B182" s="584" t="s">
        <v>44</v>
      </c>
      <c r="C182" s="380" t="s">
        <v>785</v>
      </c>
      <c r="D182" s="353"/>
      <c r="E182" s="350">
        <v>6465952</v>
      </c>
      <c r="F182" s="351">
        <v>6541076</v>
      </c>
      <c r="G182" s="351">
        <v>292812</v>
      </c>
      <c r="H182" s="351">
        <v>305709</v>
      </c>
      <c r="I182" s="351">
        <v>6173140</v>
      </c>
      <c r="J182" s="351">
        <v>6235367</v>
      </c>
      <c r="K182" s="351">
        <v>0</v>
      </c>
      <c r="L182" s="351">
        <v>0</v>
      </c>
      <c r="M182" s="351">
        <v>35602</v>
      </c>
      <c r="N182" s="351">
        <v>35961</v>
      </c>
      <c r="O182" s="351">
        <v>40299</v>
      </c>
      <c r="P182" s="351">
        <v>40658</v>
      </c>
      <c r="Q182" s="352">
        <v>98</v>
      </c>
      <c r="R182" s="373">
        <v>98</v>
      </c>
      <c r="S182" s="361">
        <v>0</v>
      </c>
      <c r="T182" s="361">
        <v>0</v>
      </c>
      <c r="U182" s="351">
        <v>34890</v>
      </c>
      <c r="V182" s="351">
        <v>35242</v>
      </c>
      <c r="W182" s="351">
        <v>39493.019999999997</v>
      </c>
      <c r="X182" s="351">
        <v>39844.839999999997</v>
      </c>
      <c r="Y182" s="352">
        <v>185.32</v>
      </c>
      <c r="Z182" s="373">
        <v>185.6</v>
      </c>
      <c r="AA182" s="352">
        <v>176.93</v>
      </c>
      <c r="AB182" s="373">
        <v>176.93</v>
      </c>
      <c r="AC182" s="353" t="s">
        <v>1</v>
      </c>
      <c r="AD182" s="353" t="s">
        <v>1</v>
      </c>
      <c r="AE182" s="353">
        <v>1047.28</v>
      </c>
      <c r="AF182" s="353">
        <v>177.61</v>
      </c>
      <c r="AG182" s="353">
        <v>68.959999999999994</v>
      </c>
      <c r="AH182" s="352">
        <v>1479.45</v>
      </c>
      <c r="AI182" s="351">
        <v>10</v>
      </c>
      <c r="AJ182" s="351">
        <v>15664</v>
      </c>
      <c r="AK182" s="351">
        <v>0</v>
      </c>
      <c r="AL182" s="351">
        <v>0</v>
      </c>
      <c r="AM182" s="351">
        <v>10</v>
      </c>
      <c r="AN182" s="354">
        <v>15664</v>
      </c>
      <c r="AP182" s="356"/>
      <c r="AR182" s="430"/>
    </row>
    <row r="183" spans="1:44" s="355" customFormat="1" ht="15" x14ac:dyDescent="0.2">
      <c r="A183" s="415" t="s">
        <v>47</v>
      </c>
      <c r="B183" s="584" t="s">
        <v>46</v>
      </c>
      <c r="C183" s="380" t="s">
        <v>979</v>
      </c>
      <c r="D183" s="353"/>
      <c r="E183" s="350">
        <v>59421684</v>
      </c>
      <c r="F183" s="351">
        <v>63448936</v>
      </c>
      <c r="G183" s="351">
        <v>0</v>
      </c>
      <c r="H183" s="351">
        <v>0</v>
      </c>
      <c r="I183" s="351">
        <v>59421684</v>
      </c>
      <c r="J183" s="351">
        <v>63448936</v>
      </c>
      <c r="K183" s="351">
        <v>13977597</v>
      </c>
      <c r="L183" s="351">
        <v>16004623</v>
      </c>
      <c r="M183" s="351">
        <v>65730</v>
      </c>
      <c r="N183" s="351">
        <v>69995</v>
      </c>
      <c r="O183" s="351">
        <v>81848</v>
      </c>
      <c r="P183" s="351">
        <v>83666.399999999994</v>
      </c>
      <c r="Q183" s="352">
        <v>95.6</v>
      </c>
      <c r="R183" s="373">
        <v>95.86</v>
      </c>
      <c r="S183" s="361">
        <v>0</v>
      </c>
      <c r="T183" s="361">
        <v>0</v>
      </c>
      <c r="U183" s="351">
        <v>62837.9</v>
      </c>
      <c r="V183" s="351">
        <v>67097.2</v>
      </c>
      <c r="W183" s="351">
        <v>78246.687999999995</v>
      </c>
      <c r="X183" s="351">
        <v>80202.611039999989</v>
      </c>
      <c r="Y183" s="352">
        <v>945.63</v>
      </c>
      <c r="Z183" s="373">
        <v>945.63</v>
      </c>
      <c r="AA183" s="352">
        <v>945.63</v>
      </c>
      <c r="AB183" s="373">
        <v>945.63</v>
      </c>
      <c r="AC183" s="353" t="s">
        <v>1</v>
      </c>
      <c r="AD183" s="353" t="s">
        <v>1</v>
      </c>
      <c r="AE183" s="353">
        <v>295</v>
      </c>
      <c r="AF183" s="353">
        <v>0</v>
      </c>
      <c r="AG183" s="353">
        <v>0</v>
      </c>
      <c r="AH183" s="352">
        <v>1240.6300000000001</v>
      </c>
      <c r="AI183" s="351">
        <v>0</v>
      </c>
      <c r="AJ183" s="351">
        <v>0</v>
      </c>
      <c r="AK183" s="351">
        <v>0</v>
      </c>
      <c r="AL183" s="351">
        <v>0</v>
      </c>
      <c r="AM183" s="351">
        <v>0</v>
      </c>
      <c r="AN183" s="354">
        <v>0</v>
      </c>
      <c r="AP183" s="356"/>
      <c r="AR183" s="430"/>
    </row>
    <row r="184" spans="1:44" s="355" customFormat="1" ht="15" x14ac:dyDescent="0.2">
      <c r="A184" s="415" t="s">
        <v>49</v>
      </c>
      <c r="B184" s="584" t="s">
        <v>48</v>
      </c>
      <c r="C184" s="380" t="s">
        <v>785</v>
      </c>
      <c r="D184" s="353"/>
      <c r="E184" s="350">
        <v>6693971</v>
      </c>
      <c r="F184" s="351">
        <v>6767266</v>
      </c>
      <c r="G184" s="351">
        <v>1502621</v>
      </c>
      <c r="H184" s="351">
        <v>1547616</v>
      </c>
      <c r="I184" s="351">
        <v>5191350</v>
      </c>
      <c r="J184" s="351">
        <v>5219650</v>
      </c>
      <c r="K184" s="351">
        <v>0</v>
      </c>
      <c r="L184" s="351">
        <v>0</v>
      </c>
      <c r="M184" s="351">
        <v>32023.37</v>
      </c>
      <c r="N184" s="351">
        <v>32362.26</v>
      </c>
      <c r="O184" s="351">
        <v>35931.879999999997</v>
      </c>
      <c r="P184" s="351">
        <v>36068.480000000003</v>
      </c>
      <c r="Q184" s="352">
        <v>98.5</v>
      </c>
      <c r="R184" s="373">
        <v>98</v>
      </c>
      <c r="S184" s="361">
        <v>0</v>
      </c>
      <c r="T184" s="361">
        <v>0</v>
      </c>
      <c r="U184" s="351">
        <v>31543</v>
      </c>
      <c r="V184" s="351">
        <v>31715</v>
      </c>
      <c r="W184" s="351">
        <v>35392.9018</v>
      </c>
      <c r="X184" s="351">
        <v>35347.110400000005</v>
      </c>
      <c r="Y184" s="352">
        <v>212.22</v>
      </c>
      <c r="Z184" s="373">
        <v>213.38</v>
      </c>
      <c r="AA184" s="352">
        <v>164.58</v>
      </c>
      <c r="AB184" s="373">
        <v>164.58</v>
      </c>
      <c r="AC184" s="353" t="s">
        <v>1</v>
      </c>
      <c r="AD184" s="353" t="s">
        <v>1</v>
      </c>
      <c r="AE184" s="353">
        <v>1161.27</v>
      </c>
      <c r="AF184" s="353">
        <v>169.47</v>
      </c>
      <c r="AG184" s="353">
        <v>78.42</v>
      </c>
      <c r="AH184" s="352">
        <v>1622.54</v>
      </c>
      <c r="AI184" s="351">
        <v>59</v>
      </c>
      <c r="AJ184" s="351">
        <v>31715.01</v>
      </c>
      <c r="AK184" s="351">
        <v>0</v>
      </c>
      <c r="AL184" s="351">
        <v>0</v>
      </c>
      <c r="AM184" s="351">
        <v>56</v>
      </c>
      <c r="AN184" s="354">
        <v>31577.31</v>
      </c>
      <c r="AP184" s="356"/>
      <c r="AR184" s="430"/>
    </row>
    <row r="185" spans="1:44" s="355" customFormat="1" ht="15" x14ac:dyDescent="0.2">
      <c r="A185" s="415" t="s">
        <v>51</v>
      </c>
      <c r="B185" s="584" t="s">
        <v>50</v>
      </c>
      <c r="C185" s="380" t="s">
        <v>785</v>
      </c>
      <c r="D185" s="353"/>
      <c r="E185" s="350">
        <v>5127965.16</v>
      </c>
      <c r="F185" s="351">
        <v>5344739</v>
      </c>
      <c r="G185" s="351">
        <v>2234067.86</v>
      </c>
      <c r="H185" s="351">
        <v>2418597.35</v>
      </c>
      <c r="I185" s="351">
        <v>2893897.3000000003</v>
      </c>
      <c r="J185" s="351">
        <v>2926141.65</v>
      </c>
      <c r="K185" s="351">
        <v>0</v>
      </c>
      <c r="L185" s="351">
        <v>0</v>
      </c>
      <c r="M185" s="351">
        <v>25432.799999999999</v>
      </c>
      <c r="N185" s="351">
        <v>25735.1</v>
      </c>
      <c r="O185" s="351">
        <v>27122.6</v>
      </c>
      <c r="P185" s="351">
        <v>28194.2</v>
      </c>
      <c r="Q185" s="352">
        <v>100</v>
      </c>
      <c r="R185" s="373">
        <v>100</v>
      </c>
      <c r="S185" s="361">
        <v>414.8</v>
      </c>
      <c r="T185" s="361">
        <v>400.5</v>
      </c>
      <c r="U185" s="351">
        <v>25847.599999999999</v>
      </c>
      <c r="V185" s="351">
        <v>26135.599999999999</v>
      </c>
      <c r="W185" s="351">
        <v>27537.399999999998</v>
      </c>
      <c r="X185" s="351">
        <v>28594.7</v>
      </c>
      <c r="Y185" s="352">
        <v>198.39</v>
      </c>
      <c r="Z185" s="373">
        <v>204.5</v>
      </c>
      <c r="AA185" s="352">
        <v>111.96</v>
      </c>
      <c r="AB185" s="373">
        <v>111.96</v>
      </c>
      <c r="AC185" s="353" t="s">
        <v>1</v>
      </c>
      <c r="AD185" s="353" t="s">
        <v>1</v>
      </c>
      <c r="AE185" s="353">
        <v>1215.27</v>
      </c>
      <c r="AF185" s="353">
        <v>187.11</v>
      </c>
      <c r="AG185" s="353">
        <v>67.86</v>
      </c>
      <c r="AH185" s="352">
        <v>1674.74</v>
      </c>
      <c r="AI185" s="351">
        <v>74</v>
      </c>
      <c r="AJ185" s="351">
        <v>26135.599999999999</v>
      </c>
      <c r="AK185" s="351">
        <v>0</v>
      </c>
      <c r="AL185" s="351">
        <v>0</v>
      </c>
      <c r="AM185" s="351">
        <v>65</v>
      </c>
      <c r="AN185" s="354">
        <v>25735</v>
      </c>
      <c r="AP185" s="356"/>
      <c r="AR185" s="430"/>
    </row>
    <row r="186" spans="1:44" s="355" customFormat="1" ht="15" x14ac:dyDescent="0.2">
      <c r="A186" s="415" t="s">
        <v>53</v>
      </c>
      <c r="B186" s="584" t="s">
        <v>52</v>
      </c>
      <c r="C186" s="380" t="s">
        <v>785</v>
      </c>
      <c r="D186" s="353"/>
      <c r="E186" s="350">
        <v>7840481</v>
      </c>
      <c r="F186" s="351">
        <v>7957226</v>
      </c>
      <c r="G186" s="351">
        <v>2780237</v>
      </c>
      <c r="H186" s="351">
        <v>2831984</v>
      </c>
      <c r="I186" s="351">
        <v>5060244</v>
      </c>
      <c r="J186" s="351">
        <v>5125242</v>
      </c>
      <c r="K186" s="351">
        <v>0</v>
      </c>
      <c r="L186" s="351">
        <v>0</v>
      </c>
      <c r="M186" s="351">
        <v>29552.09</v>
      </c>
      <c r="N186" s="351">
        <v>29931.68</v>
      </c>
      <c r="O186" s="351">
        <v>33894.39</v>
      </c>
      <c r="P186" s="351">
        <v>33992.449999999997</v>
      </c>
      <c r="Q186" s="352">
        <v>98.2</v>
      </c>
      <c r="R186" s="373">
        <v>98.2</v>
      </c>
      <c r="S186" s="361">
        <v>0</v>
      </c>
      <c r="T186" s="361">
        <v>0</v>
      </c>
      <c r="U186" s="351">
        <v>29020.2</v>
      </c>
      <c r="V186" s="351">
        <v>29392.9</v>
      </c>
      <c r="W186" s="351">
        <v>33284.290979999998</v>
      </c>
      <c r="X186" s="351">
        <v>33380.585899999998</v>
      </c>
      <c r="Y186" s="352">
        <v>270.17</v>
      </c>
      <c r="Z186" s="373">
        <v>270.72000000000003</v>
      </c>
      <c r="AA186" s="352">
        <v>174.37</v>
      </c>
      <c r="AB186" s="373">
        <v>174.37</v>
      </c>
      <c r="AC186" s="353" t="s">
        <v>1</v>
      </c>
      <c r="AD186" s="353" t="s">
        <v>1</v>
      </c>
      <c r="AE186" s="353">
        <v>1120.46</v>
      </c>
      <c r="AF186" s="353">
        <v>173.61</v>
      </c>
      <c r="AG186" s="353">
        <v>69.8</v>
      </c>
      <c r="AH186" s="352">
        <v>1634.59</v>
      </c>
      <c r="AI186" s="351">
        <v>24</v>
      </c>
      <c r="AJ186" s="351">
        <v>29392.91</v>
      </c>
      <c r="AK186" s="351">
        <v>0</v>
      </c>
      <c r="AL186" s="351">
        <v>0</v>
      </c>
      <c r="AM186" s="351">
        <v>24</v>
      </c>
      <c r="AN186" s="354">
        <v>29392.91</v>
      </c>
      <c r="AP186" s="356"/>
      <c r="AR186" s="430"/>
    </row>
    <row r="187" spans="1:44" s="355" customFormat="1" ht="15" x14ac:dyDescent="0.2">
      <c r="A187" s="415" t="s">
        <v>54</v>
      </c>
      <c r="B187" s="584" t="s">
        <v>66</v>
      </c>
      <c r="C187" s="380" t="s">
        <v>786</v>
      </c>
      <c r="D187" s="353"/>
      <c r="E187" s="350">
        <v>50559133</v>
      </c>
      <c r="F187" s="351">
        <v>52643482</v>
      </c>
      <c r="G187" s="351">
        <v>563769</v>
      </c>
      <c r="H187" s="351">
        <v>583918</v>
      </c>
      <c r="I187" s="351">
        <v>49995364</v>
      </c>
      <c r="J187" s="351">
        <v>52059564</v>
      </c>
      <c r="K187" s="351">
        <v>612000</v>
      </c>
      <c r="L187" s="351">
        <v>612000</v>
      </c>
      <c r="M187" s="351">
        <v>40045.300000000003</v>
      </c>
      <c r="N187" s="351">
        <v>40889</v>
      </c>
      <c r="O187" s="351">
        <v>49571.81</v>
      </c>
      <c r="P187" s="351">
        <v>49868</v>
      </c>
      <c r="Q187" s="352">
        <v>98.2</v>
      </c>
      <c r="R187" s="373">
        <v>98.2</v>
      </c>
      <c r="S187" s="361">
        <v>0</v>
      </c>
      <c r="T187" s="361">
        <v>0</v>
      </c>
      <c r="U187" s="351">
        <v>39324.5</v>
      </c>
      <c r="V187" s="351">
        <v>40153</v>
      </c>
      <c r="W187" s="351">
        <v>48679.517419999996</v>
      </c>
      <c r="X187" s="351">
        <v>48970.376000000004</v>
      </c>
      <c r="Y187" s="352">
        <v>1285.69</v>
      </c>
      <c r="Z187" s="373">
        <v>1311.07</v>
      </c>
      <c r="AA187" s="352">
        <v>1271.3499999999999</v>
      </c>
      <c r="AB187" s="373">
        <v>1296.53</v>
      </c>
      <c r="AC187" s="353" t="s">
        <v>1</v>
      </c>
      <c r="AD187" s="353" t="s">
        <v>1</v>
      </c>
      <c r="AE187" s="353">
        <v>0</v>
      </c>
      <c r="AF187" s="353">
        <v>180.08</v>
      </c>
      <c r="AG187" s="353">
        <v>77.92</v>
      </c>
      <c r="AH187" s="352">
        <v>1569.07</v>
      </c>
      <c r="AI187" s="351">
        <v>21</v>
      </c>
      <c r="AJ187" s="351">
        <v>11875.4</v>
      </c>
      <c r="AK187" s="351">
        <v>2</v>
      </c>
      <c r="AL187" s="351">
        <v>28277.599999999999</v>
      </c>
      <c r="AM187" s="351">
        <v>16</v>
      </c>
      <c r="AN187" s="354">
        <v>39912.300000000003</v>
      </c>
      <c r="AP187" s="356"/>
      <c r="AR187" s="430"/>
    </row>
    <row r="188" spans="1:44" s="355" customFormat="1" ht="15" x14ac:dyDescent="0.2">
      <c r="A188" s="415" t="s">
        <v>533</v>
      </c>
      <c r="B188" s="584" t="s">
        <v>532</v>
      </c>
      <c r="C188" s="380" t="s">
        <v>785</v>
      </c>
      <c r="D188" s="353"/>
      <c r="E188" s="350">
        <v>10509736</v>
      </c>
      <c r="F188" s="351">
        <v>10819798</v>
      </c>
      <c r="G188" s="351">
        <v>920137</v>
      </c>
      <c r="H188" s="351">
        <v>966052</v>
      </c>
      <c r="I188" s="351">
        <v>9589599</v>
      </c>
      <c r="J188" s="351">
        <v>9853746</v>
      </c>
      <c r="K188" s="351">
        <v>0</v>
      </c>
      <c r="L188" s="351">
        <v>4275</v>
      </c>
      <c r="M188" s="351">
        <v>47452.4</v>
      </c>
      <c r="N188" s="351">
        <v>47850</v>
      </c>
      <c r="O188" s="351">
        <v>52213.5</v>
      </c>
      <c r="P188" s="351">
        <v>51893.2</v>
      </c>
      <c r="Q188" s="352">
        <v>99</v>
      </c>
      <c r="R188" s="373">
        <v>99</v>
      </c>
      <c r="S188" s="361">
        <v>0</v>
      </c>
      <c r="T188" s="361">
        <v>0</v>
      </c>
      <c r="U188" s="351">
        <v>46977.9</v>
      </c>
      <c r="V188" s="351">
        <v>47371.5</v>
      </c>
      <c r="W188" s="351">
        <v>51691.364999999998</v>
      </c>
      <c r="X188" s="351">
        <v>51374.267999999996</v>
      </c>
      <c r="Y188" s="352">
        <v>223.72</v>
      </c>
      <c r="Z188" s="373">
        <v>228.4</v>
      </c>
      <c r="AA188" s="352">
        <v>204.13</v>
      </c>
      <c r="AB188" s="373">
        <v>208.01</v>
      </c>
      <c r="AC188" s="353" t="s">
        <v>1</v>
      </c>
      <c r="AD188" s="353" t="s">
        <v>1</v>
      </c>
      <c r="AE188" s="353">
        <v>1141.0899999999999</v>
      </c>
      <c r="AF188" s="353">
        <v>147.82</v>
      </c>
      <c r="AG188" s="353">
        <v>0</v>
      </c>
      <c r="AH188" s="352">
        <v>1517.31</v>
      </c>
      <c r="AI188" s="351">
        <v>35</v>
      </c>
      <c r="AJ188" s="351">
        <v>20822.5</v>
      </c>
      <c r="AK188" s="351">
        <v>0</v>
      </c>
      <c r="AL188" s="351">
        <v>0</v>
      </c>
      <c r="AM188" s="351">
        <v>30</v>
      </c>
      <c r="AN188" s="354">
        <v>20604.900000000001</v>
      </c>
      <c r="AP188" s="356"/>
      <c r="AR188" s="430"/>
    </row>
    <row r="189" spans="1:44" s="355" customFormat="1" ht="15" x14ac:dyDescent="0.2">
      <c r="A189" s="415" t="s">
        <v>535</v>
      </c>
      <c r="B189" s="584" t="s">
        <v>534</v>
      </c>
      <c r="C189" s="380" t="s">
        <v>785</v>
      </c>
      <c r="D189" s="353"/>
      <c r="E189" s="350">
        <v>7246704</v>
      </c>
      <c r="F189" s="351">
        <v>7531500</v>
      </c>
      <c r="G189" s="351">
        <v>2250744</v>
      </c>
      <c r="H189" s="351">
        <v>2379095.83</v>
      </c>
      <c r="I189" s="351">
        <v>4995960</v>
      </c>
      <c r="J189" s="351">
        <v>5152404.17</v>
      </c>
      <c r="K189" s="351">
        <v>358100</v>
      </c>
      <c r="L189" s="351">
        <v>365100</v>
      </c>
      <c r="M189" s="351">
        <v>33533.599999999999</v>
      </c>
      <c r="N189" s="351">
        <v>33918.800000000003</v>
      </c>
      <c r="O189" s="351">
        <v>37891.699999999997</v>
      </c>
      <c r="P189" s="351">
        <v>37507</v>
      </c>
      <c r="Q189" s="352">
        <v>99.25</v>
      </c>
      <c r="R189" s="373">
        <v>99.5</v>
      </c>
      <c r="S189" s="361">
        <v>717.9</v>
      </c>
      <c r="T189" s="361">
        <v>750.8</v>
      </c>
      <c r="U189" s="351">
        <v>34000</v>
      </c>
      <c r="V189" s="351">
        <v>34500</v>
      </c>
      <c r="W189" s="351">
        <v>38325.412250000001</v>
      </c>
      <c r="X189" s="351">
        <v>38070.264999999999</v>
      </c>
      <c r="Y189" s="352">
        <v>213.14</v>
      </c>
      <c r="Z189" s="373">
        <v>218.3</v>
      </c>
      <c r="AA189" s="352">
        <v>146.94</v>
      </c>
      <c r="AB189" s="373">
        <v>149.35</v>
      </c>
      <c r="AC189" s="353" t="s">
        <v>1</v>
      </c>
      <c r="AD189" s="353" t="s">
        <v>1</v>
      </c>
      <c r="AE189" s="353">
        <v>1085.94</v>
      </c>
      <c r="AF189" s="353">
        <v>197.64</v>
      </c>
      <c r="AG189" s="353">
        <v>0</v>
      </c>
      <c r="AH189" s="352">
        <v>1501.88</v>
      </c>
      <c r="AI189" s="351">
        <v>75</v>
      </c>
      <c r="AJ189" s="351">
        <v>34500</v>
      </c>
      <c r="AK189" s="351">
        <v>0</v>
      </c>
      <c r="AL189" s="351">
        <v>0</v>
      </c>
      <c r="AM189" s="351">
        <v>63</v>
      </c>
      <c r="AN189" s="354">
        <v>34012.800000000003</v>
      </c>
      <c r="AP189" s="356"/>
      <c r="AR189" s="430"/>
    </row>
    <row r="190" spans="1:44" s="355" customFormat="1" ht="15" x14ac:dyDescent="0.2">
      <c r="A190" s="415" t="s">
        <v>536</v>
      </c>
      <c r="B190" s="584" t="s">
        <v>67</v>
      </c>
      <c r="C190" s="380" t="s">
        <v>786</v>
      </c>
      <c r="D190" s="353"/>
      <c r="E190" s="350">
        <v>58309099</v>
      </c>
      <c r="F190" s="351">
        <v>59216230.399999999</v>
      </c>
      <c r="G190" s="351">
        <v>1237122</v>
      </c>
      <c r="H190" s="351">
        <v>1302497</v>
      </c>
      <c r="I190" s="351">
        <v>57071977</v>
      </c>
      <c r="J190" s="351">
        <v>57913733.399999999</v>
      </c>
      <c r="K190" s="351">
        <v>1343000</v>
      </c>
      <c r="L190" s="351">
        <v>1361000</v>
      </c>
      <c r="M190" s="351">
        <v>45085</v>
      </c>
      <c r="N190" s="351">
        <v>45756.800000000003</v>
      </c>
      <c r="O190" s="351">
        <v>53088.5</v>
      </c>
      <c r="P190" s="351">
        <v>53442.06</v>
      </c>
      <c r="Q190" s="352">
        <v>98.5</v>
      </c>
      <c r="R190" s="373">
        <v>98.5</v>
      </c>
      <c r="S190" s="361">
        <v>38.700000000000003</v>
      </c>
      <c r="T190" s="361">
        <v>32.200000000000003</v>
      </c>
      <c r="U190" s="351">
        <v>44447.6</v>
      </c>
      <c r="V190" s="351">
        <v>45103.1</v>
      </c>
      <c r="W190" s="351">
        <v>52330.872499999998</v>
      </c>
      <c r="X190" s="351">
        <v>52672.629099999998</v>
      </c>
      <c r="Y190" s="352">
        <v>1311.86</v>
      </c>
      <c r="Z190" s="373">
        <v>1312.91</v>
      </c>
      <c r="AA190" s="352">
        <v>1284.03</v>
      </c>
      <c r="AB190" s="373">
        <v>1284.03</v>
      </c>
      <c r="AC190" s="353" t="s">
        <v>1</v>
      </c>
      <c r="AD190" s="353" t="s">
        <v>1</v>
      </c>
      <c r="AE190" s="353">
        <v>0</v>
      </c>
      <c r="AF190" s="353">
        <v>180.08</v>
      </c>
      <c r="AG190" s="353">
        <v>77.92</v>
      </c>
      <c r="AH190" s="352">
        <v>1570.91</v>
      </c>
      <c r="AI190" s="351">
        <v>56</v>
      </c>
      <c r="AJ190" s="351">
        <v>31095.9</v>
      </c>
      <c r="AK190" s="351">
        <v>1</v>
      </c>
      <c r="AL190" s="351">
        <v>14007.2</v>
      </c>
      <c r="AM190" s="351">
        <v>54</v>
      </c>
      <c r="AN190" s="354">
        <v>30821</v>
      </c>
      <c r="AP190" s="356"/>
      <c r="AR190" s="430"/>
    </row>
    <row r="191" spans="1:44" s="355" customFormat="1" ht="15" x14ac:dyDescent="0.2">
      <c r="A191" s="415" t="s">
        <v>538</v>
      </c>
      <c r="B191" s="584" t="s">
        <v>537</v>
      </c>
      <c r="C191" s="380" t="s">
        <v>785</v>
      </c>
      <c r="D191" s="353"/>
      <c r="E191" s="350">
        <v>6741994</v>
      </c>
      <c r="F191" s="351">
        <v>6936759</v>
      </c>
      <c r="G191" s="351">
        <v>1635884</v>
      </c>
      <c r="H191" s="351">
        <v>1760520</v>
      </c>
      <c r="I191" s="351">
        <v>5106110</v>
      </c>
      <c r="J191" s="351">
        <v>5176239</v>
      </c>
      <c r="K191" s="351">
        <v>0</v>
      </c>
      <c r="L191" s="351">
        <v>0</v>
      </c>
      <c r="M191" s="351">
        <v>37519.1</v>
      </c>
      <c r="N191" s="351">
        <v>38034.699999999997</v>
      </c>
      <c r="O191" s="351">
        <v>42433.2</v>
      </c>
      <c r="P191" s="351">
        <v>42669.5</v>
      </c>
      <c r="Q191" s="352">
        <v>98</v>
      </c>
      <c r="R191" s="373">
        <v>98</v>
      </c>
      <c r="S191" s="361">
        <v>0</v>
      </c>
      <c r="T191" s="361">
        <v>0</v>
      </c>
      <c r="U191" s="351">
        <v>36768.699999999997</v>
      </c>
      <c r="V191" s="351">
        <v>37274</v>
      </c>
      <c r="W191" s="351">
        <v>41584.535999999993</v>
      </c>
      <c r="X191" s="351">
        <v>41816.11</v>
      </c>
      <c r="Y191" s="352">
        <v>183.36</v>
      </c>
      <c r="Z191" s="373">
        <v>186.1</v>
      </c>
      <c r="AA191" s="352">
        <v>138.87</v>
      </c>
      <c r="AB191" s="373">
        <v>138.87</v>
      </c>
      <c r="AC191" s="353" t="s">
        <v>1</v>
      </c>
      <c r="AD191" s="353" t="s">
        <v>1</v>
      </c>
      <c r="AE191" s="353">
        <v>1145.07</v>
      </c>
      <c r="AF191" s="353">
        <v>208.8</v>
      </c>
      <c r="AG191" s="353">
        <v>0</v>
      </c>
      <c r="AH191" s="352">
        <v>1539.97</v>
      </c>
      <c r="AI191" s="351">
        <v>121</v>
      </c>
      <c r="AJ191" s="351">
        <v>37274</v>
      </c>
      <c r="AK191" s="351">
        <v>0</v>
      </c>
      <c r="AL191" s="351">
        <v>0</v>
      </c>
      <c r="AM191" s="351">
        <v>115</v>
      </c>
      <c r="AN191" s="354">
        <v>36790.1</v>
      </c>
      <c r="AP191" s="356"/>
      <c r="AR191" s="430"/>
    </row>
    <row r="192" spans="1:44" s="355" customFormat="1" ht="15" x14ac:dyDescent="0.2">
      <c r="A192" s="415" t="s">
        <v>539</v>
      </c>
      <c r="B192" s="584" t="s">
        <v>545</v>
      </c>
      <c r="C192" s="380" t="s">
        <v>786</v>
      </c>
      <c r="D192" s="353"/>
      <c r="E192" s="350">
        <v>89079711</v>
      </c>
      <c r="F192" s="351">
        <v>90074492</v>
      </c>
      <c r="G192" s="351">
        <v>3793621</v>
      </c>
      <c r="H192" s="351">
        <v>3880058</v>
      </c>
      <c r="I192" s="351">
        <v>85286090</v>
      </c>
      <c r="J192" s="351">
        <v>86194434</v>
      </c>
      <c r="K192" s="351">
        <v>694204</v>
      </c>
      <c r="L192" s="351">
        <v>764221</v>
      </c>
      <c r="M192" s="351">
        <v>74219</v>
      </c>
      <c r="N192" s="351">
        <v>75009.399999999994</v>
      </c>
      <c r="O192" s="351">
        <v>81961.399999999994</v>
      </c>
      <c r="P192" s="351">
        <v>82547.100000000006</v>
      </c>
      <c r="Q192" s="352">
        <v>98.65</v>
      </c>
      <c r="R192" s="373">
        <v>98.65</v>
      </c>
      <c r="S192" s="361">
        <v>0</v>
      </c>
      <c r="T192" s="361">
        <v>0</v>
      </c>
      <c r="U192" s="351">
        <v>73217</v>
      </c>
      <c r="V192" s="351">
        <v>73996.800000000003</v>
      </c>
      <c r="W192" s="351">
        <v>80854.921099999992</v>
      </c>
      <c r="X192" s="351">
        <v>81432.714150000014</v>
      </c>
      <c r="Y192" s="352">
        <v>1216.6500000000001</v>
      </c>
      <c r="Z192" s="373">
        <v>1217.28</v>
      </c>
      <c r="AA192" s="352">
        <v>1164.8399999999999</v>
      </c>
      <c r="AB192" s="373">
        <v>1164.8399999999999</v>
      </c>
      <c r="AC192" s="353" t="s">
        <v>1</v>
      </c>
      <c r="AD192" s="353" t="s">
        <v>1</v>
      </c>
      <c r="AE192" s="353">
        <v>0</v>
      </c>
      <c r="AF192" s="353">
        <v>174.78</v>
      </c>
      <c r="AG192" s="353">
        <v>66.599999999999994</v>
      </c>
      <c r="AH192" s="352">
        <v>1458.66</v>
      </c>
      <c r="AI192" s="351">
        <v>39</v>
      </c>
      <c r="AJ192" s="351">
        <v>73996.800000000003</v>
      </c>
      <c r="AK192" s="351">
        <v>0</v>
      </c>
      <c r="AL192" s="351">
        <v>0</v>
      </c>
      <c r="AM192" s="351">
        <v>39</v>
      </c>
      <c r="AN192" s="354">
        <v>73996.800000000003</v>
      </c>
      <c r="AP192" s="356"/>
      <c r="AR192" s="430"/>
    </row>
    <row r="193" spans="1:44" s="355" customFormat="1" ht="15" x14ac:dyDescent="0.2">
      <c r="A193" s="415" t="s">
        <v>541</v>
      </c>
      <c r="B193" s="584" t="s">
        <v>540</v>
      </c>
      <c r="C193" s="380" t="s">
        <v>862</v>
      </c>
      <c r="D193" s="353"/>
      <c r="E193" s="350">
        <v>73573416</v>
      </c>
      <c r="F193" s="351">
        <v>74933329</v>
      </c>
      <c r="G193" s="351">
        <v>0</v>
      </c>
      <c r="H193" s="351">
        <v>0</v>
      </c>
      <c r="I193" s="351">
        <v>73573416</v>
      </c>
      <c r="J193" s="351">
        <v>74933329</v>
      </c>
      <c r="K193" s="351">
        <v>12753631</v>
      </c>
      <c r="L193" s="351">
        <v>12555670</v>
      </c>
      <c r="M193" s="351">
        <v>56193.3</v>
      </c>
      <c r="N193" s="351">
        <v>57232.9</v>
      </c>
      <c r="O193" s="351">
        <v>66078.5</v>
      </c>
      <c r="P193" s="351">
        <v>66710.3</v>
      </c>
      <c r="Q193" s="352">
        <v>98.5</v>
      </c>
      <c r="R193" s="373">
        <v>98.5</v>
      </c>
      <c r="S193" s="361">
        <v>49.6</v>
      </c>
      <c r="T193" s="361">
        <v>49.6</v>
      </c>
      <c r="U193" s="351">
        <v>55400</v>
      </c>
      <c r="V193" s="351">
        <v>56424</v>
      </c>
      <c r="W193" s="351">
        <v>65136.922500000001</v>
      </c>
      <c r="X193" s="351">
        <v>65759.245500000019</v>
      </c>
      <c r="Y193" s="352">
        <v>1328.04</v>
      </c>
      <c r="Z193" s="373">
        <v>1328.04</v>
      </c>
      <c r="AA193" s="352">
        <v>1328.04</v>
      </c>
      <c r="AB193" s="373">
        <v>1328.04</v>
      </c>
      <c r="AC193" s="353" t="s">
        <v>1</v>
      </c>
      <c r="AD193" s="353" t="s">
        <v>1</v>
      </c>
      <c r="AE193" s="353">
        <v>0</v>
      </c>
      <c r="AF193" s="353">
        <v>88.33</v>
      </c>
      <c r="AG193" s="353">
        <v>74.62</v>
      </c>
      <c r="AH193" s="352">
        <v>1490.99</v>
      </c>
      <c r="AI193" s="351">
        <v>0</v>
      </c>
      <c r="AJ193" s="351">
        <v>0</v>
      </c>
      <c r="AK193" s="351">
        <v>0</v>
      </c>
      <c r="AL193" s="351">
        <v>0</v>
      </c>
      <c r="AM193" s="351">
        <v>0</v>
      </c>
      <c r="AN193" s="354">
        <v>0</v>
      </c>
      <c r="AP193" s="356"/>
      <c r="AR193" s="430"/>
    </row>
    <row r="194" spans="1:44" s="355" customFormat="1" ht="15" x14ac:dyDescent="0.2">
      <c r="A194" s="415" t="s">
        <v>543</v>
      </c>
      <c r="B194" s="584" t="s">
        <v>542</v>
      </c>
      <c r="C194" s="380" t="s">
        <v>785</v>
      </c>
      <c r="D194" s="353"/>
      <c r="E194" s="350">
        <v>4876951</v>
      </c>
      <c r="F194" s="351">
        <v>4962443.0999999996</v>
      </c>
      <c r="G194" s="351">
        <v>868561</v>
      </c>
      <c r="H194" s="351">
        <v>881423.1</v>
      </c>
      <c r="I194" s="351">
        <v>4008390</v>
      </c>
      <c r="J194" s="351">
        <v>4081020</v>
      </c>
      <c r="K194" s="351">
        <v>0</v>
      </c>
      <c r="L194" s="351">
        <v>0</v>
      </c>
      <c r="M194" s="351">
        <v>19730.79</v>
      </c>
      <c r="N194" s="351">
        <v>20088.32</v>
      </c>
      <c r="O194" s="351">
        <v>22350.3</v>
      </c>
      <c r="P194" s="351">
        <v>22642.67</v>
      </c>
      <c r="Q194" s="352">
        <v>98</v>
      </c>
      <c r="R194" s="373">
        <v>98</v>
      </c>
      <c r="S194" s="361">
        <v>0</v>
      </c>
      <c r="T194" s="361">
        <v>0</v>
      </c>
      <c r="U194" s="351">
        <v>19336.2</v>
      </c>
      <c r="V194" s="351">
        <v>19686.599999999999</v>
      </c>
      <c r="W194" s="351">
        <v>21903.293999999998</v>
      </c>
      <c r="X194" s="351">
        <v>22189.816599999998</v>
      </c>
      <c r="Y194" s="352">
        <v>252.22</v>
      </c>
      <c r="Z194" s="373">
        <v>252.07</v>
      </c>
      <c r="AA194" s="352">
        <v>207.3</v>
      </c>
      <c r="AB194" s="373">
        <v>207.3</v>
      </c>
      <c r="AC194" s="353" t="s">
        <v>1</v>
      </c>
      <c r="AD194" s="353" t="s">
        <v>1</v>
      </c>
      <c r="AE194" s="353">
        <v>1201.1400000000001</v>
      </c>
      <c r="AF194" s="353">
        <v>188.23</v>
      </c>
      <c r="AG194" s="353">
        <v>0</v>
      </c>
      <c r="AH194" s="352">
        <v>1641.44</v>
      </c>
      <c r="AI194" s="351">
        <v>33</v>
      </c>
      <c r="AJ194" s="351">
        <v>19686.54</v>
      </c>
      <c r="AK194" s="351">
        <v>0</v>
      </c>
      <c r="AL194" s="351">
        <v>0</v>
      </c>
      <c r="AM194" s="351">
        <v>28</v>
      </c>
      <c r="AN194" s="354">
        <v>19532.98</v>
      </c>
      <c r="AP194" s="356"/>
      <c r="AR194" s="430"/>
    </row>
    <row r="195" spans="1:44" s="355" customFormat="1" ht="15" x14ac:dyDescent="0.2">
      <c r="A195" s="415" t="s">
        <v>235</v>
      </c>
      <c r="B195" s="584" t="s">
        <v>544</v>
      </c>
      <c r="C195" s="380" t="s">
        <v>785</v>
      </c>
      <c r="D195" s="353"/>
      <c r="E195" s="350">
        <v>6536681</v>
      </c>
      <c r="F195" s="351">
        <v>6752529</v>
      </c>
      <c r="G195" s="351">
        <v>1341987</v>
      </c>
      <c r="H195" s="351">
        <v>1630340</v>
      </c>
      <c r="I195" s="351">
        <v>5194694</v>
      </c>
      <c r="J195" s="351">
        <v>5122189</v>
      </c>
      <c r="K195" s="351">
        <v>0</v>
      </c>
      <c r="L195" s="351">
        <v>418004</v>
      </c>
      <c r="M195" s="351">
        <v>29667.3</v>
      </c>
      <c r="N195" s="351">
        <v>30269.4</v>
      </c>
      <c r="O195" s="351">
        <v>32919</v>
      </c>
      <c r="P195" s="351">
        <v>34374.400000000001</v>
      </c>
      <c r="Q195" s="352">
        <v>98</v>
      </c>
      <c r="R195" s="373">
        <v>98</v>
      </c>
      <c r="S195" s="361">
        <v>0</v>
      </c>
      <c r="T195" s="361">
        <v>0</v>
      </c>
      <c r="U195" s="351">
        <v>29074</v>
      </c>
      <c r="V195" s="351">
        <v>29664</v>
      </c>
      <c r="W195" s="351">
        <v>32260.62</v>
      </c>
      <c r="X195" s="351">
        <v>33686.912000000004</v>
      </c>
      <c r="Y195" s="352">
        <v>224.83</v>
      </c>
      <c r="Z195" s="373">
        <v>227.63</v>
      </c>
      <c r="AA195" s="352">
        <v>178.67</v>
      </c>
      <c r="AB195" s="373">
        <v>172.67</v>
      </c>
      <c r="AC195" s="353" t="s">
        <v>1</v>
      </c>
      <c r="AD195" s="353" t="s">
        <v>1</v>
      </c>
      <c r="AE195" s="353">
        <v>1084.1500000000001</v>
      </c>
      <c r="AF195" s="353">
        <v>180</v>
      </c>
      <c r="AG195" s="353">
        <v>60.43</v>
      </c>
      <c r="AH195" s="352">
        <v>1552.21</v>
      </c>
      <c r="AI195" s="351">
        <v>31</v>
      </c>
      <c r="AJ195" s="351">
        <v>23945</v>
      </c>
      <c r="AK195" s="351">
        <v>0</v>
      </c>
      <c r="AL195" s="351">
        <v>0</v>
      </c>
      <c r="AM195" s="351">
        <v>27</v>
      </c>
      <c r="AN195" s="354">
        <v>23794</v>
      </c>
      <c r="AP195" s="356"/>
      <c r="AR195" s="430"/>
    </row>
    <row r="196" spans="1:44" s="355" customFormat="1" ht="15" x14ac:dyDescent="0.2">
      <c r="A196" s="415" t="s">
        <v>237</v>
      </c>
      <c r="B196" s="584" t="s">
        <v>236</v>
      </c>
      <c r="C196" s="380" t="s">
        <v>785</v>
      </c>
      <c r="D196" s="353"/>
      <c r="E196" s="350">
        <v>13656261</v>
      </c>
      <c r="F196" s="351">
        <v>13897041</v>
      </c>
      <c r="G196" s="351">
        <v>1046282</v>
      </c>
      <c r="H196" s="351">
        <v>1021798</v>
      </c>
      <c r="I196" s="351">
        <v>12609979</v>
      </c>
      <c r="J196" s="351">
        <v>12875243</v>
      </c>
      <c r="K196" s="351">
        <v>0</v>
      </c>
      <c r="L196" s="351">
        <v>0</v>
      </c>
      <c r="M196" s="351">
        <v>62334.16</v>
      </c>
      <c r="N196" s="351">
        <v>63710.7</v>
      </c>
      <c r="O196" s="351">
        <v>74479.5</v>
      </c>
      <c r="P196" s="351">
        <v>69997</v>
      </c>
      <c r="Q196" s="352">
        <v>97</v>
      </c>
      <c r="R196" s="373">
        <v>97.2</v>
      </c>
      <c r="S196" s="361">
        <v>0</v>
      </c>
      <c r="T196" s="361">
        <v>0</v>
      </c>
      <c r="U196" s="351">
        <v>60651.1</v>
      </c>
      <c r="V196" s="351">
        <v>61926.8</v>
      </c>
      <c r="W196" s="351">
        <v>72468.553499999995</v>
      </c>
      <c r="X196" s="351">
        <v>68037.084000000003</v>
      </c>
      <c r="Y196" s="352">
        <v>225.16</v>
      </c>
      <c r="Z196" s="373">
        <v>224.41</v>
      </c>
      <c r="AA196" s="352">
        <v>207.91</v>
      </c>
      <c r="AB196" s="373">
        <v>207.91</v>
      </c>
      <c r="AC196" s="353" t="s">
        <v>1</v>
      </c>
      <c r="AD196" s="353" t="s">
        <v>1</v>
      </c>
      <c r="AE196" s="353">
        <v>1069.02</v>
      </c>
      <c r="AF196" s="353">
        <v>200.96</v>
      </c>
      <c r="AG196" s="353">
        <v>0</v>
      </c>
      <c r="AH196" s="352">
        <v>1494.39</v>
      </c>
      <c r="AI196" s="351">
        <v>9</v>
      </c>
      <c r="AJ196" s="351">
        <v>19947.900000000001</v>
      </c>
      <c r="AK196" s="351">
        <v>0</v>
      </c>
      <c r="AL196" s="351">
        <v>0</v>
      </c>
      <c r="AM196" s="351">
        <v>9</v>
      </c>
      <c r="AN196" s="354">
        <v>19947.900000000001</v>
      </c>
      <c r="AP196" s="356"/>
      <c r="AR196" s="430"/>
    </row>
    <row r="197" spans="1:44" s="355" customFormat="1" ht="15" x14ac:dyDescent="0.2">
      <c r="A197" s="415" t="s">
        <v>523</v>
      </c>
      <c r="B197" s="584" t="s">
        <v>77</v>
      </c>
      <c r="C197" s="380" t="s">
        <v>786</v>
      </c>
      <c r="D197" s="353"/>
      <c r="E197" s="350">
        <v>142531806</v>
      </c>
      <c r="F197" s="351">
        <v>146874026</v>
      </c>
      <c r="G197" s="351">
        <v>7031219</v>
      </c>
      <c r="H197" s="351">
        <v>7346090</v>
      </c>
      <c r="I197" s="351">
        <v>135500587</v>
      </c>
      <c r="J197" s="351">
        <v>139527936</v>
      </c>
      <c r="K197" s="351">
        <v>951033</v>
      </c>
      <c r="L197" s="351">
        <v>6868910</v>
      </c>
      <c r="M197" s="351">
        <v>98572.5</v>
      </c>
      <c r="N197" s="351">
        <v>99520.3</v>
      </c>
      <c r="O197" s="351">
        <v>120640.5</v>
      </c>
      <c r="P197" s="351">
        <v>114688.1</v>
      </c>
      <c r="Q197" s="352">
        <v>98.2</v>
      </c>
      <c r="R197" s="373">
        <v>98.21</v>
      </c>
      <c r="S197" s="361">
        <v>0</v>
      </c>
      <c r="T197" s="361">
        <v>0</v>
      </c>
      <c r="U197" s="351">
        <v>96802</v>
      </c>
      <c r="V197" s="351">
        <v>97734.3</v>
      </c>
      <c r="W197" s="351">
        <v>118468.97100000001</v>
      </c>
      <c r="X197" s="351">
        <v>112635.18300999999</v>
      </c>
      <c r="Y197" s="352">
        <v>1472.41</v>
      </c>
      <c r="Z197" s="373">
        <v>1502.79</v>
      </c>
      <c r="AA197" s="352">
        <v>1399.77</v>
      </c>
      <c r="AB197" s="373">
        <v>1427.63</v>
      </c>
      <c r="AC197" s="353" t="s">
        <v>1</v>
      </c>
      <c r="AD197" s="353" t="s">
        <v>1</v>
      </c>
      <c r="AE197" s="353">
        <v>0</v>
      </c>
      <c r="AF197" s="353">
        <v>88.33</v>
      </c>
      <c r="AG197" s="353">
        <v>0</v>
      </c>
      <c r="AH197" s="352">
        <v>1591.12</v>
      </c>
      <c r="AI197" s="351">
        <v>156</v>
      </c>
      <c r="AJ197" s="351">
        <v>97734.27</v>
      </c>
      <c r="AK197" s="351">
        <v>0</v>
      </c>
      <c r="AL197" s="351">
        <v>0</v>
      </c>
      <c r="AM197" s="351">
        <v>149</v>
      </c>
      <c r="AN197" s="354">
        <v>97378.42</v>
      </c>
      <c r="AP197" s="356"/>
      <c r="AR197" s="430"/>
    </row>
    <row r="198" spans="1:44" s="355" customFormat="1" ht="15" x14ac:dyDescent="0.2">
      <c r="A198" s="415" t="s">
        <v>239</v>
      </c>
      <c r="B198" s="584" t="s">
        <v>238</v>
      </c>
      <c r="C198" s="380" t="s">
        <v>785</v>
      </c>
      <c r="D198" s="353"/>
      <c r="E198" s="350">
        <v>7731115.7264</v>
      </c>
      <c r="F198" s="351">
        <v>8082033</v>
      </c>
      <c r="G198" s="351">
        <v>0</v>
      </c>
      <c r="H198" s="351">
        <v>0</v>
      </c>
      <c r="I198" s="351">
        <v>7731115.7264</v>
      </c>
      <c r="J198" s="351">
        <v>8082033</v>
      </c>
      <c r="K198" s="351">
        <v>0</v>
      </c>
      <c r="L198" s="351">
        <v>0</v>
      </c>
      <c r="M198" s="351">
        <v>33950.515500000001</v>
      </c>
      <c r="N198" s="351">
        <v>34812.371099999997</v>
      </c>
      <c r="O198" s="351">
        <v>43383.54</v>
      </c>
      <c r="P198" s="351">
        <v>42493</v>
      </c>
      <c r="Q198" s="352">
        <v>97</v>
      </c>
      <c r="R198" s="373">
        <v>97</v>
      </c>
      <c r="S198" s="361">
        <v>0</v>
      </c>
      <c r="T198" s="361">
        <v>0</v>
      </c>
      <c r="U198" s="351">
        <v>32932</v>
      </c>
      <c r="V198" s="351">
        <v>33768</v>
      </c>
      <c r="W198" s="351">
        <v>42082.033799999997</v>
      </c>
      <c r="X198" s="351">
        <v>41218.21</v>
      </c>
      <c r="Y198" s="352">
        <v>234.76</v>
      </c>
      <c r="Z198" s="373">
        <v>239.34</v>
      </c>
      <c r="AA198" s="352">
        <v>234.76</v>
      </c>
      <c r="AB198" s="373">
        <v>239.34</v>
      </c>
      <c r="AC198" s="353" t="s">
        <v>1</v>
      </c>
      <c r="AD198" s="353" t="s">
        <v>1</v>
      </c>
      <c r="AE198" s="353">
        <v>1145.07</v>
      </c>
      <c r="AF198" s="353">
        <v>208.8</v>
      </c>
      <c r="AG198" s="353">
        <v>0</v>
      </c>
      <c r="AH198" s="352">
        <v>1593.21</v>
      </c>
      <c r="AI198" s="351">
        <v>0</v>
      </c>
      <c r="AJ198" s="351">
        <v>0</v>
      </c>
      <c r="AK198" s="351">
        <v>0</v>
      </c>
      <c r="AL198" s="351">
        <v>0</v>
      </c>
      <c r="AM198" s="351">
        <v>0</v>
      </c>
      <c r="AN198" s="354">
        <v>0</v>
      </c>
      <c r="AP198" s="356"/>
      <c r="AR198" s="430"/>
    </row>
    <row r="199" spans="1:44" s="355" customFormat="1" ht="15" x14ac:dyDescent="0.2">
      <c r="A199" s="415" t="s">
        <v>240</v>
      </c>
      <c r="B199" s="584" t="s">
        <v>546</v>
      </c>
      <c r="C199" s="380" t="s">
        <v>786</v>
      </c>
      <c r="D199" s="353"/>
      <c r="E199" s="350">
        <v>85835277</v>
      </c>
      <c r="F199" s="351">
        <v>89108406</v>
      </c>
      <c r="G199" s="351">
        <v>0</v>
      </c>
      <c r="H199" s="351">
        <v>0</v>
      </c>
      <c r="I199" s="351">
        <v>85835277</v>
      </c>
      <c r="J199" s="351">
        <v>89108406</v>
      </c>
      <c r="K199" s="351">
        <v>67263</v>
      </c>
      <c r="L199" s="351">
        <v>69859</v>
      </c>
      <c r="M199" s="351">
        <v>62447</v>
      </c>
      <c r="N199" s="351">
        <v>63425</v>
      </c>
      <c r="O199" s="351">
        <v>79645</v>
      </c>
      <c r="P199" s="351">
        <v>80375</v>
      </c>
      <c r="Q199" s="352">
        <v>96</v>
      </c>
      <c r="R199" s="373">
        <v>96.25</v>
      </c>
      <c r="S199" s="361">
        <v>0</v>
      </c>
      <c r="T199" s="361">
        <v>0</v>
      </c>
      <c r="U199" s="351">
        <v>59949</v>
      </c>
      <c r="V199" s="351">
        <v>61047</v>
      </c>
      <c r="W199" s="351">
        <v>76459.199999999997</v>
      </c>
      <c r="X199" s="351">
        <v>77360.9375</v>
      </c>
      <c r="Y199" s="352">
        <v>1431.8</v>
      </c>
      <c r="Z199" s="373">
        <v>1459.67</v>
      </c>
      <c r="AA199" s="352">
        <v>1431.8</v>
      </c>
      <c r="AB199" s="373">
        <v>1459.67</v>
      </c>
      <c r="AC199" s="353" t="s">
        <v>1</v>
      </c>
      <c r="AD199" s="353" t="s">
        <v>1</v>
      </c>
      <c r="AE199" s="353">
        <v>0</v>
      </c>
      <c r="AF199" s="353">
        <v>176.4</v>
      </c>
      <c r="AG199" s="353">
        <v>72.44</v>
      </c>
      <c r="AH199" s="352">
        <v>1708.51</v>
      </c>
      <c r="AI199" s="351">
        <v>0</v>
      </c>
      <c r="AJ199" s="351">
        <v>0</v>
      </c>
      <c r="AK199" s="351">
        <v>0</v>
      </c>
      <c r="AL199" s="351">
        <v>0</v>
      </c>
      <c r="AM199" s="351">
        <v>0</v>
      </c>
      <c r="AN199" s="354">
        <v>0</v>
      </c>
      <c r="AP199" s="356"/>
      <c r="AR199" s="430"/>
    </row>
    <row r="200" spans="1:44" s="355" customFormat="1" ht="15" x14ac:dyDescent="0.2">
      <c r="A200" s="415" t="s">
        <v>241</v>
      </c>
      <c r="B200" s="584" t="s">
        <v>547</v>
      </c>
      <c r="C200" s="380" t="s">
        <v>785</v>
      </c>
      <c r="D200" s="353"/>
      <c r="E200" s="350">
        <v>7131762</v>
      </c>
      <c r="F200" s="351">
        <v>7435472</v>
      </c>
      <c r="G200" s="351">
        <v>0</v>
      </c>
      <c r="H200" s="351">
        <v>0</v>
      </c>
      <c r="I200" s="351">
        <v>7131762</v>
      </c>
      <c r="J200" s="351">
        <v>7435472</v>
      </c>
      <c r="K200" s="351">
        <v>0</v>
      </c>
      <c r="L200" s="351">
        <v>0</v>
      </c>
      <c r="M200" s="351">
        <v>34839.599999999999</v>
      </c>
      <c r="N200" s="351">
        <v>35700</v>
      </c>
      <c r="O200" s="351">
        <v>40480.5</v>
      </c>
      <c r="P200" s="351">
        <v>41279</v>
      </c>
      <c r="Q200" s="352">
        <v>98.5</v>
      </c>
      <c r="R200" s="373">
        <v>98.5</v>
      </c>
      <c r="S200" s="361">
        <v>43</v>
      </c>
      <c r="T200" s="361">
        <v>43</v>
      </c>
      <c r="U200" s="351">
        <v>34360</v>
      </c>
      <c r="V200" s="351">
        <v>35207.5</v>
      </c>
      <c r="W200" s="351">
        <v>39916.292499999996</v>
      </c>
      <c r="X200" s="351">
        <v>40702.815000000002</v>
      </c>
      <c r="Y200" s="352">
        <v>207.56</v>
      </c>
      <c r="Z200" s="373">
        <v>211.19</v>
      </c>
      <c r="AA200" s="352">
        <v>207.56</v>
      </c>
      <c r="AB200" s="373">
        <v>211.19</v>
      </c>
      <c r="AC200" s="353" t="s">
        <v>1</v>
      </c>
      <c r="AD200" s="353" t="s">
        <v>1</v>
      </c>
      <c r="AE200" s="353">
        <v>1201.1400000000001</v>
      </c>
      <c r="AF200" s="353">
        <v>188.23</v>
      </c>
      <c r="AG200" s="353">
        <v>0</v>
      </c>
      <c r="AH200" s="352">
        <v>1600.56</v>
      </c>
      <c r="AI200" s="351">
        <v>0</v>
      </c>
      <c r="AJ200" s="351">
        <v>0</v>
      </c>
      <c r="AK200" s="351">
        <v>0</v>
      </c>
      <c r="AL200" s="351">
        <v>0</v>
      </c>
      <c r="AM200" s="351">
        <v>0</v>
      </c>
      <c r="AN200" s="354">
        <v>0</v>
      </c>
      <c r="AP200" s="356"/>
      <c r="AR200" s="430"/>
    </row>
    <row r="201" spans="1:44" s="355" customFormat="1" ht="15" x14ac:dyDescent="0.2">
      <c r="A201" s="415" t="s">
        <v>242</v>
      </c>
      <c r="B201" s="584" t="s">
        <v>548</v>
      </c>
      <c r="C201" s="380" t="s">
        <v>785</v>
      </c>
      <c r="D201" s="353"/>
      <c r="E201" s="350">
        <v>3335153</v>
      </c>
      <c r="F201" s="351">
        <v>3383197</v>
      </c>
      <c r="G201" s="351">
        <v>0</v>
      </c>
      <c r="H201" s="351">
        <v>0</v>
      </c>
      <c r="I201" s="351">
        <v>3335153</v>
      </c>
      <c r="J201" s="351">
        <v>3383197</v>
      </c>
      <c r="K201" s="351">
        <v>0</v>
      </c>
      <c r="L201" s="351">
        <v>0</v>
      </c>
      <c r="M201" s="351">
        <v>16707.830000000002</v>
      </c>
      <c r="N201" s="351">
        <v>16949</v>
      </c>
      <c r="O201" s="351">
        <v>19006.740000000002</v>
      </c>
      <c r="P201" s="351">
        <v>18640.02</v>
      </c>
      <c r="Q201" s="352">
        <v>98.5</v>
      </c>
      <c r="R201" s="373">
        <v>98.5</v>
      </c>
      <c r="S201" s="361">
        <v>4.55</v>
      </c>
      <c r="T201" s="361">
        <v>4.0999999999999996</v>
      </c>
      <c r="U201" s="351">
        <v>16461.8</v>
      </c>
      <c r="V201" s="351">
        <v>16698.900000000001</v>
      </c>
      <c r="W201" s="351">
        <v>18726.188900000001</v>
      </c>
      <c r="X201" s="351">
        <v>18364.519699999997</v>
      </c>
      <c r="Y201" s="352">
        <v>202.6</v>
      </c>
      <c r="Z201" s="373">
        <v>202.6</v>
      </c>
      <c r="AA201" s="352">
        <v>202.6</v>
      </c>
      <c r="AB201" s="373">
        <v>202.6</v>
      </c>
      <c r="AC201" s="353" t="s">
        <v>1</v>
      </c>
      <c r="AD201" s="353" t="s">
        <v>1</v>
      </c>
      <c r="AE201" s="353">
        <v>1084.1500000000001</v>
      </c>
      <c r="AF201" s="353">
        <v>180</v>
      </c>
      <c r="AG201" s="353">
        <v>60.43</v>
      </c>
      <c r="AH201" s="352">
        <v>1527.18</v>
      </c>
      <c r="AI201" s="351">
        <v>0</v>
      </c>
      <c r="AJ201" s="351">
        <v>0</v>
      </c>
      <c r="AK201" s="351">
        <v>0</v>
      </c>
      <c r="AL201" s="351">
        <v>0</v>
      </c>
      <c r="AM201" s="351">
        <v>0</v>
      </c>
      <c r="AN201" s="354">
        <v>0</v>
      </c>
      <c r="AP201" s="356"/>
      <c r="AR201" s="430"/>
    </row>
    <row r="202" spans="1:44" s="355" customFormat="1" ht="15" x14ac:dyDescent="0.2">
      <c r="A202" s="415" t="s">
        <v>244</v>
      </c>
      <c r="B202" s="584" t="s">
        <v>243</v>
      </c>
      <c r="C202" s="380" t="s">
        <v>862</v>
      </c>
      <c r="D202" s="353"/>
      <c r="E202" s="350">
        <v>72476665.980000004</v>
      </c>
      <c r="F202" s="351">
        <v>74623969</v>
      </c>
      <c r="G202" s="351">
        <v>231313</v>
      </c>
      <c r="H202" s="351">
        <v>239046</v>
      </c>
      <c r="I202" s="351">
        <v>72245352.980000004</v>
      </c>
      <c r="J202" s="351">
        <v>74384923</v>
      </c>
      <c r="K202" s="351">
        <v>33396514</v>
      </c>
      <c r="L202" s="351">
        <v>33009350</v>
      </c>
      <c r="M202" s="351">
        <v>53546.36</v>
      </c>
      <c r="N202" s="351">
        <v>55115.1</v>
      </c>
      <c r="O202" s="351">
        <v>64205.58</v>
      </c>
      <c r="P202" s="351">
        <v>66532</v>
      </c>
      <c r="Q202" s="352">
        <v>96.86</v>
      </c>
      <c r="R202" s="373">
        <v>96.89</v>
      </c>
      <c r="S202" s="361">
        <v>0</v>
      </c>
      <c r="T202" s="361">
        <v>0</v>
      </c>
      <c r="U202" s="351">
        <v>51865</v>
      </c>
      <c r="V202" s="351">
        <v>53401</v>
      </c>
      <c r="W202" s="351">
        <v>62189.524788000002</v>
      </c>
      <c r="X202" s="351">
        <v>64462.854800000001</v>
      </c>
      <c r="Y202" s="352">
        <v>1397.41</v>
      </c>
      <c r="Z202" s="373">
        <v>1397.43</v>
      </c>
      <c r="AA202" s="352">
        <v>1392.95</v>
      </c>
      <c r="AB202" s="373">
        <v>1392.95</v>
      </c>
      <c r="AC202" s="353" t="s">
        <v>1</v>
      </c>
      <c r="AD202" s="353" t="s">
        <v>1</v>
      </c>
      <c r="AE202" s="353">
        <v>0</v>
      </c>
      <c r="AF202" s="353">
        <v>152.30000000000001</v>
      </c>
      <c r="AG202" s="353">
        <v>57.64</v>
      </c>
      <c r="AH202" s="352">
        <v>1607.37</v>
      </c>
      <c r="AI202" s="351">
        <v>2</v>
      </c>
      <c r="AJ202" s="351">
        <v>13507</v>
      </c>
      <c r="AK202" s="351">
        <v>0</v>
      </c>
      <c r="AL202" s="351">
        <v>0</v>
      </c>
      <c r="AM202" s="351">
        <v>2</v>
      </c>
      <c r="AN202" s="354">
        <v>13507</v>
      </c>
      <c r="AP202" s="356"/>
      <c r="AR202" s="430"/>
    </row>
    <row r="203" spans="1:44" s="355" customFormat="1" ht="15" x14ac:dyDescent="0.2">
      <c r="A203" s="415" t="s">
        <v>246</v>
      </c>
      <c r="B203" s="584" t="s">
        <v>245</v>
      </c>
      <c r="C203" s="380" t="s">
        <v>785</v>
      </c>
      <c r="D203" s="353"/>
      <c r="E203" s="350">
        <v>11582179</v>
      </c>
      <c r="F203" s="351">
        <v>12072263</v>
      </c>
      <c r="G203" s="351">
        <v>161620</v>
      </c>
      <c r="H203" s="351">
        <v>171765</v>
      </c>
      <c r="I203" s="351">
        <v>11420559</v>
      </c>
      <c r="J203" s="351">
        <v>11900498</v>
      </c>
      <c r="K203" s="351">
        <v>0</v>
      </c>
      <c r="L203" s="351">
        <v>0</v>
      </c>
      <c r="M203" s="351">
        <v>43043.8</v>
      </c>
      <c r="N203" s="351">
        <v>43752.5</v>
      </c>
      <c r="O203" s="351">
        <v>49378.3</v>
      </c>
      <c r="P203" s="351">
        <v>49858.9</v>
      </c>
      <c r="Q203" s="352">
        <v>97</v>
      </c>
      <c r="R203" s="373">
        <v>97.5</v>
      </c>
      <c r="S203" s="361">
        <v>0</v>
      </c>
      <c r="T203" s="361">
        <v>0</v>
      </c>
      <c r="U203" s="351">
        <v>41752.5</v>
      </c>
      <c r="V203" s="351">
        <v>42658.6875</v>
      </c>
      <c r="W203" s="351">
        <v>47896.951000000001</v>
      </c>
      <c r="X203" s="351">
        <v>48612.427499999998</v>
      </c>
      <c r="Y203" s="352">
        <v>277.39999999999998</v>
      </c>
      <c r="Z203" s="373">
        <v>283</v>
      </c>
      <c r="AA203" s="352">
        <v>273.52999999999997</v>
      </c>
      <c r="AB203" s="373">
        <v>278.97000000000003</v>
      </c>
      <c r="AC203" s="353" t="s">
        <v>1</v>
      </c>
      <c r="AD203" s="353" t="s">
        <v>1</v>
      </c>
      <c r="AE203" s="353">
        <v>1232.46</v>
      </c>
      <c r="AF203" s="353">
        <v>163.69999999999999</v>
      </c>
      <c r="AG203" s="353">
        <v>0</v>
      </c>
      <c r="AH203" s="352">
        <v>1679.16</v>
      </c>
      <c r="AI203" s="351">
        <v>4</v>
      </c>
      <c r="AJ203" s="351">
        <v>6975.6</v>
      </c>
      <c r="AK203" s="351">
        <v>0</v>
      </c>
      <c r="AL203" s="351">
        <v>0</v>
      </c>
      <c r="AM203" s="351">
        <v>4</v>
      </c>
      <c r="AN203" s="354">
        <v>6975.6</v>
      </c>
      <c r="AP203" s="356"/>
      <c r="AR203" s="430"/>
    </row>
    <row r="204" spans="1:44" s="355" customFormat="1" ht="15" x14ac:dyDescent="0.2">
      <c r="A204" s="415" t="s">
        <v>248</v>
      </c>
      <c r="B204" s="584" t="s">
        <v>247</v>
      </c>
      <c r="C204" s="380" t="s">
        <v>785</v>
      </c>
      <c r="D204" s="353"/>
      <c r="E204" s="350">
        <v>5886806</v>
      </c>
      <c r="F204" s="351">
        <v>6113502</v>
      </c>
      <c r="G204" s="351">
        <v>554796</v>
      </c>
      <c r="H204" s="351">
        <v>676752</v>
      </c>
      <c r="I204" s="351">
        <v>5332010</v>
      </c>
      <c r="J204" s="351">
        <v>5436750</v>
      </c>
      <c r="K204" s="351">
        <v>0</v>
      </c>
      <c r="L204" s="351">
        <v>3560</v>
      </c>
      <c r="M204" s="351">
        <v>23154.1</v>
      </c>
      <c r="N204" s="351">
        <v>23608.9</v>
      </c>
      <c r="O204" s="351">
        <v>27969.9</v>
      </c>
      <c r="P204" s="351">
        <v>28185.7</v>
      </c>
      <c r="Q204" s="352">
        <v>95.8</v>
      </c>
      <c r="R204" s="373">
        <v>95.8</v>
      </c>
      <c r="S204" s="361">
        <v>0</v>
      </c>
      <c r="T204" s="361">
        <v>0</v>
      </c>
      <c r="U204" s="351">
        <v>22181.599999999999</v>
      </c>
      <c r="V204" s="351">
        <v>22617.3</v>
      </c>
      <c r="W204" s="351">
        <v>26795.164199999999</v>
      </c>
      <c r="X204" s="351">
        <v>27001.900600000001</v>
      </c>
      <c r="Y204" s="352">
        <v>265.39</v>
      </c>
      <c r="Z204" s="373">
        <v>270.3</v>
      </c>
      <c r="AA204" s="352">
        <v>240.38</v>
      </c>
      <c r="AB204" s="373">
        <v>240.38</v>
      </c>
      <c r="AC204" s="353" t="s">
        <v>1</v>
      </c>
      <c r="AD204" s="353" t="s">
        <v>1</v>
      </c>
      <c r="AE204" s="353">
        <v>1129.78</v>
      </c>
      <c r="AF204" s="353">
        <v>159.06</v>
      </c>
      <c r="AG204" s="353">
        <v>64.86</v>
      </c>
      <c r="AH204" s="352">
        <v>1624</v>
      </c>
      <c r="AI204" s="351">
        <v>19</v>
      </c>
      <c r="AJ204" s="351">
        <v>22617.3</v>
      </c>
      <c r="AK204" s="351">
        <v>0</v>
      </c>
      <c r="AL204" s="351">
        <v>0</v>
      </c>
      <c r="AM204" s="351">
        <v>16</v>
      </c>
      <c r="AN204" s="354">
        <v>22106.400000000001</v>
      </c>
      <c r="AP204" s="356"/>
      <c r="AR204" s="430"/>
    </row>
    <row r="205" spans="1:44" s="355" customFormat="1" ht="15" x14ac:dyDescent="0.2">
      <c r="A205" s="415" t="s">
        <v>249</v>
      </c>
      <c r="B205" s="584" t="s">
        <v>549</v>
      </c>
      <c r="C205" s="380" t="s">
        <v>786</v>
      </c>
      <c r="D205" s="353"/>
      <c r="E205" s="350">
        <v>58035503</v>
      </c>
      <c r="F205" s="351">
        <v>59515344</v>
      </c>
      <c r="G205" s="351">
        <v>445026</v>
      </c>
      <c r="H205" s="351">
        <v>513502</v>
      </c>
      <c r="I205" s="351">
        <v>57590477</v>
      </c>
      <c r="J205" s="351">
        <v>59001842</v>
      </c>
      <c r="K205" s="351">
        <v>592686</v>
      </c>
      <c r="L205" s="351">
        <v>601120</v>
      </c>
      <c r="M205" s="351">
        <v>51494.274100000002</v>
      </c>
      <c r="N205" s="351">
        <v>52765.7</v>
      </c>
      <c r="O205" s="351">
        <v>59297.58</v>
      </c>
      <c r="P205" s="351">
        <v>60572.6</v>
      </c>
      <c r="Q205" s="352">
        <v>98.5</v>
      </c>
      <c r="R205" s="373">
        <v>98.5</v>
      </c>
      <c r="S205" s="361">
        <v>332.17</v>
      </c>
      <c r="T205" s="361">
        <v>330.94</v>
      </c>
      <c r="U205" s="351">
        <v>51054.03</v>
      </c>
      <c r="V205" s="351">
        <v>52305.2</v>
      </c>
      <c r="W205" s="351">
        <v>58740.2863</v>
      </c>
      <c r="X205" s="351">
        <v>59994.951000000001</v>
      </c>
      <c r="Y205" s="352">
        <v>1136.75</v>
      </c>
      <c r="Z205" s="373">
        <v>1137.8499999999999</v>
      </c>
      <c r="AA205" s="352">
        <v>1128.03</v>
      </c>
      <c r="AB205" s="373">
        <v>1128.03</v>
      </c>
      <c r="AC205" s="353" t="s">
        <v>1</v>
      </c>
      <c r="AD205" s="353" t="s">
        <v>1</v>
      </c>
      <c r="AE205" s="353">
        <v>0</v>
      </c>
      <c r="AF205" s="353">
        <v>181.35</v>
      </c>
      <c r="AG205" s="353">
        <v>64.260000000000005</v>
      </c>
      <c r="AH205" s="352">
        <v>1383.46</v>
      </c>
      <c r="AI205" s="351">
        <v>29</v>
      </c>
      <c r="AJ205" s="351">
        <v>52305.2</v>
      </c>
      <c r="AK205" s="351">
        <v>0</v>
      </c>
      <c r="AL205" s="351">
        <v>0</v>
      </c>
      <c r="AM205" s="351">
        <v>25</v>
      </c>
      <c r="AN205" s="354">
        <v>20336.400000000001</v>
      </c>
      <c r="AP205" s="356"/>
      <c r="AR205" s="430"/>
    </row>
    <row r="206" spans="1:44" s="355" customFormat="1" ht="15" x14ac:dyDescent="0.2">
      <c r="A206" s="415" t="s">
        <v>250</v>
      </c>
      <c r="B206" s="584" t="s">
        <v>550</v>
      </c>
      <c r="C206" s="380" t="s">
        <v>786</v>
      </c>
      <c r="D206" s="353"/>
      <c r="E206" s="350">
        <v>86837999</v>
      </c>
      <c r="F206" s="351">
        <v>90406907</v>
      </c>
      <c r="G206" s="351">
        <v>0</v>
      </c>
      <c r="H206" s="351">
        <v>0</v>
      </c>
      <c r="I206" s="351">
        <v>86837999</v>
      </c>
      <c r="J206" s="351">
        <v>90406907</v>
      </c>
      <c r="K206" s="351">
        <v>95570</v>
      </c>
      <c r="L206" s="351">
        <v>104203.73</v>
      </c>
      <c r="M206" s="351">
        <v>67919</v>
      </c>
      <c r="N206" s="351">
        <v>68634.2</v>
      </c>
      <c r="O206" s="351">
        <v>80278</v>
      </c>
      <c r="P206" s="351">
        <v>80098.5</v>
      </c>
      <c r="Q206" s="352">
        <v>97.5</v>
      </c>
      <c r="R206" s="373">
        <v>98.5</v>
      </c>
      <c r="S206" s="361">
        <v>845</v>
      </c>
      <c r="T206" s="361">
        <v>855.7</v>
      </c>
      <c r="U206" s="351">
        <v>67066</v>
      </c>
      <c r="V206" s="351">
        <v>68460</v>
      </c>
      <c r="W206" s="351">
        <v>79116.05</v>
      </c>
      <c r="X206" s="351">
        <v>79752.722500000003</v>
      </c>
      <c r="Y206" s="352">
        <v>1294.81</v>
      </c>
      <c r="Z206" s="373">
        <v>1320.58</v>
      </c>
      <c r="AA206" s="352">
        <v>1294.81</v>
      </c>
      <c r="AB206" s="373">
        <v>1320.58</v>
      </c>
      <c r="AC206" s="353" t="s">
        <v>1</v>
      </c>
      <c r="AD206" s="353" t="s">
        <v>1</v>
      </c>
      <c r="AE206" s="353">
        <v>0</v>
      </c>
      <c r="AF206" s="353">
        <v>169.47</v>
      </c>
      <c r="AG206" s="353">
        <v>78.42</v>
      </c>
      <c r="AH206" s="352">
        <v>1568.47</v>
      </c>
      <c r="AI206" s="351">
        <v>0</v>
      </c>
      <c r="AJ206" s="351">
        <v>0</v>
      </c>
      <c r="AK206" s="351">
        <v>0</v>
      </c>
      <c r="AL206" s="351">
        <v>0</v>
      </c>
      <c r="AM206" s="351">
        <v>0</v>
      </c>
      <c r="AN206" s="354">
        <v>0</v>
      </c>
      <c r="AP206" s="356"/>
      <c r="AR206" s="430"/>
    </row>
    <row r="207" spans="1:44" s="355" customFormat="1" ht="15" x14ac:dyDescent="0.2">
      <c r="A207" s="415" t="s">
        <v>251</v>
      </c>
      <c r="B207" s="584" t="s">
        <v>551</v>
      </c>
      <c r="C207" s="380" t="s">
        <v>786</v>
      </c>
      <c r="D207" s="353"/>
      <c r="E207" s="350">
        <v>65237356.799999997</v>
      </c>
      <c r="F207" s="351">
        <v>66295757</v>
      </c>
      <c r="G207" s="351">
        <v>0</v>
      </c>
      <c r="H207" s="351">
        <v>0</v>
      </c>
      <c r="I207" s="351">
        <v>65237356.799999997</v>
      </c>
      <c r="J207" s="351">
        <v>66295757</v>
      </c>
      <c r="K207" s="351">
        <v>189475</v>
      </c>
      <c r="L207" s="351">
        <v>193355</v>
      </c>
      <c r="M207" s="351">
        <v>54265.1</v>
      </c>
      <c r="N207" s="351">
        <v>55144.1</v>
      </c>
      <c r="O207" s="351">
        <v>60893.599999999999</v>
      </c>
      <c r="P207" s="351">
        <v>62612</v>
      </c>
      <c r="Q207" s="352">
        <v>99.1</v>
      </c>
      <c r="R207" s="373">
        <v>99.1</v>
      </c>
      <c r="S207" s="361">
        <v>156.30000000000001</v>
      </c>
      <c r="T207" s="361">
        <v>160.19999999999999</v>
      </c>
      <c r="U207" s="351">
        <v>53933</v>
      </c>
      <c r="V207" s="351">
        <v>54808</v>
      </c>
      <c r="W207" s="351">
        <v>60501.857600000003</v>
      </c>
      <c r="X207" s="351">
        <v>62208.691999999988</v>
      </c>
      <c r="Y207" s="352">
        <v>1209.5999999999999</v>
      </c>
      <c r="Z207" s="373">
        <v>1209.5999999999999</v>
      </c>
      <c r="AA207" s="352">
        <v>1209.5999999999999</v>
      </c>
      <c r="AB207" s="373">
        <v>1209.5999999999999</v>
      </c>
      <c r="AC207" s="353" t="s">
        <v>1</v>
      </c>
      <c r="AD207" s="353" t="s">
        <v>1</v>
      </c>
      <c r="AE207" s="353">
        <v>0</v>
      </c>
      <c r="AF207" s="353">
        <v>187.11</v>
      </c>
      <c r="AG207" s="353">
        <v>67.86</v>
      </c>
      <c r="AH207" s="352">
        <v>1464.57</v>
      </c>
      <c r="AI207" s="351">
        <v>0</v>
      </c>
      <c r="AJ207" s="351">
        <v>0</v>
      </c>
      <c r="AK207" s="351">
        <v>0</v>
      </c>
      <c r="AL207" s="351">
        <v>0</v>
      </c>
      <c r="AM207" s="351">
        <v>0</v>
      </c>
      <c r="AN207" s="354">
        <v>0</v>
      </c>
      <c r="AP207" s="356"/>
      <c r="AR207" s="430"/>
    </row>
    <row r="208" spans="1:44" s="355" customFormat="1" ht="15" x14ac:dyDescent="0.2">
      <c r="A208" s="415" t="s">
        <v>252</v>
      </c>
      <c r="B208" s="584" t="s">
        <v>552</v>
      </c>
      <c r="C208" s="380" t="s">
        <v>786</v>
      </c>
      <c r="D208" s="353"/>
      <c r="E208" s="350">
        <v>60371401</v>
      </c>
      <c r="F208" s="351">
        <v>62415838</v>
      </c>
      <c r="G208" s="351">
        <v>0</v>
      </c>
      <c r="H208" s="351">
        <v>0</v>
      </c>
      <c r="I208" s="351">
        <v>60371401</v>
      </c>
      <c r="J208" s="351">
        <v>62415838</v>
      </c>
      <c r="K208" s="351">
        <v>0</v>
      </c>
      <c r="L208" s="351">
        <v>782000</v>
      </c>
      <c r="M208" s="351">
        <v>52130.6</v>
      </c>
      <c r="N208" s="351">
        <v>53767</v>
      </c>
      <c r="O208" s="351">
        <v>61836.2</v>
      </c>
      <c r="P208" s="351">
        <v>62926.3</v>
      </c>
      <c r="Q208" s="352">
        <v>97.6</v>
      </c>
      <c r="R208" s="373">
        <v>97.8</v>
      </c>
      <c r="S208" s="361">
        <v>652.6</v>
      </c>
      <c r="T208" s="361">
        <v>693.1</v>
      </c>
      <c r="U208" s="351">
        <v>51532.1</v>
      </c>
      <c r="V208" s="351">
        <v>53277.2</v>
      </c>
      <c r="W208" s="351">
        <v>61004.731199999995</v>
      </c>
      <c r="X208" s="351">
        <v>62235.021399999998</v>
      </c>
      <c r="Y208" s="352">
        <v>1171.53</v>
      </c>
      <c r="Z208" s="373">
        <v>1171.53</v>
      </c>
      <c r="AA208" s="352">
        <v>1171.53</v>
      </c>
      <c r="AB208" s="373">
        <v>1171.53</v>
      </c>
      <c r="AC208" s="353" t="s">
        <v>1</v>
      </c>
      <c r="AD208" s="353" t="s">
        <v>1</v>
      </c>
      <c r="AE208" s="353">
        <v>0</v>
      </c>
      <c r="AF208" s="353">
        <v>157.33000000000001</v>
      </c>
      <c r="AG208" s="353">
        <v>61.38</v>
      </c>
      <c r="AH208" s="352">
        <v>1390.24</v>
      </c>
      <c r="AI208" s="351">
        <v>0</v>
      </c>
      <c r="AJ208" s="351">
        <v>0</v>
      </c>
      <c r="AK208" s="351">
        <v>0</v>
      </c>
      <c r="AL208" s="351">
        <v>0</v>
      </c>
      <c r="AM208" s="351">
        <v>0</v>
      </c>
      <c r="AN208" s="354">
        <v>0</v>
      </c>
      <c r="AP208" s="356"/>
      <c r="AR208" s="430"/>
    </row>
    <row r="209" spans="1:44" s="355" customFormat="1" ht="15" x14ac:dyDescent="0.2">
      <c r="A209" s="415" t="s">
        <v>254</v>
      </c>
      <c r="B209" s="584" t="s">
        <v>253</v>
      </c>
      <c r="C209" s="380" t="s">
        <v>785</v>
      </c>
      <c r="D209" s="353"/>
      <c r="E209" s="350">
        <v>9797695</v>
      </c>
      <c r="F209" s="351">
        <v>10054772</v>
      </c>
      <c r="G209" s="351">
        <v>171780</v>
      </c>
      <c r="H209" s="351">
        <v>183430</v>
      </c>
      <c r="I209" s="351">
        <v>9625915</v>
      </c>
      <c r="J209" s="351">
        <v>9871342</v>
      </c>
      <c r="K209" s="351">
        <v>0</v>
      </c>
      <c r="L209" s="351">
        <v>0</v>
      </c>
      <c r="M209" s="351">
        <v>35755.4</v>
      </c>
      <c r="N209" s="351">
        <v>35950.800000000003</v>
      </c>
      <c r="O209" s="351">
        <v>42285.5</v>
      </c>
      <c r="P209" s="351">
        <v>42509.4</v>
      </c>
      <c r="Q209" s="352">
        <v>96.2</v>
      </c>
      <c r="R209" s="373">
        <v>96.2</v>
      </c>
      <c r="S209" s="361">
        <v>44.3</v>
      </c>
      <c r="T209" s="361">
        <v>44.3</v>
      </c>
      <c r="U209" s="351">
        <v>34441</v>
      </c>
      <c r="V209" s="351">
        <v>34629</v>
      </c>
      <c r="W209" s="351">
        <v>40722.951000000001</v>
      </c>
      <c r="X209" s="351">
        <v>40938.342800000006</v>
      </c>
      <c r="Y209" s="352">
        <v>284.48</v>
      </c>
      <c r="Z209" s="373">
        <v>290.36</v>
      </c>
      <c r="AA209" s="352">
        <v>279.49</v>
      </c>
      <c r="AB209" s="373">
        <v>285.06</v>
      </c>
      <c r="AC209" s="353" t="s">
        <v>1</v>
      </c>
      <c r="AD209" s="353" t="s">
        <v>1</v>
      </c>
      <c r="AE209" s="353">
        <v>1129.78</v>
      </c>
      <c r="AF209" s="353">
        <v>159.06</v>
      </c>
      <c r="AG209" s="353">
        <v>64.86</v>
      </c>
      <c r="AH209" s="352">
        <v>1644.06</v>
      </c>
      <c r="AI209" s="351">
        <v>9</v>
      </c>
      <c r="AJ209" s="351">
        <v>8236</v>
      </c>
      <c r="AK209" s="351">
        <v>0</v>
      </c>
      <c r="AL209" s="351">
        <v>0</v>
      </c>
      <c r="AM209" s="351">
        <v>9</v>
      </c>
      <c r="AN209" s="354">
        <v>8236</v>
      </c>
      <c r="AP209" s="356"/>
      <c r="AR209" s="430"/>
    </row>
    <row r="210" spans="1:44" s="355" customFormat="1" ht="15" x14ac:dyDescent="0.2">
      <c r="A210" s="415" t="s">
        <v>256</v>
      </c>
      <c r="B210" s="584" t="s">
        <v>255</v>
      </c>
      <c r="C210" s="380" t="s">
        <v>785</v>
      </c>
      <c r="D210" s="353"/>
      <c r="E210" s="350">
        <v>4355070</v>
      </c>
      <c r="F210" s="351">
        <v>4477067</v>
      </c>
      <c r="G210" s="351">
        <v>1259728.6499999999</v>
      </c>
      <c r="H210" s="351">
        <v>1295599</v>
      </c>
      <c r="I210" s="351">
        <v>3095341.35</v>
      </c>
      <c r="J210" s="351">
        <v>3181468</v>
      </c>
      <c r="K210" s="351">
        <v>0</v>
      </c>
      <c r="L210" s="351">
        <v>0</v>
      </c>
      <c r="M210" s="351">
        <v>18486.400000000001</v>
      </c>
      <c r="N210" s="351">
        <v>18639.3</v>
      </c>
      <c r="O210" s="351">
        <v>20499</v>
      </c>
      <c r="P210" s="351">
        <v>20572.2</v>
      </c>
      <c r="Q210" s="352">
        <v>99</v>
      </c>
      <c r="R210" s="373">
        <v>99</v>
      </c>
      <c r="S210" s="361">
        <v>0</v>
      </c>
      <c r="T210" s="361">
        <v>0</v>
      </c>
      <c r="U210" s="351">
        <v>18301.5</v>
      </c>
      <c r="V210" s="351">
        <v>18452.900000000001</v>
      </c>
      <c r="W210" s="351">
        <v>20294.009999999998</v>
      </c>
      <c r="X210" s="351">
        <v>20366.477999999999</v>
      </c>
      <c r="Y210" s="352">
        <v>237.96</v>
      </c>
      <c r="Z210" s="373">
        <v>242.62</v>
      </c>
      <c r="AA210" s="352">
        <v>169.13</v>
      </c>
      <c r="AB210" s="373">
        <v>172.41</v>
      </c>
      <c r="AC210" s="353" t="s">
        <v>1</v>
      </c>
      <c r="AD210" s="353" t="s">
        <v>1</v>
      </c>
      <c r="AE210" s="353">
        <v>1215.27</v>
      </c>
      <c r="AF210" s="353">
        <v>187.11</v>
      </c>
      <c r="AG210" s="353">
        <v>67.86</v>
      </c>
      <c r="AH210" s="352">
        <v>1712.86</v>
      </c>
      <c r="AI210" s="351">
        <v>26</v>
      </c>
      <c r="AJ210" s="351">
        <v>18452.919999999998</v>
      </c>
      <c r="AK210" s="351">
        <v>0</v>
      </c>
      <c r="AL210" s="351">
        <v>0</v>
      </c>
      <c r="AM210" s="351">
        <v>20</v>
      </c>
      <c r="AN210" s="354">
        <v>17734.18</v>
      </c>
      <c r="AP210" s="356"/>
      <c r="AR210" s="430"/>
    </row>
    <row r="211" spans="1:44" s="355" customFormat="1" ht="15" x14ac:dyDescent="0.2">
      <c r="A211" s="415" t="s">
        <v>257</v>
      </c>
      <c r="B211" s="584" t="s">
        <v>553</v>
      </c>
      <c r="C211" s="380" t="s">
        <v>786</v>
      </c>
      <c r="D211" s="353"/>
      <c r="E211" s="350">
        <v>65076510</v>
      </c>
      <c r="F211" s="351">
        <v>68461579</v>
      </c>
      <c r="G211" s="351">
        <v>0</v>
      </c>
      <c r="H211" s="351">
        <v>0</v>
      </c>
      <c r="I211" s="351">
        <v>65076510</v>
      </c>
      <c r="J211" s="351">
        <v>68461579</v>
      </c>
      <c r="K211" s="351">
        <v>0</v>
      </c>
      <c r="L211" s="351">
        <v>0</v>
      </c>
      <c r="M211" s="351">
        <v>49747.31</v>
      </c>
      <c r="N211" s="351">
        <v>50789.9</v>
      </c>
      <c r="O211" s="351">
        <v>55356</v>
      </c>
      <c r="P211" s="351">
        <v>57319.9</v>
      </c>
      <c r="Q211" s="352">
        <v>98</v>
      </c>
      <c r="R211" s="373">
        <v>98.75</v>
      </c>
      <c r="S211" s="361">
        <v>0</v>
      </c>
      <c r="T211" s="361">
        <v>0</v>
      </c>
      <c r="U211" s="351">
        <v>48628</v>
      </c>
      <c r="V211" s="351">
        <v>50155</v>
      </c>
      <c r="W211" s="351">
        <v>54110.490000000005</v>
      </c>
      <c r="X211" s="351">
        <v>56603.401250000003</v>
      </c>
      <c r="Y211" s="352">
        <v>1338.25</v>
      </c>
      <c r="Z211" s="373">
        <v>1365</v>
      </c>
      <c r="AA211" s="352">
        <v>1338.25</v>
      </c>
      <c r="AB211" s="373">
        <v>1365</v>
      </c>
      <c r="AC211" s="353" t="s">
        <v>1</v>
      </c>
      <c r="AD211" s="353" t="s">
        <v>1</v>
      </c>
      <c r="AE211" s="353">
        <v>0</v>
      </c>
      <c r="AF211" s="353">
        <v>163.69999999999999</v>
      </c>
      <c r="AG211" s="353">
        <v>60.66</v>
      </c>
      <c r="AH211" s="352">
        <v>1589.36</v>
      </c>
      <c r="AI211" s="351">
        <v>0</v>
      </c>
      <c r="AJ211" s="351">
        <v>0</v>
      </c>
      <c r="AK211" s="351">
        <v>0</v>
      </c>
      <c r="AL211" s="351">
        <v>0</v>
      </c>
      <c r="AM211" s="351">
        <v>0</v>
      </c>
      <c r="AN211" s="354">
        <v>0</v>
      </c>
      <c r="AP211" s="356"/>
      <c r="AR211" s="430"/>
    </row>
    <row r="212" spans="1:44" s="355" customFormat="1" ht="15" x14ac:dyDescent="0.2">
      <c r="A212" s="415" t="s">
        <v>262</v>
      </c>
      <c r="B212" s="584" t="s">
        <v>261</v>
      </c>
      <c r="C212" s="380" t="s">
        <v>979</v>
      </c>
      <c r="D212" s="353"/>
      <c r="E212" s="350">
        <v>86279561</v>
      </c>
      <c r="F212" s="351">
        <v>88267180</v>
      </c>
      <c r="G212" s="351">
        <v>0</v>
      </c>
      <c r="H212" s="351">
        <v>0</v>
      </c>
      <c r="I212" s="351">
        <v>86279561</v>
      </c>
      <c r="J212" s="351">
        <v>88267180</v>
      </c>
      <c r="K212" s="351">
        <v>13989700</v>
      </c>
      <c r="L212" s="351">
        <v>15323034</v>
      </c>
      <c r="M212" s="351">
        <v>80158.7</v>
      </c>
      <c r="N212" s="351">
        <v>81838.8</v>
      </c>
      <c r="O212" s="351">
        <v>95648.8</v>
      </c>
      <c r="P212" s="351">
        <v>96519.4</v>
      </c>
      <c r="Q212" s="352">
        <v>98.25</v>
      </c>
      <c r="R212" s="373">
        <v>98.45</v>
      </c>
      <c r="S212" s="361">
        <v>0</v>
      </c>
      <c r="T212" s="361">
        <v>0</v>
      </c>
      <c r="U212" s="351">
        <v>78755.899999999994</v>
      </c>
      <c r="V212" s="351">
        <v>80570.3</v>
      </c>
      <c r="W212" s="351">
        <v>93974.946000000011</v>
      </c>
      <c r="X212" s="351">
        <v>95023.349300000002</v>
      </c>
      <c r="Y212" s="352">
        <v>1095.53</v>
      </c>
      <c r="Z212" s="373">
        <v>1095.53</v>
      </c>
      <c r="AA212" s="352">
        <v>1095.53</v>
      </c>
      <c r="AB212" s="373">
        <v>1095.53</v>
      </c>
      <c r="AC212" s="353" t="s">
        <v>1</v>
      </c>
      <c r="AD212" s="353" t="s">
        <v>1</v>
      </c>
      <c r="AE212" s="353">
        <v>295</v>
      </c>
      <c r="AF212" s="353">
        <v>0</v>
      </c>
      <c r="AG212" s="353">
        <v>0</v>
      </c>
      <c r="AH212" s="352">
        <v>1390.53</v>
      </c>
      <c r="AI212" s="351">
        <v>0</v>
      </c>
      <c r="AJ212" s="351">
        <v>0</v>
      </c>
      <c r="AK212" s="351">
        <v>0</v>
      </c>
      <c r="AL212" s="351">
        <v>0</v>
      </c>
      <c r="AM212" s="351">
        <v>0</v>
      </c>
      <c r="AN212" s="354">
        <v>0</v>
      </c>
      <c r="AP212" s="356"/>
      <c r="AR212" s="430"/>
    </row>
    <row r="213" spans="1:44" s="355" customFormat="1" ht="15" x14ac:dyDescent="0.2">
      <c r="A213" s="415" t="s">
        <v>263</v>
      </c>
      <c r="B213" s="584" t="s">
        <v>554</v>
      </c>
      <c r="C213" s="380" t="s">
        <v>786</v>
      </c>
      <c r="D213" s="353"/>
      <c r="E213" s="350">
        <v>50567108</v>
      </c>
      <c r="F213" s="351">
        <v>51953824</v>
      </c>
      <c r="G213" s="351">
        <v>549825</v>
      </c>
      <c r="H213" s="351">
        <v>558652</v>
      </c>
      <c r="I213" s="351">
        <v>50017283</v>
      </c>
      <c r="J213" s="351">
        <v>51395172</v>
      </c>
      <c r="K213" s="351">
        <v>202406</v>
      </c>
      <c r="L213" s="351">
        <v>208722</v>
      </c>
      <c r="M213" s="351">
        <v>37092.89</v>
      </c>
      <c r="N213" s="351">
        <v>37723.199999999997</v>
      </c>
      <c r="O213" s="351">
        <v>45400</v>
      </c>
      <c r="P213" s="351">
        <v>45752.5</v>
      </c>
      <c r="Q213" s="352">
        <v>97</v>
      </c>
      <c r="R213" s="373">
        <v>99</v>
      </c>
      <c r="S213" s="361">
        <v>0</v>
      </c>
      <c r="T213" s="361">
        <v>0</v>
      </c>
      <c r="U213" s="351">
        <v>35980.1</v>
      </c>
      <c r="V213" s="351">
        <v>37346</v>
      </c>
      <c r="W213" s="351">
        <v>44038</v>
      </c>
      <c r="X213" s="351">
        <v>45294.974999999999</v>
      </c>
      <c r="Y213" s="352">
        <v>1405.42</v>
      </c>
      <c r="Z213" s="373">
        <v>1391.15</v>
      </c>
      <c r="AA213" s="352">
        <v>1390.14</v>
      </c>
      <c r="AB213" s="373">
        <v>1376.19</v>
      </c>
      <c r="AC213" s="353" t="s">
        <v>1</v>
      </c>
      <c r="AD213" s="353" t="s">
        <v>1</v>
      </c>
      <c r="AE213" s="353">
        <v>0</v>
      </c>
      <c r="AF213" s="353">
        <v>206.26</v>
      </c>
      <c r="AG213" s="353">
        <v>70.36</v>
      </c>
      <c r="AH213" s="352">
        <v>1667.77</v>
      </c>
      <c r="AI213" s="351">
        <v>5</v>
      </c>
      <c r="AJ213" s="351">
        <v>21746.400000000001</v>
      </c>
      <c r="AK213" s="351">
        <v>0</v>
      </c>
      <c r="AL213" s="351">
        <v>0</v>
      </c>
      <c r="AM213" s="351">
        <v>5</v>
      </c>
      <c r="AN213" s="354">
        <v>21746.400000000001</v>
      </c>
      <c r="AP213" s="356"/>
      <c r="AR213" s="430"/>
    </row>
    <row r="214" spans="1:44" s="355" customFormat="1" ht="15" x14ac:dyDescent="0.2">
      <c r="A214" s="415" t="s">
        <v>265</v>
      </c>
      <c r="B214" s="584" t="s">
        <v>264</v>
      </c>
      <c r="C214" s="380" t="s">
        <v>785</v>
      </c>
      <c r="D214" s="353"/>
      <c r="E214" s="350">
        <v>5264113</v>
      </c>
      <c r="F214" s="351">
        <v>5405188</v>
      </c>
      <c r="G214" s="351">
        <v>8300</v>
      </c>
      <c r="H214" s="351">
        <v>8300</v>
      </c>
      <c r="I214" s="351">
        <v>5255813</v>
      </c>
      <c r="J214" s="351">
        <v>5396888</v>
      </c>
      <c r="K214" s="351">
        <v>0</v>
      </c>
      <c r="L214" s="351">
        <v>0</v>
      </c>
      <c r="M214" s="351">
        <v>24906.1</v>
      </c>
      <c r="N214" s="351">
        <v>25097.7</v>
      </c>
      <c r="O214" s="351">
        <v>28188</v>
      </c>
      <c r="P214" s="351">
        <v>28559.9</v>
      </c>
      <c r="Q214" s="352">
        <v>99</v>
      </c>
      <c r="R214" s="373">
        <v>99</v>
      </c>
      <c r="S214" s="361">
        <v>0</v>
      </c>
      <c r="T214" s="361">
        <v>0</v>
      </c>
      <c r="U214" s="351">
        <v>24657</v>
      </c>
      <c r="V214" s="351">
        <v>24846.7</v>
      </c>
      <c r="W214" s="351">
        <v>27906.12</v>
      </c>
      <c r="X214" s="351">
        <v>28274.300999999999</v>
      </c>
      <c r="Y214" s="352">
        <v>213.49</v>
      </c>
      <c r="Z214" s="373">
        <v>217.54</v>
      </c>
      <c r="AA214" s="352">
        <v>213.16</v>
      </c>
      <c r="AB214" s="373">
        <v>217.21</v>
      </c>
      <c r="AC214" s="353" t="s">
        <v>1</v>
      </c>
      <c r="AD214" s="353" t="s">
        <v>1</v>
      </c>
      <c r="AE214" s="353">
        <v>1079.78</v>
      </c>
      <c r="AF214" s="353">
        <v>185.9</v>
      </c>
      <c r="AG214" s="353">
        <v>76.5</v>
      </c>
      <c r="AH214" s="352">
        <v>1559.72</v>
      </c>
      <c r="AI214" s="351">
        <v>1</v>
      </c>
      <c r="AJ214" s="351">
        <v>363.06</v>
      </c>
      <c r="AK214" s="351">
        <v>0</v>
      </c>
      <c r="AL214" s="351">
        <v>0</v>
      </c>
      <c r="AM214" s="351">
        <v>1</v>
      </c>
      <c r="AN214" s="354">
        <v>363.06</v>
      </c>
      <c r="AP214" s="356"/>
      <c r="AR214" s="430"/>
    </row>
    <row r="215" spans="1:44" s="355" customFormat="1" ht="15" x14ac:dyDescent="0.2">
      <c r="A215" s="415" t="s">
        <v>266</v>
      </c>
      <c r="B215" s="584" t="s">
        <v>555</v>
      </c>
      <c r="C215" s="380" t="s">
        <v>785</v>
      </c>
      <c r="D215" s="353"/>
      <c r="E215" s="350">
        <v>11810546.1954</v>
      </c>
      <c r="F215" s="351">
        <v>12174378</v>
      </c>
      <c r="G215" s="351">
        <v>322564</v>
      </c>
      <c r="H215" s="351">
        <v>334779</v>
      </c>
      <c r="I215" s="351">
        <v>11487982.1954</v>
      </c>
      <c r="J215" s="351">
        <v>11839599</v>
      </c>
      <c r="K215" s="351">
        <v>0</v>
      </c>
      <c r="L215" s="351">
        <v>0</v>
      </c>
      <c r="M215" s="351">
        <v>57461.3</v>
      </c>
      <c r="N215" s="351">
        <v>58094.6</v>
      </c>
      <c r="O215" s="351">
        <v>61764</v>
      </c>
      <c r="P215" s="351">
        <v>62219</v>
      </c>
      <c r="Q215" s="352">
        <v>99.2</v>
      </c>
      <c r="R215" s="373">
        <v>99.2</v>
      </c>
      <c r="S215" s="361">
        <v>0</v>
      </c>
      <c r="T215" s="361">
        <v>0</v>
      </c>
      <c r="U215" s="351">
        <v>57001.599999999999</v>
      </c>
      <c r="V215" s="351">
        <v>57629.8</v>
      </c>
      <c r="W215" s="351">
        <v>61269.887999999999</v>
      </c>
      <c r="X215" s="351">
        <v>61721.248</v>
      </c>
      <c r="Y215" s="352">
        <v>207.2</v>
      </c>
      <c r="Z215" s="373">
        <v>211.25</v>
      </c>
      <c r="AA215" s="352">
        <v>201.54</v>
      </c>
      <c r="AB215" s="373">
        <v>205.44</v>
      </c>
      <c r="AC215" s="353" t="s">
        <v>1</v>
      </c>
      <c r="AD215" s="353" t="s">
        <v>1</v>
      </c>
      <c r="AE215" s="353">
        <v>1219.68</v>
      </c>
      <c r="AF215" s="353">
        <v>215.89</v>
      </c>
      <c r="AG215" s="353">
        <v>0</v>
      </c>
      <c r="AH215" s="352">
        <v>1646.82</v>
      </c>
      <c r="AI215" s="351">
        <v>2</v>
      </c>
      <c r="AJ215" s="351">
        <v>10110</v>
      </c>
      <c r="AK215" s="351">
        <v>0</v>
      </c>
      <c r="AL215" s="351">
        <v>0</v>
      </c>
      <c r="AM215" s="351">
        <v>2</v>
      </c>
      <c r="AN215" s="354">
        <v>10110</v>
      </c>
      <c r="AP215" s="356"/>
      <c r="AR215" s="430"/>
    </row>
    <row r="216" spans="1:44" s="355" customFormat="1" ht="15" x14ac:dyDescent="0.2">
      <c r="A216" s="415" t="s">
        <v>268</v>
      </c>
      <c r="B216" s="584" t="s">
        <v>267</v>
      </c>
      <c r="C216" s="380" t="s">
        <v>785</v>
      </c>
      <c r="D216" s="353"/>
      <c r="E216" s="350">
        <v>3369132</v>
      </c>
      <c r="F216" s="351">
        <v>3417387</v>
      </c>
      <c r="G216" s="351">
        <v>359631.8</v>
      </c>
      <c r="H216" s="351">
        <v>363992</v>
      </c>
      <c r="I216" s="351">
        <v>3009500.2</v>
      </c>
      <c r="J216" s="351">
        <v>3053395</v>
      </c>
      <c r="K216" s="351">
        <v>0</v>
      </c>
      <c r="L216" s="351">
        <v>0</v>
      </c>
      <c r="M216" s="351">
        <v>21552.6</v>
      </c>
      <c r="N216" s="351">
        <v>21867</v>
      </c>
      <c r="O216" s="351">
        <v>22951.599999999999</v>
      </c>
      <c r="P216" s="351">
        <v>23189</v>
      </c>
      <c r="Q216" s="352">
        <v>99.25</v>
      </c>
      <c r="R216" s="373">
        <v>99.25</v>
      </c>
      <c r="S216" s="361">
        <v>0</v>
      </c>
      <c r="T216" s="361">
        <v>0</v>
      </c>
      <c r="U216" s="351">
        <v>21391</v>
      </c>
      <c r="V216" s="351">
        <v>21703</v>
      </c>
      <c r="W216" s="351">
        <v>22779.463</v>
      </c>
      <c r="X216" s="351">
        <v>23015.0825</v>
      </c>
      <c r="Y216" s="352">
        <v>157.5</v>
      </c>
      <c r="Z216" s="373">
        <v>157.46</v>
      </c>
      <c r="AA216" s="352">
        <v>140.69</v>
      </c>
      <c r="AB216" s="373">
        <v>140.69</v>
      </c>
      <c r="AC216" s="353" t="s">
        <v>1</v>
      </c>
      <c r="AD216" s="353" t="s">
        <v>1</v>
      </c>
      <c r="AE216" s="353">
        <v>1129.78</v>
      </c>
      <c r="AF216" s="353">
        <v>159.06</v>
      </c>
      <c r="AG216" s="353">
        <v>64.86</v>
      </c>
      <c r="AH216" s="352">
        <v>1511.16</v>
      </c>
      <c r="AI216" s="351">
        <v>50</v>
      </c>
      <c r="AJ216" s="351">
        <v>21703</v>
      </c>
      <c r="AK216" s="351">
        <v>0</v>
      </c>
      <c r="AL216" s="351">
        <v>0</v>
      </c>
      <c r="AM216" s="351">
        <v>36</v>
      </c>
      <c r="AN216" s="354">
        <v>21412</v>
      </c>
      <c r="AP216" s="356"/>
      <c r="AR216" s="430"/>
    </row>
    <row r="217" spans="1:44" s="355" customFormat="1" ht="15" x14ac:dyDescent="0.2">
      <c r="A217" s="415" t="s">
        <v>269</v>
      </c>
      <c r="B217" s="584" t="s">
        <v>556</v>
      </c>
      <c r="C217" s="380" t="s">
        <v>979</v>
      </c>
      <c r="D217" s="353"/>
      <c r="E217" s="350">
        <v>109185800</v>
      </c>
      <c r="F217" s="351">
        <v>110326100</v>
      </c>
      <c r="G217" s="351">
        <v>0</v>
      </c>
      <c r="H217" s="351">
        <v>0</v>
      </c>
      <c r="I217" s="351">
        <v>109185800</v>
      </c>
      <c r="J217" s="351">
        <v>110326100</v>
      </c>
      <c r="K217" s="351">
        <v>8114300</v>
      </c>
      <c r="L217" s="351">
        <v>8721300</v>
      </c>
      <c r="M217" s="351">
        <v>86317.95</v>
      </c>
      <c r="N217" s="351">
        <v>87219.5</v>
      </c>
      <c r="O217" s="351">
        <v>94028.99</v>
      </c>
      <c r="P217" s="351">
        <v>94617.9</v>
      </c>
      <c r="Q217" s="352">
        <v>98.2</v>
      </c>
      <c r="R217" s="373">
        <v>98.2</v>
      </c>
      <c r="S217" s="361">
        <v>47.7</v>
      </c>
      <c r="T217" s="361">
        <v>47.7</v>
      </c>
      <c r="U217" s="351">
        <v>84811.9</v>
      </c>
      <c r="V217" s="351">
        <v>85697.2</v>
      </c>
      <c r="W217" s="351">
        <v>92384.168180000008</v>
      </c>
      <c r="X217" s="351">
        <v>92962.477799999993</v>
      </c>
      <c r="Y217" s="352">
        <v>1287.3900000000001</v>
      </c>
      <c r="Z217" s="373">
        <v>1287.3900000000001</v>
      </c>
      <c r="AA217" s="352">
        <v>1287.3900000000001</v>
      </c>
      <c r="AB217" s="373">
        <v>1287.3900000000001</v>
      </c>
      <c r="AC217" s="353" t="s">
        <v>1</v>
      </c>
      <c r="AD217" s="353" t="s">
        <v>1</v>
      </c>
      <c r="AE217" s="353">
        <v>295</v>
      </c>
      <c r="AF217" s="353">
        <v>0</v>
      </c>
      <c r="AG217" s="353">
        <v>0</v>
      </c>
      <c r="AH217" s="352">
        <v>1582.39</v>
      </c>
      <c r="AI217" s="351">
        <v>0</v>
      </c>
      <c r="AJ217" s="351">
        <v>0</v>
      </c>
      <c r="AK217" s="351">
        <v>0</v>
      </c>
      <c r="AL217" s="351">
        <v>0</v>
      </c>
      <c r="AM217" s="351">
        <v>0</v>
      </c>
      <c r="AN217" s="354">
        <v>0</v>
      </c>
      <c r="AP217" s="356"/>
      <c r="AR217" s="430"/>
    </row>
    <row r="218" spans="1:44" s="355" customFormat="1" ht="15" x14ac:dyDescent="0.2">
      <c r="A218" s="415" t="s">
        <v>271</v>
      </c>
      <c r="B218" s="584" t="s">
        <v>270</v>
      </c>
      <c r="C218" s="380" t="s">
        <v>785</v>
      </c>
      <c r="D218" s="353"/>
      <c r="E218" s="350">
        <v>4220446</v>
      </c>
      <c r="F218" s="351">
        <v>4270509</v>
      </c>
      <c r="G218" s="351">
        <v>512614</v>
      </c>
      <c r="H218" s="351">
        <v>522382</v>
      </c>
      <c r="I218" s="351">
        <v>3707832</v>
      </c>
      <c r="J218" s="351">
        <v>3748127</v>
      </c>
      <c r="K218" s="351">
        <v>20020</v>
      </c>
      <c r="L218" s="351">
        <v>20020</v>
      </c>
      <c r="M218" s="351">
        <v>17079.740000000002</v>
      </c>
      <c r="N218" s="351">
        <v>17244.3</v>
      </c>
      <c r="O218" s="351">
        <v>18589.66</v>
      </c>
      <c r="P218" s="351">
        <v>18651.490000000002</v>
      </c>
      <c r="Q218" s="352">
        <v>98.88</v>
      </c>
      <c r="R218" s="373">
        <v>98.88</v>
      </c>
      <c r="S218" s="361">
        <v>1521.84</v>
      </c>
      <c r="T218" s="361">
        <v>1559.2</v>
      </c>
      <c r="U218" s="351">
        <v>18410.3</v>
      </c>
      <c r="V218" s="351">
        <v>18610.400000000001</v>
      </c>
      <c r="W218" s="351">
        <v>19903.295807999999</v>
      </c>
      <c r="X218" s="351">
        <v>20001.793312000002</v>
      </c>
      <c r="Y218" s="352">
        <v>229.24</v>
      </c>
      <c r="Z218" s="373">
        <v>229.47</v>
      </c>
      <c r="AA218" s="352">
        <v>201.4</v>
      </c>
      <c r="AB218" s="373">
        <v>201.4</v>
      </c>
      <c r="AC218" s="353" t="s">
        <v>1</v>
      </c>
      <c r="AD218" s="353" t="s">
        <v>1</v>
      </c>
      <c r="AE218" s="353">
        <v>1099.98</v>
      </c>
      <c r="AF218" s="353">
        <v>212.77</v>
      </c>
      <c r="AG218" s="353">
        <v>64.59</v>
      </c>
      <c r="AH218" s="352">
        <v>1606.81</v>
      </c>
      <c r="AI218" s="351">
        <v>100</v>
      </c>
      <c r="AJ218" s="351">
        <v>18610.36</v>
      </c>
      <c r="AK218" s="351">
        <v>0</v>
      </c>
      <c r="AL218" s="351">
        <v>0</v>
      </c>
      <c r="AM218" s="351">
        <v>78</v>
      </c>
      <c r="AN218" s="354">
        <v>17295.36</v>
      </c>
      <c r="AP218" s="356"/>
      <c r="AR218" s="430"/>
    </row>
    <row r="219" spans="1:44" s="355" customFormat="1" ht="15" x14ac:dyDescent="0.2">
      <c r="A219" s="415" t="s">
        <v>273</v>
      </c>
      <c r="B219" s="584" t="s">
        <v>272</v>
      </c>
      <c r="C219" s="380" t="s">
        <v>862</v>
      </c>
      <c r="D219" s="353"/>
      <c r="E219" s="350">
        <v>67179189</v>
      </c>
      <c r="F219" s="351">
        <v>67507788</v>
      </c>
      <c r="G219" s="351">
        <v>0</v>
      </c>
      <c r="H219" s="351">
        <v>0</v>
      </c>
      <c r="I219" s="351">
        <v>67179189</v>
      </c>
      <c r="J219" s="351">
        <v>67507788</v>
      </c>
      <c r="K219" s="351">
        <v>30547153</v>
      </c>
      <c r="L219" s="351">
        <v>30162407</v>
      </c>
      <c r="M219" s="351">
        <v>53154.7</v>
      </c>
      <c r="N219" s="351">
        <v>53135.1</v>
      </c>
      <c r="O219" s="351">
        <v>64371</v>
      </c>
      <c r="P219" s="351">
        <v>64462</v>
      </c>
      <c r="Q219" s="352">
        <v>95</v>
      </c>
      <c r="R219" s="373">
        <v>95.5</v>
      </c>
      <c r="S219" s="361">
        <v>0</v>
      </c>
      <c r="T219" s="361">
        <v>0</v>
      </c>
      <c r="U219" s="351">
        <v>50497</v>
      </c>
      <c r="V219" s="351">
        <v>50744</v>
      </c>
      <c r="W219" s="351">
        <v>61152.45</v>
      </c>
      <c r="X219" s="351">
        <v>61561.21</v>
      </c>
      <c r="Y219" s="352">
        <v>1330.36</v>
      </c>
      <c r="Z219" s="373">
        <v>1330.36</v>
      </c>
      <c r="AA219" s="352">
        <v>1330.36</v>
      </c>
      <c r="AB219" s="373">
        <v>1330.36</v>
      </c>
      <c r="AC219" s="353" t="s">
        <v>1</v>
      </c>
      <c r="AD219" s="353" t="s">
        <v>1</v>
      </c>
      <c r="AE219" s="353">
        <v>0</v>
      </c>
      <c r="AF219" s="353">
        <v>152.30000000000001</v>
      </c>
      <c r="AG219" s="353">
        <v>57.64</v>
      </c>
      <c r="AH219" s="352">
        <v>1540.3</v>
      </c>
      <c r="AI219" s="351">
        <v>0</v>
      </c>
      <c r="AJ219" s="351">
        <v>0</v>
      </c>
      <c r="AK219" s="351">
        <v>0</v>
      </c>
      <c r="AL219" s="351">
        <v>0</v>
      </c>
      <c r="AM219" s="351">
        <v>0</v>
      </c>
      <c r="AN219" s="354">
        <v>0</v>
      </c>
      <c r="AP219" s="356"/>
      <c r="AR219" s="430"/>
    </row>
    <row r="220" spans="1:44" s="355" customFormat="1" ht="15" x14ac:dyDescent="0.2">
      <c r="A220" s="415" t="s">
        <v>275</v>
      </c>
      <c r="B220" s="584" t="s">
        <v>274</v>
      </c>
      <c r="C220" s="380" t="s">
        <v>785</v>
      </c>
      <c r="D220" s="353"/>
      <c r="E220" s="350">
        <v>7292023</v>
      </c>
      <c r="F220" s="351">
        <v>7525920</v>
      </c>
      <c r="G220" s="351">
        <v>1166171</v>
      </c>
      <c r="H220" s="351">
        <v>1209242</v>
      </c>
      <c r="I220" s="351">
        <v>6125852</v>
      </c>
      <c r="J220" s="351">
        <v>6316678</v>
      </c>
      <c r="K220" s="351">
        <v>0</v>
      </c>
      <c r="L220" s="351">
        <v>0</v>
      </c>
      <c r="M220" s="351">
        <v>29911.4</v>
      </c>
      <c r="N220" s="351">
        <v>30780.2</v>
      </c>
      <c r="O220" s="351">
        <v>32754.400000000001</v>
      </c>
      <c r="P220" s="351">
        <v>33462.300000000003</v>
      </c>
      <c r="Q220" s="352">
        <v>98</v>
      </c>
      <c r="R220" s="373">
        <v>98.2</v>
      </c>
      <c r="S220" s="361">
        <v>0</v>
      </c>
      <c r="T220" s="361">
        <v>0</v>
      </c>
      <c r="U220" s="351">
        <v>29313.200000000001</v>
      </c>
      <c r="V220" s="351">
        <v>30226.2</v>
      </c>
      <c r="W220" s="351">
        <v>32099.312000000002</v>
      </c>
      <c r="X220" s="351">
        <v>32859.978600000002</v>
      </c>
      <c r="Y220" s="352">
        <v>248.76</v>
      </c>
      <c r="Z220" s="373">
        <v>248.99</v>
      </c>
      <c r="AA220" s="352">
        <v>208.98</v>
      </c>
      <c r="AB220" s="373">
        <v>208.98</v>
      </c>
      <c r="AC220" s="353" t="s">
        <v>1</v>
      </c>
      <c r="AD220" s="353" t="s">
        <v>1</v>
      </c>
      <c r="AE220" s="353">
        <v>1086.75</v>
      </c>
      <c r="AF220" s="353">
        <v>147.15</v>
      </c>
      <c r="AG220" s="353">
        <v>66.42</v>
      </c>
      <c r="AH220" s="352">
        <v>1549.31</v>
      </c>
      <c r="AI220" s="351">
        <v>14</v>
      </c>
      <c r="AJ220" s="351">
        <v>30226.2</v>
      </c>
      <c r="AK220" s="351">
        <v>0</v>
      </c>
      <c r="AL220" s="351">
        <v>0</v>
      </c>
      <c r="AM220" s="351">
        <v>14</v>
      </c>
      <c r="AN220" s="354">
        <v>30226.2</v>
      </c>
      <c r="AP220" s="356"/>
      <c r="AR220" s="430"/>
    </row>
    <row r="221" spans="1:44" s="355" customFormat="1" ht="15" x14ac:dyDescent="0.2">
      <c r="A221" s="415" t="s">
        <v>277</v>
      </c>
      <c r="B221" s="584" t="s">
        <v>276</v>
      </c>
      <c r="C221" s="380" t="s">
        <v>785</v>
      </c>
      <c r="D221" s="353"/>
      <c r="E221" s="350">
        <v>4664027</v>
      </c>
      <c r="F221" s="351">
        <v>4938812</v>
      </c>
      <c r="G221" s="351">
        <v>46572</v>
      </c>
      <c r="H221" s="351">
        <v>47432</v>
      </c>
      <c r="I221" s="351">
        <v>4617455</v>
      </c>
      <c r="J221" s="351">
        <v>4891380</v>
      </c>
      <c r="K221" s="351">
        <v>0</v>
      </c>
      <c r="L221" s="351">
        <v>0</v>
      </c>
      <c r="M221" s="351">
        <v>18888</v>
      </c>
      <c r="N221" s="351">
        <v>19974</v>
      </c>
      <c r="O221" s="351">
        <v>22304.9</v>
      </c>
      <c r="P221" s="351">
        <v>21849</v>
      </c>
      <c r="Q221" s="352">
        <v>96.47</v>
      </c>
      <c r="R221" s="373">
        <v>96.64</v>
      </c>
      <c r="S221" s="361">
        <v>0</v>
      </c>
      <c r="T221" s="361">
        <v>0</v>
      </c>
      <c r="U221" s="351">
        <v>18222</v>
      </c>
      <c r="V221" s="351">
        <v>19302.900000000001</v>
      </c>
      <c r="W221" s="351">
        <v>21517.537030000003</v>
      </c>
      <c r="X221" s="351">
        <v>21114.873599999999</v>
      </c>
      <c r="Y221" s="352">
        <v>255.96</v>
      </c>
      <c r="Z221" s="373">
        <v>255.86</v>
      </c>
      <c r="AA221" s="352">
        <v>253.4</v>
      </c>
      <c r="AB221" s="373">
        <v>253.4</v>
      </c>
      <c r="AC221" s="353" t="s">
        <v>1</v>
      </c>
      <c r="AD221" s="353" t="s">
        <v>1</v>
      </c>
      <c r="AE221" s="353">
        <v>1129.78</v>
      </c>
      <c r="AF221" s="353">
        <v>159.06</v>
      </c>
      <c r="AG221" s="353">
        <v>64.86</v>
      </c>
      <c r="AH221" s="352">
        <v>1609.56</v>
      </c>
      <c r="AI221" s="351">
        <v>1</v>
      </c>
      <c r="AJ221" s="351">
        <v>2061</v>
      </c>
      <c r="AK221" s="351">
        <v>0</v>
      </c>
      <c r="AL221" s="351">
        <v>0</v>
      </c>
      <c r="AM221" s="351">
        <v>1</v>
      </c>
      <c r="AN221" s="354">
        <v>2061</v>
      </c>
      <c r="AP221" s="356"/>
      <c r="AR221" s="430"/>
    </row>
    <row r="222" spans="1:44" s="355" customFormat="1" ht="15" x14ac:dyDescent="0.2">
      <c r="A222" s="415" t="s">
        <v>279</v>
      </c>
      <c r="B222" s="584" t="s">
        <v>278</v>
      </c>
      <c r="C222" s="380" t="s">
        <v>785</v>
      </c>
      <c r="D222" s="353"/>
      <c r="E222" s="350">
        <v>7589763</v>
      </c>
      <c r="F222" s="351">
        <v>7723238</v>
      </c>
      <c r="G222" s="351">
        <v>1186022.8400000001</v>
      </c>
      <c r="H222" s="351">
        <v>1266187.53</v>
      </c>
      <c r="I222" s="351">
        <v>6403740.1600000001</v>
      </c>
      <c r="J222" s="351">
        <v>6457050.4699999997</v>
      </c>
      <c r="K222" s="351">
        <v>0</v>
      </c>
      <c r="L222" s="351">
        <v>0</v>
      </c>
      <c r="M222" s="351">
        <v>35915.800000000003</v>
      </c>
      <c r="N222" s="351">
        <v>36252.1</v>
      </c>
      <c r="O222" s="351">
        <v>40839.800000000003</v>
      </c>
      <c r="P222" s="351">
        <v>40935.300000000003</v>
      </c>
      <c r="Q222" s="352">
        <v>98.5</v>
      </c>
      <c r="R222" s="373">
        <v>98.5</v>
      </c>
      <c r="S222" s="361">
        <v>0</v>
      </c>
      <c r="T222" s="361">
        <v>0</v>
      </c>
      <c r="U222" s="351">
        <v>35377.1</v>
      </c>
      <c r="V222" s="351">
        <v>35708.300000000003</v>
      </c>
      <c r="W222" s="351">
        <v>40227.203000000001</v>
      </c>
      <c r="X222" s="351">
        <v>40321.270500000006</v>
      </c>
      <c r="Y222" s="352">
        <v>214.54</v>
      </c>
      <c r="Z222" s="373">
        <v>216.29</v>
      </c>
      <c r="AA222" s="352">
        <v>181.01</v>
      </c>
      <c r="AB222" s="373">
        <v>180.83</v>
      </c>
      <c r="AC222" s="353" t="s">
        <v>1</v>
      </c>
      <c r="AD222" s="353" t="s">
        <v>1</v>
      </c>
      <c r="AE222" s="353">
        <v>1203.93</v>
      </c>
      <c r="AF222" s="353">
        <v>143.91</v>
      </c>
      <c r="AG222" s="353">
        <v>85.07</v>
      </c>
      <c r="AH222" s="352">
        <v>1649.2</v>
      </c>
      <c r="AI222" s="351">
        <v>32</v>
      </c>
      <c r="AJ222" s="351">
        <v>20186.48</v>
      </c>
      <c r="AK222" s="351">
        <v>1</v>
      </c>
      <c r="AL222" s="351">
        <v>15521.83</v>
      </c>
      <c r="AM222" s="351">
        <v>32</v>
      </c>
      <c r="AN222" s="354">
        <v>35677.089999999997</v>
      </c>
      <c r="AP222" s="356"/>
      <c r="AR222" s="430"/>
    </row>
    <row r="223" spans="1:44" s="355" customFormat="1" ht="15" x14ac:dyDescent="0.2">
      <c r="A223" s="415" t="s">
        <v>281</v>
      </c>
      <c r="B223" s="584" t="s">
        <v>280</v>
      </c>
      <c r="C223" s="380" t="s">
        <v>862</v>
      </c>
      <c r="D223" s="353"/>
      <c r="E223" s="350">
        <v>82550743</v>
      </c>
      <c r="F223" s="351">
        <v>85890783</v>
      </c>
      <c r="G223" s="351">
        <v>2112623</v>
      </c>
      <c r="H223" s="351">
        <v>2228191</v>
      </c>
      <c r="I223" s="351">
        <v>80438120</v>
      </c>
      <c r="J223" s="351">
        <v>83662592</v>
      </c>
      <c r="K223" s="351">
        <v>17271576</v>
      </c>
      <c r="L223" s="351">
        <v>15852141</v>
      </c>
      <c r="M223" s="351">
        <v>66506.75</v>
      </c>
      <c r="N223" s="351">
        <v>67852.399999999994</v>
      </c>
      <c r="O223" s="351">
        <v>81052.03</v>
      </c>
      <c r="P223" s="351">
        <v>81807.100000000006</v>
      </c>
      <c r="Q223" s="352">
        <v>96.5</v>
      </c>
      <c r="R223" s="373">
        <v>96.5</v>
      </c>
      <c r="S223" s="361">
        <v>0</v>
      </c>
      <c r="T223" s="361">
        <v>0</v>
      </c>
      <c r="U223" s="351">
        <v>64179</v>
      </c>
      <c r="V223" s="351">
        <v>65477.599999999999</v>
      </c>
      <c r="W223" s="351">
        <v>78215.20895</v>
      </c>
      <c r="X223" s="351">
        <v>78943.851500000004</v>
      </c>
      <c r="Y223" s="352">
        <v>1286.26</v>
      </c>
      <c r="Z223" s="373">
        <v>1311.76</v>
      </c>
      <c r="AA223" s="352">
        <v>1253.3399999999999</v>
      </c>
      <c r="AB223" s="373">
        <v>1277.73</v>
      </c>
      <c r="AC223" s="353" t="s">
        <v>1</v>
      </c>
      <c r="AD223" s="353" t="s">
        <v>1</v>
      </c>
      <c r="AE223" s="353">
        <v>0</v>
      </c>
      <c r="AF223" s="353">
        <v>148.16</v>
      </c>
      <c r="AG223" s="353">
        <v>66.319999999999993</v>
      </c>
      <c r="AH223" s="352">
        <v>1526.24</v>
      </c>
      <c r="AI223" s="351">
        <v>30</v>
      </c>
      <c r="AJ223" s="351">
        <v>35962.9</v>
      </c>
      <c r="AK223" s="351">
        <v>0</v>
      </c>
      <c r="AL223" s="351">
        <v>0</v>
      </c>
      <c r="AM223" s="351">
        <v>28</v>
      </c>
      <c r="AN223" s="354">
        <v>35870</v>
      </c>
      <c r="AP223" s="356"/>
      <c r="AR223" s="430"/>
    </row>
    <row r="224" spans="1:44" s="355" customFormat="1" ht="15" x14ac:dyDescent="0.2">
      <c r="A224" s="415" t="s">
        <v>283</v>
      </c>
      <c r="B224" s="584" t="s">
        <v>282</v>
      </c>
      <c r="C224" s="380" t="s">
        <v>785</v>
      </c>
      <c r="D224" s="353"/>
      <c r="E224" s="350">
        <v>6266390</v>
      </c>
      <c r="F224" s="351">
        <v>6428900</v>
      </c>
      <c r="G224" s="351">
        <v>629660</v>
      </c>
      <c r="H224" s="351">
        <v>651650</v>
      </c>
      <c r="I224" s="351">
        <v>5636730</v>
      </c>
      <c r="J224" s="351">
        <v>5777250</v>
      </c>
      <c r="K224" s="351">
        <v>0</v>
      </c>
      <c r="L224" s="351">
        <v>0</v>
      </c>
      <c r="M224" s="351">
        <v>33646.5</v>
      </c>
      <c r="N224" s="351">
        <v>34490.6</v>
      </c>
      <c r="O224" s="351">
        <v>37173.5</v>
      </c>
      <c r="P224" s="351">
        <v>37650</v>
      </c>
      <c r="Q224" s="352">
        <v>98.6</v>
      </c>
      <c r="R224" s="373">
        <v>98.6</v>
      </c>
      <c r="S224" s="361">
        <v>136.6</v>
      </c>
      <c r="T224" s="361">
        <v>134.80000000000001</v>
      </c>
      <c r="U224" s="351">
        <v>33312</v>
      </c>
      <c r="V224" s="351">
        <v>34142.5</v>
      </c>
      <c r="W224" s="351">
        <v>36789.670999999995</v>
      </c>
      <c r="X224" s="351">
        <v>37257.700000000004</v>
      </c>
      <c r="Y224" s="352">
        <v>188.11</v>
      </c>
      <c r="Z224" s="373">
        <v>188.3</v>
      </c>
      <c r="AA224" s="352">
        <v>169.21</v>
      </c>
      <c r="AB224" s="373">
        <v>169.21</v>
      </c>
      <c r="AC224" s="353" t="s">
        <v>1</v>
      </c>
      <c r="AD224" s="353" t="s">
        <v>1</v>
      </c>
      <c r="AE224" s="353">
        <v>1201.1400000000001</v>
      </c>
      <c r="AF224" s="353">
        <v>188.23</v>
      </c>
      <c r="AG224" s="353">
        <v>0</v>
      </c>
      <c r="AH224" s="352">
        <v>1577.67</v>
      </c>
      <c r="AI224" s="351">
        <v>40</v>
      </c>
      <c r="AJ224" s="351">
        <v>12801.4</v>
      </c>
      <c r="AK224" s="351">
        <v>0</v>
      </c>
      <c r="AL224" s="351">
        <v>0</v>
      </c>
      <c r="AM224" s="351">
        <v>35</v>
      </c>
      <c r="AN224" s="354">
        <v>12725.5</v>
      </c>
      <c r="AP224" s="356"/>
      <c r="AR224" s="430"/>
    </row>
    <row r="225" spans="1:44" s="355" customFormat="1" ht="15" x14ac:dyDescent="0.2">
      <c r="A225" s="415" t="s">
        <v>285</v>
      </c>
      <c r="B225" s="584" t="s">
        <v>284</v>
      </c>
      <c r="C225" s="380" t="s">
        <v>785</v>
      </c>
      <c r="D225" s="353"/>
      <c r="E225" s="350">
        <v>4411082</v>
      </c>
      <c r="F225" s="351">
        <v>4637072</v>
      </c>
      <c r="G225" s="351">
        <v>0</v>
      </c>
      <c r="H225" s="351">
        <v>0</v>
      </c>
      <c r="I225" s="351">
        <v>4411082</v>
      </c>
      <c r="J225" s="351">
        <v>4637072</v>
      </c>
      <c r="K225" s="351">
        <v>0</v>
      </c>
      <c r="L225" s="351">
        <v>0</v>
      </c>
      <c r="M225" s="351">
        <v>31685</v>
      </c>
      <c r="N225" s="351">
        <v>32680</v>
      </c>
      <c r="O225" s="351">
        <v>33416</v>
      </c>
      <c r="P225" s="351">
        <v>33501</v>
      </c>
      <c r="Q225" s="352">
        <v>98</v>
      </c>
      <c r="R225" s="373">
        <v>98</v>
      </c>
      <c r="S225" s="361">
        <v>47.9</v>
      </c>
      <c r="T225" s="361">
        <v>43.8</v>
      </c>
      <c r="U225" s="351">
        <v>31099.200000000001</v>
      </c>
      <c r="V225" s="351">
        <v>32070.2</v>
      </c>
      <c r="W225" s="351">
        <v>32795.58</v>
      </c>
      <c r="X225" s="351">
        <v>32874.780000000006</v>
      </c>
      <c r="Y225" s="352">
        <v>141.84</v>
      </c>
      <c r="Z225" s="373">
        <v>144.59</v>
      </c>
      <c r="AA225" s="352">
        <v>141.84</v>
      </c>
      <c r="AB225" s="373">
        <v>144.59</v>
      </c>
      <c r="AC225" s="353" t="s">
        <v>1</v>
      </c>
      <c r="AD225" s="353" t="s">
        <v>1</v>
      </c>
      <c r="AE225" s="353">
        <v>1219.67</v>
      </c>
      <c r="AF225" s="353">
        <v>215.89</v>
      </c>
      <c r="AG225" s="353">
        <v>0</v>
      </c>
      <c r="AH225" s="352">
        <v>1580.15</v>
      </c>
      <c r="AI225" s="351">
        <v>0</v>
      </c>
      <c r="AJ225" s="351">
        <v>0</v>
      </c>
      <c r="AK225" s="351">
        <v>0</v>
      </c>
      <c r="AL225" s="351">
        <v>0</v>
      </c>
      <c r="AM225" s="351">
        <v>0</v>
      </c>
      <c r="AN225" s="354">
        <v>0</v>
      </c>
      <c r="AP225" s="356"/>
      <c r="AR225" s="430"/>
    </row>
    <row r="226" spans="1:44" s="355" customFormat="1" ht="15" x14ac:dyDescent="0.2">
      <c r="A226" s="415" t="s">
        <v>287</v>
      </c>
      <c r="B226" s="584" t="s">
        <v>286</v>
      </c>
      <c r="C226" s="380" t="s">
        <v>785</v>
      </c>
      <c r="D226" s="353"/>
      <c r="E226" s="350">
        <v>7081976</v>
      </c>
      <c r="F226" s="351">
        <v>7175032</v>
      </c>
      <c r="G226" s="351">
        <v>1723236</v>
      </c>
      <c r="H226" s="351">
        <v>1746931</v>
      </c>
      <c r="I226" s="351">
        <v>5358740</v>
      </c>
      <c r="J226" s="351">
        <v>5428101</v>
      </c>
      <c r="K226" s="351">
        <v>225000</v>
      </c>
      <c r="L226" s="351">
        <v>230000</v>
      </c>
      <c r="M226" s="351">
        <v>39770.699999999997</v>
      </c>
      <c r="N226" s="351">
        <v>40326.36</v>
      </c>
      <c r="O226" s="351">
        <v>43101</v>
      </c>
      <c r="P226" s="351">
        <v>43147.7</v>
      </c>
      <c r="Q226" s="352">
        <v>100</v>
      </c>
      <c r="R226" s="373">
        <v>99</v>
      </c>
      <c r="S226" s="361">
        <v>0</v>
      </c>
      <c r="T226" s="361">
        <v>0</v>
      </c>
      <c r="U226" s="351">
        <v>39373</v>
      </c>
      <c r="V226" s="351">
        <v>39923.1</v>
      </c>
      <c r="W226" s="351">
        <v>42669.99</v>
      </c>
      <c r="X226" s="351">
        <v>42716.222999999998</v>
      </c>
      <c r="Y226" s="352">
        <v>179.87</v>
      </c>
      <c r="Z226" s="373">
        <v>179.72</v>
      </c>
      <c r="AA226" s="352">
        <v>136.1</v>
      </c>
      <c r="AB226" s="373">
        <v>135.96</v>
      </c>
      <c r="AC226" s="353" t="s">
        <v>1</v>
      </c>
      <c r="AD226" s="353" t="s">
        <v>1</v>
      </c>
      <c r="AE226" s="353">
        <v>1241.1400000000001</v>
      </c>
      <c r="AF226" s="353">
        <v>176.4</v>
      </c>
      <c r="AG226" s="353">
        <v>72.44</v>
      </c>
      <c r="AH226" s="352">
        <v>1669.7</v>
      </c>
      <c r="AI226" s="351">
        <v>56</v>
      </c>
      <c r="AJ226" s="351">
        <v>26866.9</v>
      </c>
      <c r="AK226" s="351">
        <v>0</v>
      </c>
      <c r="AL226" s="351">
        <v>0</v>
      </c>
      <c r="AM226" s="351">
        <v>43</v>
      </c>
      <c r="AN226" s="354">
        <v>25988.400000000001</v>
      </c>
      <c r="AP226" s="356"/>
      <c r="AR226" s="430"/>
    </row>
    <row r="227" spans="1:44" s="355" customFormat="1" ht="15" x14ac:dyDescent="0.2">
      <c r="A227" s="415" t="s">
        <v>289</v>
      </c>
      <c r="B227" s="584" t="s">
        <v>288</v>
      </c>
      <c r="C227" s="380" t="s">
        <v>785</v>
      </c>
      <c r="D227" s="353"/>
      <c r="E227" s="350">
        <v>5437459</v>
      </c>
      <c r="F227" s="351">
        <v>5476353</v>
      </c>
      <c r="G227" s="351">
        <v>0</v>
      </c>
      <c r="H227" s="351">
        <v>0</v>
      </c>
      <c r="I227" s="351">
        <v>5437459</v>
      </c>
      <c r="J227" s="351">
        <v>5476353</v>
      </c>
      <c r="K227" s="351">
        <v>0</v>
      </c>
      <c r="L227" s="351">
        <v>0</v>
      </c>
      <c r="M227" s="351">
        <v>28229</v>
      </c>
      <c r="N227" s="351">
        <v>28540.84</v>
      </c>
      <c r="O227" s="351">
        <v>32730.6</v>
      </c>
      <c r="P227" s="351">
        <v>31653.919999999998</v>
      </c>
      <c r="Q227" s="352">
        <v>98</v>
      </c>
      <c r="R227" s="373">
        <v>98</v>
      </c>
      <c r="S227" s="361">
        <v>1875.8</v>
      </c>
      <c r="T227" s="361">
        <v>1781.44</v>
      </c>
      <c r="U227" s="351">
        <v>29540.2</v>
      </c>
      <c r="V227" s="351">
        <v>29751.5</v>
      </c>
      <c r="W227" s="351">
        <v>33951.788</v>
      </c>
      <c r="X227" s="351">
        <v>32802.281599999995</v>
      </c>
      <c r="Y227" s="352">
        <v>184.07</v>
      </c>
      <c r="Z227" s="373">
        <v>184.07</v>
      </c>
      <c r="AA227" s="352">
        <v>184.07</v>
      </c>
      <c r="AB227" s="373">
        <v>184.07</v>
      </c>
      <c r="AC227" s="353" t="s">
        <v>1</v>
      </c>
      <c r="AD227" s="353" t="s">
        <v>1</v>
      </c>
      <c r="AE227" s="353">
        <v>1037.8800000000001</v>
      </c>
      <c r="AF227" s="353">
        <v>157.33000000000001</v>
      </c>
      <c r="AG227" s="353">
        <v>61.38</v>
      </c>
      <c r="AH227" s="352">
        <v>1440.66</v>
      </c>
      <c r="AI227" s="351">
        <v>0</v>
      </c>
      <c r="AJ227" s="351">
        <v>0</v>
      </c>
      <c r="AK227" s="351">
        <v>0</v>
      </c>
      <c r="AL227" s="351">
        <v>0</v>
      </c>
      <c r="AM227" s="351">
        <v>0</v>
      </c>
      <c r="AN227" s="354">
        <v>0</v>
      </c>
      <c r="AP227" s="356"/>
      <c r="AR227" s="430"/>
    </row>
    <row r="228" spans="1:44" s="355" customFormat="1" ht="15" x14ac:dyDescent="0.2">
      <c r="A228" s="415" t="s">
        <v>290</v>
      </c>
      <c r="B228" s="584" t="s">
        <v>557</v>
      </c>
      <c r="C228" s="380" t="s">
        <v>786</v>
      </c>
      <c r="D228" s="353"/>
      <c r="E228" s="350">
        <v>21014073</v>
      </c>
      <c r="F228" s="351">
        <v>21245984</v>
      </c>
      <c r="G228" s="351">
        <v>549773</v>
      </c>
      <c r="H228" s="351">
        <v>560784</v>
      </c>
      <c r="I228" s="351">
        <v>20464300</v>
      </c>
      <c r="J228" s="351">
        <v>20685200</v>
      </c>
      <c r="K228" s="351">
        <v>0</v>
      </c>
      <c r="L228" s="351">
        <v>0</v>
      </c>
      <c r="M228" s="351">
        <v>13983.46</v>
      </c>
      <c r="N228" s="351">
        <v>14120.19</v>
      </c>
      <c r="O228" s="351">
        <v>14851.51</v>
      </c>
      <c r="P228" s="351">
        <v>14952.18</v>
      </c>
      <c r="Q228" s="352">
        <v>99</v>
      </c>
      <c r="R228" s="373">
        <v>99</v>
      </c>
      <c r="S228" s="361">
        <v>462</v>
      </c>
      <c r="T228" s="361">
        <v>481</v>
      </c>
      <c r="U228" s="351">
        <v>14305.6</v>
      </c>
      <c r="V228" s="351">
        <v>14460</v>
      </c>
      <c r="W228" s="351">
        <v>15164.9949</v>
      </c>
      <c r="X228" s="351">
        <v>15283.6582</v>
      </c>
      <c r="Y228" s="352">
        <v>1468.94</v>
      </c>
      <c r="Z228" s="373">
        <v>1469.29</v>
      </c>
      <c r="AA228" s="352">
        <v>1430.51</v>
      </c>
      <c r="AB228" s="373">
        <v>1430.51</v>
      </c>
      <c r="AC228" s="353" t="s">
        <v>1</v>
      </c>
      <c r="AD228" s="353" t="s">
        <v>1</v>
      </c>
      <c r="AE228" s="353">
        <v>0</v>
      </c>
      <c r="AF228" s="353">
        <v>179.99</v>
      </c>
      <c r="AG228" s="353">
        <v>60.43</v>
      </c>
      <c r="AH228" s="352">
        <v>1709.71</v>
      </c>
      <c r="AI228" s="351">
        <v>58</v>
      </c>
      <c r="AJ228" s="351">
        <v>14459.99</v>
      </c>
      <c r="AK228" s="351">
        <v>0</v>
      </c>
      <c r="AL228" s="351">
        <v>0</v>
      </c>
      <c r="AM228" s="351">
        <v>41</v>
      </c>
      <c r="AN228" s="354">
        <v>13942.95</v>
      </c>
      <c r="AP228" s="356"/>
      <c r="AR228" s="430"/>
    </row>
    <row r="229" spans="1:44" s="355" customFormat="1" ht="15" x14ac:dyDescent="0.2">
      <c r="A229" s="415" t="s">
        <v>292</v>
      </c>
      <c r="B229" s="584" t="s">
        <v>291</v>
      </c>
      <c r="C229" s="380" t="s">
        <v>785</v>
      </c>
      <c r="D229" s="353"/>
      <c r="E229" s="350">
        <v>4266306.49</v>
      </c>
      <c r="F229" s="351">
        <v>4413682</v>
      </c>
      <c r="G229" s="351">
        <v>682528.49</v>
      </c>
      <c r="H229" s="351">
        <v>749259</v>
      </c>
      <c r="I229" s="351">
        <v>3583778</v>
      </c>
      <c r="J229" s="351">
        <v>3664423</v>
      </c>
      <c r="K229" s="351">
        <v>0</v>
      </c>
      <c r="L229" s="351">
        <v>0</v>
      </c>
      <c r="M229" s="351">
        <v>20309.810000000001</v>
      </c>
      <c r="N229" s="351">
        <v>20841.689999999999</v>
      </c>
      <c r="O229" s="351">
        <v>22190.5</v>
      </c>
      <c r="P229" s="351">
        <v>22783.29</v>
      </c>
      <c r="Q229" s="352">
        <v>98.83</v>
      </c>
      <c r="R229" s="373">
        <v>98.5</v>
      </c>
      <c r="S229" s="361">
        <v>8.1999999999999993</v>
      </c>
      <c r="T229" s="361">
        <v>8</v>
      </c>
      <c r="U229" s="351">
        <v>20080.400000000001</v>
      </c>
      <c r="V229" s="351">
        <v>20537.099999999999</v>
      </c>
      <c r="W229" s="351">
        <v>21939.07115</v>
      </c>
      <c r="X229" s="351">
        <v>22449.540649999999</v>
      </c>
      <c r="Y229" s="352">
        <v>212.46</v>
      </c>
      <c r="Z229" s="373">
        <v>214.91</v>
      </c>
      <c r="AA229" s="352">
        <v>178.47</v>
      </c>
      <c r="AB229" s="373">
        <v>178.43</v>
      </c>
      <c r="AC229" s="353" t="s">
        <v>1</v>
      </c>
      <c r="AD229" s="353" t="s">
        <v>1</v>
      </c>
      <c r="AE229" s="353">
        <v>1099.98</v>
      </c>
      <c r="AF229" s="353">
        <v>212.77</v>
      </c>
      <c r="AG229" s="353">
        <v>64.59</v>
      </c>
      <c r="AH229" s="352">
        <v>1592.25</v>
      </c>
      <c r="AI229" s="351">
        <v>101</v>
      </c>
      <c r="AJ229" s="351">
        <v>20537.05</v>
      </c>
      <c r="AK229" s="351">
        <v>0</v>
      </c>
      <c r="AL229" s="351">
        <v>0</v>
      </c>
      <c r="AM229" s="351">
        <v>77</v>
      </c>
      <c r="AN229" s="354">
        <v>19381.87</v>
      </c>
      <c r="AP229" s="356"/>
      <c r="AR229" s="430"/>
    </row>
    <row r="230" spans="1:44" s="355" customFormat="1" ht="15" x14ac:dyDescent="0.2">
      <c r="A230" s="415" t="s">
        <v>294</v>
      </c>
      <c r="B230" s="584" t="s">
        <v>293</v>
      </c>
      <c r="C230" s="380" t="s">
        <v>862</v>
      </c>
      <c r="D230" s="353"/>
      <c r="E230" s="350">
        <v>74750905</v>
      </c>
      <c r="F230" s="351">
        <v>78239027</v>
      </c>
      <c r="G230" s="351">
        <v>0</v>
      </c>
      <c r="H230" s="351">
        <v>0</v>
      </c>
      <c r="I230" s="351">
        <v>74750905</v>
      </c>
      <c r="J230" s="351">
        <v>78239027</v>
      </c>
      <c r="K230" s="351">
        <v>35226878</v>
      </c>
      <c r="L230" s="351">
        <v>34898748</v>
      </c>
      <c r="M230" s="351">
        <v>58708.3</v>
      </c>
      <c r="N230" s="351">
        <v>61447.9</v>
      </c>
      <c r="O230" s="351">
        <v>74390</v>
      </c>
      <c r="P230" s="351">
        <v>75455.199999999997</v>
      </c>
      <c r="Q230" s="352">
        <v>96</v>
      </c>
      <c r="R230" s="373">
        <v>96</v>
      </c>
      <c r="S230" s="361">
        <v>0</v>
      </c>
      <c r="T230" s="361">
        <v>0</v>
      </c>
      <c r="U230" s="351">
        <v>56360</v>
      </c>
      <c r="V230" s="351">
        <v>58990</v>
      </c>
      <c r="W230" s="351">
        <v>71414.399999999994</v>
      </c>
      <c r="X230" s="351">
        <v>72436.991999999998</v>
      </c>
      <c r="Y230" s="352">
        <v>1326.31</v>
      </c>
      <c r="Z230" s="373">
        <v>1326.31</v>
      </c>
      <c r="AA230" s="352">
        <v>1326.31</v>
      </c>
      <c r="AB230" s="373">
        <v>1326.31</v>
      </c>
      <c r="AC230" s="353" t="s">
        <v>1</v>
      </c>
      <c r="AD230" s="353" t="s">
        <v>1</v>
      </c>
      <c r="AE230" s="353">
        <v>0</v>
      </c>
      <c r="AF230" s="353">
        <v>152.30000000000001</v>
      </c>
      <c r="AG230" s="353">
        <v>57.64</v>
      </c>
      <c r="AH230" s="352">
        <v>1536.25</v>
      </c>
      <c r="AI230" s="351">
        <v>0</v>
      </c>
      <c r="AJ230" s="351">
        <v>0</v>
      </c>
      <c r="AK230" s="351">
        <v>0</v>
      </c>
      <c r="AL230" s="351">
        <v>0</v>
      </c>
      <c r="AM230" s="351">
        <v>0</v>
      </c>
      <c r="AN230" s="354">
        <v>0</v>
      </c>
      <c r="AP230" s="356"/>
      <c r="AR230" s="430"/>
    </row>
    <row r="231" spans="1:44" s="355" customFormat="1" ht="15" x14ac:dyDescent="0.2">
      <c r="A231" s="415" t="s">
        <v>296</v>
      </c>
      <c r="B231" s="584" t="s">
        <v>295</v>
      </c>
      <c r="C231" s="380" t="s">
        <v>862</v>
      </c>
      <c r="D231" s="353"/>
      <c r="E231" s="350">
        <v>78626239</v>
      </c>
      <c r="F231" s="351">
        <v>80071152</v>
      </c>
      <c r="G231" s="351">
        <v>0</v>
      </c>
      <c r="H231" s="351">
        <v>0</v>
      </c>
      <c r="I231" s="351">
        <v>78626239</v>
      </c>
      <c r="J231" s="351">
        <v>80071152</v>
      </c>
      <c r="K231" s="351">
        <v>15721000</v>
      </c>
      <c r="L231" s="351">
        <v>14929000</v>
      </c>
      <c r="M231" s="351">
        <v>67549.850000000006</v>
      </c>
      <c r="N231" s="351">
        <v>68791.259999999995</v>
      </c>
      <c r="O231" s="351">
        <v>89669.4</v>
      </c>
      <c r="P231" s="351">
        <v>90290.5</v>
      </c>
      <c r="Q231" s="352">
        <v>99</v>
      </c>
      <c r="R231" s="373">
        <v>99</v>
      </c>
      <c r="S231" s="361">
        <v>0</v>
      </c>
      <c r="T231" s="361">
        <v>0</v>
      </c>
      <c r="U231" s="351">
        <v>66874.399999999994</v>
      </c>
      <c r="V231" s="351">
        <v>68103.3</v>
      </c>
      <c r="W231" s="351">
        <v>88772.705999999991</v>
      </c>
      <c r="X231" s="351">
        <v>89387.595000000001</v>
      </c>
      <c r="Y231" s="352">
        <v>1175.73</v>
      </c>
      <c r="Z231" s="373">
        <v>1175.73</v>
      </c>
      <c r="AA231" s="352">
        <v>1175.73</v>
      </c>
      <c r="AB231" s="373">
        <v>1175.73</v>
      </c>
      <c r="AC231" s="353" t="s">
        <v>1</v>
      </c>
      <c r="AD231" s="353" t="s">
        <v>1</v>
      </c>
      <c r="AE231" s="353">
        <v>0</v>
      </c>
      <c r="AF231" s="353">
        <v>106.55</v>
      </c>
      <c r="AG231" s="353">
        <v>54.94</v>
      </c>
      <c r="AH231" s="352">
        <v>1337.22</v>
      </c>
      <c r="AI231" s="351">
        <v>0</v>
      </c>
      <c r="AJ231" s="351">
        <v>0</v>
      </c>
      <c r="AK231" s="351">
        <v>0</v>
      </c>
      <c r="AL231" s="351">
        <v>0</v>
      </c>
      <c r="AM231" s="351">
        <v>0</v>
      </c>
      <c r="AN231" s="354">
        <v>0</v>
      </c>
      <c r="AP231" s="356"/>
      <c r="AR231" s="430"/>
    </row>
    <row r="232" spans="1:44" s="355" customFormat="1" ht="15" x14ac:dyDescent="0.2">
      <c r="A232" s="415" t="s">
        <v>298</v>
      </c>
      <c r="B232" s="584" t="s">
        <v>297</v>
      </c>
      <c r="C232" s="380" t="s">
        <v>785</v>
      </c>
      <c r="D232" s="353"/>
      <c r="E232" s="350">
        <v>8286749</v>
      </c>
      <c r="F232" s="351">
        <v>8426990.9299999997</v>
      </c>
      <c r="G232" s="351">
        <v>702778.86</v>
      </c>
      <c r="H232" s="351">
        <v>772164.93</v>
      </c>
      <c r="I232" s="351">
        <v>7583970.1399999997</v>
      </c>
      <c r="J232" s="351">
        <v>7654826</v>
      </c>
      <c r="K232" s="351">
        <v>0</v>
      </c>
      <c r="L232" s="351">
        <v>0</v>
      </c>
      <c r="M232" s="351">
        <v>36610.932000000001</v>
      </c>
      <c r="N232" s="351">
        <v>36947.32</v>
      </c>
      <c r="O232" s="351">
        <v>43219.5</v>
      </c>
      <c r="P232" s="351">
        <v>43381.66</v>
      </c>
      <c r="Q232" s="352">
        <v>98.03</v>
      </c>
      <c r="R232" s="373">
        <v>98.05</v>
      </c>
      <c r="S232" s="361">
        <v>0</v>
      </c>
      <c r="T232" s="361">
        <v>0</v>
      </c>
      <c r="U232" s="351">
        <v>35890.800000000003</v>
      </c>
      <c r="V232" s="351">
        <v>36225.599999999999</v>
      </c>
      <c r="W232" s="351">
        <v>42368.075850000001</v>
      </c>
      <c r="X232" s="351">
        <v>42535.717629999999</v>
      </c>
      <c r="Y232" s="352">
        <v>230.89</v>
      </c>
      <c r="Z232" s="373">
        <v>232.63</v>
      </c>
      <c r="AA232" s="352">
        <v>211.31</v>
      </c>
      <c r="AB232" s="373">
        <v>211.31</v>
      </c>
      <c r="AC232" s="353" t="s">
        <v>1</v>
      </c>
      <c r="AD232" s="353" t="s">
        <v>1</v>
      </c>
      <c r="AE232" s="353">
        <v>1099.98</v>
      </c>
      <c r="AF232" s="353">
        <v>212.77</v>
      </c>
      <c r="AG232" s="353">
        <v>64.59</v>
      </c>
      <c r="AH232" s="352">
        <v>1609.97</v>
      </c>
      <c r="AI232" s="351">
        <v>53</v>
      </c>
      <c r="AJ232" s="351">
        <v>24848.043799999999</v>
      </c>
      <c r="AK232" s="351">
        <v>0</v>
      </c>
      <c r="AL232" s="351">
        <v>0</v>
      </c>
      <c r="AM232" s="351">
        <v>39</v>
      </c>
      <c r="AN232" s="354">
        <v>24848.043799999999</v>
      </c>
      <c r="AP232" s="356"/>
      <c r="AR232" s="430"/>
    </row>
    <row r="233" spans="1:44" s="355" customFormat="1" ht="15" x14ac:dyDescent="0.2">
      <c r="A233" s="415" t="s">
        <v>300</v>
      </c>
      <c r="B233" s="584" t="s">
        <v>299</v>
      </c>
      <c r="C233" s="380" t="s">
        <v>785</v>
      </c>
      <c r="D233" s="353"/>
      <c r="E233" s="350">
        <v>6933281</v>
      </c>
      <c r="F233" s="351">
        <v>7173779</v>
      </c>
      <c r="G233" s="351">
        <v>1863382</v>
      </c>
      <c r="H233" s="351">
        <v>1918355</v>
      </c>
      <c r="I233" s="351">
        <v>5069899</v>
      </c>
      <c r="J233" s="351">
        <v>5255424</v>
      </c>
      <c r="K233" s="351">
        <v>1239834</v>
      </c>
      <c r="L233" s="351">
        <v>1238070.8999999999</v>
      </c>
      <c r="M233" s="351">
        <v>37624.800000000003</v>
      </c>
      <c r="N233" s="351">
        <v>38241.129999999997</v>
      </c>
      <c r="O233" s="351">
        <v>42658.78</v>
      </c>
      <c r="P233" s="351">
        <v>42061.48</v>
      </c>
      <c r="Q233" s="352">
        <v>97.8</v>
      </c>
      <c r="R233" s="373">
        <v>97.8</v>
      </c>
      <c r="S233" s="361">
        <v>0</v>
      </c>
      <c r="T233" s="361">
        <v>0</v>
      </c>
      <c r="U233" s="351">
        <v>36797.06</v>
      </c>
      <c r="V233" s="351">
        <v>37399.800000000003</v>
      </c>
      <c r="W233" s="351">
        <v>41720.286840000001</v>
      </c>
      <c r="X233" s="351">
        <v>41136.127440000004</v>
      </c>
      <c r="Y233" s="352">
        <v>188.42</v>
      </c>
      <c r="Z233" s="373">
        <v>191.81</v>
      </c>
      <c r="AA233" s="352">
        <v>137.78</v>
      </c>
      <c r="AB233" s="373">
        <v>140.52000000000001</v>
      </c>
      <c r="AC233" s="353" t="s">
        <v>1</v>
      </c>
      <c r="AD233" s="353" t="s">
        <v>1</v>
      </c>
      <c r="AE233" s="353">
        <v>1027.3</v>
      </c>
      <c r="AF233" s="353">
        <v>174.78</v>
      </c>
      <c r="AG233" s="353">
        <v>78.42</v>
      </c>
      <c r="AH233" s="352">
        <v>1472.31</v>
      </c>
      <c r="AI233" s="351">
        <v>54</v>
      </c>
      <c r="AJ233" s="351">
        <v>37399.83</v>
      </c>
      <c r="AK233" s="351">
        <v>0</v>
      </c>
      <c r="AL233" s="351">
        <v>0</v>
      </c>
      <c r="AM233" s="351">
        <v>51</v>
      </c>
      <c r="AN233" s="354">
        <v>37000.39</v>
      </c>
      <c r="AP233" s="356"/>
      <c r="AR233" s="430"/>
    </row>
    <row r="234" spans="1:44" s="355" customFormat="1" ht="15" x14ac:dyDescent="0.2">
      <c r="A234" s="415" t="s">
        <v>569</v>
      </c>
      <c r="B234" s="584" t="s">
        <v>301</v>
      </c>
      <c r="C234" s="380" t="s">
        <v>862</v>
      </c>
      <c r="D234" s="353"/>
      <c r="E234" s="350">
        <v>100336758</v>
      </c>
      <c r="F234" s="351">
        <v>104087341</v>
      </c>
      <c r="G234" s="351">
        <v>871563</v>
      </c>
      <c r="H234" s="351">
        <v>894227</v>
      </c>
      <c r="I234" s="351">
        <v>99465195</v>
      </c>
      <c r="J234" s="351">
        <v>103193114</v>
      </c>
      <c r="K234" s="351">
        <v>37602358</v>
      </c>
      <c r="L234" s="351">
        <v>35071737</v>
      </c>
      <c r="M234" s="351">
        <v>79777.2</v>
      </c>
      <c r="N234" s="351">
        <v>80320</v>
      </c>
      <c r="O234" s="351">
        <v>96431.5</v>
      </c>
      <c r="P234" s="351">
        <v>95858.1</v>
      </c>
      <c r="Q234" s="352">
        <v>96.5</v>
      </c>
      <c r="R234" s="373">
        <v>97.5</v>
      </c>
      <c r="S234" s="361">
        <v>7</v>
      </c>
      <c r="T234" s="361">
        <v>7</v>
      </c>
      <c r="U234" s="351">
        <v>76992</v>
      </c>
      <c r="V234" s="351">
        <v>78319</v>
      </c>
      <c r="W234" s="351">
        <v>93063.397499999992</v>
      </c>
      <c r="X234" s="351">
        <v>93468.647500000006</v>
      </c>
      <c r="Y234" s="352">
        <v>1303.21</v>
      </c>
      <c r="Z234" s="373">
        <v>1329.02</v>
      </c>
      <c r="AA234" s="352">
        <v>1291.8900000000001</v>
      </c>
      <c r="AB234" s="373">
        <v>1317.6</v>
      </c>
      <c r="AC234" s="353" t="s">
        <v>1</v>
      </c>
      <c r="AD234" s="353" t="s">
        <v>1</v>
      </c>
      <c r="AE234" s="353">
        <v>0</v>
      </c>
      <c r="AF234" s="353">
        <v>159.68</v>
      </c>
      <c r="AG234" s="353">
        <v>71.47</v>
      </c>
      <c r="AH234" s="352">
        <v>1560.17</v>
      </c>
      <c r="AI234" s="351">
        <v>10</v>
      </c>
      <c r="AJ234" s="351">
        <v>22415.8</v>
      </c>
      <c r="AK234" s="351">
        <v>0</v>
      </c>
      <c r="AL234" s="351">
        <v>0</v>
      </c>
      <c r="AM234" s="351">
        <v>10</v>
      </c>
      <c r="AN234" s="354">
        <v>22415.8</v>
      </c>
      <c r="AP234" s="356"/>
      <c r="AR234" s="430"/>
    </row>
    <row r="235" spans="1:44" s="355" customFormat="1" ht="15" x14ac:dyDescent="0.2">
      <c r="A235" s="415" t="s">
        <v>571</v>
      </c>
      <c r="B235" s="584" t="s">
        <v>570</v>
      </c>
      <c r="C235" s="380" t="s">
        <v>785</v>
      </c>
      <c r="D235" s="353"/>
      <c r="E235" s="350">
        <v>5999162</v>
      </c>
      <c r="F235" s="351">
        <v>6256211</v>
      </c>
      <c r="G235" s="351">
        <v>1448864.7</v>
      </c>
      <c r="H235" s="351">
        <v>1539260</v>
      </c>
      <c r="I235" s="351">
        <v>4550297.3</v>
      </c>
      <c r="J235" s="351">
        <v>4716951</v>
      </c>
      <c r="K235" s="351">
        <v>1544438</v>
      </c>
      <c r="L235" s="351">
        <v>1579574.82</v>
      </c>
      <c r="M235" s="351">
        <v>28461.09</v>
      </c>
      <c r="N235" s="351">
        <v>29503.52</v>
      </c>
      <c r="O235" s="351">
        <v>30656.1</v>
      </c>
      <c r="P235" s="351">
        <v>31893.7</v>
      </c>
      <c r="Q235" s="352">
        <v>98.69</v>
      </c>
      <c r="R235" s="373">
        <v>98.69</v>
      </c>
      <c r="S235" s="361">
        <v>0</v>
      </c>
      <c r="T235" s="361">
        <v>0</v>
      </c>
      <c r="U235" s="351">
        <v>28088.2</v>
      </c>
      <c r="V235" s="351">
        <v>29117</v>
      </c>
      <c r="W235" s="351">
        <v>30254.505089999999</v>
      </c>
      <c r="X235" s="351">
        <v>31475.892530000001</v>
      </c>
      <c r="Y235" s="352">
        <v>213.58</v>
      </c>
      <c r="Z235" s="373">
        <v>214.86</v>
      </c>
      <c r="AA235" s="352">
        <v>162</v>
      </c>
      <c r="AB235" s="373">
        <v>162</v>
      </c>
      <c r="AC235" s="353" t="s">
        <v>1</v>
      </c>
      <c r="AD235" s="353" t="s">
        <v>1</v>
      </c>
      <c r="AE235" s="353">
        <v>1099.98</v>
      </c>
      <c r="AF235" s="353">
        <v>212.77</v>
      </c>
      <c r="AG235" s="353">
        <v>64.59</v>
      </c>
      <c r="AH235" s="352">
        <v>1592.2</v>
      </c>
      <c r="AI235" s="351">
        <v>74</v>
      </c>
      <c r="AJ235" s="351">
        <v>29117</v>
      </c>
      <c r="AK235" s="351">
        <v>0</v>
      </c>
      <c r="AL235" s="351">
        <v>0</v>
      </c>
      <c r="AM235" s="351">
        <v>60</v>
      </c>
      <c r="AN235" s="354">
        <v>28787.5</v>
      </c>
      <c r="AP235" s="356"/>
      <c r="AR235" s="430"/>
    </row>
    <row r="236" spans="1:44" s="355" customFormat="1" ht="15" x14ac:dyDescent="0.2">
      <c r="A236" s="415" t="s">
        <v>573</v>
      </c>
      <c r="B236" s="584" t="s">
        <v>572</v>
      </c>
      <c r="C236" s="380" t="s">
        <v>785</v>
      </c>
      <c r="D236" s="353"/>
      <c r="E236" s="350">
        <v>12506868</v>
      </c>
      <c r="F236" s="351">
        <v>12863223</v>
      </c>
      <c r="G236" s="351">
        <v>3496410</v>
      </c>
      <c r="H236" s="351">
        <v>3565144</v>
      </c>
      <c r="I236" s="351">
        <v>9010458</v>
      </c>
      <c r="J236" s="351">
        <v>9298079</v>
      </c>
      <c r="K236" s="351">
        <v>15258</v>
      </c>
      <c r="L236" s="351">
        <v>15512</v>
      </c>
      <c r="M236" s="351">
        <v>47950.2</v>
      </c>
      <c r="N236" s="351">
        <v>48535.7</v>
      </c>
      <c r="O236" s="351">
        <v>51938.1</v>
      </c>
      <c r="P236" s="351">
        <v>52337.4</v>
      </c>
      <c r="Q236" s="352">
        <v>99.3</v>
      </c>
      <c r="R236" s="373">
        <v>99.3</v>
      </c>
      <c r="S236" s="361">
        <v>14.5</v>
      </c>
      <c r="T236" s="361">
        <v>13.1</v>
      </c>
      <c r="U236" s="351">
        <v>47629</v>
      </c>
      <c r="V236" s="351">
        <v>48209.1</v>
      </c>
      <c r="W236" s="351">
        <v>51589.033299999996</v>
      </c>
      <c r="X236" s="351">
        <v>51984.138200000001</v>
      </c>
      <c r="Y236" s="352">
        <v>262.58999999999997</v>
      </c>
      <c r="Z236" s="373">
        <v>266.82</v>
      </c>
      <c r="AA236" s="352">
        <v>189.18</v>
      </c>
      <c r="AB236" s="373">
        <v>192.87</v>
      </c>
      <c r="AC236" s="353" t="s">
        <v>1</v>
      </c>
      <c r="AD236" s="353" t="s">
        <v>1</v>
      </c>
      <c r="AE236" s="353">
        <v>1089.99</v>
      </c>
      <c r="AF236" s="353">
        <v>147.15</v>
      </c>
      <c r="AG236" s="353">
        <v>70.650000000000006</v>
      </c>
      <c r="AH236" s="352">
        <v>1574.61</v>
      </c>
      <c r="AI236" s="351">
        <v>31</v>
      </c>
      <c r="AJ236" s="351">
        <v>48209.1</v>
      </c>
      <c r="AK236" s="351">
        <v>0</v>
      </c>
      <c r="AL236" s="351">
        <v>0</v>
      </c>
      <c r="AM236" s="351">
        <v>31</v>
      </c>
      <c r="AN236" s="354">
        <v>48209.1</v>
      </c>
      <c r="AP236" s="356"/>
      <c r="AR236" s="430"/>
    </row>
    <row r="237" spans="1:44" s="355" customFormat="1" ht="15" x14ac:dyDescent="0.2">
      <c r="A237" s="415" t="s">
        <v>575</v>
      </c>
      <c r="B237" s="584" t="s">
        <v>574</v>
      </c>
      <c r="C237" s="380" t="s">
        <v>862</v>
      </c>
      <c r="D237" s="353"/>
      <c r="E237" s="350">
        <v>164867124</v>
      </c>
      <c r="F237" s="351">
        <v>170837212</v>
      </c>
      <c r="G237" s="351">
        <v>490789</v>
      </c>
      <c r="H237" s="351">
        <v>458649</v>
      </c>
      <c r="I237" s="351">
        <v>164376335</v>
      </c>
      <c r="J237" s="351">
        <v>170378563</v>
      </c>
      <c r="K237" s="351">
        <v>32449914.260000002</v>
      </c>
      <c r="L237" s="351">
        <v>28700901</v>
      </c>
      <c r="M237" s="351">
        <v>134176</v>
      </c>
      <c r="N237" s="351">
        <v>136364.5</v>
      </c>
      <c r="O237" s="351">
        <v>160681.75</v>
      </c>
      <c r="P237" s="351">
        <v>161766.79999999999</v>
      </c>
      <c r="Q237" s="352">
        <v>96</v>
      </c>
      <c r="R237" s="373">
        <v>95.5</v>
      </c>
      <c r="S237" s="361">
        <v>6.1</v>
      </c>
      <c r="T237" s="361">
        <v>3.3</v>
      </c>
      <c r="U237" s="351">
        <v>128144.2</v>
      </c>
      <c r="V237" s="351">
        <v>130231.4</v>
      </c>
      <c r="W237" s="351">
        <v>153457.17124999998</v>
      </c>
      <c r="X237" s="351">
        <v>154490.59399999998</v>
      </c>
      <c r="Y237" s="352">
        <v>1286.57</v>
      </c>
      <c r="Z237" s="373">
        <v>1311.8</v>
      </c>
      <c r="AA237" s="352">
        <v>1282.75</v>
      </c>
      <c r="AB237" s="373">
        <v>1308.28</v>
      </c>
      <c r="AC237" s="353" t="s">
        <v>1</v>
      </c>
      <c r="AD237" s="353" t="s">
        <v>1</v>
      </c>
      <c r="AE237" s="353">
        <v>0</v>
      </c>
      <c r="AF237" s="353">
        <v>148.16</v>
      </c>
      <c r="AG237" s="353">
        <v>66.319999999999993</v>
      </c>
      <c r="AH237" s="352">
        <v>1526.28</v>
      </c>
      <c r="AI237" s="351">
        <v>3</v>
      </c>
      <c r="AJ237" s="351">
        <v>18216.900000000001</v>
      </c>
      <c r="AK237" s="351">
        <v>0</v>
      </c>
      <c r="AL237" s="351">
        <v>0</v>
      </c>
      <c r="AM237" s="351">
        <v>3</v>
      </c>
      <c r="AN237" s="354">
        <v>18216.900000000001</v>
      </c>
      <c r="AP237" s="356"/>
      <c r="AR237" s="430"/>
    </row>
    <row r="238" spans="1:44" s="355" customFormat="1" ht="15" x14ac:dyDescent="0.2">
      <c r="A238" s="415" t="s">
        <v>577</v>
      </c>
      <c r="B238" s="584" t="s">
        <v>576</v>
      </c>
      <c r="C238" s="380" t="s">
        <v>785</v>
      </c>
      <c r="D238" s="353"/>
      <c r="E238" s="350">
        <v>9909772</v>
      </c>
      <c r="F238" s="351">
        <v>10112921</v>
      </c>
      <c r="G238" s="351">
        <v>1527679</v>
      </c>
      <c r="H238" s="351">
        <v>1557061</v>
      </c>
      <c r="I238" s="351">
        <v>8382093</v>
      </c>
      <c r="J238" s="351">
        <v>8555860</v>
      </c>
      <c r="K238" s="351">
        <v>428400</v>
      </c>
      <c r="L238" s="351">
        <v>427280</v>
      </c>
      <c r="M238" s="351">
        <v>35758.800000000003</v>
      </c>
      <c r="N238" s="351">
        <v>36174.1</v>
      </c>
      <c r="O238" s="351">
        <v>41565.4</v>
      </c>
      <c r="P238" s="351">
        <v>41781.5</v>
      </c>
      <c r="Q238" s="352">
        <v>95.25</v>
      </c>
      <c r="R238" s="373">
        <v>97</v>
      </c>
      <c r="S238" s="361">
        <v>381.3</v>
      </c>
      <c r="T238" s="361">
        <v>380.4</v>
      </c>
      <c r="U238" s="351">
        <v>34441.599999999999</v>
      </c>
      <c r="V238" s="351">
        <v>35469.300000000003</v>
      </c>
      <c r="W238" s="351">
        <v>39972.343500000003</v>
      </c>
      <c r="X238" s="351">
        <v>40908.455000000002</v>
      </c>
      <c r="Y238" s="352">
        <v>287.73</v>
      </c>
      <c r="Z238" s="373">
        <v>285.12</v>
      </c>
      <c r="AA238" s="352">
        <v>243.37</v>
      </c>
      <c r="AB238" s="373">
        <v>241.22</v>
      </c>
      <c r="AC238" s="353" t="s">
        <v>1</v>
      </c>
      <c r="AD238" s="353" t="s">
        <v>1</v>
      </c>
      <c r="AE238" s="353">
        <v>1089.99</v>
      </c>
      <c r="AF238" s="353">
        <v>147.15</v>
      </c>
      <c r="AG238" s="353">
        <v>70.650000000000006</v>
      </c>
      <c r="AH238" s="352">
        <v>1592.91</v>
      </c>
      <c r="AI238" s="351">
        <v>30</v>
      </c>
      <c r="AJ238" s="351">
        <v>35469.4</v>
      </c>
      <c r="AK238" s="351">
        <v>0</v>
      </c>
      <c r="AL238" s="351">
        <v>0</v>
      </c>
      <c r="AM238" s="351">
        <v>28</v>
      </c>
      <c r="AN238" s="354">
        <v>35338.400000000001</v>
      </c>
      <c r="AP238" s="356"/>
      <c r="AR238" s="430"/>
    </row>
    <row r="239" spans="1:44" s="355" customFormat="1" ht="15" x14ac:dyDescent="0.2">
      <c r="A239" s="415" t="s">
        <v>524</v>
      </c>
      <c r="B239" s="584" t="s">
        <v>727</v>
      </c>
      <c r="C239" s="380" t="s">
        <v>786</v>
      </c>
      <c r="D239" s="353"/>
      <c r="E239" s="350">
        <v>122933313</v>
      </c>
      <c r="F239" s="351">
        <v>125587203</v>
      </c>
      <c r="G239" s="351">
        <v>5907849.9800000004</v>
      </c>
      <c r="H239" s="351">
        <v>6306679</v>
      </c>
      <c r="I239" s="351">
        <v>117025463.02</v>
      </c>
      <c r="J239" s="351">
        <v>119280524</v>
      </c>
      <c r="K239" s="351">
        <v>0</v>
      </c>
      <c r="L239" s="351">
        <v>0</v>
      </c>
      <c r="M239" s="351">
        <v>102354.51</v>
      </c>
      <c r="N239" s="351">
        <v>103822.35</v>
      </c>
      <c r="O239" s="351">
        <v>114428.17</v>
      </c>
      <c r="P239" s="351">
        <v>115424.3</v>
      </c>
      <c r="Q239" s="352">
        <v>97.5</v>
      </c>
      <c r="R239" s="373">
        <v>98</v>
      </c>
      <c r="S239" s="361">
        <v>679.54</v>
      </c>
      <c r="T239" s="361">
        <v>665.43</v>
      </c>
      <c r="U239" s="351">
        <v>100475.2</v>
      </c>
      <c r="V239" s="351">
        <v>102411.33</v>
      </c>
      <c r="W239" s="351">
        <v>112247.00575</v>
      </c>
      <c r="X239" s="351">
        <v>113781.24399999999</v>
      </c>
      <c r="Y239" s="352">
        <v>1223.52</v>
      </c>
      <c r="Z239" s="373">
        <v>1226.3</v>
      </c>
      <c r="AA239" s="352">
        <v>1164.72</v>
      </c>
      <c r="AB239" s="373">
        <v>1164.72</v>
      </c>
      <c r="AC239" s="353" t="s">
        <v>1</v>
      </c>
      <c r="AD239" s="353" t="s">
        <v>1</v>
      </c>
      <c r="AE239" s="353">
        <v>0</v>
      </c>
      <c r="AF239" s="353">
        <v>185.9</v>
      </c>
      <c r="AG239" s="353">
        <v>92.22</v>
      </c>
      <c r="AH239" s="352">
        <v>1504.42</v>
      </c>
      <c r="AI239" s="351">
        <v>192</v>
      </c>
      <c r="AJ239" s="351">
        <v>102411.33</v>
      </c>
      <c r="AK239" s="351">
        <v>0</v>
      </c>
      <c r="AL239" s="351">
        <v>0</v>
      </c>
      <c r="AM239" s="351">
        <v>156</v>
      </c>
      <c r="AN239" s="354">
        <v>101848.55</v>
      </c>
      <c r="AP239" s="356"/>
      <c r="AR239" s="430"/>
    </row>
    <row r="240" spans="1:44" s="355" customFormat="1" ht="15" x14ac:dyDescent="0.2">
      <c r="A240" s="415" t="s">
        <v>578</v>
      </c>
      <c r="B240" s="584" t="s">
        <v>558</v>
      </c>
      <c r="C240" s="380" t="s">
        <v>786</v>
      </c>
      <c r="D240" s="353"/>
      <c r="E240" s="350">
        <v>44059286</v>
      </c>
      <c r="F240" s="351">
        <v>45324682</v>
      </c>
      <c r="G240" s="351">
        <v>207046</v>
      </c>
      <c r="H240" s="351">
        <v>197822</v>
      </c>
      <c r="I240" s="351">
        <v>43852240</v>
      </c>
      <c r="J240" s="351">
        <v>45126860</v>
      </c>
      <c r="K240" s="351">
        <v>0</v>
      </c>
      <c r="L240" s="351">
        <v>0</v>
      </c>
      <c r="M240" s="351">
        <v>38139</v>
      </c>
      <c r="N240" s="351">
        <v>39167.599999999999</v>
      </c>
      <c r="O240" s="351">
        <v>43509.3</v>
      </c>
      <c r="P240" s="351">
        <v>44595</v>
      </c>
      <c r="Q240" s="352">
        <v>98</v>
      </c>
      <c r="R240" s="373">
        <v>98.2</v>
      </c>
      <c r="S240" s="361">
        <v>0</v>
      </c>
      <c r="T240" s="361">
        <v>0</v>
      </c>
      <c r="U240" s="351">
        <v>37376.199999999997</v>
      </c>
      <c r="V240" s="351">
        <v>38462.6</v>
      </c>
      <c r="W240" s="351">
        <v>42639.114000000001</v>
      </c>
      <c r="X240" s="351">
        <v>43792.29</v>
      </c>
      <c r="Y240" s="352">
        <v>1178.81</v>
      </c>
      <c r="Z240" s="373">
        <v>1178.4100000000001</v>
      </c>
      <c r="AA240" s="352">
        <v>1173.27</v>
      </c>
      <c r="AB240" s="373">
        <v>1173.27</v>
      </c>
      <c r="AC240" s="353" t="s">
        <v>1</v>
      </c>
      <c r="AD240" s="353" t="s">
        <v>1</v>
      </c>
      <c r="AE240" s="353">
        <v>0</v>
      </c>
      <c r="AF240" s="353">
        <v>163.69999999999999</v>
      </c>
      <c r="AG240" s="353">
        <v>60.66</v>
      </c>
      <c r="AH240" s="352">
        <v>1402.77</v>
      </c>
      <c r="AI240" s="351">
        <v>3</v>
      </c>
      <c r="AJ240" s="351">
        <v>3648.4</v>
      </c>
      <c r="AK240" s="351">
        <v>0</v>
      </c>
      <c r="AL240" s="351">
        <v>0</v>
      </c>
      <c r="AM240" s="351">
        <v>3</v>
      </c>
      <c r="AN240" s="354">
        <v>3648.4</v>
      </c>
      <c r="AP240" s="356"/>
      <c r="AR240" s="430"/>
    </row>
    <row r="241" spans="1:44" s="355" customFormat="1" ht="15" x14ac:dyDescent="0.2">
      <c r="A241" s="415" t="s">
        <v>580</v>
      </c>
      <c r="B241" s="584" t="s">
        <v>579</v>
      </c>
      <c r="C241" s="380" t="s">
        <v>862</v>
      </c>
      <c r="D241" s="353"/>
      <c r="E241" s="350">
        <v>84725413</v>
      </c>
      <c r="F241" s="351">
        <v>86262242</v>
      </c>
      <c r="G241" s="351">
        <v>1122421</v>
      </c>
      <c r="H241" s="351">
        <v>1161992.01</v>
      </c>
      <c r="I241" s="351">
        <v>83602992</v>
      </c>
      <c r="J241" s="351">
        <v>85100249.900000006</v>
      </c>
      <c r="K241" s="351">
        <v>10494558</v>
      </c>
      <c r="L241" s="351">
        <v>9944481</v>
      </c>
      <c r="M241" s="351">
        <v>72130.600000000006</v>
      </c>
      <c r="N241" s="351">
        <v>73237.399999999994</v>
      </c>
      <c r="O241" s="351">
        <v>82114.600000000006</v>
      </c>
      <c r="P241" s="351">
        <v>82655.899999999994</v>
      </c>
      <c r="Q241" s="352">
        <v>98.75</v>
      </c>
      <c r="R241" s="373">
        <v>99</v>
      </c>
      <c r="S241" s="361">
        <v>0</v>
      </c>
      <c r="T241" s="361">
        <v>0</v>
      </c>
      <c r="U241" s="351">
        <v>71229</v>
      </c>
      <c r="V241" s="351">
        <v>72505</v>
      </c>
      <c r="W241" s="351">
        <v>81088.16750000001</v>
      </c>
      <c r="X241" s="351">
        <v>81829.341</v>
      </c>
      <c r="Y241" s="352">
        <v>1189.48</v>
      </c>
      <c r="Z241" s="373">
        <v>1189.74</v>
      </c>
      <c r="AA241" s="352">
        <v>1173.72</v>
      </c>
      <c r="AB241" s="373">
        <v>1173.72</v>
      </c>
      <c r="AC241" s="353" t="s">
        <v>1</v>
      </c>
      <c r="AD241" s="353" t="s">
        <v>1</v>
      </c>
      <c r="AE241" s="353">
        <v>0</v>
      </c>
      <c r="AF241" s="353">
        <v>106.55</v>
      </c>
      <c r="AG241" s="353">
        <v>54.94</v>
      </c>
      <c r="AH241" s="352">
        <v>1351.23</v>
      </c>
      <c r="AI241" s="351">
        <v>16</v>
      </c>
      <c r="AJ241" s="351">
        <v>24619</v>
      </c>
      <c r="AK241" s="351">
        <v>0</v>
      </c>
      <c r="AL241" s="351">
        <v>0</v>
      </c>
      <c r="AM241" s="351">
        <v>16</v>
      </c>
      <c r="AN241" s="354">
        <v>24619</v>
      </c>
      <c r="AP241" s="356"/>
      <c r="AR241" s="430"/>
    </row>
    <row r="242" spans="1:44" s="355" customFormat="1" ht="15" x14ac:dyDescent="0.2">
      <c r="A242" s="415" t="s">
        <v>582</v>
      </c>
      <c r="B242" s="584" t="s">
        <v>581</v>
      </c>
      <c r="C242" s="380" t="s">
        <v>785</v>
      </c>
      <c r="D242" s="353"/>
      <c r="E242" s="350">
        <v>6423787</v>
      </c>
      <c r="F242" s="351">
        <v>6447197</v>
      </c>
      <c r="G242" s="351">
        <v>1901274</v>
      </c>
      <c r="H242" s="351">
        <v>1906661</v>
      </c>
      <c r="I242" s="351">
        <v>4522513</v>
      </c>
      <c r="J242" s="351">
        <v>4540536</v>
      </c>
      <c r="K242" s="351">
        <v>0</v>
      </c>
      <c r="L242" s="351">
        <v>0</v>
      </c>
      <c r="M242" s="351">
        <v>32086.1</v>
      </c>
      <c r="N242" s="351">
        <v>32214.400000000001</v>
      </c>
      <c r="O242" s="351">
        <v>34013.300000000003</v>
      </c>
      <c r="P242" s="351">
        <v>34064.400000000001</v>
      </c>
      <c r="Q242" s="352">
        <v>98.25</v>
      </c>
      <c r="R242" s="373">
        <v>98.25</v>
      </c>
      <c r="S242" s="361">
        <v>101.4</v>
      </c>
      <c r="T242" s="361">
        <v>101.4</v>
      </c>
      <c r="U242" s="351">
        <v>31626</v>
      </c>
      <c r="V242" s="351">
        <v>31752</v>
      </c>
      <c r="W242" s="351">
        <v>33519.467250000009</v>
      </c>
      <c r="X242" s="351">
        <v>33569.673000000003</v>
      </c>
      <c r="Y242" s="352">
        <v>203.12</v>
      </c>
      <c r="Z242" s="373">
        <v>203.05</v>
      </c>
      <c r="AA242" s="352">
        <v>143</v>
      </c>
      <c r="AB242" s="373">
        <v>143</v>
      </c>
      <c r="AC242" s="353" t="s">
        <v>1</v>
      </c>
      <c r="AD242" s="353" t="s">
        <v>1</v>
      </c>
      <c r="AE242" s="353">
        <v>1115.67</v>
      </c>
      <c r="AF242" s="353">
        <v>163.69999999999999</v>
      </c>
      <c r="AG242" s="353">
        <v>58.54</v>
      </c>
      <c r="AH242" s="352">
        <v>1540.96</v>
      </c>
      <c r="AI242" s="351">
        <v>12</v>
      </c>
      <c r="AJ242" s="351">
        <v>31752</v>
      </c>
      <c r="AK242" s="351">
        <v>0</v>
      </c>
      <c r="AL242" s="351">
        <v>0</v>
      </c>
      <c r="AM242" s="351">
        <v>12</v>
      </c>
      <c r="AN242" s="354">
        <v>31752</v>
      </c>
      <c r="AP242" s="356"/>
      <c r="AR242" s="430"/>
    </row>
    <row r="243" spans="1:44" s="355" customFormat="1" ht="15" x14ac:dyDescent="0.2">
      <c r="A243" s="415" t="s">
        <v>584</v>
      </c>
      <c r="B243" s="584" t="s">
        <v>583</v>
      </c>
      <c r="C243" s="380" t="s">
        <v>785</v>
      </c>
      <c r="D243" s="353"/>
      <c r="E243" s="350">
        <v>11561391</v>
      </c>
      <c r="F243" s="351">
        <v>12032274</v>
      </c>
      <c r="G243" s="351">
        <v>4405711</v>
      </c>
      <c r="H243" s="351">
        <v>4553724</v>
      </c>
      <c r="I243" s="351">
        <v>7155680</v>
      </c>
      <c r="J243" s="351">
        <v>7478550</v>
      </c>
      <c r="K243" s="351">
        <v>166850</v>
      </c>
      <c r="L243" s="351">
        <v>174500</v>
      </c>
      <c r="M243" s="351">
        <v>58404.3</v>
      </c>
      <c r="N243" s="351">
        <v>59933.4</v>
      </c>
      <c r="O243" s="351">
        <v>62549.5</v>
      </c>
      <c r="P243" s="351">
        <v>63445.4</v>
      </c>
      <c r="Q243" s="352">
        <v>99.4</v>
      </c>
      <c r="R243" s="373">
        <v>99.4</v>
      </c>
      <c r="S243" s="361">
        <v>188.7</v>
      </c>
      <c r="T243" s="361">
        <v>106.6</v>
      </c>
      <c r="U243" s="351">
        <v>58242.6</v>
      </c>
      <c r="V243" s="351">
        <v>59680.4</v>
      </c>
      <c r="W243" s="351">
        <v>62362.902999999998</v>
      </c>
      <c r="X243" s="351">
        <v>63171.327600000004</v>
      </c>
      <c r="Y243" s="352">
        <v>198.5</v>
      </c>
      <c r="Z243" s="373">
        <v>201.61</v>
      </c>
      <c r="AA243" s="352">
        <v>122.86</v>
      </c>
      <c r="AB243" s="373">
        <v>125.31</v>
      </c>
      <c r="AC243" s="353" t="s">
        <v>1</v>
      </c>
      <c r="AD243" s="353" t="s">
        <v>1</v>
      </c>
      <c r="AE243" s="353">
        <v>1144.26</v>
      </c>
      <c r="AF243" s="353">
        <v>181.35</v>
      </c>
      <c r="AG243" s="353">
        <v>64.260000000000005</v>
      </c>
      <c r="AH243" s="352">
        <v>1591.48</v>
      </c>
      <c r="AI243" s="351">
        <v>101</v>
      </c>
      <c r="AJ243" s="351">
        <v>59680.4</v>
      </c>
      <c r="AK243" s="351">
        <v>0</v>
      </c>
      <c r="AL243" s="351">
        <v>0</v>
      </c>
      <c r="AM243" s="351">
        <v>96</v>
      </c>
      <c r="AN243" s="354">
        <v>59443.1</v>
      </c>
      <c r="AP243" s="356"/>
      <c r="AR243" s="430"/>
    </row>
    <row r="244" spans="1:44" s="355" customFormat="1" ht="15" x14ac:dyDescent="0.2">
      <c r="A244" s="415" t="s">
        <v>586</v>
      </c>
      <c r="B244" s="584" t="s">
        <v>585</v>
      </c>
      <c r="C244" s="380" t="s">
        <v>785</v>
      </c>
      <c r="D244" s="353"/>
      <c r="E244" s="350">
        <v>5072355</v>
      </c>
      <c r="F244" s="351">
        <v>5266792</v>
      </c>
      <c r="G244" s="351">
        <v>606474</v>
      </c>
      <c r="H244" s="351">
        <v>667940</v>
      </c>
      <c r="I244" s="351">
        <v>4465881</v>
      </c>
      <c r="J244" s="351">
        <v>4598852</v>
      </c>
      <c r="K244" s="351">
        <v>0</v>
      </c>
      <c r="L244" s="351">
        <v>0</v>
      </c>
      <c r="M244" s="351">
        <v>30023.200000000001</v>
      </c>
      <c r="N244" s="351">
        <v>30917.200000000001</v>
      </c>
      <c r="O244" s="351">
        <v>33593</v>
      </c>
      <c r="P244" s="351">
        <v>33623.599999999999</v>
      </c>
      <c r="Q244" s="352">
        <v>99</v>
      </c>
      <c r="R244" s="373">
        <v>99</v>
      </c>
      <c r="S244" s="361">
        <v>0</v>
      </c>
      <c r="T244" s="361">
        <v>0</v>
      </c>
      <c r="U244" s="351">
        <v>29723</v>
      </c>
      <c r="V244" s="351">
        <v>30608</v>
      </c>
      <c r="W244" s="351">
        <v>33257.07</v>
      </c>
      <c r="X244" s="351">
        <v>33287.364000000001</v>
      </c>
      <c r="Y244" s="352">
        <v>170.65</v>
      </c>
      <c r="Z244" s="373">
        <v>172.07</v>
      </c>
      <c r="AA244" s="352">
        <v>150.25</v>
      </c>
      <c r="AB244" s="373">
        <v>150.25</v>
      </c>
      <c r="AC244" s="353" t="s">
        <v>1</v>
      </c>
      <c r="AD244" s="353" t="s">
        <v>1</v>
      </c>
      <c r="AE244" s="353">
        <v>1120.46</v>
      </c>
      <c r="AF244" s="353">
        <v>173.61</v>
      </c>
      <c r="AG244" s="353">
        <v>69.8</v>
      </c>
      <c r="AH244" s="352">
        <v>1535.94</v>
      </c>
      <c r="AI244" s="351">
        <v>50</v>
      </c>
      <c r="AJ244" s="351">
        <v>21804</v>
      </c>
      <c r="AK244" s="351">
        <v>0</v>
      </c>
      <c r="AL244" s="351">
        <v>0</v>
      </c>
      <c r="AM244" s="351">
        <v>31</v>
      </c>
      <c r="AN244" s="354">
        <v>20763</v>
      </c>
      <c r="AP244" s="356"/>
      <c r="AR244" s="430"/>
    </row>
    <row r="245" spans="1:44" s="355" customFormat="1" ht="15" x14ac:dyDescent="0.2">
      <c r="A245" s="415" t="s">
        <v>587</v>
      </c>
      <c r="B245" s="584" t="s">
        <v>559</v>
      </c>
      <c r="C245" s="380" t="s">
        <v>786</v>
      </c>
      <c r="D245" s="353"/>
      <c r="E245" s="350">
        <v>112846038</v>
      </c>
      <c r="F245" s="351">
        <v>114795612</v>
      </c>
      <c r="G245" s="351">
        <v>5432596</v>
      </c>
      <c r="H245" s="351">
        <v>5572894</v>
      </c>
      <c r="I245" s="351">
        <v>107413442</v>
      </c>
      <c r="J245" s="351">
        <v>109222718</v>
      </c>
      <c r="K245" s="351">
        <v>497000</v>
      </c>
      <c r="L245" s="351">
        <v>534390</v>
      </c>
      <c r="M245" s="351">
        <v>87274.3</v>
      </c>
      <c r="N245" s="351">
        <v>88748</v>
      </c>
      <c r="O245" s="351">
        <v>95380.3</v>
      </c>
      <c r="P245" s="351">
        <v>95624.3</v>
      </c>
      <c r="Q245" s="352">
        <v>98.5</v>
      </c>
      <c r="R245" s="373">
        <v>98.5</v>
      </c>
      <c r="S245" s="361">
        <v>296.8</v>
      </c>
      <c r="T245" s="361">
        <v>298.2</v>
      </c>
      <c r="U245" s="351">
        <v>86262</v>
      </c>
      <c r="V245" s="351">
        <v>87715</v>
      </c>
      <c r="W245" s="351">
        <v>94246.395499999999</v>
      </c>
      <c r="X245" s="351">
        <v>94488.135500000004</v>
      </c>
      <c r="Y245" s="352">
        <v>1308.18</v>
      </c>
      <c r="Z245" s="373">
        <v>1308.73</v>
      </c>
      <c r="AA245" s="352">
        <v>1245.2</v>
      </c>
      <c r="AB245" s="373">
        <v>1245.2</v>
      </c>
      <c r="AC245" s="353" t="s">
        <v>1</v>
      </c>
      <c r="AD245" s="353" t="s">
        <v>1</v>
      </c>
      <c r="AE245" s="353">
        <v>0</v>
      </c>
      <c r="AF245" s="353">
        <v>174.78</v>
      </c>
      <c r="AG245" s="353">
        <v>66.599999999999994</v>
      </c>
      <c r="AH245" s="352">
        <v>1550.11</v>
      </c>
      <c r="AI245" s="351">
        <v>47</v>
      </c>
      <c r="AJ245" s="351">
        <v>76472</v>
      </c>
      <c r="AK245" s="351">
        <v>0</v>
      </c>
      <c r="AL245" s="351">
        <v>0</v>
      </c>
      <c r="AM245" s="351">
        <v>47</v>
      </c>
      <c r="AN245" s="354">
        <v>76472</v>
      </c>
      <c r="AP245" s="356"/>
      <c r="AR245" s="430"/>
    </row>
    <row r="246" spans="1:44" s="355" customFormat="1" ht="15" x14ac:dyDescent="0.2">
      <c r="A246" s="415" t="s">
        <v>589</v>
      </c>
      <c r="B246" s="584" t="s">
        <v>588</v>
      </c>
      <c r="C246" s="380" t="s">
        <v>785</v>
      </c>
      <c r="D246" s="353"/>
      <c r="E246" s="350">
        <v>6867708</v>
      </c>
      <c r="F246" s="351">
        <v>7004958</v>
      </c>
      <c r="G246" s="351">
        <v>1596195</v>
      </c>
      <c r="H246" s="351">
        <v>1681586</v>
      </c>
      <c r="I246" s="351">
        <v>5271513</v>
      </c>
      <c r="J246" s="351">
        <v>5323372</v>
      </c>
      <c r="K246" s="351">
        <v>0</v>
      </c>
      <c r="L246" s="351">
        <v>0</v>
      </c>
      <c r="M246" s="351">
        <v>36917.300000000003</v>
      </c>
      <c r="N246" s="351">
        <v>37289.699999999997</v>
      </c>
      <c r="O246" s="351">
        <v>40109.800000000003</v>
      </c>
      <c r="P246" s="351">
        <v>40370.5</v>
      </c>
      <c r="Q246" s="352">
        <v>98</v>
      </c>
      <c r="R246" s="373">
        <v>98</v>
      </c>
      <c r="S246" s="361">
        <v>71.3</v>
      </c>
      <c r="T246" s="361">
        <v>63</v>
      </c>
      <c r="U246" s="351">
        <v>36250.300000000003</v>
      </c>
      <c r="V246" s="351">
        <v>36606.9</v>
      </c>
      <c r="W246" s="351">
        <v>39378.904000000002</v>
      </c>
      <c r="X246" s="351">
        <v>39626.089999999997</v>
      </c>
      <c r="Y246" s="352">
        <v>189.45</v>
      </c>
      <c r="Z246" s="373">
        <v>191.36</v>
      </c>
      <c r="AA246" s="352">
        <v>145.41999999999999</v>
      </c>
      <c r="AB246" s="373">
        <v>145.41999999999999</v>
      </c>
      <c r="AC246" s="353" t="s">
        <v>1</v>
      </c>
      <c r="AD246" s="353" t="s">
        <v>1</v>
      </c>
      <c r="AE246" s="353">
        <v>1161.27</v>
      </c>
      <c r="AF246" s="353">
        <v>169.47</v>
      </c>
      <c r="AG246" s="353">
        <v>78.42</v>
      </c>
      <c r="AH246" s="352">
        <v>1600.52</v>
      </c>
      <c r="AI246" s="351">
        <v>61</v>
      </c>
      <c r="AJ246" s="351">
        <v>36606.879999999997</v>
      </c>
      <c r="AK246" s="351">
        <v>0</v>
      </c>
      <c r="AL246" s="351">
        <v>0</v>
      </c>
      <c r="AM246" s="351">
        <v>61</v>
      </c>
      <c r="AN246" s="354">
        <v>36606.9</v>
      </c>
      <c r="AP246" s="356"/>
      <c r="AR246" s="430"/>
    </row>
    <row r="247" spans="1:44" s="355" customFormat="1" ht="15" x14ac:dyDescent="0.2">
      <c r="A247" s="415" t="s">
        <v>591</v>
      </c>
      <c r="B247" s="584" t="s">
        <v>590</v>
      </c>
      <c r="C247" s="380" t="s">
        <v>785</v>
      </c>
      <c r="D247" s="353"/>
      <c r="E247" s="350">
        <v>4776604</v>
      </c>
      <c r="F247" s="351">
        <v>4824541</v>
      </c>
      <c r="G247" s="351">
        <v>603156</v>
      </c>
      <c r="H247" s="351">
        <v>639779</v>
      </c>
      <c r="I247" s="351">
        <v>4173448</v>
      </c>
      <c r="J247" s="351">
        <v>4184762</v>
      </c>
      <c r="K247" s="351">
        <v>2242903</v>
      </c>
      <c r="L247" s="351">
        <v>2286480</v>
      </c>
      <c r="M247" s="351">
        <v>25963</v>
      </c>
      <c r="N247" s="351">
        <v>26091</v>
      </c>
      <c r="O247" s="351">
        <v>29307</v>
      </c>
      <c r="P247" s="351">
        <v>29397</v>
      </c>
      <c r="Q247" s="352">
        <v>98.52</v>
      </c>
      <c r="R247" s="373">
        <v>98.76</v>
      </c>
      <c r="S247" s="361">
        <v>0</v>
      </c>
      <c r="T247" s="361">
        <v>0</v>
      </c>
      <c r="U247" s="351">
        <v>25579</v>
      </c>
      <c r="V247" s="351">
        <v>25767</v>
      </c>
      <c r="W247" s="351">
        <v>28873.256399999998</v>
      </c>
      <c r="X247" s="351">
        <v>29032.477200000001</v>
      </c>
      <c r="Y247" s="352">
        <v>186.74</v>
      </c>
      <c r="Z247" s="373">
        <v>187.24</v>
      </c>
      <c r="AA247" s="352">
        <v>163.16</v>
      </c>
      <c r="AB247" s="373">
        <v>162.41</v>
      </c>
      <c r="AC247" s="353" t="s">
        <v>1</v>
      </c>
      <c r="AD247" s="353" t="s">
        <v>1</v>
      </c>
      <c r="AE247" s="353">
        <v>1085.94</v>
      </c>
      <c r="AF247" s="353">
        <v>197.64</v>
      </c>
      <c r="AG247" s="353">
        <v>0</v>
      </c>
      <c r="AH247" s="352">
        <v>1470.82</v>
      </c>
      <c r="AI247" s="351">
        <v>22</v>
      </c>
      <c r="AJ247" s="351">
        <v>17324</v>
      </c>
      <c r="AK247" s="351">
        <v>0</v>
      </c>
      <c r="AL247" s="351">
        <v>0</v>
      </c>
      <c r="AM247" s="351">
        <v>22</v>
      </c>
      <c r="AN247" s="354">
        <v>17324</v>
      </c>
      <c r="AP247" s="356"/>
      <c r="AR247" s="430"/>
    </row>
    <row r="248" spans="1:44" s="355" customFormat="1" ht="15" x14ac:dyDescent="0.2">
      <c r="A248" s="415" t="s">
        <v>617</v>
      </c>
      <c r="B248" s="584" t="s">
        <v>616</v>
      </c>
      <c r="C248" s="380" t="s">
        <v>785</v>
      </c>
      <c r="D248" s="353"/>
      <c r="E248" s="350">
        <v>7445281</v>
      </c>
      <c r="F248" s="351">
        <v>7683686</v>
      </c>
      <c r="G248" s="351">
        <v>1368684</v>
      </c>
      <c r="H248" s="351">
        <v>1435244</v>
      </c>
      <c r="I248" s="351">
        <v>6076597</v>
      </c>
      <c r="J248" s="351">
        <v>6248442</v>
      </c>
      <c r="K248" s="351">
        <v>630040</v>
      </c>
      <c r="L248" s="351">
        <v>638700</v>
      </c>
      <c r="M248" s="351">
        <v>43465.4</v>
      </c>
      <c r="N248" s="351">
        <v>44696.2</v>
      </c>
      <c r="O248" s="351">
        <v>48103.199999999997</v>
      </c>
      <c r="P248" s="351">
        <v>49240.1</v>
      </c>
      <c r="Q248" s="352">
        <v>100</v>
      </c>
      <c r="R248" s="373">
        <v>100</v>
      </c>
      <c r="S248" s="361">
        <v>57</v>
      </c>
      <c r="T248" s="361">
        <v>57</v>
      </c>
      <c r="U248" s="351">
        <v>43522.400000000001</v>
      </c>
      <c r="V248" s="351">
        <v>44753.2</v>
      </c>
      <c r="W248" s="351">
        <v>48160.2</v>
      </c>
      <c r="X248" s="351">
        <v>49297.1</v>
      </c>
      <c r="Y248" s="352">
        <v>171.07</v>
      </c>
      <c r="Z248" s="373">
        <v>171.69</v>
      </c>
      <c r="AA248" s="352">
        <v>139.62</v>
      </c>
      <c r="AB248" s="373">
        <v>139.62</v>
      </c>
      <c r="AC248" s="353" t="s">
        <v>1</v>
      </c>
      <c r="AD248" s="353" t="s">
        <v>1</v>
      </c>
      <c r="AE248" s="353">
        <v>1085.94</v>
      </c>
      <c r="AF248" s="353">
        <v>197.64</v>
      </c>
      <c r="AG248" s="353">
        <v>0</v>
      </c>
      <c r="AH248" s="352">
        <v>1455.27</v>
      </c>
      <c r="AI248" s="351">
        <v>83</v>
      </c>
      <c r="AJ248" s="351">
        <v>34458</v>
      </c>
      <c r="AK248" s="351">
        <v>1</v>
      </c>
      <c r="AL248" s="351">
        <v>10295.200000000001</v>
      </c>
      <c r="AM248" s="351">
        <v>72</v>
      </c>
      <c r="AN248" s="354">
        <v>44260.800000000003</v>
      </c>
      <c r="AP248" s="356"/>
      <c r="AR248" s="430"/>
    </row>
    <row r="249" spans="1:44" s="355" customFormat="1" ht="15" x14ac:dyDescent="0.2">
      <c r="A249" s="415" t="s">
        <v>619</v>
      </c>
      <c r="B249" s="584" t="s">
        <v>618</v>
      </c>
      <c r="C249" s="380" t="s">
        <v>785</v>
      </c>
      <c r="D249" s="353"/>
      <c r="E249" s="350">
        <v>9020562</v>
      </c>
      <c r="F249" s="351">
        <v>9169494</v>
      </c>
      <c r="G249" s="351">
        <v>1339301</v>
      </c>
      <c r="H249" s="351">
        <v>1406184</v>
      </c>
      <c r="I249" s="351">
        <v>7681261</v>
      </c>
      <c r="J249" s="351">
        <v>7763310</v>
      </c>
      <c r="K249" s="351">
        <v>0</v>
      </c>
      <c r="L249" s="351">
        <v>0</v>
      </c>
      <c r="M249" s="351">
        <v>44289.1</v>
      </c>
      <c r="N249" s="351">
        <v>44762.1</v>
      </c>
      <c r="O249" s="351">
        <v>47731.4</v>
      </c>
      <c r="P249" s="351">
        <v>48054.400000000001</v>
      </c>
      <c r="Q249" s="352">
        <v>98.75</v>
      </c>
      <c r="R249" s="373">
        <v>98.75</v>
      </c>
      <c r="S249" s="361">
        <v>0</v>
      </c>
      <c r="T249" s="361">
        <v>0</v>
      </c>
      <c r="U249" s="351">
        <v>43735.5</v>
      </c>
      <c r="V249" s="351">
        <v>44202.6</v>
      </c>
      <c r="W249" s="351">
        <v>47134.757500000007</v>
      </c>
      <c r="X249" s="351">
        <v>47453.72</v>
      </c>
      <c r="Y249" s="352">
        <v>206.25</v>
      </c>
      <c r="Z249" s="373">
        <v>207.44</v>
      </c>
      <c r="AA249" s="352">
        <v>175.63</v>
      </c>
      <c r="AB249" s="373">
        <v>175.63</v>
      </c>
      <c r="AC249" s="353" t="s">
        <v>1</v>
      </c>
      <c r="AD249" s="353" t="s">
        <v>1</v>
      </c>
      <c r="AE249" s="353">
        <v>1184.6099999999999</v>
      </c>
      <c r="AF249" s="353">
        <v>212.58</v>
      </c>
      <c r="AG249" s="353">
        <v>0</v>
      </c>
      <c r="AH249" s="352">
        <v>1604.63</v>
      </c>
      <c r="AI249" s="351">
        <v>77</v>
      </c>
      <c r="AJ249" s="351">
        <v>44202.6</v>
      </c>
      <c r="AK249" s="351">
        <v>0</v>
      </c>
      <c r="AL249" s="351">
        <v>0</v>
      </c>
      <c r="AM249" s="351">
        <v>59</v>
      </c>
      <c r="AN249" s="354">
        <v>43547.4</v>
      </c>
      <c r="AP249" s="356"/>
      <c r="AR249" s="430"/>
    </row>
    <row r="250" spans="1:44" s="355" customFormat="1" ht="15" x14ac:dyDescent="0.2">
      <c r="A250" s="415" t="s">
        <v>621</v>
      </c>
      <c r="B250" s="584" t="s">
        <v>620</v>
      </c>
      <c r="C250" s="380" t="s">
        <v>785</v>
      </c>
      <c r="D250" s="353"/>
      <c r="E250" s="350">
        <v>8540552</v>
      </c>
      <c r="F250" s="351">
        <v>8797124</v>
      </c>
      <c r="G250" s="351">
        <v>2786919</v>
      </c>
      <c r="H250" s="351">
        <v>2904301.22</v>
      </c>
      <c r="I250" s="351">
        <v>5753633</v>
      </c>
      <c r="J250" s="351">
        <v>5892822.7800000003</v>
      </c>
      <c r="K250" s="351">
        <v>150000</v>
      </c>
      <c r="L250" s="351">
        <v>150202</v>
      </c>
      <c r="M250" s="351">
        <v>44148.2</v>
      </c>
      <c r="N250" s="351">
        <v>45216.2</v>
      </c>
      <c r="O250" s="351">
        <v>48482.2</v>
      </c>
      <c r="P250" s="351">
        <v>48664</v>
      </c>
      <c r="Q250" s="352">
        <v>98.5</v>
      </c>
      <c r="R250" s="373">
        <v>98.5</v>
      </c>
      <c r="S250" s="361">
        <v>0</v>
      </c>
      <c r="T250" s="361">
        <v>0</v>
      </c>
      <c r="U250" s="351">
        <v>43486</v>
      </c>
      <c r="V250" s="351">
        <v>44538</v>
      </c>
      <c r="W250" s="351">
        <v>47754.966999999997</v>
      </c>
      <c r="X250" s="351">
        <v>47934.04</v>
      </c>
      <c r="Y250" s="352">
        <v>196.4</v>
      </c>
      <c r="Z250" s="373">
        <v>197.52</v>
      </c>
      <c r="AA250" s="352">
        <v>132.31</v>
      </c>
      <c r="AB250" s="373">
        <v>132.31</v>
      </c>
      <c r="AC250" s="353" t="s">
        <v>1</v>
      </c>
      <c r="AD250" s="353" t="s">
        <v>1</v>
      </c>
      <c r="AE250" s="353">
        <v>1145.07</v>
      </c>
      <c r="AF250" s="353">
        <v>208.8</v>
      </c>
      <c r="AG250" s="353">
        <v>0</v>
      </c>
      <c r="AH250" s="352">
        <v>1551.39</v>
      </c>
      <c r="AI250" s="351">
        <v>119</v>
      </c>
      <c r="AJ250" s="351">
        <v>44538</v>
      </c>
      <c r="AK250" s="351">
        <v>0</v>
      </c>
      <c r="AL250" s="351">
        <v>0</v>
      </c>
      <c r="AM250" s="351">
        <v>100</v>
      </c>
      <c r="AN250" s="354">
        <v>44020</v>
      </c>
      <c r="AP250" s="356"/>
      <c r="AR250" s="430"/>
    </row>
    <row r="251" spans="1:44" s="355" customFormat="1" ht="15" x14ac:dyDescent="0.2">
      <c r="A251" s="415" t="s">
        <v>623</v>
      </c>
      <c r="B251" s="584" t="s">
        <v>622</v>
      </c>
      <c r="C251" s="380" t="s">
        <v>785</v>
      </c>
      <c r="D251" s="353"/>
      <c r="E251" s="350">
        <v>7771544.3329999996</v>
      </c>
      <c r="F251" s="351">
        <v>8011614</v>
      </c>
      <c r="G251" s="351">
        <v>2251403</v>
      </c>
      <c r="H251" s="351">
        <v>2356489</v>
      </c>
      <c r="I251" s="351">
        <v>5520141.3329999996</v>
      </c>
      <c r="J251" s="351">
        <v>5655125</v>
      </c>
      <c r="K251" s="351">
        <v>0</v>
      </c>
      <c r="L251" s="351">
        <v>0</v>
      </c>
      <c r="M251" s="351">
        <v>33062.1</v>
      </c>
      <c r="N251" s="351">
        <v>33870.6</v>
      </c>
      <c r="O251" s="351">
        <v>35201.699999999997</v>
      </c>
      <c r="P251" s="351">
        <v>35831</v>
      </c>
      <c r="Q251" s="352">
        <v>98</v>
      </c>
      <c r="R251" s="373">
        <v>98</v>
      </c>
      <c r="S251" s="361">
        <v>0</v>
      </c>
      <c r="T251" s="361">
        <v>0</v>
      </c>
      <c r="U251" s="351">
        <v>32400.9</v>
      </c>
      <c r="V251" s="351">
        <v>33193.199999999997</v>
      </c>
      <c r="W251" s="351">
        <v>34497.665999999997</v>
      </c>
      <c r="X251" s="351">
        <v>35114.379999999997</v>
      </c>
      <c r="Y251" s="352">
        <v>239.86</v>
      </c>
      <c r="Z251" s="373">
        <v>241.36</v>
      </c>
      <c r="AA251" s="352">
        <v>170.37</v>
      </c>
      <c r="AB251" s="373">
        <v>170.37</v>
      </c>
      <c r="AC251" s="353" t="s">
        <v>1</v>
      </c>
      <c r="AD251" s="353" t="s">
        <v>1</v>
      </c>
      <c r="AE251" s="353">
        <v>1069.02</v>
      </c>
      <c r="AF251" s="353">
        <v>200.96</v>
      </c>
      <c r="AG251" s="353">
        <v>0</v>
      </c>
      <c r="AH251" s="352">
        <v>1511.34</v>
      </c>
      <c r="AI251" s="351">
        <v>78</v>
      </c>
      <c r="AJ251" s="351">
        <v>33193.199999999997</v>
      </c>
      <c r="AK251" s="351">
        <v>0</v>
      </c>
      <c r="AL251" s="351">
        <v>0</v>
      </c>
      <c r="AM251" s="351">
        <v>66</v>
      </c>
      <c r="AN251" s="354">
        <v>32522.1</v>
      </c>
      <c r="AP251" s="356"/>
      <c r="AR251" s="430"/>
    </row>
    <row r="252" spans="1:44" s="355" customFormat="1" ht="15" x14ac:dyDescent="0.2">
      <c r="A252" s="415" t="s">
        <v>625</v>
      </c>
      <c r="B252" s="584" t="s">
        <v>624</v>
      </c>
      <c r="C252" s="380" t="s">
        <v>785</v>
      </c>
      <c r="D252" s="353"/>
      <c r="E252" s="350">
        <v>10102770</v>
      </c>
      <c r="F252" s="351">
        <v>10221535</v>
      </c>
      <c r="G252" s="351">
        <v>3999833.01</v>
      </c>
      <c r="H252" s="351">
        <v>4188589</v>
      </c>
      <c r="I252" s="351">
        <v>6102936.9900000002</v>
      </c>
      <c r="J252" s="351">
        <v>6032946</v>
      </c>
      <c r="K252" s="351">
        <v>0</v>
      </c>
      <c r="L252" s="351">
        <v>0</v>
      </c>
      <c r="M252" s="351">
        <v>53694.9</v>
      </c>
      <c r="N252" s="351">
        <v>54728.1</v>
      </c>
      <c r="O252" s="351">
        <v>57461.599999999999</v>
      </c>
      <c r="P252" s="351">
        <v>58371.3</v>
      </c>
      <c r="Q252" s="352">
        <v>98</v>
      </c>
      <c r="R252" s="373">
        <v>98</v>
      </c>
      <c r="S252" s="361">
        <v>596.1</v>
      </c>
      <c r="T252" s="361">
        <v>600.1</v>
      </c>
      <c r="U252" s="351">
        <v>53217.1</v>
      </c>
      <c r="V252" s="351">
        <v>54233.599999999999</v>
      </c>
      <c r="W252" s="351">
        <v>56908.467999999993</v>
      </c>
      <c r="X252" s="351">
        <v>57803.974000000002</v>
      </c>
      <c r="Y252" s="352">
        <v>189.84</v>
      </c>
      <c r="Z252" s="373">
        <v>188.47</v>
      </c>
      <c r="AA252" s="352">
        <v>114.68</v>
      </c>
      <c r="AB252" s="373">
        <v>111.24</v>
      </c>
      <c r="AC252" s="353" t="s">
        <v>1</v>
      </c>
      <c r="AD252" s="353" t="s">
        <v>1</v>
      </c>
      <c r="AE252" s="353">
        <v>1232.46</v>
      </c>
      <c r="AF252" s="353">
        <v>163.69999999999999</v>
      </c>
      <c r="AG252" s="353">
        <v>0</v>
      </c>
      <c r="AH252" s="352">
        <v>1584.63</v>
      </c>
      <c r="AI252" s="351">
        <v>87</v>
      </c>
      <c r="AJ252" s="351">
        <v>54233.599999999999</v>
      </c>
      <c r="AK252" s="351">
        <v>0</v>
      </c>
      <c r="AL252" s="351">
        <v>0</v>
      </c>
      <c r="AM252" s="351">
        <v>81</v>
      </c>
      <c r="AN252" s="354">
        <v>54022.8</v>
      </c>
      <c r="AP252" s="356"/>
      <c r="AR252" s="430"/>
    </row>
    <row r="253" spans="1:44" s="355" customFormat="1" ht="15" x14ac:dyDescent="0.2">
      <c r="A253" s="415" t="s">
        <v>627</v>
      </c>
      <c r="B253" s="584" t="s">
        <v>626</v>
      </c>
      <c r="C253" s="380" t="s">
        <v>785</v>
      </c>
      <c r="D253" s="353"/>
      <c r="E253" s="350">
        <v>7246719</v>
      </c>
      <c r="F253" s="351">
        <v>7435285</v>
      </c>
      <c r="G253" s="351">
        <v>253300</v>
      </c>
      <c r="H253" s="351">
        <v>255537</v>
      </c>
      <c r="I253" s="351">
        <v>6993419</v>
      </c>
      <c r="J253" s="351">
        <v>7179748</v>
      </c>
      <c r="K253" s="351">
        <v>0</v>
      </c>
      <c r="L253" s="351">
        <v>0</v>
      </c>
      <c r="M253" s="351">
        <v>34245.4</v>
      </c>
      <c r="N253" s="351">
        <v>35157.64</v>
      </c>
      <c r="O253" s="351">
        <v>37751.9</v>
      </c>
      <c r="P253" s="351">
        <v>37768.6</v>
      </c>
      <c r="Q253" s="352">
        <v>98</v>
      </c>
      <c r="R253" s="373">
        <v>98</v>
      </c>
      <c r="S253" s="361">
        <v>0</v>
      </c>
      <c r="T253" s="361">
        <v>0</v>
      </c>
      <c r="U253" s="351">
        <v>33560.5</v>
      </c>
      <c r="V253" s="351">
        <v>34454.5</v>
      </c>
      <c r="W253" s="351">
        <v>36996.862000000001</v>
      </c>
      <c r="X253" s="351">
        <v>37013.227999999996</v>
      </c>
      <c r="Y253" s="352">
        <v>215.93</v>
      </c>
      <c r="Z253" s="373">
        <v>215.8</v>
      </c>
      <c r="AA253" s="352">
        <v>208.38</v>
      </c>
      <c r="AB253" s="373">
        <v>208.38</v>
      </c>
      <c r="AC253" s="353" t="s">
        <v>1</v>
      </c>
      <c r="AD253" s="353" t="s">
        <v>1</v>
      </c>
      <c r="AE253" s="353">
        <v>1129.78</v>
      </c>
      <c r="AF253" s="353">
        <v>159.06</v>
      </c>
      <c r="AG253" s="353">
        <v>64.86</v>
      </c>
      <c r="AH253" s="352">
        <v>1569.5</v>
      </c>
      <c r="AI253" s="351">
        <v>7</v>
      </c>
      <c r="AJ253" s="351">
        <v>15360.48</v>
      </c>
      <c r="AK253" s="351">
        <v>0</v>
      </c>
      <c r="AL253" s="351">
        <v>0</v>
      </c>
      <c r="AM253" s="351">
        <v>7</v>
      </c>
      <c r="AN253" s="354">
        <v>15360.5</v>
      </c>
      <c r="AP253" s="356"/>
      <c r="AR253" s="430"/>
    </row>
    <row r="254" spans="1:44" s="355" customFormat="1" ht="15" x14ac:dyDescent="0.2">
      <c r="A254" s="415" t="s">
        <v>629</v>
      </c>
      <c r="B254" s="584" t="s">
        <v>628</v>
      </c>
      <c r="C254" s="380" t="s">
        <v>785</v>
      </c>
      <c r="D254" s="353"/>
      <c r="E254" s="350">
        <v>12498454</v>
      </c>
      <c r="F254" s="351">
        <v>12634046</v>
      </c>
      <c r="G254" s="351">
        <v>4035754</v>
      </c>
      <c r="H254" s="351">
        <v>4191067</v>
      </c>
      <c r="I254" s="351">
        <v>8462700</v>
      </c>
      <c r="J254" s="351">
        <v>8442979</v>
      </c>
      <c r="K254" s="351">
        <v>0</v>
      </c>
      <c r="L254" s="351">
        <v>0</v>
      </c>
      <c r="M254" s="351">
        <v>56642.1</v>
      </c>
      <c r="N254" s="351">
        <v>57180.480000000003</v>
      </c>
      <c r="O254" s="351">
        <v>62311.74</v>
      </c>
      <c r="P254" s="351">
        <v>63183.25</v>
      </c>
      <c r="Q254" s="352">
        <v>98.4</v>
      </c>
      <c r="R254" s="373">
        <v>99</v>
      </c>
      <c r="S254" s="361">
        <v>405</v>
      </c>
      <c r="T254" s="361">
        <v>535</v>
      </c>
      <c r="U254" s="351">
        <v>56140.800000000003</v>
      </c>
      <c r="V254" s="351">
        <v>57143.7</v>
      </c>
      <c r="W254" s="351">
        <v>61719.752159999996</v>
      </c>
      <c r="X254" s="351">
        <v>63086.417500000003</v>
      </c>
      <c r="Y254" s="352">
        <v>222.63</v>
      </c>
      <c r="Z254" s="373">
        <v>221.09</v>
      </c>
      <c r="AA254" s="352">
        <v>150.74</v>
      </c>
      <c r="AB254" s="373">
        <v>147.75</v>
      </c>
      <c r="AC254" s="353" t="s">
        <v>1</v>
      </c>
      <c r="AD254" s="353" t="s">
        <v>1</v>
      </c>
      <c r="AE254" s="353">
        <v>1027.3</v>
      </c>
      <c r="AF254" s="353">
        <v>174.78</v>
      </c>
      <c r="AG254" s="353">
        <v>78.42</v>
      </c>
      <c r="AH254" s="352">
        <v>1501.59</v>
      </c>
      <c r="AI254" s="351">
        <v>121</v>
      </c>
      <c r="AJ254" s="351">
        <v>57143.68</v>
      </c>
      <c r="AK254" s="351">
        <v>0</v>
      </c>
      <c r="AL254" s="351">
        <v>0</v>
      </c>
      <c r="AM254" s="351">
        <v>108</v>
      </c>
      <c r="AN254" s="354">
        <v>56348.2</v>
      </c>
      <c r="AP254" s="356"/>
      <c r="AR254" s="430"/>
    </row>
    <row r="255" spans="1:44" s="355" customFormat="1" ht="15" x14ac:dyDescent="0.2">
      <c r="A255" s="415" t="s">
        <v>631</v>
      </c>
      <c r="B255" s="584" t="s">
        <v>630</v>
      </c>
      <c r="C255" s="380" t="s">
        <v>785</v>
      </c>
      <c r="D255" s="353"/>
      <c r="E255" s="350">
        <v>5309441</v>
      </c>
      <c r="F255" s="351">
        <v>5370671.1100000003</v>
      </c>
      <c r="G255" s="351">
        <v>1787636</v>
      </c>
      <c r="H255" s="351">
        <v>1848608</v>
      </c>
      <c r="I255" s="351">
        <v>3521805</v>
      </c>
      <c r="J255" s="351">
        <v>3522063.11</v>
      </c>
      <c r="K255" s="351">
        <v>0</v>
      </c>
      <c r="L255" s="351">
        <v>0</v>
      </c>
      <c r="M255" s="351">
        <v>37693.440000000002</v>
      </c>
      <c r="N255" s="351">
        <v>37315.24</v>
      </c>
      <c r="O255" s="351">
        <v>41302</v>
      </c>
      <c r="P255" s="351">
        <v>41673.31</v>
      </c>
      <c r="Q255" s="352">
        <v>98</v>
      </c>
      <c r="R255" s="373">
        <v>99</v>
      </c>
      <c r="S255" s="361">
        <v>0</v>
      </c>
      <c r="T255" s="361">
        <v>0</v>
      </c>
      <c r="U255" s="351">
        <v>36939.599999999999</v>
      </c>
      <c r="V255" s="351">
        <v>36942.1</v>
      </c>
      <c r="W255" s="351">
        <v>40475.96</v>
      </c>
      <c r="X255" s="351">
        <v>41256.5769</v>
      </c>
      <c r="Y255" s="352">
        <v>143.72999999999999</v>
      </c>
      <c r="Z255" s="373">
        <v>145.38</v>
      </c>
      <c r="AA255" s="352">
        <v>95.34</v>
      </c>
      <c r="AB255" s="373">
        <v>95.34</v>
      </c>
      <c r="AC255" s="353" t="s">
        <v>1</v>
      </c>
      <c r="AD255" s="353" t="s">
        <v>1</v>
      </c>
      <c r="AE255" s="353">
        <v>1047.28</v>
      </c>
      <c r="AF255" s="353">
        <v>177.61</v>
      </c>
      <c r="AG255" s="353">
        <v>68.959999999999994</v>
      </c>
      <c r="AH255" s="352">
        <v>1439.23</v>
      </c>
      <c r="AI255" s="351">
        <v>27</v>
      </c>
      <c r="AJ255" s="351">
        <v>36942.089999999997</v>
      </c>
      <c r="AK255" s="351">
        <v>0</v>
      </c>
      <c r="AL255" s="351">
        <v>0</v>
      </c>
      <c r="AM255" s="351">
        <v>27</v>
      </c>
      <c r="AN255" s="354">
        <v>36942.089999999997</v>
      </c>
      <c r="AP255" s="356"/>
      <c r="AR255" s="430"/>
    </row>
    <row r="256" spans="1:44" s="355" customFormat="1" ht="15" x14ac:dyDescent="0.2">
      <c r="A256" s="415" t="s">
        <v>633</v>
      </c>
      <c r="B256" s="584" t="s">
        <v>632</v>
      </c>
      <c r="C256" s="380" t="s">
        <v>862</v>
      </c>
      <c r="D256" s="353"/>
      <c r="E256" s="350">
        <v>45677700</v>
      </c>
      <c r="F256" s="351">
        <v>48050566</v>
      </c>
      <c r="G256" s="351">
        <v>0</v>
      </c>
      <c r="H256" s="351">
        <v>0</v>
      </c>
      <c r="I256" s="351">
        <v>45677700</v>
      </c>
      <c r="J256" s="351">
        <v>48050566</v>
      </c>
      <c r="K256" s="351">
        <v>9247301</v>
      </c>
      <c r="L256" s="351">
        <v>9078958</v>
      </c>
      <c r="M256" s="351">
        <v>36273.800000000003</v>
      </c>
      <c r="N256" s="351">
        <v>37428.6</v>
      </c>
      <c r="O256" s="351">
        <v>46747</v>
      </c>
      <c r="P256" s="351">
        <v>47089.9</v>
      </c>
      <c r="Q256" s="352">
        <v>97.5</v>
      </c>
      <c r="R256" s="373">
        <v>97.5</v>
      </c>
      <c r="S256" s="361">
        <v>0</v>
      </c>
      <c r="T256" s="361">
        <v>0</v>
      </c>
      <c r="U256" s="351">
        <v>35367</v>
      </c>
      <c r="V256" s="351">
        <v>36492.9</v>
      </c>
      <c r="W256" s="351">
        <v>45578.324999999997</v>
      </c>
      <c r="X256" s="351">
        <v>45912.652499999997</v>
      </c>
      <c r="Y256" s="352">
        <v>1291.53</v>
      </c>
      <c r="Z256" s="373">
        <v>1316.71</v>
      </c>
      <c r="AA256" s="352">
        <v>1291.53</v>
      </c>
      <c r="AB256" s="373">
        <v>1316.71</v>
      </c>
      <c r="AC256" s="353" t="s">
        <v>1</v>
      </c>
      <c r="AD256" s="353" t="s">
        <v>1</v>
      </c>
      <c r="AE256" s="353">
        <v>0</v>
      </c>
      <c r="AF256" s="353">
        <v>88.33</v>
      </c>
      <c r="AG256" s="353">
        <v>74.62</v>
      </c>
      <c r="AH256" s="352">
        <v>1479.66</v>
      </c>
      <c r="AI256" s="351">
        <v>0</v>
      </c>
      <c r="AJ256" s="351">
        <v>0</v>
      </c>
      <c r="AK256" s="351">
        <v>0</v>
      </c>
      <c r="AL256" s="351">
        <v>0</v>
      </c>
      <c r="AM256" s="351">
        <v>0</v>
      </c>
      <c r="AN256" s="354">
        <v>0</v>
      </c>
      <c r="AP256" s="356"/>
      <c r="AR256" s="430"/>
    </row>
    <row r="257" spans="1:44" s="355" customFormat="1" ht="15" x14ac:dyDescent="0.2">
      <c r="A257" s="415" t="s">
        <v>634</v>
      </c>
      <c r="B257" s="584" t="s">
        <v>560</v>
      </c>
      <c r="C257" s="380" t="s">
        <v>786</v>
      </c>
      <c r="D257" s="353"/>
      <c r="E257" s="350">
        <v>73466968</v>
      </c>
      <c r="F257" s="351">
        <v>77269600</v>
      </c>
      <c r="G257" s="351">
        <v>0</v>
      </c>
      <c r="H257" s="351">
        <v>0</v>
      </c>
      <c r="I257" s="351">
        <v>73466968</v>
      </c>
      <c r="J257" s="351">
        <v>77269600</v>
      </c>
      <c r="K257" s="351">
        <v>71123</v>
      </c>
      <c r="L257" s="351">
        <v>72200</v>
      </c>
      <c r="M257" s="351">
        <v>58267.6</v>
      </c>
      <c r="N257" s="351">
        <v>60675.6</v>
      </c>
      <c r="O257" s="351">
        <v>69012.7</v>
      </c>
      <c r="P257" s="351">
        <v>71072.3</v>
      </c>
      <c r="Q257" s="352">
        <v>97.899999999999991</v>
      </c>
      <c r="R257" s="373">
        <v>96.95</v>
      </c>
      <c r="S257" s="361">
        <v>0</v>
      </c>
      <c r="T257" s="361">
        <v>0</v>
      </c>
      <c r="U257" s="351">
        <v>57044</v>
      </c>
      <c r="V257" s="351">
        <v>58825</v>
      </c>
      <c r="W257" s="351">
        <v>67563.43329999999</v>
      </c>
      <c r="X257" s="351">
        <v>68904.594850000009</v>
      </c>
      <c r="Y257" s="352">
        <v>1287.9000000000001</v>
      </c>
      <c r="Z257" s="373">
        <v>1313.55</v>
      </c>
      <c r="AA257" s="352">
        <v>1287.9000000000001</v>
      </c>
      <c r="AB257" s="373">
        <v>1313.55</v>
      </c>
      <c r="AC257" s="353" t="s">
        <v>1</v>
      </c>
      <c r="AD257" s="353" t="s">
        <v>1</v>
      </c>
      <c r="AE257" s="353">
        <v>0</v>
      </c>
      <c r="AF257" s="353">
        <v>157.33000000000001</v>
      </c>
      <c r="AG257" s="353">
        <v>61.38</v>
      </c>
      <c r="AH257" s="352">
        <v>1532.26</v>
      </c>
      <c r="AI257" s="351">
        <v>0</v>
      </c>
      <c r="AJ257" s="351">
        <v>0</v>
      </c>
      <c r="AK257" s="351">
        <v>0</v>
      </c>
      <c r="AL257" s="351">
        <v>0</v>
      </c>
      <c r="AM257" s="351">
        <v>0</v>
      </c>
      <c r="AN257" s="354">
        <v>0</v>
      </c>
      <c r="AP257" s="356"/>
      <c r="AR257" s="430"/>
    </row>
    <row r="258" spans="1:44" s="355" customFormat="1" ht="15" x14ac:dyDescent="0.2">
      <c r="A258" s="415" t="s">
        <v>635</v>
      </c>
      <c r="B258" s="584" t="s">
        <v>561</v>
      </c>
      <c r="C258" s="380" t="s">
        <v>786</v>
      </c>
      <c r="D258" s="353"/>
      <c r="E258" s="350">
        <v>61445583</v>
      </c>
      <c r="F258" s="351">
        <v>63663373</v>
      </c>
      <c r="G258" s="351">
        <v>302581</v>
      </c>
      <c r="H258" s="351">
        <v>361694</v>
      </c>
      <c r="I258" s="351">
        <v>61143002</v>
      </c>
      <c r="J258" s="351">
        <v>63301679</v>
      </c>
      <c r="K258" s="351">
        <v>0</v>
      </c>
      <c r="L258" s="351">
        <v>0</v>
      </c>
      <c r="M258" s="351">
        <v>55418.42</v>
      </c>
      <c r="N258" s="351">
        <v>56279.5</v>
      </c>
      <c r="O258" s="351">
        <v>64231.14</v>
      </c>
      <c r="P258" s="351">
        <v>64557.99</v>
      </c>
      <c r="Q258" s="352">
        <v>97</v>
      </c>
      <c r="R258" s="373">
        <v>97</v>
      </c>
      <c r="S258" s="361">
        <v>0</v>
      </c>
      <c r="T258" s="361">
        <v>0</v>
      </c>
      <c r="U258" s="351">
        <v>53755.9</v>
      </c>
      <c r="V258" s="351">
        <v>54591.12</v>
      </c>
      <c r="W258" s="351">
        <v>62304.205799999996</v>
      </c>
      <c r="X258" s="351">
        <v>62621.2503</v>
      </c>
      <c r="Y258" s="352">
        <v>1143.05</v>
      </c>
      <c r="Z258" s="373">
        <v>1166.19</v>
      </c>
      <c r="AA258" s="352">
        <v>1137.42</v>
      </c>
      <c r="AB258" s="373">
        <v>1159.56</v>
      </c>
      <c r="AC258" s="353" t="s">
        <v>1</v>
      </c>
      <c r="AD258" s="353" t="s">
        <v>1</v>
      </c>
      <c r="AE258" s="353">
        <v>0</v>
      </c>
      <c r="AF258" s="353">
        <v>147.15</v>
      </c>
      <c r="AG258" s="353">
        <v>66.42</v>
      </c>
      <c r="AH258" s="352">
        <v>1379.76</v>
      </c>
      <c r="AI258" s="351">
        <v>1</v>
      </c>
      <c r="AJ258" s="351">
        <v>8442.91</v>
      </c>
      <c r="AK258" s="351">
        <v>0</v>
      </c>
      <c r="AL258" s="351">
        <v>0</v>
      </c>
      <c r="AM258" s="351">
        <v>1</v>
      </c>
      <c r="AN258" s="354">
        <v>8442.91</v>
      </c>
      <c r="AP258" s="356"/>
      <c r="AR258" s="430"/>
    </row>
    <row r="259" spans="1:44" s="355" customFormat="1" ht="15" x14ac:dyDescent="0.2">
      <c r="A259" s="415" t="s">
        <v>637</v>
      </c>
      <c r="B259" s="584" t="s">
        <v>636</v>
      </c>
      <c r="C259" s="380" t="s">
        <v>981</v>
      </c>
      <c r="D259" s="353"/>
      <c r="E259" s="350">
        <v>76928300</v>
      </c>
      <c r="F259" s="351">
        <v>80019561</v>
      </c>
      <c r="G259" s="351">
        <v>0</v>
      </c>
      <c r="H259" s="351">
        <v>0</v>
      </c>
      <c r="I259" s="351">
        <v>76928300</v>
      </c>
      <c r="J259" s="351">
        <v>80019561</v>
      </c>
      <c r="K259" s="351">
        <v>1878151</v>
      </c>
      <c r="L259" s="351">
        <v>1894783</v>
      </c>
      <c r="M259" s="351">
        <v>87397.2</v>
      </c>
      <c r="N259" s="351">
        <v>90674.2</v>
      </c>
      <c r="O259" s="351">
        <v>106893.6</v>
      </c>
      <c r="P259" s="351">
        <v>109271</v>
      </c>
      <c r="Q259" s="352">
        <v>96.5</v>
      </c>
      <c r="R259" s="373">
        <v>96.75</v>
      </c>
      <c r="S259" s="361">
        <v>0</v>
      </c>
      <c r="T259" s="361">
        <v>0</v>
      </c>
      <c r="U259" s="351">
        <v>84338.3</v>
      </c>
      <c r="V259" s="351">
        <v>87727.3</v>
      </c>
      <c r="W259" s="351">
        <v>103152.32400000001</v>
      </c>
      <c r="X259" s="351">
        <v>105719.6925</v>
      </c>
      <c r="Y259" s="352">
        <v>912.14</v>
      </c>
      <c r="Z259" s="373">
        <v>912.14</v>
      </c>
      <c r="AA259" s="352">
        <v>912.14</v>
      </c>
      <c r="AB259" s="373">
        <v>912.14</v>
      </c>
      <c r="AC259" s="353" t="s">
        <v>1</v>
      </c>
      <c r="AD259" s="353" t="s">
        <v>1</v>
      </c>
      <c r="AE259" s="353">
        <v>295</v>
      </c>
      <c r="AF259" s="353">
        <v>0</v>
      </c>
      <c r="AG259" s="353">
        <v>0</v>
      </c>
      <c r="AH259" s="352">
        <v>1207.1400000000001</v>
      </c>
      <c r="AI259" s="351">
        <v>0</v>
      </c>
      <c r="AJ259" s="351">
        <v>0</v>
      </c>
      <c r="AK259" s="351">
        <v>0</v>
      </c>
      <c r="AL259" s="351">
        <v>0</v>
      </c>
      <c r="AM259" s="351">
        <v>0</v>
      </c>
      <c r="AN259" s="354">
        <v>0</v>
      </c>
      <c r="AP259" s="356"/>
      <c r="AR259" s="430"/>
    </row>
    <row r="260" spans="1:44" s="355" customFormat="1" ht="15" x14ac:dyDescent="0.2">
      <c r="A260" s="415" t="s">
        <v>639</v>
      </c>
      <c r="B260" s="584" t="s">
        <v>638</v>
      </c>
      <c r="C260" s="380" t="s">
        <v>785</v>
      </c>
      <c r="D260" s="353"/>
      <c r="E260" s="350">
        <v>6541443</v>
      </c>
      <c r="F260" s="351">
        <v>6927524</v>
      </c>
      <c r="G260" s="351">
        <v>0</v>
      </c>
      <c r="H260" s="351">
        <v>0</v>
      </c>
      <c r="I260" s="351">
        <v>6541443</v>
      </c>
      <c r="J260" s="351">
        <v>6927524</v>
      </c>
      <c r="K260" s="351">
        <v>0</v>
      </c>
      <c r="L260" s="351">
        <v>0</v>
      </c>
      <c r="M260" s="351">
        <v>36550.5</v>
      </c>
      <c r="N260" s="351">
        <v>37971.1</v>
      </c>
      <c r="O260" s="351">
        <v>40667.300000000003</v>
      </c>
      <c r="P260" s="351">
        <v>41052.9</v>
      </c>
      <c r="Q260" s="352">
        <v>100</v>
      </c>
      <c r="R260" s="373">
        <v>100</v>
      </c>
      <c r="S260" s="361">
        <v>0</v>
      </c>
      <c r="T260" s="361">
        <v>0</v>
      </c>
      <c r="U260" s="351">
        <v>36550.5</v>
      </c>
      <c r="V260" s="351">
        <v>37971.1</v>
      </c>
      <c r="W260" s="351">
        <v>40667.300000000003</v>
      </c>
      <c r="X260" s="351">
        <v>41052.9</v>
      </c>
      <c r="Y260" s="352">
        <v>178.97</v>
      </c>
      <c r="Z260" s="373">
        <v>182.44</v>
      </c>
      <c r="AA260" s="352">
        <v>178.97</v>
      </c>
      <c r="AB260" s="373">
        <v>182.44</v>
      </c>
      <c r="AC260" s="353" t="s">
        <v>1</v>
      </c>
      <c r="AD260" s="353" t="s">
        <v>1</v>
      </c>
      <c r="AE260" s="353">
        <v>1219.68</v>
      </c>
      <c r="AF260" s="353">
        <v>215.89</v>
      </c>
      <c r="AG260" s="353">
        <v>0</v>
      </c>
      <c r="AH260" s="352">
        <v>1618.01</v>
      </c>
      <c r="AI260" s="351">
        <v>0</v>
      </c>
      <c r="AJ260" s="351">
        <v>0</v>
      </c>
      <c r="AK260" s="351">
        <v>0</v>
      </c>
      <c r="AL260" s="351">
        <v>0</v>
      </c>
      <c r="AM260" s="351">
        <v>0</v>
      </c>
      <c r="AN260" s="354">
        <v>0</v>
      </c>
      <c r="AP260" s="356"/>
      <c r="AR260" s="430"/>
    </row>
    <row r="261" spans="1:44" s="355" customFormat="1" ht="15" x14ac:dyDescent="0.2">
      <c r="A261" s="415" t="s">
        <v>641</v>
      </c>
      <c r="B261" s="584" t="s">
        <v>640</v>
      </c>
      <c r="C261" s="380" t="s">
        <v>785</v>
      </c>
      <c r="D261" s="353"/>
      <c r="E261" s="350">
        <v>12238897</v>
      </c>
      <c r="F261" s="351">
        <v>12362122</v>
      </c>
      <c r="G261" s="351">
        <v>2287897</v>
      </c>
      <c r="H261" s="351">
        <v>2349622</v>
      </c>
      <c r="I261" s="351">
        <v>9951000</v>
      </c>
      <c r="J261" s="351">
        <v>10012500</v>
      </c>
      <c r="K261" s="351">
        <v>0</v>
      </c>
      <c r="L261" s="351">
        <v>0</v>
      </c>
      <c r="M261" s="351">
        <v>59912.9</v>
      </c>
      <c r="N261" s="351">
        <v>60282.8</v>
      </c>
      <c r="O261" s="351">
        <v>64381.9</v>
      </c>
      <c r="P261" s="351">
        <v>64416.21</v>
      </c>
      <c r="Q261" s="352">
        <v>98.7</v>
      </c>
      <c r="R261" s="373">
        <v>98.7</v>
      </c>
      <c r="S261" s="361">
        <v>0</v>
      </c>
      <c r="T261" s="361">
        <v>0</v>
      </c>
      <c r="U261" s="351">
        <v>59134</v>
      </c>
      <c r="V261" s="351">
        <v>59499.1</v>
      </c>
      <c r="W261" s="351">
        <v>63544.935299999997</v>
      </c>
      <c r="X261" s="351">
        <v>63578.799270000003</v>
      </c>
      <c r="Y261" s="352">
        <v>206.97</v>
      </c>
      <c r="Z261" s="373">
        <v>207.77</v>
      </c>
      <c r="AA261" s="352">
        <v>168.28</v>
      </c>
      <c r="AB261" s="373">
        <v>168.28</v>
      </c>
      <c r="AC261" s="353" t="s">
        <v>1</v>
      </c>
      <c r="AD261" s="353" t="s">
        <v>1</v>
      </c>
      <c r="AE261" s="353">
        <v>1141.0899999999999</v>
      </c>
      <c r="AF261" s="353">
        <v>147.82</v>
      </c>
      <c r="AG261" s="353">
        <v>0</v>
      </c>
      <c r="AH261" s="352">
        <v>1496.68</v>
      </c>
      <c r="AI261" s="351">
        <v>9</v>
      </c>
      <c r="AJ261" s="351">
        <v>35661</v>
      </c>
      <c r="AK261" s="351">
        <v>0</v>
      </c>
      <c r="AL261" s="351">
        <v>0</v>
      </c>
      <c r="AM261" s="351">
        <v>9</v>
      </c>
      <c r="AN261" s="354">
        <v>35661</v>
      </c>
      <c r="AP261" s="356"/>
      <c r="AR261" s="430"/>
    </row>
    <row r="262" spans="1:44" s="355" customFormat="1" ht="15" x14ac:dyDescent="0.2">
      <c r="A262" s="415" t="s">
        <v>643</v>
      </c>
      <c r="B262" s="584" t="s">
        <v>642</v>
      </c>
      <c r="C262" s="380" t="s">
        <v>785</v>
      </c>
      <c r="D262" s="353"/>
      <c r="E262" s="350">
        <v>7671724</v>
      </c>
      <c r="F262" s="351">
        <v>7801943</v>
      </c>
      <c r="G262" s="351">
        <v>1587004</v>
      </c>
      <c r="H262" s="351">
        <v>1658461</v>
      </c>
      <c r="I262" s="351">
        <v>6084720</v>
      </c>
      <c r="J262" s="351">
        <v>6143482</v>
      </c>
      <c r="K262" s="351">
        <v>0</v>
      </c>
      <c r="L262" s="351">
        <v>0</v>
      </c>
      <c r="M262" s="351">
        <v>35104.183700000001</v>
      </c>
      <c r="N262" s="351">
        <v>35295.730000000003</v>
      </c>
      <c r="O262" s="351">
        <v>38108.839999999997</v>
      </c>
      <c r="P262" s="351">
        <v>39292.699999999997</v>
      </c>
      <c r="Q262" s="352">
        <v>98</v>
      </c>
      <c r="R262" s="373">
        <v>98.48</v>
      </c>
      <c r="S262" s="361">
        <v>322.85000000000002</v>
      </c>
      <c r="T262" s="361">
        <v>298.37</v>
      </c>
      <c r="U262" s="351">
        <v>34725</v>
      </c>
      <c r="V262" s="351">
        <v>35058.080000000002</v>
      </c>
      <c r="W262" s="351">
        <v>37669.513199999994</v>
      </c>
      <c r="X262" s="351">
        <v>38993.820960000005</v>
      </c>
      <c r="Y262" s="352">
        <v>220.93</v>
      </c>
      <c r="Z262" s="373">
        <v>222.54</v>
      </c>
      <c r="AA262" s="352">
        <v>175.23</v>
      </c>
      <c r="AB262" s="373">
        <v>175.23</v>
      </c>
      <c r="AC262" s="353" t="s">
        <v>1</v>
      </c>
      <c r="AD262" s="353" t="s">
        <v>1</v>
      </c>
      <c r="AE262" s="353">
        <v>1126.53</v>
      </c>
      <c r="AF262" s="353">
        <v>170.1</v>
      </c>
      <c r="AG262" s="353">
        <v>0</v>
      </c>
      <c r="AH262" s="352">
        <v>1519.17</v>
      </c>
      <c r="AI262" s="351">
        <v>72</v>
      </c>
      <c r="AJ262" s="351">
        <v>35058.080000000002</v>
      </c>
      <c r="AK262" s="351">
        <v>0</v>
      </c>
      <c r="AL262" s="351">
        <v>0</v>
      </c>
      <c r="AM262" s="351">
        <v>67</v>
      </c>
      <c r="AN262" s="354">
        <v>34802.080000000002</v>
      </c>
      <c r="AP262" s="356"/>
      <c r="AR262" s="430"/>
    </row>
    <row r="263" spans="1:44" s="355" customFormat="1" ht="15" x14ac:dyDescent="0.2">
      <c r="A263" s="415" t="s">
        <v>645</v>
      </c>
      <c r="B263" s="584" t="s">
        <v>644</v>
      </c>
      <c r="C263" s="380" t="s">
        <v>862</v>
      </c>
      <c r="D263" s="353"/>
      <c r="E263" s="350">
        <v>55852524.759999998</v>
      </c>
      <c r="F263" s="351">
        <v>58301498</v>
      </c>
      <c r="G263" s="351">
        <v>276625.76</v>
      </c>
      <c r="H263" s="351">
        <v>293661</v>
      </c>
      <c r="I263" s="351">
        <v>55575899</v>
      </c>
      <c r="J263" s="351">
        <v>58007837</v>
      </c>
      <c r="K263" s="351">
        <v>24491300</v>
      </c>
      <c r="L263" s="351">
        <v>22678702</v>
      </c>
      <c r="M263" s="351">
        <v>47450.45</v>
      </c>
      <c r="N263" s="351">
        <v>48783.7</v>
      </c>
      <c r="O263" s="351">
        <v>57528</v>
      </c>
      <c r="P263" s="351">
        <v>58077</v>
      </c>
      <c r="Q263" s="352">
        <v>98.45</v>
      </c>
      <c r="R263" s="373">
        <v>98</v>
      </c>
      <c r="S263" s="361">
        <v>0</v>
      </c>
      <c r="T263" s="361">
        <v>0</v>
      </c>
      <c r="U263" s="351">
        <v>46715</v>
      </c>
      <c r="V263" s="351">
        <v>47808</v>
      </c>
      <c r="W263" s="351">
        <v>56636.315999999999</v>
      </c>
      <c r="X263" s="351">
        <v>56915.46</v>
      </c>
      <c r="Y263" s="352">
        <v>1195.5999999999999</v>
      </c>
      <c r="Z263" s="373">
        <v>1219.49</v>
      </c>
      <c r="AA263" s="352">
        <v>1189.68</v>
      </c>
      <c r="AB263" s="373">
        <v>1213.3499999999999</v>
      </c>
      <c r="AC263" s="353" t="s">
        <v>1</v>
      </c>
      <c r="AD263" s="353" t="s">
        <v>1</v>
      </c>
      <c r="AE263" s="353">
        <v>0</v>
      </c>
      <c r="AF263" s="353">
        <v>159.68</v>
      </c>
      <c r="AG263" s="353">
        <v>71.47</v>
      </c>
      <c r="AH263" s="352">
        <v>1450.64</v>
      </c>
      <c r="AI263" s="351">
        <v>7</v>
      </c>
      <c r="AJ263" s="351">
        <v>15555</v>
      </c>
      <c r="AK263" s="351">
        <v>0</v>
      </c>
      <c r="AL263" s="351">
        <v>0</v>
      </c>
      <c r="AM263" s="351">
        <v>7</v>
      </c>
      <c r="AN263" s="354">
        <v>15555</v>
      </c>
      <c r="AP263" s="356"/>
      <c r="AR263" s="430"/>
    </row>
    <row r="264" spans="1:44" s="355" customFormat="1" ht="15" x14ac:dyDescent="0.2">
      <c r="A264" s="415" t="s">
        <v>647</v>
      </c>
      <c r="B264" s="584" t="s">
        <v>646</v>
      </c>
      <c r="C264" s="380" t="s">
        <v>785</v>
      </c>
      <c r="D264" s="353"/>
      <c r="E264" s="350">
        <v>7028440</v>
      </c>
      <c r="F264" s="351">
        <v>7162031</v>
      </c>
      <c r="G264" s="351">
        <v>682195</v>
      </c>
      <c r="H264" s="351">
        <v>693062</v>
      </c>
      <c r="I264" s="351">
        <v>6346245</v>
      </c>
      <c r="J264" s="351">
        <v>6468969</v>
      </c>
      <c r="K264" s="351">
        <v>0</v>
      </c>
      <c r="L264" s="351">
        <v>0</v>
      </c>
      <c r="M264" s="351">
        <v>43416.3</v>
      </c>
      <c r="N264" s="351">
        <v>44122.400000000001</v>
      </c>
      <c r="O264" s="351">
        <v>46992.9</v>
      </c>
      <c r="P264" s="351">
        <v>47441.3</v>
      </c>
      <c r="Q264" s="352">
        <v>98.5</v>
      </c>
      <c r="R264" s="373">
        <v>98.5</v>
      </c>
      <c r="S264" s="361">
        <v>196.2</v>
      </c>
      <c r="T264" s="361">
        <v>331.5</v>
      </c>
      <c r="U264" s="351">
        <v>42961.3</v>
      </c>
      <c r="V264" s="351">
        <v>43792.1</v>
      </c>
      <c r="W264" s="351">
        <v>46484.2065</v>
      </c>
      <c r="X264" s="351">
        <v>47061.180500000009</v>
      </c>
      <c r="Y264" s="352">
        <v>163.6</v>
      </c>
      <c r="Z264" s="373">
        <v>163.55000000000001</v>
      </c>
      <c r="AA264" s="352">
        <v>147.72</v>
      </c>
      <c r="AB264" s="373">
        <v>147.72</v>
      </c>
      <c r="AC264" s="353" t="s">
        <v>1</v>
      </c>
      <c r="AD264" s="353" t="s">
        <v>1</v>
      </c>
      <c r="AE264" s="353">
        <v>1047.28</v>
      </c>
      <c r="AF264" s="353">
        <v>177.61</v>
      </c>
      <c r="AG264" s="353">
        <v>68.959999999999994</v>
      </c>
      <c r="AH264" s="352">
        <v>1457.4</v>
      </c>
      <c r="AI264" s="351">
        <v>39</v>
      </c>
      <c r="AJ264" s="351">
        <v>25330.7</v>
      </c>
      <c r="AK264" s="351">
        <v>0</v>
      </c>
      <c r="AL264" s="351">
        <v>0</v>
      </c>
      <c r="AM264" s="351">
        <v>38</v>
      </c>
      <c r="AN264" s="354">
        <v>25258</v>
      </c>
      <c r="AP264" s="356"/>
      <c r="AR264" s="430"/>
    </row>
    <row r="265" spans="1:44" s="355" customFormat="1" ht="15" x14ac:dyDescent="0.2">
      <c r="A265" s="415" t="s">
        <v>649</v>
      </c>
      <c r="B265" s="584" t="s">
        <v>648</v>
      </c>
      <c r="C265" s="380" t="s">
        <v>785</v>
      </c>
      <c r="D265" s="353" t="s">
        <v>1005</v>
      </c>
      <c r="E265" s="350">
        <v>5818413</v>
      </c>
      <c r="F265" s="351">
        <v>5867016</v>
      </c>
      <c r="G265" s="351">
        <v>1029693.35</v>
      </c>
      <c r="H265" s="351">
        <v>1036266</v>
      </c>
      <c r="I265" s="351">
        <v>4788719.6500000004</v>
      </c>
      <c r="J265" s="351">
        <v>4830750</v>
      </c>
      <c r="K265" s="351">
        <v>0</v>
      </c>
      <c r="L265" s="351">
        <v>357420</v>
      </c>
      <c r="M265" s="351">
        <v>32207.7</v>
      </c>
      <c r="N265" s="351">
        <v>32482.3</v>
      </c>
      <c r="O265" s="351">
        <v>36499.9</v>
      </c>
      <c r="P265" s="351">
        <v>36584</v>
      </c>
      <c r="Q265" s="352">
        <v>98.7</v>
      </c>
      <c r="R265" s="373">
        <v>98.7</v>
      </c>
      <c r="S265" s="361">
        <v>0</v>
      </c>
      <c r="T265" s="361">
        <v>0</v>
      </c>
      <c r="U265" s="351">
        <v>31789</v>
      </c>
      <c r="V265" s="351">
        <v>32060</v>
      </c>
      <c r="W265" s="351">
        <v>36025.401299999998</v>
      </c>
      <c r="X265" s="351">
        <v>36108.408000000003</v>
      </c>
      <c r="Y265" s="352">
        <v>183.03</v>
      </c>
      <c r="Z265" s="373">
        <v>183</v>
      </c>
      <c r="AA265" s="352">
        <v>150.63999999999999</v>
      </c>
      <c r="AB265" s="373">
        <v>150.68</v>
      </c>
      <c r="AC265" s="353" t="s">
        <v>1</v>
      </c>
      <c r="AD265" s="353" t="s">
        <v>1</v>
      </c>
      <c r="AE265" s="353">
        <v>1047.28</v>
      </c>
      <c r="AF265" s="353">
        <v>177.61</v>
      </c>
      <c r="AG265" s="353">
        <v>68.959999999999994</v>
      </c>
      <c r="AH265" s="352">
        <v>1476.85</v>
      </c>
      <c r="AI265" s="351">
        <v>43</v>
      </c>
      <c r="AJ265" s="351">
        <v>32060</v>
      </c>
      <c r="AK265" s="351">
        <v>0</v>
      </c>
      <c r="AL265" s="351">
        <v>0</v>
      </c>
      <c r="AM265" s="351">
        <v>43</v>
      </c>
      <c r="AN265" s="354">
        <v>32060</v>
      </c>
      <c r="AP265" s="356"/>
      <c r="AR265" s="430"/>
    </row>
    <row r="266" spans="1:44" s="355" customFormat="1" ht="15" x14ac:dyDescent="0.2">
      <c r="A266" s="415" t="s">
        <v>651</v>
      </c>
      <c r="B266" s="584" t="s">
        <v>650</v>
      </c>
      <c r="C266" s="380" t="s">
        <v>785</v>
      </c>
      <c r="D266" s="353"/>
      <c r="E266" s="350">
        <v>4679613</v>
      </c>
      <c r="F266" s="351">
        <v>4752099</v>
      </c>
      <c r="G266" s="351">
        <v>0</v>
      </c>
      <c r="H266" s="351">
        <v>0</v>
      </c>
      <c r="I266" s="351">
        <v>4679613</v>
      </c>
      <c r="J266" s="351">
        <v>4752099</v>
      </c>
      <c r="K266" s="351">
        <v>0</v>
      </c>
      <c r="L266" s="351">
        <v>0</v>
      </c>
      <c r="M266" s="351">
        <v>25402</v>
      </c>
      <c r="N266" s="351">
        <v>25801.21</v>
      </c>
      <c r="O266" s="351">
        <v>30147.1</v>
      </c>
      <c r="P266" s="351">
        <v>30336.76</v>
      </c>
      <c r="Q266" s="352">
        <v>97.72</v>
      </c>
      <c r="R266" s="373">
        <v>97.7</v>
      </c>
      <c r="S266" s="361">
        <v>0</v>
      </c>
      <c r="T266" s="361">
        <v>0</v>
      </c>
      <c r="U266" s="351">
        <v>24822.799999999999</v>
      </c>
      <c r="V266" s="351">
        <v>25207.4</v>
      </c>
      <c r="W266" s="351">
        <v>29459.746119999996</v>
      </c>
      <c r="X266" s="351">
        <v>29639.014520000001</v>
      </c>
      <c r="Y266" s="352">
        <v>188.52</v>
      </c>
      <c r="Z266" s="373">
        <v>188.52</v>
      </c>
      <c r="AA266" s="352">
        <v>188.52</v>
      </c>
      <c r="AB266" s="373">
        <v>188.52</v>
      </c>
      <c r="AC266" s="353" t="s">
        <v>1</v>
      </c>
      <c r="AD266" s="353" t="s">
        <v>1</v>
      </c>
      <c r="AE266" s="353">
        <v>1141.0899999999999</v>
      </c>
      <c r="AF266" s="353">
        <v>147.82</v>
      </c>
      <c r="AG266" s="353">
        <v>0</v>
      </c>
      <c r="AH266" s="352">
        <v>1477.43</v>
      </c>
      <c r="AI266" s="351">
        <v>0</v>
      </c>
      <c r="AJ266" s="351">
        <v>0</v>
      </c>
      <c r="AK266" s="351">
        <v>0</v>
      </c>
      <c r="AL266" s="351">
        <v>0</v>
      </c>
      <c r="AM266" s="351">
        <v>0</v>
      </c>
      <c r="AN266" s="354">
        <v>0</v>
      </c>
      <c r="AP266" s="356"/>
      <c r="AR266" s="430"/>
    </row>
    <row r="267" spans="1:44" s="355" customFormat="1" ht="15" x14ac:dyDescent="0.2">
      <c r="A267" s="415" t="s">
        <v>653</v>
      </c>
      <c r="B267" s="584" t="s">
        <v>652</v>
      </c>
      <c r="C267" s="380" t="s">
        <v>862</v>
      </c>
      <c r="D267" s="353"/>
      <c r="E267" s="350">
        <v>123686006</v>
      </c>
      <c r="F267" s="351">
        <v>125036674</v>
      </c>
      <c r="G267" s="351">
        <v>0</v>
      </c>
      <c r="H267" s="351">
        <v>0</v>
      </c>
      <c r="I267" s="351">
        <v>123686006</v>
      </c>
      <c r="J267" s="351">
        <v>125036674</v>
      </c>
      <c r="K267" s="351">
        <v>38217749</v>
      </c>
      <c r="L267" s="351">
        <v>37674510</v>
      </c>
      <c r="M267" s="351">
        <v>89881.9</v>
      </c>
      <c r="N267" s="351">
        <v>90863.5</v>
      </c>
      <c r="O267" s="351">
        <v>101217.2</v>
      </c>
      <c r="P267" s="351">
        <v>103007.6</v>
      </c>
      <c r="Q267" s="352">
        <v>98.5</v>
      </c>
      <c r="R267" s="373">
        <v>98.5</v>
      </c>
      <c r="S267" s="361">
        <v>0</v>
      </c>
      <c r="T267" s="361">
        <v>0</v>
      </c>
      <c r="U267" s="351">
        <v>88533.7</v>
      </c>
      <c r="V267" s="351">
        <v>89500.5</v>
      </c>
      <c r="W267" s="351">
        <v>99698.941999999995</v>
      </c>
      <c r="X267" s="351">
        <v>101462.48600000002</v>
      </c>
      <c r="Y267" s="352">
        <v>1397.05</v>
      </c>
      <c r="Z267" s="373">
        <v>1397.05</v>
      </c>
      <c r="AA267" s="352">
        <v>1397.05</v>
      </c>
      <c r="AB267" s="373">
        <v>1397.05</v>
      </c>
      <c r="AC267" s="353" t="s">
        <v>1</v>
      </c>
      <c r="AD267" s="353" t="s">
        <v>1</v>
      </c>
      <c r="AE267" s="353">
        <v>0</v>
      </c>
      <c r="AF267" s="353">
        <v>152.30000000000001</v>
      </c>
      <c r="AG267" s="353">
        <v>57.64</v>
      </c>
      <c r="AH267" s="352">
        <v>1606.99</v>
      </c>
      <c r="AI267" s="351">
        <v>0</v>
      </c>
      <c r="AJ267" s="351">
        <v>0</v>
      </c>
      <c r="AK267" s="351">
        <v>0</v>
      </c>
      <c r="AL267" s="351">
        <v>0</v>
      </c>
      <c r="AM267" s="351">
        <v>0</v>
      </c>
      <c r="AN267" s="354">
        <v>0</v>
      </c>
      <c r="AP267" s="356"/>
      <c r="AR267" s="430"/>
    </row>
    <row r="268" spans="1:44" s="355" customFormat="1" ht="15" x14ac:dyDescent="0.2">
      <c r="A268" s="415" t="s">
        <v>654</v>
      </c>
      <c r="B268" s="584" t="s">
        <v>562</v>
      </c>
      <c r="C268" s="380" t="s">
        <v>786</v>
      </c>
      <c r="D268" s="353"/>
      <c r="E268" s="350">
        <v>68195478</v>
      </c>
      <c r="F268" s="351">
        <v>70500606</v>
      </c>
      <c r="G268" s="351">
        <v>599828</v>
      </c>
      <c r="H268" s="351">
        <v>649128</v>
      </c>
      <c r="I268" s="351">
        <v>67595650</v>
      </c>
      <c r="J268" s="351">
        <v>69851478</v>
      </c>
      <c r="K268" s="351">
        <v>197078</v>
      </c>
      <c r="L268" s="351">
        <v>217491</v>
      </c>
      <c r="M268" s="351">
        <v>53087.8</v>
      </c>
      <c r="N268" s="351">
        <v>53836.6</v>
      </c>
      <c r="O268" s="351">
        <v>62901.4</v>
      </c>
      <c r="P268" s="351">
        <v>63301.4</v>
      </c>
      <c r="Q268" s="352">
        <v>97</v>
      </c>
      <c r="R268" s="373">
        <v>97</v>
      </c>
      <c r="S268" s="361">
        <v>0</v>
      </c>
      <c r="T268" s="361">
        <v>0</v>
      </c>
      <c r="U268" s="351">
        <v>51495.199999999997</v>
      </c>
      <c r="V268" s="351">
        <v>52221.5</v>
      </c>
      <c r="W268" s="351">
        <v>61014.358</v>
      </c>
      <c r="X268" s="351">
        <v>61402.358</v>
      </c>
      <c r="Y268" s="352">
        <v>1324.31</v>
      </c>
      <c r="Z268" s="373">
        <v>1350.03</v>
      </c>
      <c r="AA268" s="352">
        <v>1312.66</v>
      </c>
      <c r="AB268" s="373">
        <v>1337.6</v>
      </c>
      <c r="AC268" s="353" t="s">
        <v>1</v>
      </c>
      <c r="AD268" s="353" t="s">
        <v>1</v>
      </c>
      <c r="AE268" s="353">
        <v>0</v>
      </c>
      <c r="AF268" s="353">
        <v>206.26</v>
      </c>
      <c r="AG268" s="353">
        <v>70.36</v>
      </c>
      <c r="AH268" s="352">
        <v>1626.65</v>
      </c>
      <c r="AI268" s="351">
        <v>19</v>
      </c>
      <c r="AJ268" s="351">
        <v>31687.29</v>
      </c>
      <c r="AK268" s="351">
        <v>0</v>
      </c>
      <c r="AL268" s="351">
        <v>0</v>
      </c>
      <c r="AM268" s="351">
        <v>15</v>
      </c>
      <c r="AN268" s="354">
        <v>31459.53</v>
      </c>
      <c r="AP268" s="356"/>
      <c r="AR268" s="430"/>
    </row>
    <row r="269" spans="1:44" s="355" customFormat="1" ht="15" x14ac:dyDescent="0.2">
      <c r="A269" s="415" t="s">
        <v>655</v>
      </c>
      <c r="B269" s="584" t="s">
        <v>563</v>
      </c>
      <c r="C269" s="380" t="s">
        <v>786</v>
      </c>
      <c r="D269" s="353"/>
      <c r="E269" s="350">
        <v>68009540</v>
      </c>
      <c r="F269" s="351">
        <v>69684847</v>
      </c>
      <c r="G269" s="351">
        <v>0</v>
      </c>
      <c r="H269" s="351">
        <v>0</v>
      </c>
      <c r="I269" s="351">
        <v>68009540</v>
      </c>
      <c r="J269" s="351">
        <v>69684847</v>
      </c>
      <c r="K269" s="351">
        <v>67116</v>
      </c>
      <c r="L269" s="351">
        <v>67381</v>
      </c>
      <c r="M269" s="351">
        <v>59551</v>
      </c>
      <c r="N269" s="351">
        <v>61017.9</v>
      </c>
      <c r="O269" s="351">
        <v>74134.100000000006</v>
      </c>
      <c r="P269" s="351">
        <v>75601</v>
      </c>
      <c r="Q269" s="352">
        <v>96.5</v>
      </c>
      <c r="R269" s="373">
        <v>96.5</v>
      </c>
      <c r="S269" s="361">
        <v>0</v>
      </c>
      <c r="T269" s="361">
        <v>0</v>
      </c>
      <c r="U269" s="351">
        <v>57466.7</v>
      </c>
      <c r="V269" s="351">
        <v>58882.3</v>
      </c>
      <c r="W269" s="351">
        <v>71539.406499999997</v>
      </c>
      <c r="X269" s="351">
        <v>72954.964999999997</v>
      </c>
      <c r="Y269" s="352">
        <v>1183.46</v>
      </c>
      <c r="Z269" s="373">
        <v>1183.46</v>
      </c>
      <c r="AA269" s="352">
        <v>1183.46</v>
      </c>
      <c r="AB269" s="373">
        <v>1183.46</v>
      </c>
      <c r="AC269" s="353" t="s">
        <v>1</v>
      </c>
      <c r="AD269" s="353" t="s">
        <v>1</v>
      </c>
      <c r="AE269" s="353">
        <v>0</v>
      </c>
      <c r="AF269" s="353">
        <v>177.61</v>
      </c>
      <c r="AG269" s="353">
        <v>68.959999999999994</v>
      </c>
      <c r="AH269" s="352">
        <v>1430.03</v>
      </c>
      <c r="AI269" s="351">
        <v>0</v>
      </c>
      <c r="AJ269" s="351">
        <v>0</v>
      </c>
      <c r="AK269" s="351">
        <v>0</v>
      </c>
      <c r="AL269" s="351">
        <v>0</v>
      </c>
      <c r="AM269" s="351">
        <v>0</v>
      </c>
      <c r="AN269" s="354">
        <v>0</v>
      </c>
      <c r="AP269" s="356"/>
      <c r="AR269" s="430"/>
    </row>
    <row r="270" spans="1:44" s="355" customFormat="1" ht="15" x14ac:dyDescent="0.2">
      <c r="A270" s="415" t="s">
        <v>657</v>
      </c>
      <c r="B270" s="584" t="s">
        <v>656</v>
      </c>
      <c r="C270" s="380" t="s">
        <v>785</v>
      </c>
      <c r="D270" s="353"/>
      <c r="E270" s="350">
        <v>8810340</v>
      </c>
      <c r="F270" s="351">
        <v>9033125</v>
      </c>
      <c r="G270" s="351">
        <v>2561921</v>
      </c>
      <c r="H270" s="351">
        <v>2701462</v>
      </c>
      <c r="I270" s="351">
        <v>6248419</v>
      </c>
      <c r="J270" s="351">
        <v>6331663</v>
      </c>
      <c r="K270" s="351">
        <v>0</v>
      </c>
      <c r="L270" s="351">
        <v>0</v>
      </c>
      <c r="M270" s="351">
        <v>48916.4</v>
      </c>
      <c r="N270" s="351">
        <v>49568.800000000003</v>
      </c>
      <c r="O270" s="351">
        <v>54207</v>
      </c>
      <c r="P270" s="351">
        <v>54782.8</v>
      </c>
      <c r="Q270" s="352">
        <v>99.6</v>
      </c>
      <c r="R270" s="373">
        <v>99.6</v>
      </c>
      <c r="S270" s="361">
        <v>76</v>
      </c>
      <c r="T270" s="361">
        <v>76.3</v>
      </c>
      <c r="U270" s="351">
        <v>48796.7</v>
      </c>
      <c r="V270" s="351">
        <v>49446.8</v>
      </c>
      <c r="W270" s="351">
        <v>54066.171999999999</v>
      </c>
      <c r="X270" s="351">
        <v>54639.968800000002</v>
      </c>
      <c r="Y270" s="352">
        <v>180.55</v>
      </c>
      <c r="Z270" s="373">
        <v>182.68</v>
      </c>
      <c r="AA270" s="352">
        <v>128.05000000000001</v>
      </c>
      <c r="AB270" s="373">
        <v>128.05000000000001</v>
      </c>
      <c r="AC270" s="353" t="s">
        <v>1</v>
      </c>
      <c r="AD270" s="353" t="s">
        <v>1</v>
      </c>
      <c r="AE270" s="353">
        <v>1201.1400000000001</v>
      </c>
      <c r="AF270" s="353">
        <v>188.23</v>
      </c>
      <c r="AG270" s="353">
        <v>0</v>
      </c>
      <c r="AH270" s="352">
        <v>1572.05</v>
      </c>
      <c r="AI270" s="351">
        <v>109</v>
      </c>
      <c r="AJ270" s="351">
        <v>49446.8</v>
      </c>
      <c r="AK270" s="351">
        <v>0</v>
      </c>
      <c r="AL270" s="351">
        <v>0</v>
      </c>
      <c r="AM270" s="351">
        <v>87</v>
      </c>
      <c r="AN270" s="354">
        <v>48551</v>
      </c>
      <c r="AP270" s="356"/>
      <c r="AR270" s="430"/>
    </row>
    <row r="271" spans="1:44" s="355" customFormat="1" ht="15" x14ac:dyDescent="0.2">
      <c r="A271" s="415" t="s">
        <v>659</v>
      </c>
      <c r="B271" s="584" t="s">
        <v>658</v>
      </c>
      <c r="C271" s="380" t="s">
        <v>785</v>
      </c>
      <c r="D271" s="353"/>
      <c r="E271" s="350">
        <v>10352760</v>
      </c>
      <c r="F271" s="351">
        <v>10618828</v>
      </c>
      <c r="G271" s="351">
        <v>2712576</v>
      </c>
      <c r="H271" s="351">
        <v>2874511.38</v>
      </c>
      <c r="I271" s="351">
        <v>7640184</v>
      </c>
      <c r="J271" s="351">
        <v>7744316.6200000001</v>
      </c>
      <c r="K271" s="351">
        <v>0</v>
      </c>
      <c r="L271" s="351">
        <v>0</v>
      </c>
      <c r="M271" s="351">
        <v>41494.31</v>
      </c>
      <c r="N271" s="351">
        <v>42059.87</v>
      </c>
      <c r="O271" s="351">
        <v>44968.6</v>
      </c>
      <c r="P271" s="351">
        <v>45362.52</v>
      </c>
      <c r="Q271" s="352">
        <v>98.5</v>
      </c>
      <c r="R271" s="373">
        <v>98.5</v>
      </c>
      <c r="S271" s="361">
        <v>0</v>
      </c>
      <c r="T271" s="361">
        <v>0</v>
      </c>
      <c r="U271" s="351">
        <v>40871.9</v>
      </c>
      <c r="V271" s="351">
        <v>41429</v>
      </c>
      <c r="W271" s="351">
        <v>44294.070999999996</v>
      </c>
      <c r="X271" s="351">
        <v>44682.082199999997</v>
      </c>
      <c r="Y271" s="352">
        <v>253.3</v>
      </c>
      <c r="Z271" s="373">
        <v>256.31</v>
      </c>
      <c r="AA271" s="352">
        <v>186.93</v>
      </c>
      <c r="AB271" s="373">
        <v>186.93</v>
      </c>
      <c r="AC271" s="353" t="s">
        <v>1</v>
      </c>
      <c r="AD271" s="353" t="s">
        <v>1</v>
      </c>
      <c r="AE271" s="353">
        <v>1090.5</v>
      </c>
      <c r="AF271" s="353">
        <v>207.73</v>
      </c>
      <c r="AG271" s="353">
        <v>0</v>
      </c>
      <c r="AH271" s="352">
        <v>1554.54</v>
      </c>
      <c r="AI271" s="351">
        <v>52</v>
      </c>
      <c r="AJ271" s="351">
        <v>41428.980000000003</v>
      </c>
      <c r="AK271" s="351">
        <v>0</v>
      </c>
      <c r="AL271" s="351">
        <v>0</v>
      </c>
      <c r="AM271" s="351">
        <v>50</v>
      </c>
      <c r="AN271" s="354">
        <v>41357.93</v>
      </c>
      <c r="AP271" s="356"/>
      <c r="AR271" s="430"/>
    </row>
    <row r="272" spans="1:44" s="355" customFormat="1" ht="15" x14ac:dyDescent="0.2">
      <c r="A272" s="415" t="s">
        <v>661</v>
      </c>
      <c r="B272" s="584" t="s">
        <v>660</v>
      </c>
      <c r="C272" s="380" t="s">
        <v>785</v>
      </c>
      <c r="D272" s="353"/>
      <c r="E272" s="350">
        <v>9481407</v>
      </c>
      <c r="F272" s="351">
        <v>9630119</v>
      </c>
      <c r="G272" s="351">
        <v>2596991.5699999998</v>
      </c>
      <c r="H272" s="351">
        <v>2643418.61</v>
      </c>
      <c r="I272" s="351">
        <v>6884415.4299999997</v>
      </c>
      <c r="J272" s="351">
        <v>6986700.3899999997</v>
      </c>
      <c r="K272" s="351">
        <v>67699</v>
      </c>
      <c r="L272" s="351">
        <v>68579</v>
      </c>
      <c r="M272" s="351">
        <v>46939.55</v>
      </c>
      <c r="N272" s="351">
        <v>47647</v>
      </c>
      <c r="O272" s="351">
        <v>51384.480000000003</v>
      </c>
      <c r="P272" s="351">
        <v>51727.1</v>
      </c>
      <c r="Q272" s="352">
        <v>97.75</v>
      </c>
      <c r="R272" s="373">
        <v>97.75</v>
      </c>
      <c r="S272" s="361">
        <v>197</v>
      </c>
      <c r="T272" s="361">
        <v>190.1</v>
      </c>
      <c r="U272" s="351">
        <v>46080.4</v>
      </c>
      <c r="V272" s="351">
        <v>46765</v>
      </c>
      <c r="W272" s="351">
        <v>50425.329200000007</v>
      </c>
      <c r="X272" s="351">
        <v>50753.340249999994</v>
      </c>
      <c r="Y272" s="352">
        <v>205.76</v>
      </c>
      <c r="Z272" s="373">
        <v>205.93</v>
      </c>
      <c r="AA272" s="352">
        <v>149.4</v>
      </c>
      <c r="AB272" s="373">
        <v>149.4</v>
      </c>
      <c r="AC272" s="353" t="s">
        <v>1</v>
      </c>
      <c r="AD272" s="353" t="s">
        <v>1</v>
      </c>
      <c r="AE272" s="353">
        <v>1126.53</v>
      </c>
      <c r="AF272" s="353">
        <v>170.1</v>
      </c>
      <c r="AG272" s="353">
        <v>0</v>
      </c>
      <c r="AH272" s="352">
        <v>1502.56</v>
      </c>
      <c r="AI272" s="351">
        <v>118</v>
      </c>
      <c r="AJ272" s="351">
        <v>46765.06</v>
      </c>
      <c r="AK272" s="351">
        <v>0</v>
      </c>
      <c r="AL272" s="351">
        <v>0</v>
      </c>
      <c r="AM272" s="351">
        <v>94</v>
      </c>
      <c r="AN272" s="354">
        <v>46467.11</v>
      </c>
      <c r="AP272" s="356"/>
      <c r="AR272" s="430"/>
    </row>
    <row r="273" spans="1:44" s="355" customFormat="1" ht="15" x14ac:dyDescent="0.2">
      <c r="A273" s="415" t="s">
        <v>663</v>
      </c>
      <c r="B273" s="584" t="s">
        <v>662</v>
      </c>
      <c r="C273" s="380" t="s">
        <v>862</v>
      </c>
      <c r="D273" s="353"/>
      <c r="E273" s="350">
        <v>76606737</v>
      </c>
      <c r="F273" s="351">
        <v>78316636</v>
      </c>
      <c r="G273" s="351">
        <v>42345</v>
      </c>
      <c r="H273" s="351">
        <v>43276</v>
      </c>
      <c r="I273" s="351">
        <v>76564392</v>
      </c>
      <c r="J273" s="351">
        <v>78273360</v>
      </c>
      <c r="K273" s="351">
        <v>17225182</v>
      </c>
      <c r="L273" s="351">
        <v>16919078</v>
      </c>
      <c r="M273" s="351">
        <v>65876.600000000006</v>
      </c>
      <c r="N273" s="351">
        <v>67347</v>
      </c>
      <c r="O273" s="351">
        <v>82981</v>
      </c>
      <c r="P273" s="351">
        <v>85116.5</v>
      </c>
      <c r="Q273" s="352">
        <v>98</v>
      </c>
      <c r="R273" s="373">
        <v>98</v>
      </c>
      <c r="S273" s="361">
        <v>0</v>
      </c>
      <c r="T273" s="361">
        <v>0</v>
      </c>
      <c r="U273" s="351">
        <v>64559.1</v>
      </c>
      <c r="V273" s="351">
        <v>66000.100000000006</v>
      </c>
      <c r="W273" s="351">
        <v>81321.38</v>
      </c>
      <c r="X273" s="351">
        <v>83414.17</v>
      </c>
      <c r="Y273" s="352">
        <v>1186.6099999999999</v>
      </c>
      <c r="Z273" s="373">
        <v>1186.6099999999999</v>
      </c>
      <c r="AA273" s="352">
        <v>1185.96</v>
      </c>
      <c r="AB273" s="373">
        <v>1185.96</v>
      </c>
      <c r="AC273" s="353" t="s">
        <v>1</v>
      </c>
      <c r="AD273" s="353" t="s">
        <v>1</v>
      </c>
      <c r="AE273" s="353">
        <v>0</v>
      </c>
      <c r="AF273" s="353">
        <v>88.33</v>
      </c>
      <c r="AG273" s="353">
        <v>74.62</v>
      </c>
      <c r="AH273" s="352">
        <v>1349.56</v>
      </c>
      <c r="AI273" s="351">
        <v>1</v>
      </c>
      <c r="AJ273" s="351">
        <v>3301</v>
      </c>
      <c r="AK273" s="351">
        <v>0</v>
      </c>
      <c r="AL273" s="351">
        <v>0</v>
      </c>
      <c r="AM273" s="351">
        <v>1</v>
      </c>
      <c r="AN273" s="354">
        <v>3301</v>
      </c>
      <c r="AP273" s="356"/>
      <c r="AR273" s="430"/>
    </row>
    <row r="274" spans="1:44" s="355" customFormat="1" ht="15" x14ac:dyDescent="0.2">
      <c r="A274" s="415" t="s">
        <v>665</v>
      </c>
      <c r="B274" s="584" t="s">
        <v>664</v>
      </c>
      <c r="C274" s="380" t="s">
        <v>785</v>
      </c>
      <c r="D274" s="353"/>
      <c r="E274" s="350">
        <v>7647697</v>
      </c>
      <c r="F274" s="351">
        <v>7874195</v>
      </c>
      <c r="G274" s="351">
        <v>496808</v>
      </c>
      <c r="H274" s="351">
        <v>513517</v>
      </c>
      <c r="I274" s="351">
        <v>7150889</v>
      </c>
      <c r="J274" s="351">
        <v>7360678</v>
      </c>
      <c r="K274" s="351">
        <v>0</v>
      </c>
      <c r="L274" s="351">
        <v>176000</v>
      </c>
      <c r="M274" s="351">
        <v>36296.980000000003</v>
      </c>
      <c r="N274" s="351">
        <v>36671.300000000003</v>
      </c>
      <c r="O274" s="351">
        <v>38403.4</v>
      </c>
      <c r="P274" s="351">
        <v>38666.800000000003</v>
      </c>
      <c r="Q274" s="352">
        <v>98.5</v>
      </c>
      <c r="R274" s="373">
        <v>98.5</v>
      </c>
      <c r="S274" s="361">
        <v>484.52</v>
      </c>
      <c r="T274" s="361">
        <v>479.3</v>
      </c>
      <c r="U274" s="351">
        <v>36237</v>
      </c>
      <c r="V274" s="351">
        <v>36600.5</v>
      </c>
      <c r="W274" s="351">
        <v>38311.868999999999</v>
      </c>
      <c r="X274" s="351">
        <v>38566.098000000005</v>
      </c>
      <c r="Y274" s="352">
        <v>211.05</v>
      </c>
      <c r="Z274" s="373">
        <v>215.14</v>
      </c>
      <c r="AA274" s="352">
        <v>197.34</v>
      </c>
      <c r="AB274" s="373">
        <v>201.11</v>
      </c>
      <c r="AC274" s="353" t="s">
        <v>1</v>
      </c>
      <c r="AD274" s="353" t="s">
        <v>1</v>
      </c>
      <c r="AE274" s="353">
        <v>1219.68</v>
      </c>
      <c r="AF274" s="353">
        <v>215.89</v>
      </c>
      <c r="AG274" s="353">
        <v>0</v>
      </c>
      <c r="AH274" s="352">
        <v>1650.71</v>
      </c>
      <c r="AI274" s="351">
        <v>4</v>
      </c>
      <c r="AJ274" s="351">
        <v>13474.6</v>
      </c>
      <c r="AK274" s="351">
        <v>0</v>
      </c>
      <c r="AL274" s="351">
        <v>0</v>
      </c>
      <c r="AM274" s="351">
        <v>4</v>
      </c>
      <c r="AN274" s="354">
        <v>13474.6</v>
      </c>
      <c r="AP274" s="356"/>
      <c r="AR274" s="430"/>
    </row>
    <row r="275" spans="1:44" s="355" customFormat="1" ht="15" x14ac:dyDescent="0.2">
      <c r="A275" s="415" t="s">
        <v>667</v>
      </c>
      <c r="B275" s="584" t="s">
        <v>666</v>
      </c>
      <c r="C275" s="380" t="s">
        <v>979</v>
      </c>
      <c r="D275" s="353"/>
      <c r="E275" s="350">
        <v>76086410</v>
      </c>
      <c r="F275" s="351">
        <v>81129904</v>
      </c>
      <c r="G275" s="351">
        <v>0</v>
      </c>
      <c r="H275" s="351">
        <v>0</v>
      </c>
      <c r="I275" s="351">
        <v>76086410</v>
      </c>
      <c r="J275" s="351">
        <v>81129904</v>
      </c>
      <c r="K275" s="351">
        <v>622761</v>
      </c>
      <c r="L275" s="351">
        <v>633484</v>
      </c>
      <c r="M275" s="351">
        <v>68323.3</v>
      </c>
      <c r="N275" s="351">
        <v>70427.5</v>
      </c>
      <c r="O275" s="351">
        <v>77169.489000000001</v>
      </c>
      <c r="P275" s="351">
        <v>78056</v>
      </c>
      <c r="Q275" s="352">
        <v>97.61</v>
      </c>
      <c r="R275" s="373">
        <v>99</v>
      </c>
      <c r="S275" s="361">
        <v>0</v>
      </c>
      <c r="T275" s="361">
        <v>0</v>
      </c>
      <c r="U275" s="351">
        <v>66690.399999999994</v>
      </c>
      <c r="V275" s="351">
        <v>69723.199999999997</v>
      </c>
      <c r="W275" s="351">
        <v>75325.138212899998</v>
      </c>
      <c r="X275" s="351">
        <v>77275.44</v>
      </c>
      <c r="Y275" s="352">
        <v>1140.8900000000001</v>
      </c>
      <c r="Z275" s="373">
        <v>1163.5999999999999</v>
      </c>
      <c r="AA275" s="352">
        <v>1140.8900000000001</v>
      </c>
      <c r="AB275" s="373">
        <v>1163.5999999999999</v>
      </c>
      <c r="AC275" s="353" t="s">
        <v>1</v>
      </c>
      <c r="AD275" s="353" t="s">
        <v>1</v>
      </c>
      <c r="AE275" s="353">
        <v>295</v>
      </c>
      <c r="AF275" s="353">
        <v>0</v>
      </c>
      <c r="AG275" s="353">
        <v>0</v>
      </c>
      <c r="AH275" s="352">
        <v>1458.6</v>
      </c>
      <c r="AI275" s="351">
        <v>0</v>
      </c>
      <c r="AJ275" s="351">
        <v>0</v>
      </c>
      <c r="AK275" s="351">
        <v>0</v>
      </c>
      <c r="AL275" s="351">
        <v>0</v>
      </c>
      <c r="AM275" s="351">
        <v>0</v>
      </c>
      <c r="AN275" s="354">
        <v>0</v>
      </c>
      <c r="AP275" s="356"/>
      <c r="AR275" s="430"/>
    </row>
    <row r="276" spans="1:44" s="355" customFormat="1" ht="15" x14ac:dyDescent="0.2">
      <c r="A276" s="415" t="s">
        <v>669</v>
      </c>
      <c r="B276" s="584" t="s">
        <v>668</v>
      </c>
      <c r="C276" s="380" t="s">
        <v>785</v>
      </c>
      <c r="D276" s="353"/>
      <c r="E276" s="350">
        <v>7554124</v>
      </c>
      <c r="F276" s="351">
        <v>7773423</v>
      </c>
      <c r="G276" s="351">
        <v>864532</v>
      </c>
      <c r="H276" s="351">
        <v>917305</v>
      </c>
      <c r="I276" s="351">
        <v>6689592</v>
      </c>
      <c r="J276" s="351">
        <v>6856118</v>
      </c>
      <c r="K276" s="351">
        <v>319790</v>
      </c>
      <c r="L276" s="351">
        <v>322990</v>
      </c>
      <c r="M276" s="351">
        <v>42272.1</v>
      </c>
      <c r="N276" s="351">
        <v>43403.4</v>
      </c>
      <c r="O276" s="351">
        <v>49763.9</v>
      </c>
      <c r="P276" s="351">
        <v>50211.5</v>
      </c>
      <c r="Q276" s="352">
        <v>98.95</v>
      </c>
      <c r="R276" s="373">
        <v>98.77</v>
      </c>
      <c r="S276" s="361">
        <v>0</v>
      </c>
      <c r="T276" s="361">
        <v>0</v>
      </c>
      <c r="U276" s="351">
        <v>41828.199999999997</v>
      </c>
      <c r="V276" s="351">
        <v>42869.5</v>
      </c>
      <c r="W276" s="351">
        <v>49241.379050000003</v>
      </c>
      <c r="X276" s="351">
        <v>49593.898549999998</v>
      </c>
      <c r="Y276" s="352">
        <v>180.6</v>
      </c>
      <c r="Z276" s="373">
        <v>181.33</v>
      </c>
      <c r="AA276" s="352">
        <v>159.93</v>
      </c>
      <c r="AB276" s="373">
        <v>159.93</v>
      </c>
      <c r="AC276" s="353" t="s">
        <v>1</v>
      </c>
      <c r="AD276" s="353" t="s">
        <v>1</v>
      </c>
      <c r="AE276" s="353">
        <v>1089.99</v>
      </c>
      <c r="AF276" s="353">
        <v>147.15</v>
      </c>
      <c r="AG276" s="353">
        <v>70.650000000000006</v>
      </c>
      <c r="AH276" s="352">
        <v>1489.12</v>
      </c>
      <c r="AI276" s="351">
        <v>40</v>
      </c>
      <c r="AJ276" s="351">
        <v>25879.8</v>
      </c>
      <c r="AK276" s="351">
        <v>0</v>
      </c>
      <c r="AL276" s="351">
        <v>0</v>
      </c>
      <c r="AM276" s="351">
        <v>35</v>
      </c>
      <c r="AN276" s="354">
        <v>25835</v>
      </c>
      <c r="AP276" s="356"/>
      <c r="AR276" s="430"/>
    </row>
    <row r="277" spans="1:44" s="355" customFormat="1" ht="15" x14ac:dyDescent="0.2">
      <c r="A277" s="415" t="s">
        <v>670</v>
      </c>
      <c r="B277" s="584" t="s">
        <v>564</v>
      </c>
      <c r="C277" s="380" t="s">
        <v>786</v>
      </c>
      <c r="D277" s="353"/>
      <c r="E277" s="350">
        <v>77819564.055000007</v>
      </c>
      <c r="F277" s="351">
        <v>79524701</v>
      </c>
      <c r="G277" s="351">
        <v>1896258.96</v>
      </c>
      <c r="H277" s="351">
        <v>1980252</v>
      </c>
      <c r="I277" s="351">
        <v>75923305.095000014</v>
      </c>
      <c r="J277" s="351">
        <v>77544449</v>
      </c>
      <c r="K277" s="351">
        <v>158200</v>
      </c>
      <c r="L277" s="351">
        <v>158900</v>
      </c>
      <c r="M277" s="351">
        <v>67501</v>
      </c>
      <c r="N277" s="351">
        <v>68944.800000000003</v>
      </c>
      <c r="O277" s="351">
        <v>75660.899999999994</v>
      </c>
      <c r="P277" s="351">
        <v>76399.7</v>
      </c>
      <c r="Q277" s="352">
        <v>98</v>
      </c>
      <c r="R277" s="373">
        <v>98</v>
      </c>
      <c r="S277" s="361">
        <v>94.5</v>
      </c>
      <c r="T277" s="361">
        <v>94.1</v>
      </c>
      <c r="U277" s="351">
        <v>66245.5</v>
      </c>
      <c r="V277" s="351">
        <v>67660</v>
      </c>
      <c r="W277" s="351">
        <v>74242.181999999986</v>
      </c>
      <c r="X277" s="351">
        <v>74965.805999999997</v>
      </c>
      <c r="Y277" s="352">
        <v>1174.71</v>
      </c>
      <c r="Z277" s="373">
        <v>1175.3599999999999</v>
      </c>
      <c r="AA277" s="352">
        <v>1146.0899999999999</v>
      </c>
      <c r="AB277" s="373">
        <v>1146.0899999999999</v>
      </c>
      <c r="AC277" s="353" t="s">
        <v>1</v>
      </c>
      <c r="AD277" s="353" t="s">
        <v>1</v>
      </c>
      <c r="AE277" s="353">
        <v>0</v>
      </c>
      <c r="AF277" s="353">
        <v>163.98</v>
      </c>
      <c r="AG277" s="353">
        <v>64.88</v>
      </c>
      <c r="AH277" s="352">
        <v>1404.22</v>
      </c>
      <c r="AI277" s="351">
        <v>16</v>
      </c>
      <c r="AJ277" s="351">
        <v>30219.200000000001</v>
      </c>
      <c r="AK277" s="351">
        <v>0</v>
      </c>
      <c r="AL277" s="351">
        <v>0</v>
      </c>
      <c r="AM277" s="351">
        <v>15</v>
      </c>
      <c r="AN277" s="354">
        <v>30173</v>
      </c>
      <c r="AP277" s="356"/>
      <c r="AR277" s="430"/>
    </row>
    <row r="278" spans="1:44" s="355" customFormat="1" ht="15" x14ac:dyDescent="0.2">
      <c r="A278" s="415" t="s">
        <v>672</v>
      </c>
      <c r="B278" s="584" t="s">
        <v>671</v>
      </c>
      <c r="C278" s="380" t="s">
        <v>862</v>
      </c>
      <c r="D278" s="353"/>
      <c r="E278" s="350">
        <v>67403430</v>
      </c>
      <c r="F278" s="351">
        <v>70394648</v>
      </c>
      <c r="G278" s="351">
        <v>21734</v>
      </c>
      <c r="H278" s="351">
        <v>26234</v>
      </c>
      <c r="I278" s="351">
        <v>67381696</v>
      </c>
      <c r="J278" s="351">
        <v>70368414</v>
      </c>
      <c r="K278" s="351">
        <v>34063000</v>
      </c>
      <c r="L278" s="351">
        <v>32846000</v>
      </c>
      <c r="M278" s="351">
        <v>58944.7</v>
      </c>
      <c r="N278" s="351">
        <v>60091.735200000003</v>
      </c>
      <c r="O278" s="351">
        <v>70230.100000000006</v>
      </c>
      <c r="P278" s="351">
        <v>70803.361099999995</v>
      </c>
      <c r="Q278" s="352">
        <v>94.5</v>
      </c>
      <c r="R278" s="373">
        <v>95</v>
      </c>
      <c r="S278" s="361">
        <v>0</v>
      </c>
      <c r="T278" s="361">
        <v>0</v>
      </c>
      <c r="U278" s="351">
        <v>55702.7</v>
      </c>
      <c r="V278" s="351">
        <v>57087.1</v>
      </c>
      <c r="W278" s="351">
        <v>66367.444499999998</v>
      </c>
      <c r="X278" s="351">
        <v>67263.193044999993</v>
      </c>
      <c r="Y278" s="352">
        <v>1210.06</v>
      </c>
      <c r="Z278" s="373">
        <v>1233.1099999999999</v>
      </c>
      <c r="AA278" s="352">
        <v>1209.67</v>
      </c>
      <c r="AB278" s="373">
        <v>1232.6500000000001</v>
      </c>
      <c r="AC278" s="353" t="s">
        <v>1</v>
      </c>
      <c r="AD278" s="353" t="s">
        <v>1</v>
      </c>
      <c r="AE278" s="353">
        <v>0</v>
      </c>
      <c r="AF278" s="353">
        <v>152.30000000000001</v>
      </c>
      <c r="AG278" s="353">
        <v>57.64</v>
      </c>
      <c r="AH278" s="352">
        <v>1443.05</v>
      </c>
      <c r="AI278" s="351">
        <v>1</v>
      </c>
      <c r="AJ278" s="351">
        <v>3118.7</v>
      </c>
      <c r="AK278" s="351">
        <v>0</v>
      </c>
      <c r="AL278" s="351">
        <v>0</v>
      </c>
      <c r="AM278" s="351">
        <v>1</v>
      </c>
      <c r="AN278" s="354">
        <v>3118.7</v>
      </c>
      <c r="AP278" s="356"/>
      <c r="AR278" s="430"/>
    </row>
    <row r="279" spans="1:44" s="355" customFormat="1" ht="15" x14ac:dyDescent="0.2">
      <c r="A279" s="415" t="s">
        <v>674</v>
      </c>
      <c r="B279" s="584" t="s">
        <v>673</v>
      </c>
      <c r="C279" s="380" t="s">
        <v>785</v>
      </c>
      <c r="D279" s="353"/>
      <c r="E279" s="350">
        <v>3170490</v>
      </c>
      <c r="F279" s="351">
        <v>3271601</v>
      </c>
      <c r="G279" s="351">
        <v>0</v>
      </c>
      <c r="H279" s="351">
        <v>0</v>
      </c>
      <c r="I279" s="351">
        <v>3170490</v>
      </c>
      <c r="J279" s="351">
        <v>3271601</v>
      </c>
      <c r="K279" s="351">
        <v>0</v>
      </c>
      <c r="L279" s="351">
        <v>0</v>
      </c>
      <c r="M279" s="351">
        <v>20826.5</v>
      </c>
      <c r="N279" s="351">
        <v>21070.5</v>
      </c>
      <c r="O279" s="351">
        <v>24015.1</v>
      </c>
      <c r="P279" s="351">
        <v>24100.1</v>
      </c>
      <c r="Q279" s="352">
        <v>97.899999999999991</v>
      </c>
      <c r="R279" s="373">
        <v>97.9</v>
      </c>
      <c r="S279" s="361">
        <v>0</v>
      </c>
      <c r="T279" s="361">
        <v>0</v>
      </c>
      <c r="U279" s="351">
        <v>20389.099999999999</v>
      </c>
      <c r="V279" s="351">
        <v>20628</v>
      </c>
      <c r="W279" s="351">
        <v>23510.782899999998</v>
      </c>
      <c r="X279" s="351">
        <v>23593.997900000002</v>
      </c>
      <c r="Y279" s="352">
        <v>155.5</v>
      </c>
      <c r="Z279" s="373">
        <v>158.6</v>
      </c>
      <c r="AA279" s="352">
        <v>155.5</v>
      </c>
      <c r="AB279" s="373">
        <v>158.6</v>
      </c>
      <c r="AC279" s="353" t="s">
        <v>1</v>
      </c>
      <c r="AD279" s="353" t="s">
        <v>1</v>
      </c>
      <c r="AE279" s="353">
        <v>1047.28</v>
      </c>
      <c r="AF279" s="353">
        <v>177.61</v>
      </c>
      <c r="AG279" s="353">
        <v>68.959999999999994</v>
      </c>
      <c r="AH279" s="352">
        <v>1452.45</v>
      </c>
      <c r="AI279" s="351">
        <v>0</v>
      </c>
      <c r="AJ279" s="351">
        <v>0</v>
      </c>
      <c r="AK279" s="351">
        <v>0</v>
      </c>
      <c r="AL279" s="351">
        <v>0</v>
      </c>
      <c r="AM279" s="351">
        <v>0</v>
      </c>
      <c r="AN279" s="354">
        <v>0</v>
      </c>
      <c r="AP279" s="356"/>
      <c r="AR279" s="430"/>
    </row>
    <row r="280" spans="1:44" s="355" customFormat="1" ht="15" x14ac:dyDescent="0.2">
      <c r="A280" s="415" t="s">
        <v>676</v>
      </c>
      <c r="B280" s="584" t="s">
        <v>675</v>
      </c>
      <c r="C280" s="380" t="s">
        <v>785</v>
      </c>
      <c r="D280" s="353" t="s">
        <v>1005</v>
      </c>
      <c r="E280" s="350">
        <v>7674513</v>
      </c>
      <c r="F280" s="351">
        <v>7809394</v>
      </c>
      <c r="G280" s="351">
        <v>666713</v>
      </c>
      <c r="H280" s="351">
        <v>709994</v>
      </c>
      <c r="I280" s="351">
        <v>7007800</v>
      </c>
      <c r="J280" s="351">
        <v>7099400</v>
      </c>
      <c r="K280" s="351">
        <v>0</v>
      </c>
      <c r="L280" s="351">
        <v>0</v>
      </c>
      <c r="M280" s="351">
        <v>36449</v>
      </c>
      <c r="N280" s="351">
        <v>36925.5</v>
      </c>
      <c r="O280" s="351">
        <v>39341.9</v>
      </c>
      <c r="P280" s="351">
        <v>39593.5</v>
      </c>
      <c r="Q280" s="352">
        <v>99</v>
      </c>
      <c r="R280" s="373">
        <v>99.3</v>
      </c>
      <c r="S280" s="361">
        <v>0</v>
      </c>
      <c r="T280" s="361">
        <v>0</v>
      </c>
      <c r="U280" s="351">
        <v>36193.9</v>
      </c>
      <c r="V280" s="351">
        <v>36667</v>
      </c>
      <c r="W280" s="351">
        <v>39066.506699999998</v>
      </c>
      <c r="X280" s="351">
        <v>39316.345499999996</v>
      </c>
      <c r="Y280" s="352">
        <v>212.04</v>
      </c>
      <c r="Z280" s="373">
        <v>212.98</v>
      </c>
      <c r="AA280" s="352">
        <v>193.62</v>
      </c>
      <c r="AB280" s="373">
        <v>193.62</v>
      </c>
      <c r="AC280" s="353" t="s">
        <v>1</v>
      </c>
      <c r="AD280" s="353" t="s">
        <v>1</v>
      </c>
      <c r="AE280" s="353">
        <v>1219.68</v>
      </c>
      <c r="AF280" s="353">
        <v>215.89</v>
      </c>
      <c r="AG280" s="353">
        <v>0</v>
      </c>
      <c r="AH280" s="352">
        <v>1648.55</v>
      </c>
      <c r="AI280" s="351">
        <v>22</v>
      </c>
      <c r="AJ280" s="351">
        <v>36925.5</v>
      </c>
      <c r="AK280" s="351">
        <v>0</v>
      </c>
      <c r="AL280" s="351">
        <v>0</v>
      </c>
      <c r="AM280" s="351">
        <v>21</v>
      </c>
      <c r="AN280" s="354">
        <v>36888.1</v>
      </c>
      <c r="AP280" s="356"/>
      <c r="AR280" s="430"/>
    </row>
    <row r="281" spans="1:44" s="355" customFormat="1" ht="15" x14ac:dyDescent="0.2">
      <c r="A281" s="415" t="s">
        <v>678</v>
      </c>
      <c r="B281" s="584" t="s">
        <v>677</v>
      </c>
      <c r="C281" s="380" t="s">
        <v>785</v>
      </c>
      <c r="D281" s="353"/>
      <c r="E281" s="350">
        <v>5738725.2999999998</v>
      </c>
      <c r="F281" s="351">
        <v>5862123</v>
      </c>
      <c r="G281" s="351">
        <v>503463</v>
      </c>
      <c r="H281" s="351">
        <v>531723</v>
      </c>
      <c r="I281" s="351">
        <v>5235262.3</v>
      </c>
      <c r="J281" s="351">
        <v>5330400</v>
      </c>
      <c r="K281" s="351">
        <v>19860</v>
      </c>
      <c r="L281" s="351">
        <v>19860</v>
      </c>
      <c r="M281" s="351">
        <v>38327.83</v>
      </c>
      <c r="N281" s="351">
        <v>39027.4</v>
      </c>
      <c r="O281" s="351">
        <v>44907.25</v>
      </c>
      <c r="P281" s="351">
        <v>45455.55</v>
      </c>
      <c r="Q281" s="352">
        <v>98</v>
      </c>
      <c r="R281" s="373">
        <v>98</v>
      </c>
      <c r="S281" s="361">
        <v>101.7</v>
      </c>
      <c r="T281" s="361">
        <v>101.7</v>
      </c>
      <c r="U281" s="351">
        <v>37663</v>
      </c>
      <c r="V281" s="351">
        <v>38348.6</v>
      </c>
      <c r="W281" s="351">
        <v>44110.804999999993</v>
      </c>
      <c r="X281" s="351">
        <v>44648.139000000003</v>
      </c>
      <c r="Y281" s="352">
        <v>152.37</v>
      </c>
      <c r="Z281" s="373">
        <v>152.86000000000001</v>
      </c>
      <c r="AA281" s="352">
        <v>139</v>
      </c>
      <c r="AB281" s="373">
        <v>139</v>
      </c>
      <c r="AC281" s="353" t="s">
        <v>1</v>
      </c>
      <c r="AD281" s="353" t="s">
        <v>1</v>
      </c>
      <c r="AE281" s="353">
        <v>1027.3</v>
      </c>
      <c r="AF281" s="353">
        <v>174.78</v>
      </c>
      <c r="AG281" s="353">
        <v>78.42</v>
      </c>
      <c r="AH281" s="352">
        <v>1433.36</v>
      </c>
      <c r="AI281" s="351">
        <v>50</v>
      </c>
      <c r="AJ281" s="351">
        <v>23952.93</v>
      </c>
      <c r="AK281" s="351">
        <v>0</v>
      </c>
      <c r="AL281" s="351">
        <v>0</v>
      </c>
      <c r="AM281" s="351">
        <v>42</v>
      </c>
      <c r="AN281" s="354">
        <v>23706.13</v>
      </c>
      <c r="AP281" s="356"/>
      <c r="AR281" s="430"/>
    </row>
    <row r="282" spans="1:44" s="355" customFormat="1" ht="15" x14ac:dyDescent="0.2">
      <c r="A282" s="415" t="s">
        <v>680</v>
      </c>
      <c r="B282" s="584" t="s">
        <v>679</v>
      </c>
      <c r="C282" s="380" t="s">
        <v>785</v>
      </c>
      <c r="D282" s="353"/>
      <c r="E282" s="350">
        <v>8976465</v>
      </c>
      <c r="F282" s="351">
        <v>9312546</v>
      </c>
      <c r="G282" s="351">
        <v>2286692</v>
      </c>
      <c r="H282" s="351">
        <v>2442869</v>
      </c>
      <c r="I282" s="351">
        <v>6689773</v>
      </c>
      <c r="J282" s="351">
        <v>6869677</v>
      </c>
      <c r="K282" s="351">
        <v>0</v>
      </c>
      <c r="L282" s="351">
        <v>0</v>
      </c>
      <c r="M282" s="351">
        <v>45133.1</v>
      </c>
      <c r="N282" s="351">
        <v>46346.9</v>
      </c>
      <c r="O282" s="351">
        <v>51368.6</v>
      </c>
      <c r="P282" s="351">
        <v>52348</v>
      </c>
      <c r="Q282" s="352">
        <v>98.7</v>
      </c>
      <c r="R282" s="373">
        <v>98.7</v>
      </c>
      <c r="S282" s="361">
        <v>1.6</v>
      </c>
      <c r="T282" s="361">
        <v>1.6</v>
      </c>
      <c r="U282" s="351">
        <v>44548</v>
      </c>
      <c r="V282" s="351">
        <v>45746</v>
      </c>
      <c r="W282" s="351">
        <v>50702.408199999998</v>
      </c>
      <c r="X282" s="351">
        <v>51669.076000000001</v>
      </c>
      <c r="Y282" s="352">
        <v>201.5</v>
      </c>
      <c r="Z282" s="373">
        <v>203.57</v>
      </c>
      <c r="AA282" s="352">
        <v>150.16999999999999</v>
      </c>
      <c r="AB282" s="373">
        <v>150.16999999999999</v>
      </c>
      <c r="AC282" s="353" t="s">
        <v>1</v>
      </c>
      <c r="AD282" s="353" t="s">
        <v>1</v>
      </c>
      <c r="AE282" s="353">
        <v>1161.27</v>
      </c>
      <c r="AF282" s="353">
        <v>169.47</v>
      </c>
      <c r="AG282" s="353">
        <v>78.42</v>
      </c>
      <c r="AH282" s="352">
        <v>1612.73</v>
      </c>
      <c r="AI282" s="351">
        <v>50</v>
      </c>
      <c r="AJ282" s="351">
        <v>45746</v>
      </c>
      <c r="AK282" s="351">
        <v>0</v>
      </c>
      <c r="AL282" s="351">
        <v>0</v>
      </c>
      <c r="AM282" s="351">
        <v>46</v>
      </c>
      <c r="AN282" s="354">
        <v>45511</v>
      </c>
      <c r="AP282" s="356"/>
      <c r="AR282" s="430"/>
    </row>
    <row r="283" spans="1:44" s="355" customFormat="1" ht="15" x14ac:dyDescent="0.2">
      <c r="A283" s="415" t="s">
        <v>681</v>
      </c>
      <c r="B283" s="584" t="s">
        <v>386</v>
      </c>
      <c r="C283" s="380" t="s">
        <v>786</v>
      </c>
      <c r="D283" s="353"/>
      <c r="E283" s="350">
        <v>53739222.210000001</v>
      </c>
      <c r="F283" s="351">
        <v>54850303</v>
      </c>
      <c r="G283" s="351">
        <v>2897864.21</v>
      </c>
      <c r="H283" s="351">
        <v>2992875</v>
      </c>
      <c r="I283" s="351">
        <v>50841358</v>
      </c>
      <c r="J283" s="351">
        <v>51857428</v>
      </c>
      <c r="K283" s="351">
        <v>53245</v>
      </c>
      <c r="L283" s="351">
        <v>53352</v>
      </c>
      <c r="M283" s="351">
        <v>45004.2</v>
      </c>
      <c r="N283" s="351">
        <v>45908.7</v>
      </c>
      <c r="O283" s="351">
        <v>53670.3</v>
      </c>
      <c r="P283" s="351">
        <v>54240.6</v>
      </c>
      <c r="Q283" s="352">
        <v>98</v>
      </c>
      <c r="R283" s="373">
        <v>98</v>
      </c>
      <c r="S283" s="361">
        <v>202.2</v>
      </c>
      <c r="T283" s="361">
        <v>201.2</v>
      </c>
      <c r="U283" s="351">
        <v>44306.3</v>
      </c>
      <c r="V283" s="351">
        <v>45191.7</v>
      </c>
      <c r="W283" s="351">
        <v>52799.093999999997</v>
      </c>
      <c r="X283" s="351">
        <v>53356.987999999998</v>
      </c>
      <c r="Y283" s="352">
        <v>1212.9000000000001</v>
      </c>
      <c r="Z283" s="373">
        <v>1213.72</v>
      </c>
      <c r="AA283" s="352">
        <v>1147.49</v>
      </c>
      <c r="AB283" s="373">
        <v>1147.49</v>
      </c>
      <c r="AC283" s="353" t="s">
        <v>1</v>
      </c>
      <c r="AD283" s="353" t="s">
        <v>1</v>
      </c>
      <c r="AE283" s="353">
        <v>0</v>
      </c>
      <c r="AF283" s="353">
        <v>185.9</v>
      </c>
      <c r="AG283" s="353">
        <v>92.22</v>
      </c>
      <c r="AH283" s="352">
        <v>1491.84</v>
      </c>
      <c r="AI283" s="351">
        <v>29</v>
      </c>
      <c r="AJ283" s="351">
        <v>45191.7</v>
      </c>
      <c r="AK283" s="351">
        <v>0</v>
      </c>
      <c r="AL283" s="351">
        <v>0</v>
      </c>
      <c r="AM283" s="351">
        <v>28</v>
      </c>
      <c r="AN283" s="354">
        <v>45155.4</v>
      </c>
      <c r="AP283" s="356"/>
      <c r="AR283" s="430"/>
    </row>
    <row r="284" spans="1:44" s="355" customFormat="1" ht="15" x14ac:dyDescent="0.2">
      <c r="A284" s="415" t="s">
        <v>683</v>
      </c>
      <c r="B284" s="584" t="s">
        <v>682</v>
      </c>
      <c r="C284" s="380" t="s">
        <v>785</v>
      </c>
      <c r="D284" s="353"/>
      <c r="E284" s="350">
        <v>7746234</v>
      </c>
      <c r="F284" s="351">
        <v>7898904</v>
      </c>
      <c r="G284" s="351">
        <v>1327644</v>
      </c>
      <c r="H284" s="351">
        <v>1359914</v>
      </c>
      <c r="I284" s="351">
        <v>6418590</v>
      </c>
      <c r="J284" s="351">
        <v>6538990</v>
      </c>
      <c r="K284" s="351">
        <v>0</v>
      </c>
      <c r="L284" s="351">
        <v>0</v>
      </c>
      <c r="M284" s="351">
        <v>45145</v>
      </c>
      <c r="N284" s="351">
        <v>45991.8</v>
      </c>
      <c r="O284" s="351">
        <v>53983</v>
      </c>
      <c r="P284" s="351">
        <v>54353.3</v>
      </c>
      <c r="Q284" s="352">
        <v>96.3</v>
      </c>
      <c r="R284" s="373">
        <v>96.3</v>
      </c>
      <c r="S284" s="361">
        <v>0</v>
      </c>
      <c r="T284" s="361">
        <v>0</v>
      </c>
      <c r="U284" s="351">
        <v>43474.6</v>
      </c>
      <c r="V284" s="351">
        <v>44290.1</v>
      </c>
      <c r="W284" s="351">
        <v>51985.629000000001</v>
      </c>
      <c r="X284" s="351">
        <v>52342.227899999998</v>
      </c>
      <c r="Y284" s="352">
        <v>178.18</v>
      </c>
      <c r="Z284" s="373">
        <v>178.34</v>
      </c>
      <c r="AA284" s="352">
        <v>147.63999999999999</v>
      </c>
      <c r="AB284" s="373">
        <v>147.63999999999999</v>
      </c>
      <c r="AC284" s="353" t="s">
        <v>1</v>
      </c>
      <c r="AD284" s="353" t="s">
        <v>1</v>
      </c>
      <c r="AE284" s="353">
        <v>1086.75</v>
      </c>
      <c r="AF284" s="353">
        <v>147.15</v>
      </c>
      <c r="AG284" s="353">
        <v>66.42</v>
      </c>
      <c r="AH284" s="352">
        <v>1478.66</v>
      </c>
      <c r="AI284" s="351">
        <v>27</v>
      </c>
      <c r="AJ284" s="351">
        <v>28339.1</v>
      </c>
      <c r="AK284" s="351">
        <v>0</v>
      </c>
      <c r="AL284" s="351">
        <v>0</v>
      </c>
      <c r="AM284" s="351">
        <v>27</v>
      </c>
      <c r="AN284" s="354">
        <v>28339.1</v>
      </c>
      <c r="AP284" s="356"/>
      <c r="AR284" s="430"/>
    </row>
    <row r="285" spans="1:44" s="355" customFormat="1" ht="15" x14ac:dyDescent="0.2">
      <c r="A285" s="415" t="s">
        <v>685</v>
      </c>
      <c r="B285" s="584" t="s">
        <v>684</v>
      </c>
      <c r="C285" s="380" t="s">
        <v>785</v>
      </c>
      <c r="D285" s="353"/>
      <c r="E285" s="350">
        <v>6973937</v>
      </c>
      <c r="F285" s="351">
        <v>7183990</v>
      </c>
      <c r="G285" s="351">
        <v>1103936</v>
      </c>
      <c r="H285" s="351">
        <v>1160331</v>
      </c>
      <c r="I285" s="351">
        <v>5870001</v>
      </c>
      <c r="J285" s="351">
        <v>6023659</v>
      </c>
      <c r="K285" s="351">
        <v>0</v>
      </c>
      <c r="L285" s="351">
        <v>0</v>
      </c>
      <c r="M285" s="351">
        <v>44129.5</v>
      </c>
      <c r="N285" s="351">
        <v>45231.8</v>
      </c>
      <c r="O285" s="351">
        <v>47965.4</v>
      </c>
      <c r="P285" s="351">
        <v>48859.7</v>
      </c>
      <c r="Q285" s="352">
        <v>98.5</v>
      </c>
      <c r="R285" s="373">
        <v>98.5</v>
      </c>
      <c r="S285" s="361">
        <v>696.4</v>
      </c>
      <c r="T285" s="361">
        <v>768.7</v>
      </c>
      <c r="U285" s="351">
        <v>44164</v>
      </c>
      <c r="V285" s="351">
        <v>45322</v>
      </c>
      <c r="W285" s="351">
        <v>47942.319000000003</v>
      </c>
      <c r="X285" s="351">
        <v>48895.504499999988</v>
      </c>
      <c r="Y285" s="352">
        <v>157.91</v>
      </c>
      <c r="Z285" s="373">
        <v>158.51</v>
      </c>
      <c r="AA285" s="352">
        <v>132.91</v>
      </c>
      <c r="AB285" s="373">
        <v>132.91</v>
      </c>
      <c r="AC285" s="353" t="s">
        <v>1</v>
      </c>
      <c r="AD285" s="353" t="s">
        <v>1</v>
      </c>
      <c r="AE285" s="353">
        <v>1037.8800000000001</v>
      </c>
      <c r="AF285" s="353">
        <v>157.33000000000001</v>
      </c>
      <c r="AG285" s="353">
        <v>61.38</v>
      </c>
      <c r="AH285" s="352">
        <v>1415.1</v>
      </c>
      <c r="AI285" s="351">
        <v>58</v>
      </c>
      <c r="AJ285" s="351">
        <v>45322</v>
      </c>
      <c r="AK285" s="351">
        <v>0</v>
      </c>
      <c r="AL285" s="351">
        <v>0</v>
      </c>
      <c r="AM285" s="351">
        <v>51</v>
      </c>
      <c r="AN285" s="354">
        <v>45088</v>
      </c>
      <c r="AP285" s="356"/>
      <c r="AR285" s="430"/>
    </row>
    <row r="286" spans="1:44" s="355" customFormat="1" ht="15" x14ac:dyDescent="0.2">
      <c r="A286" s="415" t="s">
        <v>687</v>
      </c>
      <c r="B286" s="584" t="s">
        <v>686</v>
      </c>
      <c r="C286" s="380" t="s">
        <v>785</v>
      </c>
      <c r="D286" s="353"/>
      <c r="E286" s="350">
        <v>4542166</v>
      </c>
      <c r="F286" s="351">
        <v>4756624</v>
      </c>
      <c r="G286" s="351">
        <v>1532813</v>
      </c>
      <c r="H286" s="351">
        <v>1673086</v>
      </c>
      <c r="I286" s="351">
        <v>3009353</v>
      </c>
      <c r="J286" s="351">
        <v>3083538</v>
      </c>
      <c r="K286" s="351">
        <v>0</v>
      </c>
      <c r="L286" s="351">
        <v>0</v>
      </c>
      <c r="M286" s="351">
        <v>30308.799999999999</v>
      </c>
      <c r="N286" s="351">
        <v>31033.5</v>
      </c>
      <c r="O286" s="351">
        <v>33151.300000000003</v>
      </c>
      <c r="P286" s="351">
        <v>34207.9</v>
      </c>
      <c r="Q286" s="352">
        <v>98.5</v>
      </c>
      <c r="R286" s="373">
        <v>98.5</v>
      </c>
      <c r="S286" s="361">
        <v>433.2</v>
      </c>
      <c r="T286" s="361">
        <v>466</v>
      </c>
      <c r="U286" s="351">
        <v>30287.4</v>
      </c>
      <c r="V286" s="351">
        <v>31034</v>
      </c>
      <c r="W286" s="351">
        <v>33087.230499999998</v>
      </c>
      <c r="X286" s="351">
        <v>34160.781500000005</v>
      </c>
      <c r="Y286" s="352">
        <v>149.97</v>
      </c>
      <c r="Z286" s="373">
        <v>153.27000000000001</v>
      </c>
      <c r="AA286" s="352">
        <v>99.36</v>
      </c>
      <c r="AB286" s="373">
        <v>99.36</v>
      </c>
      <c r="AC286" s="353" t="s">
        <v>1</v>
      </c>
      <c r="AD286" s="353" t="s">
        <v>1</v>
      </c>
      <c r="AE286" s="353">
        <v>1090.5</v>
      </c>
      <c r="AF286" s="353">
        <v>207.73</v>
      </c>
      <c r="AG286" s="353">
        <v>0</v>
      </c>
      <c r="AH286" s="352">
        <v>1451.5</v>
      </c>
      <c r="AI286" s="351">
        <v>50</v>
      </c>
      <c r="AJ286" s="351">
        <v>31034</v>
      </c>
      <c r="AK286" s="351">
        <v>0</v>
      </c>
      <c r="AL286" s="351">
        <v>0</v>
      </c>
      <c r="AM286" s="351">
        <v>47</v>
      </c>
      <c r="AN286" s="354">
        <v>30838.3</v>
      </c>
      <c r="AP286" s="356"/>
      <c r="AR286" s="430"/>
    </row>
    <row r="287" spans="1:44" s="355" customFormat="1" ht="15" x14ac:dyDescent="0.2">
      <c r="A287" s="415" t="s">
        <v>689</v>
      </c>
      <c r="B287" s="584" t="s">
        <v>688</v>
      </c>
      <c r="C287" s="380" t="s">
        <v>785</v>
      </c>
      <c r="D287" s="353"/>
      <c r="E287" s="350">
        <v>9007334</v>
      </c>
      <c r="F287" s="351">
        <v>9264457</v>
      </c>
      <c r="G287" s="351">
        <v>780334</v>
      </c>
      <c r="H287" s="351">
        <v>855477</v>
      </c>
      <c r="I287" s="351">
        <v>8227000</v>
      </c>
      <c r="J287" s="351">
        <v>8408980</v>
      </c>
      <c r="K287" s="351">
        <v>78650</v>
      </c>
      <c r="L287" s="351">
        <v>79987</v>
      </c>
      <c r="M287" s="351">
        <v>40368.28</v>
      </c>
      <c r="N287" s="351">
        <v>41155.980000000003</v>
      </c>
      <c r="O287" s="351">
        <v>50533.78</v>
      </c>
      <c r="P287" s="351">
        <v>50746.93</v>
      </c>
      <c r="Q287" s="352">
        <v>97</v>
      </c>
      <c r="R287" s="373">
        <v>97.25</v>
      </c>
      <c r="S287" s="361">
        <v>24.3</v>
      </c>
      <c r="T287" s="361">
        <v>24.3</v>
      </c>
      <c r="U287" s="351">
        <v>39181.5</v>
      </c>
      <c r="V287" s="351">
        <v>40048.5</v>
      </c>
      <c r="W287" s="351">
        <v>49042.066599999998</v>
      </c>
      <c r="X287" s="351">
        <v>49375.689425000004</v>
      </c>
      <c r="Y287" s="352">
        <v>229.89</v>
      </c>
      <c r="Z287" s="373">
        <v>231.33</v>
      </c>
      <c r="AA287" s="352">
        <v>209.97</v>
      </c>
      <c r="AB287" s="373">
        <v>209.97</v>
      </c>
      <c r="AC287" s="353" t="s">
        <v>1</v>
      </c>
      <c r="AD287" s="353" t="s">
        <v>1</v>
      </c>
      <c r="AE287" s="353">
        <v>1089.99</v>
      </c>
      <c r="AF287" s="353">
        <v>147.15</v>
      </c>
      <c r="AG287" s="353">
        <v>70.650000000000006</v>
      </c>
      <c r="AH287" s="352">
        <v>1539.12</v>
      </c>
      <c r="AI287" s="351">
        <v>10</v>
      </c>
      <c r="AJ287" s="351">
        <v>28565.99</v>
      </c>
      <c r="AK287" s="351">
        <v>1</v>
      </c>
      <c r="AL287" s="351">
        <v>11482.5</v>
      </c>
      <c r="AM287" s="351">
        <v>11</v>
      </c>
      <c r="AN287" s="354">
        <v>40048.49</v>
      </c>
      <c r="AP287" s="356"/>
      <c r="AR287" s="430"/>
    </row>
    <row r="288" spans="1:44" s="355" customFormat="1" ht="15" x14ac:dyDescent="0.2">
      <c r="A288" s="415" t="s">
        <v>691</v>
      </c>
      <c r="B288" s="584" t="s">
        <v>690</v>
      </c>
      <c r="C288" s="380" t="s">
        <v>785</v>
      </c>
      <c r="D288" s="353"/>
      <c r="E288" s="350">
        <v>7144264</v>
      </c>
      <c r="F288" s="351">
        <v>7274351</v>
      </c>
      <c r="G288" s="351">
        <v>1533981</v>
      </c>
      <c r="H288" s="351">
        <v>1587432</v>
      </c>
      <c r="I288" s="351">
        <v>5610283</v>
      </c>
      <c r="J288" s="351">
        <v>5686919</v>
      </c>
      <c r="K288" s="351">
        <v>0</v>
      </c>
      <c r="L288" s="351">
        <v>0</v>
      </c>
      <c r="M288" s="351">
        <v>36476.69</v>
      </c>
      <c r="N288" s="351">
        <v>37105.03</v>
      </c>
      <c r="O288" s="351">
        <v>39771.9</v>
      </c>
      <c r="P288" s="351">
        <v>40497.800000000003</v>
      </c>
      <c r="Q288" s="352">
        <v>99.25</v>
      </c>
      <c r="R288" s="373">
        <v>99</v>
      </c>
      <c r="S288" s="361">
        <v>175.3</v>
      </c>
      <c r="T288" s="361">
        <v>182.08</v>
      </c>
      <c r="U288" s="351">
        <v>36378.400000000001</v>
      </c>
      <c r="V288" s="351">
        <v>36916.1</v>
      </c>
      <c r="W288" s="351">
        <v>39648.910750000003</v>
      </c>
      <c r="X288" s="351">
        <v>40274.902000000002</v>
      </c>
      <c r="Y288" s="352">
        <v>196.39</v>
      </c>
      <c r="Z288" s="373">
        <v>197.05</v>
      </c>
      <c r="AA288" s="352">
        <v>154.22</v>
      </c>
      <c r="AB288" s="373">
        <v>154.05000000000001</v>
      </c>
      <c r="AC288" s="353" t="s">
        <v>1</v>
      </c>
      <c r="AD288" s="353" t="s">
        <v>1</v>
      </c>
      <c r="AE288" s="353">
        <v>1141.0899999999999</v>
      </c>
      <c r="AF288" s="353">
        <v>147.82</v>
      </c>
      <c r="AG288" s="353">
        <v>0</v>
      </c>
      <c r="AH288" s="352">
        <v>1485.96</v>
      </c>
      <c r="AI288" s="351">
        <v>5</v>
      </c>
      <c r="AJ288" s="351">
        <v>27233.919999999998</v>
      </c>
      <c r="AK288" s="351">
        <v>0</v>
      </c>
      <c r="AL288" s="351">
        <v>0</v>
      </c>
      <c r="AM288" s="351">
        <v>5</v>
      </c>
      <c r="AN288" s="354">
        <v>27233.919999999998</v>
      </c>
      <c r="AP288" s="356"/>
      <c r="AR288" s="430"/>
    </row>
    <row r="289" spans="1:44" s="355" customFormat="1" ht="15" x14ac:dyDescent="0.2">
      <c r="A289" s="415" t="s">
        <v>692</v>
      </c>
      <c r="B289" s="584" t="s">
        <v>387</v>
      </c>
      <c r="C289" s="380" t="s">
        <v>786</v>
      </c>
      <c r="D289" s="353"/>
      <c r="E289" s="350">
        <v>52232780</v>
      </c>
      <c r="F289" s="351">
        <v>53857885</v>
      </c>
      <c r="G289" s="351">
        <v>0</v>
      </c>
      <c r="H289" s="351">
        <v>0</v>
      </c>
      <c r="I289" s="351">
        <v>52232780</v>
      </c>
      <c r="J289" s="351">
        <v>53857885</v>
      </c>
      <c r="K289" s="351">
        <v>0</v>
      </c>
      <c r="L289" s="351">
        <v>0</v>
      </c>
      <c r="M289" s="351">
        <v>46444</v>
      </c>
      <c r="N289" s="351">
        <v>48495</v>
      </c>
      <c r="O289" s="351">
        <v>54000</v>
      </c>
      <c r="P289" s="351">
        <v>55296</v>
      </c>
      <c r="Q289" s="352">
        <v>100</v>
      </c>
      <c r="R289" s="373">
        <v>98.75</v>
      </c>
      <c r="S289" s="361">
        <v>0</v>
      </c>
      <c r="T289" s="361">
        <v>0</v>
      </c>
      <c r="U289" s="351">
        <v>46444</v>
      </c>
      <c r="V289" s="351">
        <v>47888.800000000003</v>
      </c>
      <c r="W289" s="351">
        <v>54000</v>
      </c>
      <c r="X289" s="351">
        <v>54604.800000000003</v>
      </c>
      <c r="Y289" s="352">
        <v>1124.6400000000001</v>
      </c>
      <c r="Z289" s="373">
        <v>1124.6400000000001</v>
      </c>
      <c r="AA289" s="352">
        <v>1124.6400000000001</v>
      </c>
      <c r="AB289" s="373">
        <v>1124.6400000000001</v>
      </c>
      <c r="AC289" s="353" t="s">
        <v>1</v>
      </c>
      <c r="AD289" s="353" t="s">
        <v>1</v>
      </c>
      <c r="AE289" s="353">
        <v>0</v>
      </c>
      <c r="AF289" s="353">
        <v>147.15</v>
      </c>
      <c r="AG289" s="353">
        <v>66.42</v>
      </c>
      <c r="AH289" s="352">
        <v>1338.21</v>
      </c>
      <c r="AI289" s="351">
        <v>0</v>
      </c>
      <c r="AJ289" s="351">
        <v>0</v>
      </c>
      <c r="AK289" s="351">
        <v>0</v>
      </c>
      <c r="AL289" s="351">
        <v>0</v>
      </c>
      <c r="AM289" s="351">
        <v>0</v>
      </c>
      <c r="AN289" s="354">
        <v>0</v>
      </c>
      <c r="AP289" s="356"/>
      <c r="AR289" s="430"/>
    </row>
    <row r="290" spans="1:44" s="355" customFormat="1" ht="15" x14ac:dyDescent="0.2">
      <c r="A290" s="415" t="s">
        <v>693</v>
      </c>
      <c r="B290" s="584" t="s">
        <v>388</v>
      </c>
      <c r="C290" s="380" t="s">
        <v>785</v>
      </c>
      <c r="D290" s="353"/>
      <c r="E290" s="350">
        <v>10382202</v>
      </c>
      <c r="F290" s="351">
        <v>10837430</v>
      </c>
      <c r="G290" s="351">
        <v>1961045.78</v>
      </c>
      <c r="H290" s="351">
        <v>2043129.48</v>
      </c>
      <c r="I290" s="351">
        <v>8421156.2200000007</v>
      </c>
      <c r="J290" s="351">
        <v>8794300.5199999996</v>
      </c>
      <c r="K290" s="351">
        <v>380689</v>
      </c>
      <c r="L290" s="351">
        <v>387625</v>
      </c>
      <c r="M290" s="351">
        <v>46596.56</v>
      </c>
      <c r="N290" s="351">
        <v>47711.7</v>
      </c>
      <c r="O290" s="351">
        <v>50103.79</v>
      </c>
      <c r="P290" s="351">
        <v>51048.1</v>
      </c>
      <c r="Q290" s="352">
        <v>98</v>
      </c>
      <c r="R290" s="373">
        <v>98.3</v>
      </c>
      <c r="S290" s="361">
        <v>0</v>
      </c>
      <c r="T290" s="361">
        <v>0</v>
      </c>
      <c r="U290" s="351">
        <v>45804.52</v>
      </c>
      <c r="V290" s="351">
        <v>46900.52</v>
      </c>
      <c r="W290" s="351">
        <v>49252.026651300002</v>
      </c>
      <c r="X290" s="351">
        <v>50180.282299999992</v>
      </c>
      <c r="Y290" s="352">
        <v>226.66</v>
      </c>
      <c r="Z290" s="373">
        <v>231.07</v>
      </c>
      <c r="AA290" s="352">
        <v>183.85</v>
      </c>
      <c r="AB290" s="373">
        <v>187.51</v>
      </c>
      <c r="AC290" s="353" t="s">
        <v>1</v>
      </c>
      <c r="AD290" s="353" t="s">
        <v>1</v>
      </c>
      <c r="AE290" s="353">
        <v>1089.99</v>
      </c>
      <c r="AF290" s="353">
        <v>147.15</v>
      </c>
      <c r="AG290" s="353">
        <v>70.650000000000006</v>
      </c>
      <c r="AH290" s="352">
        <v>1538.86</v>
      </c>
      <c r="AI290" s="351">
        <v>27</v>
      </c>
      <c r="AJ290" s="351">
        <v>34059.74</v>
      </c>
      <c r="AK290" s="351">
        <v>0</v>
      </c>
      <c r="AL290" s="351">
        <v>0</v>
      </c>
      <c r="AM290" s="351">
        <v>27</v>
      </c>
      <c r="AN290" s="354">
        <v>34059.74</v>
      </c>
      <c r="AP290" s="356"/>
      <c r="AR290" s="430"/>
    </row>
    <row r="291" spans="1:44" s="355" customFormat="1" ht="15" x14ac:dyDescent="0.2">
      <c r="A291" s="415" t="s">
        <v>694</v>
      </c>
      <c r="B291" s="584" t="s">
        <v>217</v>
      </c>
      <c r="C291" s="380" t="s">
        <v>786</v>
      </c>
      <c r="D291" s="353"/>
      <c r="E291" s="350">
        <v>52801837</v>
      </c>
      <c r="F291" s="351">
        <v>53659746</v>
      </c>
      <c r="G291" s="351">
        <v>194300</v>
      </c>
      <c r="H291" s="351">
        <v>223028</v>
      </c>
      <c r="I291" s="351">
        <v>52607537</v>
      </c>
      <c r="J291" s="351">
        <v>53436718</v>
      </c>
      <c r="K291" s="351">
        <v>83900</v>
      </c>
      <c r="L291" s="351">
        <v>89478</v>
      </c>
      <c r="M291" s="351">
        <v>43226.2</v>
      </c>
      <c r="N291" s="351">
        <v>44136.2</v>
      </c>
      <c r="O291" s="351">
        <v>52062.9</v>
      </c>
      <c r="P291" s="351">
        <v>52495.6</v>
      </c>
      <c r="Q291" s="352">
        <v>96.5</v>
      </c>
      <c r="R291" s="373">
        <v>96</v>
      </c>
      <c r="S291" s="361">
        <v>0</v>
      </c>
      <c r="T291" s="361">
        <v>0</v>
      </c>
      <c r="U291" s="351">
        <v>41713.300000000003</v>
      </c>
      <c r="V291" s="351">
        <v>42370.8</v>
      </c>
      <c r="W291" s="351">
        <v>50240.698499999999</v>
      </c>
      <c r="X291" s="351">
        <v>50395.775999999998</v>
      </c>
      <c r="Y291" s="352">
        <v>1265.83</v>
      </c>
      <c r="Z291" s="373">
        <v>1266.43</v>
      </c>
      <c r="AA291" s="352">
        <v>1261.17</v>
      </c>
      <c r="AB291" s="373">
        <v>1261.17</v>
      </c>
      <c r="AC291" s="353" t="s">
        <v>1</v>
      </c>
      <c r="AD291" s="353" t="s">
        <v>1</v>
      </c>
      <c r="AE291" s="353">
        <v>0</v>
      </c>
      <c r="AF291" s="353">
        <v>169.47</v>
      </c>
      <c r="AG291" s="353">
        <v>78.42</v>
      </c>
      <c r="AH291" s="352">
        <v>1514.32</v>
      </c>
      <c r="AI291" s="351">
        <v>1</v>
      </c>
      <c r="AJ291" s="351">
        <v>5719.39</v>
      </c>
      <c r="AK291" s="351">
        <v>0</v>
      </c>
      <c r="AL291" s="351">
        <v>0</v>
      </c>
      <c r="AM291" s="351">
        <v>1</v>
      </c>
      <c r="AN291" s="354">
        <v>5719.39</v>
      </c>
      <c r="AP291" s="356"/>
      <c r="AR291" s="430"/>
    </row>
    <row r="292" spans="1:44" s="355" customFormat="1" ht="15" x14ac:dyDescent="0.2">
      <c r="A292" s="415" t="s">
        <v>696</v>
      </c>
      <c r="B292" s="584" t="s">
        <v>695</v>
      </c>
      <c r="C292" s="380" t="s">
        <v>785</v>
      </c>
      <c r="D292" s="353"/>
      <c r="E292" s="350">
        <v>4158254</v>
      </c>
      <c r="F292" s="351">
        <v>4284834</v>
      </c>
      <c r="G292" s="351">
        <v>983933.8</v>
      </c>
      <c r="H292" s="351">
        <v>1046162</v>
      </c>
      <c r="I292" s="351">
        <v>3174320.2</v>
      </c>
      <c r="J292" s="351">
        <v>3238672</v>
      </c>
      <c r="K292" s="351">
        <v>0</v>
      </c>
      <c r="L292" s="351">
        <v>0</v>
      </c>
      <c r="M292" s="351">
        <v>22222.400000000001</v>
      </c>
      <c r="N292" s="351">
        <v>22557.599999999999</v>
      </c>
      <c r="O292" s="351">
        <v>25067.5</v>
      </c>
      <c r="P292" s="351">
        <v>25324.400000000001</v>
      </c>
      <c r="Q292" s="352">
        <v>98</v>
      </c>
      <c r="R292" s="373">
        <v>98.5</v>
      </c>
      <c r="S292" s="361">
        <v>0</v>
      </c>
      <c r="T292" s="361">
        <v>0</v>
      </c>
      <c r="U292" s="351">
        <v>21778</v>
      </c>
      <c r="V292" s="351">
        <v>22219.200000000001</v>
      </c>
      <c r="W292" s="351">
        <v>24566.149999999998</v>
      </c>
      <c r="X292" s="351">
        <v>24944.534000000003</v>
      </c>
      <c r="Y292" s="352">
        <v>190.94</v>
      </c>
      <c r="Z292" s="373">
        <v>192.84</v>
      </c>
      <c r="AA292" s="352">
        <v>145.76</v>
      </c>
      <c r="AB292" s="373">
        <v>145.76</v>
      </c>
      <c r="AC292" s="353" t="s">
        <v>1</v>
      </c>
      <c r="AD292" s="353" t="s">
        <v>1</v>
      </c>
      <c r="AE292" s="353">
        <v>1161.27</v>
      </c>
      <c r="AF292" s="353">
        <v>169.47</v>
      </c>
      <c r="AG292" s="353">
        <v>78.42</v>
      </c>
      <c r="AH292" s="352">
        <v>1602</v>
      </c>
      <c r="AI292" s="351">
        <v>64</v>
      </c>
      <c r="AJ292" s="351">
        <v>22219.200000000001</v>
      </c>
      <c r="AK292" s="351">
        <v>0</v>
      </c>
      <c r="AL292" s="351">
        <v>0</v>
      </c>
      <c r="AM292" s="351">
        <v>50</v>
      </c>
      <c r="AN292" s="354">
        <v>21983</v>
      </c>
      <c r="AP292" s="356"/>
      <c r="AR292" s="430"/>
    </row>
    <row r="293" spans="1:44" s="355" customFormat="1" ht="15" x14ac:dyDescent="0.2">
      <c r="A293" s="415" t="s">
        <v>698</v>
      </c>
      <c r="B293" s="584" t="s">
        <v>697</v>
      </c>
      <c r="C293" s="380" t="s">
        <v>981</v>
      </c>
      <c r="D293" s="353"/>
      <c r="E293" s="350">
        <v>66395598.890000001</v>
      </c>
      <c r="F293" s="351">
        <v>69814540</v>
      </c>
      <c r="G293" s="351">
        <v>0</v>
      </c>
      <c r="H293" s="351">
        <v>0</v>
      </c>
      <c r="I293" s="351">
        <v>66395598.890000001</v>
      </c>
      <c r="J293" s="351">
        <v>69814540</v>
      </c>
      <c r="K293" s="351">
        <v>1669727.92</v>
      </c>
      <c r="L293" s="351">
        <v>1702834</v>
      </c>
      <c r="M293" s="351">
        <v>78103.353900000002</v>
      </c>
      <c r="N293" s="351">
        <v>81699.600000000006</v>
      </c>
      <c r="O293" s="351">
        <v>102490.3539</v>
      </c>
      <c r="P293" s="351">
        <v>105420.6</v>
      </c>
      <c r="Q293" s="352">
        <v>96</v>
      </c>
      <c r="R293" s="373">
        <v>96.5</v>
      </c>
      <c r="S293" s="361">
        <v>0</v>
      </c>
      <c r="T293" s="361">
        <v>0</v>
      </c>
      <c r="U293" s="351">
        <v>74979.199999999997</v>
      </c>
      <c r="V293" s="351">
        <v>78840.100000000006</v>
      </c>
      <c r="W293" s="351">
        <v>98390.739743999991</v>
      </c>
      <c r="X293" s="351">
        <v>101730.879</v>
      </c>
      <c r="Y293" s="352">
        <v>885.52</v>
      </c>
      <c r="Z293" s="373">
        <v>885.52</v>
      </c>
      <c r="AA293" s="352">
        <v>885.52</v>
      </c>
      <c r="AB293" s="373">
        <v>885.52</v>
      </c>
      <c r="AC293" s="353" t="s">
        <v>1</v>
      </c>
      <c r="AD293" s="353" t="s">
        <v>1</v>
      </c>
      <c r="AE293" s="353">
        <v>295</v>
      </c>
      <c r="AF293" s="353">
        <v>0</v>
      </c>
      <c r="AG293" s="353">
        <v>0</v>
      </c>
      <c r="AH293" s="352">
        <v>1180.52</v>
      </c>
      <c r="AI293" s="351">
        <v>0</v>
      </c>
      <c r="AJ293" s="351">
        <v>0</v>
      </c>
      <c r="AK293" s="351">
        <v>0</v>
      </c>
      <c r="AL293" s="351">
        <v>0</v>
      </c>
      <c r="AM293" s="351">
        <v>0</v>
      </c>
      <c r="AN293" s="354">
        <v>0</v>
      </c>
      <c r="AP293" s="356"/>
      <c r="AR293" s="430"/>
    </row>
    <row r="294" spans="1:44" s="355" customFormat="1" ht="15" x14ac:dyDescent="0.2">
      <c r="A294" s="415" t="s">
        <v>700</v>
      </c>
      <c r="B294" s="584" t="s">
        <v>699</v>
      </c>
      <c r="C294" s="380" t="s">
        <v>862</v>
      </c>
      <c r="D294" s="353"/>
      <c r="E294" s="350">
        <v>79567791</v>
      </c>
      <c r="F294" s="351">
        <v>80376394</v>
      </c>
      <c r="G294" s="351">
        <v>57545</v>
      </c>
      <c r="H294" s="351">
        <v>60435</v>
      </c>
      <c r="I294" s="351">
        <v>79510246</v>
      </c>
      <c r="J294" s="351">
        <v>80315959</v>
      </c>
      <c r="K294" s="351">
        <v>31504871</v>
      </c>
      <c r="L294" s="351">
        <v>30302197</v>
      </c>
      <c r="M294" s="351">
        <v>72534.8</v>
      </c>
      <c r="N294" s="351">
        <v>73366</v>
      </c>
      <c r="O294" s="351">
        <v>81981.2</v>
      </c>
      <c r="P294" s="351">
        <v>82040.399999999994</v>
      </c>
      <c r="Q294" s="352">
        <v>99.18</v>
      </c>
      <c r="R294" s="373">
        <v>99.05</v>
      </c>
      <c r="S294" s="361">
        <v>0</v>
      </c>
      <c r="T294" s="361">
        <v>0</v>
      </c>
      <c r="U294" s="351">
        <v>71940</v>
      </c>
      <c r="V294" s="351">
        <v>72669</v>
      </c>
      <c r="W294" s="351">
        <v>81308.954159999994</v>
      </c>
      <c r="X294" s="351">
        <v>81261.016199999998</v>
      </c>
      <c r="Y294" s="352">
        <v>1106.03</v>
      </c>
      <c r="Z294" s="373">
        <v>1106.06</v>
      </c>
      <c r="AA294" s="352">
        <v>1105.23</v>
      </c>
      <c r="AB294" s="373">
        <v>1105.23</v>
      </c>
      <c r="AC294" s="353" t="s">
        <v>1</v>
      </c>
      <c r="AD294" s="353" t="s">
        <v>1</v>
      </c>
      <c r="AE294" s="353">
        <v>0</v>
      </c>
      <c r="AF294" s="353">
        <v>152.30000000000001</v>
      </c>
      <c r="AG294" s="353">
        <v>57.64</v>
      </c>
      <c r="AH294" s="352">
        <v>1316</v>
      </c>
      <c r="AI294" s="351">
        <v>4</v>
      </c>
      <c r="AJ294" s="351">
        <v>1920</v>
      </c>
      <c r="AK294" s="351">
        <v>0</v>
      </c>
      <c r="AL294" s="351">
        <v>0</v>
      </c>
      <c r="AM294" s="351">
        <v>1</v>
      </c>
      <c r="AN294" s="354">
        <v>1422</v>
      </c>
      <c r="AP294" s="356"/>
      <c r="AR294" s="430"/>
    </row>
    <row r="295" spans="1:44" s="355" customFormat="1" ht="15" x14ac:dyDescent="0.2">
      <c r="A295" s="415" t="s">
        <v>702</v>
      </c>
      <c r="B295" s="584" t="s">
        <v>701</v>
      </c>
      <c r="C295" s="380" t="s">
        <v>785</v>
      </c>
      <c r="D295" s="353"/>
      <c r="E295" s="350">
        <v>8415201</v>
      </c>
      <c r="F295" s="351">
        <v>8823462</v>
      </c>
      <c r="G295" s="351">
        <v>1803078</v>
      </c>
      <c r="H295" s="351">
        <v>1987033</v>
      </c>
      <c r="I295" s="351">
        <v>6612123</v>
      </c>
      <c r="J295" s="351">
        <v>6836429</v>
      </c>
      <c r="K295" s="351">
        <v>219820</v>
      </c>
      <c r="L295" s="351">
        <v>226670</v>
      </c>
      <c r="M295" s="351">
        <v>43073.5</v>
      </c>
      <c r="N295" s="351">
        <v>43663.5</v>
      </c>
      <c r="O295" s="351">
        <v>47511.3</v>
      </c>
      <c r="P295" s="351">
        <v>47302.8</v>
      </c>
      <c r="Q295" s="352">
        <v>98.7</v>
      </c>
      <c r="R295" s="373">
        <v>98.7</v>
      </c>
      <c r="S295" s="361">
        <v>0</v>
      </c>
      <c r="T295" s="361">
        <v>0</v>
      </c>
      <c r="U295" s="351">
        <v>42513.5</v>
      </c>
      <c r="V295" s="351">
        <v>43095.9</v>
      </c>
      <c r="W295" s="351">
        <v>46893.653100000003</v>
      </c>
      <c r="X295" s="351">
        <v>46687.863600000004</v>
      </c>
      <c r="Y295" s="352">
        <v>197.94</v>
      </c>
      <c r="Z295" s="373">
        <v>204.74</v>
      </c>
      <c r="AA295" s="352">
        <v>155.53</v>
      </c>
      <c r="AB295" s="373">
        <v>158.63</v>
      </c>
      <c r="AC295" s="353" t="s">
        <v>1</v>
      </c>
      <c r="AD295" s="353" t="s">
        <v>1</v>
      </c>
      <c r="AE295" s="353">
        <v>1089.99</v>
      </c>
      <c r="AF295" s="353">
        <v>147.15</v>
      </c>
      <c r="AG295" s="353">
        <v>70.650000000000006</v>
      </c>
      <c r="AH295" s="352">
        <v>1512.53</v>
      </c>
      <c r="AI295" s="351">
        <v>16</v>
      </c>
      <c r="AJ295" s="351">
        <v>24833.7</v>
      </c>
      <c r="AK295" s="351">
        <v>0</v>
      </c>
      <c r="AL295" s="351">
        <v>0</v>
      </c>
      <c r="AM295" s="351">
        <v>16</v>
      </c>
      <c r="AN295" s="354">
        <v>24833.7</v>
      </c>
      <c r="AP295" s="356"/>
      <c r="AR295" s="430"/>
    </row>
    <row r="296" spans="1:44" s="355" customFormat="1" ht="15" x14ac:dyDescent="0.2">
      <c r="A296" s="415" t="s">
        <v>329</v>
      </c>
      <c r="B296" s="584" t="s">
        <v>328</v>
      </c>
      <c r="C296" s="380" t="s">
        <v>785</v>
      </c>
      <c r="D296" s="353"/>
      <c r="E296" s="350">
        <v>7104535.568</v>
      </c>
      <c r="F296" s="351">
        <v>7141632</v>
      </c>
      <c r="G296" s="351">
        <v>2409490</v>
      </c>
      <c r="H296" s="351">
        <v>2488320</v>
      </c>
      <c r="I296" s="351">
        <v>4695045.568</v>
      </c>
      <c r="J296" s="351">
        <v>4653312</v>
      </c>
      <c r="K296" s="351">
        <v>0</v>
      </c>
      <c r="L296" s="351">
        <v>0</v>
      </c>
      <c r="M296" s="351">
        <v>33150.699999999997</v>
      </c>
      <c r="N296" s="351">
        <v>33799.69</v>
      </c>
      <c r="O296" s="351">
        <v>35429.1</v>
      </c>
      <c r="P296" s="351">
        <v>35983.74</v>
      </c>
      <c r="Q296" s="352">
        <v>98.4</v>
      </c>
      <c r="R296" s="373">
        <v>98.6</v>
      </c>
      <c r="S296" s="361">
        <v>205.3</v>
      </c>
      <c r="T296" s="361">
        <v>213.3</v>
      </c>
      <c r="U296" s="351">
        <v>32825.599999999999</v>
      </c>
      <c r="V296" s="351">
        <v>33539.800000000003</v>
      </c>
      <c r="W296" s="351">
        <v>35067.534400000004</v>
      </c>
      <c r="X296" s="351">
        <v>35693.267639999998</v>
      </c>
      <c r="Y296" s="352">
        <v>216.43</v>
      </c>
      <c r="Z296" s="373">
        <v>212.93</v>
      </c>
      <c r="AA296" s="352">
        <v>143.03</v>
      </c>
      <c r="AB296" s="373">
        <v>138.74</v>
      </c>
      <c r="AC296" s="353" t="s">
        <v>1</v>
      </c>
      <c r="AD296" s="353" t="s">
        <v>1</v>
      </c>
      <c r="AE296" s="353">
        <v>1086.75</v>
      </c>
      <c r="AF296" s="353">
        <v>147.15</v>
      </c>
      <c r="AG296" s="353">
        <v>66.42</v>
      </c>
      <c r="AH296" s="352">
        <v>1513.25</v>
      </c>
      <c r="AI296" s="351">
        <v>57</v>
      </c>
      <c r="AJ296" s="351">
        <v>33539.800000000003</v>
      </c>
      <c r="AK296" s="351">
        <v>0</v>
      </c>
      <c r="AL296" s="351">
        <v>0</v>
      </c>
      <c r="AM296" s="351">
        <v>54</v>
      </c>
      <c r="AN296" s="354">
        <v>33395.01</v>
      </c>
      <c r="AP296" s="356"/>
      <c r="AR296" s="430"/>
    </row>
    <row r="297" spans="1:44" s="355" customFormat="1" ht="15" x14ac:dyDescent="0.2">
      <c r="A297" s="415" t="s">
        <v>331</v>
      </c>
      <c r="B297" s="584" t="s">
        <v>330</v>
      </c>
      <c r="C297" s="380" t="s">
        <v>785</v>
      </c>
      <c r="D297" s="353"/>
      <c r="E297" s="350">
        <v>8356647</v>
      </c>
      <c r="F297" s="351">
        <v>8576751</v>
      </c>
      <c r="G297" s="351">
        <v>2914167</v>
      </c>
      <c r="H297" s="351">
        <v>3026613</v>
      </c>
      <c r="I297" s="351">
        <v>5442480</v>
      </c>
      <c r="J297" s="351">
        <v>5550138</v>
      </c>
      <c r="K297" s="351">
        <v>0</v>
      </c>
      <c r="L297" s="351">
        <v>0</v>
      </c>
      <c r="M297" s="351">
        <v>46431.9</v>
      </c>
      <c r="N297" s="351">
        <v>47258.8</v>
      </c>
      <c r="O297" s="351">
        <v>49927.1</v>
      </c>
      <c r="P297" s="351">
        <v>50627.8</v>
      </c>
      <c r="Q297" s="352">
        <v>98</v>
      </c>
      <c r="R297" s="373">
        <v>98</v>
      </c>
      <c r="S297" s="361">
        <v>1137.2</v>
      </c>
      <c r="T297" s="361">
        <v>1249.5</v>
      </c>
      <c r="U297" s="351">
        <v>46640.5</v>
      </c>
      <c r="V297" s="351">
        <v>47563.1</v>
      </c>
      <c r="W297" s="351">
        <v>50065.757999999994</v>
      </c>
      <c r="X297" s="351">
        <v>50864.744000000006</v>
      </c>
      <c r="Y297" s="352">
        <v>179.17</v>
      </c>
      <c r="Z297" s="373">
        <v>180.32</v>
      </c>
      <c r="AA297" s="352">
        <v>116.69</v>
      </c>
      <c r="AB297" s="373">
        <v>116.69</v>
      </c>
      <c r="AC297" s="353" t="s">
        <v>1</v>
      </c>
      <c r="AD297" s="353" t="s">
        <v>1</v>
      </c>
      <c r="AE297" s="353">
        <v>1232.46</v>
      </c>
      <c r="AF297" s="353">
        <v>163.69999999999999</v>
      </c>
      <c r="AG297" s="353">
        <v>0</v>
      </c>
      <c r="AH297" s="352">
        <v>1576.48</v>
      </c>
      <c r="AI297" s="351">
        <v>68</v>
      </c>
      <c r="AJ297" s="351">
        <v>47563.1</v>
      </c>
      <c r="AK297" s="351">
        <v>0</v>
      </c>
      <c r="AL297" s="351">
        <v>0</v>
      </c>
      <c r="AM297" s="351">
        <v>62</v>
      </c>
      <c r="AN297" s="354">
        <v>46929.9</v>
      </c>
      <c r="AP297" s="356"/>
      <c r="AR297" s="430"/>
    </row>
    <row r="298" spans="1:44" s="355" customFormat="1" ht="15" x14ac:dyDescent="0.2">
      <c r="A298" s="415" t="s">
        <v>333</v>
      </c>
      <c r="B298" s="584" t="s">
        <v>332</v>
      </c>
      <c r="C298" s="380" t="s">
        <v>862</v>
      </c>
      <c r="D298" s="353"/>
      <c r="E298" s="350">
        <v>104786806</v>
      </c>
      <c r="F298" s="351">
        <v>109449944</v>
      </c>
      <c r="G298" s="351">
        <v>2906748</v>
      </c>
      <c r="H298" s="351">
        <v>2974688.75</v>
      </c>
      <c r="I298" s="351">
        <v>101880058</v>
      </c>
      <c r="J298" s="351">
        <v>106475256</v>
      </c>
      <c r="K298" s="351">
        <v>15662674</v>
      </c>
      <c r="L298" s="351">
        <v>15752249</v>
      </c>
      <c r="M298" s="351">
        <v>92232</v>
      </c>
      <c r="N298" s="351">
        <v>94511.3</v>
      </c>
      <c r="O298" s="351">
        <v>102816</v>
      </c>
      <c r="P298" s="351">
        <v>107240.5</v>
      </c>
      <c r="Q298" s="352">
        <v>97</v>
      </c>
      <c r="R298" s="373">
        <v>97</v>
      </c>
      <c r="S298" s="361">
        <v>0</v>
      </c>
      <c r="T298" s="361">
        <v>0</v>
      </c>
      <c r="U298" s="351">
        <v>89465</v>
      </c>
      <c r="V298" s="351">
        <v>91676</v>
      </c>
      <c r="W298" s="351">
        <v>99731.520000000004</v>
      </c>
      <c r="X298" s="351">
        <v>104023.285</v>
      </c>
      <c r="Y298" s="352">
        <v>1171.26</v>
      </c>
      <c r="Z298" s="373">
        <v>1193.8800000000001</v>
      </c>
      <c r="AA298" s="352">
        <v>1138.77</v>
      </c>
      <c r="AB298" s="373">
        <v>1161.43</v>
      </c>
      <c r="AC298" s="353" t="s">
        <v>1</v>
      </c>
      <c r="AD298" s="353" t="s">
        <v>1</v>
      </c>
      <c r="AE298" s="353">
        <v>0</v>
      </c>
      <c r="AF298" s="353">
        <v>140.94999999999999</v>
      </c>
      <c r="AG298" s="353">
        <v>58.54</v>
      </c>
      <c r="AH298" s="352">
        <v>1393.37</v>
      </c>
      <c r="AI298" s="351">
        <v>25</v>
      </c>
      <c r="AJ298" s="351">
        <v>34976</v>
      </c>
      <c r="AK298" s="351">
        <v>0</v>
      </c>
      <c r="AL298" s="351">
        <v>0</v>
      </c>
      <c r="AM298" s="351">
        <v>24</v>
      </c>
      <c r="AN298" s="354">
        <v>34956</v>
      </c>
      <c r="AP298" s="356"/>
      <c r="AR298" s="430"/>
    </row>
    <row r="299" spans="1:44" s="355" customFormat="1" ht="15" x14ac:dyDescent="0.2">
      <c r="A299" s="415" t="s">
        <v>335</v>
      </c>
      <c r="B299" s="584" t="s">
        <v>334</v>
      </c>
      <c r="C299" s="380" t="s">
        <v>862</v>
      </c>
      <c r="D299" s="353"/>
      <c r="E299" s="350">
        <v>86763621</v>
      </c>
      <c r="F299" s="351">
        <v>93702967</v>
      </c>
      <c r="G299" s="351">
        <v>0</v>
      </c>
      <c r="H299" s="351">
        <v>0</v>
      </c>
      <c r="I299" s="351">
        <v>86763621</v>
      </c>
      <c r="J299" s="351">
        <v>93702967</v>
      </c>
      <c r="K299" s="351">
        <v>13673381</v>
      </c>
      <c r="L299" s="351">
        <v>12924229</v>
      </c>
      <c r="M299" s="351">
        <v>62460.22</v>
      </c>
      <c r="N299" s="351">
        <v>66572.149999999994</v>
      </c>
      <c r="O299" s="351">
        <v>81443.58</v>
      </c>
      <c r="P299" s="351">
        <v>82679.45</v>
      </c>
      <c r="Q299" s="352">
        <v>98.5</v>
      </c>
      <c r="R299" s="373">
        <v>97.86</v>
      </c>
      <c r="S299" s="361">
        <v>0</v>
      </c>
      <c r="T299" s="361">
        <v>0</v>
      </c>
      <c r="U299" s="351">
        <v>61523.3</v>
      </c>
      <c r="V299" s="351">
        <v>65147.5</v>
      </c>
      <c r="W299" s="351">
        <v>80221.926300000006</v>
      </c>
      <c r="X299" s="351">
        <v>80910.109769999995</v>
      </c>
      <c r="Y299" s="352">
        <v>1410.26</v>
      </c>
      <c r="Z299" s="373">
        <v>1438.32</v>
      </c>
      <c r="AA299" s="352">
        <v>1410.26</v>
      </c>
      <c r="AB299" s="373">
        <v>1438.32</v>
      </c>
      <c r="AC299" s="353" t="s">
        <v>1</v>
      </c>
      <c r="AD299" s="353" t="s">
        <v>1</v>
      </c>
      <c r="AE299" s="353">
        <v>0</v>
      </c>
      <c r="AF299" s="353">
        <v>106.55</v>
      </c>
      <c r="AG299" s="353">
        <v>54.94</v>
      </c>
      <c r="AH299" s="352">
        <v>1599.81</v>
      </c>
      <c r="AI299" s="351">
        <v>0</v>
      </c>
      <c r="AJ299" s="351">
        <v>0</v>
      </c>
      <c r="AK299" s="351">
        <v>0</v>
      </c>
      <c r="AL299" s="351">
        <v>0</v>
      </c>
      <c r="AM299" s="351">
        <v>0</v>
      </c>
      <c r="AN299" s="354">
        <v>0</v>
      </c>
      <c r="AP299" s="356"/>
      <c r="AR299" s="430"/>
    </row>
    <row r="300" spans="1:44" s="355" customFormat="1" ht="15" x14ac:dyDescent="0.2">
      <c r="A300" s="415" t="s">
        <v>337</v>
      </c>
      <c r="B300" s="584" t="s">
        <v>336</v>
      </c>
      <c r="C300" s="380" t="s">
        <v>979</v>
      </c>
      <c r="D300" s="353"/>
      <c r="E300" s="350">
        <v>75414000</v>
      </c>
      <c r="F300" s="351">
        <v>78956000</v>
      </c>
      <c r="G300" s="351">
        <v>0</v>
      </c>
      <c r="H300" s="351">
        <v>0</v>
      </c>
      <c r="I300" s="351">
        <v>75414000</v>
      </c>
      <c r="J300" s="351">
        <v>78956000</v>
      </c>
      <c r="K300" s="351">
        <v>7931200</v>
      </c>
      <c r="L300" s="351">
        <v>8379800</v>
      </c>
      <c r="M300" s="351">
        <v>67825.7</v>
      </c>
      <c r="N300" s="351">
        <v>70282.53</v>
      </c>
      <c r="O300" s="351">
        <v>82803.8</v>
      </c>
      <c r="P300" s="351">
        <v>83701.42</v>
      </c>
      <c r="Q300" s="352">
        <v>96.5</v>
      </c>
      <c r="R300" s="373">
        <v>97.5</v>
      </c>
      <c r="S300" s="361">
        <v>0</v>
      </c>
      <c r="T300" s="361">
        <v>0</v>
      </c>
      <c r="U300" s="351">
        <v>65451.8</v>
      </c>
      <c r="V300" s="351">
        <v>68525.5</v>
      </c>
      <c r="W300" s="351">
        <v>79905.667000000001</v>
      </c>
      <c r="X300" s="351">
        <v>81608.8845</v>
      </c>
      <c r="Y300" s="352">
        <v>1152.21</v>
      </c>
      <c r="Z300" s="373">
        <v>1152.21</v>
      </c>
      <c r="AA300" s="352">
        <v>1152.21</v>
      </c>
      <c r="AB300" s="373">
        <v>1152.21</v>
      </c>
      <c r="AC300" s="353" t="s">
        <v>1</v>
      </c>
      <c r="AD300" s="353" t="s">
        <v>1</v>
      </c>
      <c r="AE300" s="353">
        <v>295</v>
      </c>
      <c r="AF300" s="353">
        <v>0</v>
      </c>
      <c r="AG300" s="353">
        <v>0</v>
      </c>
      <c r="AH300" s="352">
        <v>1447.21</v>
      </c>
      <c r="AI300" s="351">
        <v>0</v>
      </c>
      <c r="AJ300" s="351">
        <v>0</v>
      </c>
      <c r="AK300" s="351">
        <v>0</v>
      </c>
      <c r="AL300" s="351">
        <v>0</v>
      </c>
      <c r="AM300" s="351">
        <v>0</v>
      </c>
      <c r="AN300" s="354">
        <v>0</v>
      </c>
      <c r="AP300" s="356"/>
      <c r="AR300" s="430"/>
    </row>
    <row r="301" spans="1:44" s="355" customFormat="1" ht="15" x14ac:dyDescent="0.2">
      <c r="A301" s="415" t="s">
        <v>339</v>
      </c>
      <c r="B301" s="584" t="s">
        <v>338</v>
      </c>
      <c r="C301" s="380" t="s">
        <v>981</v>
      </c>
      <c r="D301" s="353"/>
      <c r="E301" s="350">
        <v>45443647</v>
      </c>
      <c r="F301" s="351">
        <v>46846234</v>
      </c>
      <c r="G301" s="351">
        <v>0</v>
      </c>
      <c r="H301" s="351">
        <v>0</v>
      </c>
      <c r="I301" s="351">
        <v>45443647</v>
      </c>
      <c r="J301" s="351">
        <v>46846234</v>
      </c>
      <c r="K301" s="351">
        <v>5493504</v>
      </c>
      <c r="L301" s="351">
        <v>5476411</v>
      </c>
      <c r="M301" s="351">
        <v>120964.8</v>
      </c>
      <c r="N301" s="351">
        <v>124701.9</v>
      </c>
      <c r="O301" s="351">
        <v>136192</v>
      </c>
      <c r="P301" s="351">
        <v>138226</v>
      </c>
      <c r="Q301" s="352">
        <v>96.6</v>
      </c>
      <c r="R301" s="373">
        <v>96.6</v>
      </c>
      <c r="S301" s="361">
        <v>144</v>
      </c>
      <c r="T301" s="361">
        <v>145</v>
      </c>
      <c r="U301" s="351">
        <v>116996</v>
      </c>
      <c r="V301" s="351">
        <v>120607</v>
      </c>
      <c r="W301" s="351">
        <v>131705.47200000001</v>
      </c>
      <c r="X301" s="351">
        <v>133671.31599999999</v>
      </c>
      <c r="Y301" s="352">
        <v>388.42</v>
      </c>
      <c r="Z301" s="373">
        <v>388.42</v>
      </c>
      <c r="AA301" s="352">
        <v>388.42</v>
      </c>
      <c r="AB301" s="373">
        <v>388.42</v>
      </c>
      <c r="AC301" s="353" t="s">
        <v>1</v>
      </c>
      <c r="AD301" s="353" t="s">
        <v>1</v>
      </c>
      <c r="AE301" s="353">
        <v>295</v>
      </c>
      <c r="AF301" s="353">
        <v>0</v>
      </c>
      <c r="AG301" s="353">
        <v>0</v>
      </c>
      <c r="AH301" s="352">
        <v>683.42</v>
      </c>
      <c r="AI301" s="351">
        <v>0</v>
      </c>
      <c r="AJ301" s="351">
        <v>0</v>
      </c>
      <c r="AK301" s="351">
        <v>0</v>
      </c>
      <c r="AL301" s="351">
        <v>0</v>
      </c>
      <c r="AM301" s="351">
        <v>0</v>
      </c>
      <c r="AN301" s="354">
        <v>0</v>
      </c>
      <c r="AP301" s="356"/>
      <c r="AR301" s="430"/>
    </row>
    <row r="302" spans="1:44" s="355" customFormat="1" ht="15" x14ac:dyDescent="0.2">
      <c r="A302" s="415" t="s">
        <v>340</v>
      </c>
      <c r="B302" s="584" t="s">
        <v>218</v>
      </c>
      <c r="C302" s="380" t="s">
        <v>786</v>
      </c>
      <c r="D302" s="353"/>
      <c r="E302" s="350">
        <v>75303707</v>
      </c>
      <c r="F302" s="351">
        <v>78854283</v>
      </c>
      <c r="G302" s="351">
        <v>1424203</v>
      </c>
      <c r="H302" s="351">
        <v>1508494</v>
      </c>
      <c r="I302" s="351">
        <v>73879504</v>
      </c>
      <c r="J302" s="351">
        <v>77345789</v>
      </c>
      <c r="K302" s="351">
        <v>0</v>
      </c>
      <c r="L302" s="351">
        <v>0</v>
      </c>
      <c r="M302" s="351">
        <v>63130.3</v>
      </c>
      <c r="N302" s="351">
        <v>64809.1</v>
      </c>
      <c r="O302" s="351">
        <v>72136.399999999994</v>
      </c>
      <c r="P302" s="351">
        <v>73577.8</v>
      </c>
      <c r="Q302" s="352">
        <v>99</v>
      </c>
      <c r="R302" s="373">
        <v>99</v>
      </c>
      <c r="S302" s="361">
        <v>0</v>
      </c>
      <c r="T302" s="361">
        <v>0</v>
      </c>
      <c r="U302" s="351">
        <v>62499</v>
      </c>
      <c r="V302" s="351">
        <v>64161</v>
      </c>
      <c r="W302" s="351">
        <v>71415.035999999993</v>
      </c>
      <c r="X302" s="351">
        <v>72842.021999999997</v>
      </c>
      <c r="Y302" s="352">
        <v>1204.8800000000001</v>
      </c>
      <c r="Z302" s="373">
        <v>1229.01</v>
      </c>
      <c r="AA302" s="352">
        <v>1182.0899999999999</v>
      </c>
      <c r="AB302" s="373">
        <v>1205.5</v>
      </c>
      <c r="AC302" s="353" t="s">
        <v>1</v>
      </c>
      <c r="AD302" s="353" t="s">
        <v>1</v>
      </c>
      <c r="AE302" s="353">
        <v>0</v>
      </c>
      <c r="AF302" s="353">
        <v>156.22999999999999</v>
      </c>
      <c r="AG302" s="353">
        <v>70.459999999999994</v>
      </c>
      <c r="AH302" s="352">
        <v>1455.7</v>
      </c>
      <c r="AI302" s="351">
        <v>18</v>
      </c>
      <c r="AJ302" s="351">
        <v>47347.8</v>
      </c>
      <c r="AK302" s="351">
        <v>0</v>
      </c>
      <c r="AL302" s="351">
        <v>0</v>
      </c>
      <c r="AM302" s="351">
        <v>17</v>
      </c>
      <c r="AN302" s="354">
        <v>47307.3</v>
      </c>
      <c r="AP302" s="356"/>
      <c r="AR302" s="430"/>
    </row>
    <row r="303" spans="1:44" s="355" customFormat="1" ht="15" x14ac:dyDescent="0.2">
      <c r="A303" s="415" t="s">
        <v>342</v>
      </c>
      <c r="B303" s="584" t="s">
        <v>341</v>
      </c>
      <c r="C303" s="380" t="s">
        <v>785</v>
      </c>
      <c r="D303" s="353"/>
      <c r="E303" s="350">
        <v>8526838</v>
      </c>
      <c r="F303" s="351">
        <v>8698947.1699999999</v>
      </c>
      <c r="G303" s="351">
        <v>1207647</v>
      </c>
      <c r="H303" s="351">
        <v>1233065.17</v>
      </c>
      <c r="I303" s="351">
        <v>7319191</v>
      </c>
      <c r="J303" s="351">
        <v>7465882</v>
      </c>
      <c r="K303" s="351">
        <v>0</v>
      </c>
      <c r="L303" s="351">
        <v>0</v>
      </c>
      <c r="M303" s="351">
        <v>50087.32</v>
      </c>
      <c r="N303" s="351">
        <v>51092.19</v>
      </c>
      <c r="O303" s="351">
        <v>53662.080000000002</v>
      </c>
      <c r="P303" s="351">
        <v>56163.69</v>
      </c>
      <c r="Q303" s="352">
        <v>99.5</v>
      </c>
      <c r="R303" s="373">
        <v>99.5</v>
      </c>
      <c r="S303" s="361">
        <v>0</v>
      </c>
      <c r="T303" s="361">
        <v>0</v>
      </c>
      <c r="U303" s="351">
        <v>49836.9</v>
      </c>
      <c r="V303" s="351">
        <v>50836.7</v>
      </c>
      <c r="W303" s="351">
        <v>53393.7696</v>
      </c>
      <c r="X303" s="351">
        <v>55882.871550000003</v>
      </c>
      <c r="Y303" s="352">
        <v>171.09</v>
      </c>
      <c r="Z303" s="373">
        <v>171.12</v>
      </c>
      <c r="AA303" s="352">
        <v>146.86000000000001</v>
      </c>
      <c r="AB303" s="373">
        <v>146.86000000000001</v>
      </c>
      <c r="AC303" s="353" t="s">
        <v>1</v>
      </c>
      <c r="AD303" s="353" t="s">
        <v>1</v>
      </c>
      <c r="AE303" s="353">
        <v>1201.1400000000001</v>
      </c>
      <c r="AF303" s="353">
        <v>188.23</v>
      </c>
      <c r="AG303" s="353">
        <v>0</v>
      </c>
      <c r="AH303" s="352">
        <v>1560.49</v>
      </c>
      <c r="AI303" s="351">
        <v>35</v>
      </c>
      <c r="AJ303" s="351">
        <v>50836.73</v>
      </c>
      <c r="AK303" s="351">
        <v>0</v>
      </c>
      <c r="AL303" s="351">
        <v>0</v>
      </c>
      <c r="AM303" s="351">
        <v>24</v>
      </c>
      <c r="AN303" s="354">
        <v>50825.16</v>
      </c>
      <c r="AP303" s="356"/>
      <c r="AR303" s="430"/>
    </row>
    <row r="304" spans="1:44" s="355" customFormat="1" ht="15" x14ac:dyDescent="0.2">
      <c r="A304" s="415" t="s">
        <v>344</v>
      </c>
      <c r="B304" s="584" t="s">
        <v>343</v>
      </c>
      <c r="C304" s="380" t="s">
        <v>785</v>
      </c>
      <c r="D304" s="353"/>
      <c r="E304" s="350">
        <v>7523180</v>
      </c>
      <c r="F304" s="351">
        <v>7696220</v>
      </c>
      <c r="G304" s="351">
        <v>0</v>
      </c>
      <c r="H304" s="351">
        <v>0</v>
      </c>
      <c r="I304" s="351">
        <v>7523180</v>
      </c>
      <c r="J304" s="351">
        <v>7696220</v>
      </c>
      <c r="K304" s="351">
        <v>0</v>
      </c>
      <c r="L304" s="351">
        <v>0</v>
      </c>
      <c r="M304" s="351">
        <v>31043.4</v>
      </c>
      <c r="N304" s="351">
        <v>31757.3</v>
      </c>
      <c r="O304" s="351">
        <v>34232.5</v>
      </c>
      <c r="P304" s="351">
        <v>36149.9</v>
      </c>
      <c r="Q304" s="352">
        <v>97</v>
      </c>
      <c r="R304" s="373">
        <v>97</v>
      </c>
      <c r="S304" s="361">
        <v>0</v>
      </c>
      <c r="T304" s="361">
        <v>0</v>
      </c>
      <c r="U304" s="351">
        <v>30112.1</v>
      </c>
      <c r="V304" s="351">
        <v>30804.6</v>
      </c>
      <c r="W304" s="351">
        <v>33205.525000000001</v>
      </c>
      <c r="X304" s="351">
        <v>35065.403000000006</v>
      </c>
      <c r="Y304" s="352">
        <v>249.84</v>
      </c>
      <c r="Z304" s="373">
        <v>249.84</v>
      </c>
      <c r="AA304" s="352">
        <v>249.84</v>
      </c>
      <c r="AB304" s="373">
        <v>249.84</v>
      </c>
      <c r="AC304" s="353" t="s">
        <v>1</v>
      </c>
      <c r="AD304" s="353" t="s">
        <v>1</v>
      </c>
      <c r="AE304" s="353">
        <v>1141.0899999999999</v>
      </c>
      <c r="AF304" s="353">
        <v>147.82</v>
      </c>
      <c r="AG304" s="353">
        <v>0</v>
      </c>
      <c r="AH304" s="352">
        <v>1538.75</v>
      </c>
      <c r="AI304" s="351">
        <v>0</v>
      </c>
      <c r="AJ304" s="351">
        <v>0</v>
      </c>
      <c r="AK304" s="351">
        <v>0</v>
      </c>
      <c r="AL304" s="351">
        <v>0</v>
      </c>
      <c r="AM304" s="351">
        <v>0</v>
      </c>
      <c r="AN304" s="354">
        <v>0</v>
      </c>
      <c r="AP304" s="356"/>
      <c r="AR304" s="430"/>
    </row>
    <row r="305" spans="1:44" s="355" customFormat="1" ht="15" x14ac:dyDescent="0.2">
      <c r="A305" s="415" t="s">
        <v>346</v>
      </c>
      <c r="B305" s="584" t="s">
        <v>345</v>
      </c>
      <c r="C305" s="380" t="s">
        <v>785</v>
      </c>
      <c r="D305" s="353"/>
      <c r="E305" s="350">
        <v>5596294</v>
      </c>
      <c r="F305" s="351">
        <v>5714846</v>
      </c>
      <c r="G305" s="351">
        <v>557993.5</v>
      </c>
      <c r="H305" s="351">
        <v>585505.44999999995</v>
      </c>
      <c r="I305" s="351">
        <v>5038300.5</v>
      </c>
      <c r="J305" s="351">
        <v>5129340.55</v>
      </c>
      <c r="K305" s="351">
        <v>22218.2</v>
      </c>
      <c r="L305" s="351">
        <v>22794.6</v>
      </c>
      <c r="M305" s="351">
        <v>34942.01</v>
      </c>
      <c r="N305" s="351">
        <v>35573.230000000003</v>
      </c>
      <c r="O305" s="351">
        <v>41464.01</v>
      </c>
      <c r="P305" s="351">
        <v>41702.44</v>
      </c>
      <c r="Q305" s="352">
        <v>97.75</v>
      </c>
      <c r="R305" s="373">
        <v>97.75</v>
      </c>
      <c r="S305" s="361">
        <v>0</v>
      </c>
      <c r="T305" s="361">
        <v>0</v>
      </c>
      <c r="U305" s="351">
        <v>34155.800000000003</v>
      </c>
      <c r="V305" s="351">
        <v>34772.800000000003</v>
      </c>
      <c r="W305" s="351">
        <v>40531.069775000004</v>
      </c>
      <c r="X305" s="351">
        <v>40764.1351</v>
      </c>
      <c r="Y305" s="352">
        <v>163.85</v>
      </c>
      <c r="Z305" s="373">
        <v>164.35</v>
      </c>
      <c r="AA305" s="352">
        <v>147.51</v>
      </c>
      <c r="AB305" s="373">
        <v>147.51</v>
      </c>
      <c r="AC305" s="353" t="s">
        <v>1</v>
      </c>
      <c r="AD305" s="353" t="s">
        <v>1</v>
      </c>
      <c r="AE305" s="353">
        <v>1126.53</v>
      </c>
      <c r="AF305" s="353">
        <v>170.1</v>
      </c>
      <c r="AG305" s="353">
        <v>0</v>
      </c>
      <c r="AH305" s="352">
        <v>1460.98</v>
      </c>
      <c r="AI305" s="351">
        <v>57</v>
      </c>
      <c r="AJ305" s="351">
        <v>19527.419999999998</v>
      </c>
      <c r="AK305" s="351">
        <v>1</v>
      </c>
      <c r="AL305" s="351">
        <v>15245.41</v>
      </c>
      <c r="AM305" s="351">
        <v>38</v>
      </c>
      <c r="AN305" s="354">
        <v>33538.93</v>
      </c>
      <c r="AP305" s="356"/>
      <c r="AR305" s="430"/>
    </row>
    <row r="306" spans="1:44" s="355" customFormat="1" ht="15" x14ac:dyDescent="0.2">
      <c r="A306" s="415" t="s">
        <v>348</v>
      </c>
      <c r="B306" s="584" t="s">
        <v>347</v>
      </c>
      <c r="C306" s="380" t="s">
        <v>785</v>
      </c>
      <c r="D306" s="353"/>
      <c r="E306" s="350">
        <v>10912865</v>
      </c>
      <c r="F306" s="351">
        <v>11132027</v>
      </c>
      <c r="G306" s="351">
        <v>2487554</v>
      </c>
      <c r="H306" s="351">
        <v>2578127</v>
      </c>
      <c r="I306" s="351">
        <v>8425311</v>
      </c>
      <c r="J306" s="351">
        <v>8553900</v>
      </c>
      <c r="K306" s="351">
        <v>0</v>
      </c>
      <c r="L306" s="351">
        <v>0</v>
      </c>
      <c r="M306" s="351">
        <v>52562.7</v>
      </c>
      <c r="N306" s="351">
        <v>53364.9</v>
      </c>
      <c r="O306" s="351">
        <v>56846.27</v>
      </c>
      <c r="P306" s="351">
        <v>56929.9</v>
      </c>
      <c r="Q306" s="352">
        <v>99</v>
      </c>
      <c r="R306" s="373">
        <v>99</v>
      </c>
      <c r="S306" s="361">
        <v>0</v>
      </c>
      <c r="T306" s="361">
        <v>0</v>
      </c>
      <c r="U306" s="351">
        <v>52037.1</v>
      </c>
      <c r="V306" s="351">
        <v>52831.3</v>
      </c>
      <c r="W306" s="351">
        <v>56277.807299999993</v>
      </c>
      <c r="X306" s="351">
        <v>56360.601000000002</v>
      </c>
      <c r="Y306" s="352">
        <v>209.71</v>
      </c>
      <c r="Z306" s="373">
        <v>210.71</v>
      </c>
      <c r="AA306" s="352">
        <v>161.91</v>
      </c>
      <c r="AB306" s="373">
        <v>161.91</v>
      </c>
      <c r="AC306" s="353" t="s">
        <v>1</v>
      </c>
      <c r="AD306" s="353" t="s">
        <v>1</v>
      </c>
      <c r="AE306" s="353">
        <v>1219.68</v>
      </c>
      <c r="AF306" s="353">
        <v>215.89</v>
      </c>
      <c r="AG306" s="353">
        <v>0</v>
      </c>
      <c r="AH306" s="352">
        <v>1646.28</v>
      </c>
      <c r="AI306" s="351">
        <v>21</v>
      </c>
      <c r="AJ306" s="351">
        <v>52831.3</v>
      </c>
      <c r="AK306" s="351">
        <v>0</v>
      </c>
      <c r="AL306" s="351">
        <v>0</v>
      </c>
      <c r="AM306" s="351">
        <v>21</v>
      </c>
      <c r="AN306" s="354">
        <v>52831.3</v>
      </c>
      <c r="AP306" s="356"/>
      <c r="AR306" s="430"/>
    </row>
    <row r="307" spans="1:44" s="355" customFormat="1" ht="15" x14ac:dyDescent="0.2">
      <c r="A307" s="415" t="s">
        <v>350</v>
      </c>
      <c r="B307" s="584" t="s">
        <v>349</v>
      </c>
      <c r="C307" s="380" t="s">
        <v>785</v>
      </c>
      <c r="D307" s="353"/>
      <c r="E307" s="350">
        <v>15538864.5</v>
      </c>
      <c r="F307" s="351">
        <v>16204121.4</v>
      </c>
      <c r="G307" s="351">
        <v>5089064.5</v>
      </c>
      <c r="H307" s="351">
        <v>5550921.4500000002</v>
      </c>
      <c r="I307" s="351">
        <v>10449800</v>
      </c>
      <c r="J307" s="351">
        <v>10653200</v>
      </c>
      <c r="K307" s="351">
        <v>67067.77</v>
      </c>
      <c r="L307" s="351">
        <v>73562.59</v>
      </c>
      <c r="M307" s="351">
        <v>60948.5</v>
      </c>
      <c r="N307" s="351">
        <v>62136.5</v>
      </c>
      <c r="O307" s="351">
        <v>66674</v>
      </c>
      <c r="P307" s="351">
        <v>67604.399999999994</v>
      </c>
      <c r="Q307" s="352">
        <v>98.5</v>
      </c>
      <c r="R307" s="373">
        <v>98.5</v>
      </c>
      <c r="S307" s="361">
        <v>0</v>
      </c>
      <c r="T307" s="361">
        <v>0</v>
      </c>
      <c r="U307" s="351">
        <v>60034.3</v>
      </c>
      <c r="V307" s="351">
        <v>61204.5</v>
      </c>
      <c r="W307" s="351">
        <v>65673.89</v>
      </c>
      <c r="X307" s="351">
        <v>66590.333999999988</v>
      </c>
      <c r="Y307" s="352">
        <v>258.83</v>
      </c>
      <c r="Z307" s="373">
        <v>264.75</v>
      </c>
      <c r="AA307" s="352">
        <v>174.06</v>
      </c>
      <c r="AB307" s="373">
        <v>174.06</v>
      </c>
      <c r="AC307" s="353" t="s">
        <v>1</v>
      </c>
      <c r="AD307" s="353" t="s">
        <v>1</v>
      </c>
      <c r="AE307" s="353">
        <v>1203.93</v>
      </c>
      <c r="AF307" s="353">
        <v>143.91</v>
      </c>
      <c r="AG307" s="353">
        <v>85.07</v>
      </c>
      <c r="AH307" s="352">
        <v>1697.66</v>
      </c>
      <c r="AI307" s="351">
        <v>42</v>
      </c>
      <c r="AJ307" s="351">
        <v>61204.5</v>
      </c>
      <c r="AK307" s="351">
        <v>0</v>
      </c>
      <c r="AL307" s="351">
        <v>0</v>
      </c>
      <c r="AM307" s="351">
        <v>41</v>
      </c>
      <c r="AN307" s="354">
        <v>61110.6</v>
      </c>
      <c r="AP307" s="356"/>
      <c r="AR307" s="430"/>
    </row>
    <row r="308" spans="1:44" s="355" customFormat="1" ht="15" x14ac:dyDescent="0.2">
      <c r="A308" s="415" t="s">
        <v>352</v>
      </c>
      <c r="B308" s="584" t="s">
        <v>351</v>
      </c>
      <c r="C308" s="380" t="s">
        <v>785</v>
      </c>
      <c r="D308" s="353"/>
      <c r="E308" s="350">
        <v>3305895</v>
      </c>
      <c r="F308" s="351">
        <v>3501560</v>
      </c>
      <c r="G308" s="351">
        <v>440809</v>
      </c>
      <c r="H308" s="351">
        <v>458625</v>
      </c>
      <c r="I308" s="351">
        <v>2865086</v>
      </c>
      <c r="J308" s="351">
        <v>3042935</v>
      </c>
      <c r="K308" s="351">
        <v>0</v>
      </c>
      <c r="L308" s="351">
        <v>0</v>
      </c>
      <c r="M308" s="351">
        <v>22348</v>
      </c>
      <c r="N308" s="351">
        <v>23735.9</v>
      </c>
      <c r="O308" s="351">
        <v>26300</v>
      </c>
      <c r="P308" s="351">
        <v>26612</v>
      </c>
      <c r="Q308" s="352">
        <v>97.7</v>
      </c>
      <c r="R308" s="373">
        <v>97.7</v>
      </c>
      <c r="S308" s="361">
        <v>0</v>
      </c>
      <c r="T308" s="361">
        <v>0</v>
      </c>
      <c r="U308" s="351">
        <v>21834</v>
      </c>
      <c r="V308" s="351">
        <v>23190</v>
      </c>
      <c r="W308" s="351">
        <v>25695.1</v>
      </c>
      <c r="X308" s="351">
        <v>25999.923999999999</v>
      </c>
      <c r="Y308" s="352">
        <v>151.41</v>
      </c>
      <c r="Z308" s="373">
        <v>150.99</v>
      </c>
      <c r="AA308" s="352">
        <v>131.22</v>
      </c>
      <c r="AB308" s="373">
        <v>131.22</v>
      </c>
      <c r="AC308" s="353" t="s">
        <v>1</v>
      </c>
      <c r="AD308" s="353" t="s">
        <v>1</v>
      </c>
      <c r="AE308" s="353">
        <v>1069.02</v>
      </c>
      <c r="AF308" s="353">
        <v>200.96</v>
      </c>
      <c r="AG308" s="353">
        <v>0</v>
      </c>
      <c r="AH308" s="352">
        <v>1420.97</v>
      </c>
      <c r="AI308" s="351">
        <v>18</v>
      </c>
      <c r="AJ308" s="351">
        <v>9289</v>
      </c>
      <c r="AK308" s="351">
        <v>0</v>
      </c>
      <c r="AL308" s="351">
        <v>0</v>
      </c>
      <c r="AM308" s="351">
        <v>18</v>
      </c>
      <c r="AN308" s="354">
        <v>9289</v>
      </c>
      <c r="AP308" s="356"/>
      <c r="AR308" s="430"/>
    </row>
    <row r="309" spans="1:44" s="355" customFormat="1" ht="15" x14ac:dyDescent="0.2">
      <c r="A309" s="415" t="s">
        <v>354</v>
      </c>
      <c r="B309" s="584" t="s">
        <v>353</v>
      </c>
      <c r="C309" s="380" t="s">
        <v>785</v>
      </c>
      <c r="D309" s="353"/>
      <c r="E309" s="350">
        <v>8867588.9959999993</v>
      </c>
      <c r="F309" s="351">
        <v>9163866</v>
      </c>
      <c r="G309" s="351">
        <v>1448983</v>
      </c>
      <c r="H309" s="351">
        <v>1501522</v>
      </c>
      <c r="I309" s="351">
        <v>7418605.9959999993</v>
      </c>
      <c r="J309" s="351">
        <v>7662344</v>
      </c>
      <c r="K309" s="351">
        <v>0</v>
      </c>
      <c r="L309" s="351">
        <v>0</v>
      </c>
      <c r="M309" s="351">
        <v>38700.1</v>
      </c>
      <c r="N309" s="351">
        <v>39971.599999999999</v>
      </c>
      <c r="O309" s="351">
        <v>43435.3</v>
      </c>
      <c r="P309" s="351">
        <v>44458.6</v>
      </c>
      <c r="Q309" s="352">
        <v>97.5</v>
      </c>
      <c r="R309" s="373">
        <v>97.5</v>
      </c>
      <c r="S309" s="361">
        <v>0</v>
      </c>
      <c r="T309" s="361">
        <v>0</v>
      </c>
      <c r="U309" s="351">
        <v>37732.6</v>
      </c>
      <c r="V309" s="351">
        <v>38972.300000000003</v>
      </c>
      <c r="W309" s="351">
        <v>42349.417500000003</v>
      </c>
      <c r="X309" s="351">
        <v>43347.135000000002</v>
      </c>
      <c r="Y309" s="352">
        <v>235.01</v>
      </c>
      <c r="Z309" s="373">
        <v>235.14</v>
      </c>
      <c r="AA309" s="352">
        <v>196.61</v>
      </c>
      <c r="AB309" s="373">
        <v>196.61</v>
      </c>
      <c r="AC309" s="353" t="s">
        <v>1</v>
      </c>
      <c r="AD309" s="353" t="s">
        <v>1</v>
      </c>
      <c r="AE309" s="353">
        <v>1141.0899999999999</v>
      </c>
      <c r="AF309" s="353">
        <v>147.82</v>
      </c>
      <c r="AG309" s="353">
        <v>0</v>
      </c>
      <c r="AH309" s="352">
        <v>1524.05</v>
      </c>
      <c r="AI309" s="351">
        <v>8</v>
      </c>
      <c r="AJ309" s="351">
        <v>23135.599999999999</v>
      </c>
      <c r="AK309" s="351">
        <v>0</v>
      </c>
      <c r="AL309" s="351">
        <v>0</v>
      </c>
      <c r="AM309" s="351">
        <v>8</v>
      </c>
      <c r="AN309" s="354">
        <v>23135.599999999999</v>
      </c>
      <c r="AP309" s="356"/>
      <c r="AR309" s="430"/>
    </row>
    <row r="310" spans="1:44" s="355" customFormat="1" ht="15" x14ac:dyDescent="0.2">
      <c r="A310" s="415" t="s">
        <v>355</v>
      </c>
      <c r="B310" s="584" t="s">
        <v>219</v>
      </c>
      <c r="C310" s="380" t="s">
        <v>786</v>
      </c>
      <c r="D310" s="353"/>
      <c r="E310" s="350">
        <v>80060403</v>
      </c>
      <c r="F310" s="351">
        <v>82055274</v>
      </c>
      <c r="G310" s="351">
        <v>3497158.33</v>
      </c>
      <c r="H310" s="351">
        <v>3617064</v>
      </c>
      <c r="I310" s="351">
        <v>76563244.670000002</v>
      </c>
      <c r="J310" s="351">
        <v>78438210</v>
      </c>
      <c r="K310" s="351">
        <v>0</v>
      </c>
      <c r="L310" s="351">
        <v>0</v>
      </c>
      <c r="M310" s="351">
        <v>60842.400000000001</v>
      </c>
      <c r="N310" s="351">
        <v>61881.3</v>
      </c>
      <c r="O310" s="351">
        <v>66470.87</v>
      </c>
      <c r="P310" s="351">
        <v>66019.899999999994</v>
      </c>
      <c r="Q310" s="352">
        <v>99.6</v>
      </c>
      <c r="R310" s="373">
        <v>99.6</v>
      </c>
      <c r="S310" s="361">
        <v>0</v>
      </c>
      <c r="T310" s="361">
        <v>449.31</v>
      </c>
      <c r="U310" s="351">
        <v>60599</v>
      </c>
      <c r="V310" s="351">
        <v>62083.1</v>
      </c>
      <c r="W310" s="351">
        <v>66204.986519999991</v>
      </c>
      <c r="X310" s="351">
        <v>66205.130399999995</v>
      </c>
      <c r="Y310" s="352">
        <v>1321.15</v>
      </c>
      <c r="Z310" s="373">
        <v>1321.7</v>
      </c>
      <c r="AA310" s="352">
        <v>1263.44</v>
      </c>
      <c r="AB310" s="373">
        <v>1263.44</v>
      </c>
      <c r="AC310" s="353" t="s">
        <v>1</v>
      </c>
      <c r="AD310" s="353" t="s">
        <v>1</v>
      </c>
      <c r="AE310" s="353">
        <v>0</v>
      </c>
      <c r="AF310" s="353">
        <v>163.69999999999999</v>
      </c>
      <c r="AG310" s="353">
        <v>60.66</v>
      </c>
      <c r="AH310" s="352">
        <v>1546.06</v>
      </c>
      <c r="AI310" s="351">
        <v>63</v>
      </c>
      <c r="AJ310" s="351">
        <v>62083.1</v>
      </c>
      <c r="AK310" s="351">
        <v>0</v>
      </c>
      <c r="AL310" s="351">
        <v>0</v>
      </c>
      <c r="AM310" s="351">
        <v>56</v>
      </c>
      <c r="AN310" s="354">
        <v>61849.09</v>
      </c>
      <c r="AP310" s="356"/>
      <c r="AR310" s="430"/>
    </row>
    <row r="311" spans="1:44" s="355" customFormat="1" ht="15" x14ac:dyDescent="0.2">
      <c r="A311" s="415" t="s">
        <v>357</v>
      </c>
      <c r="B311" s="584" t="s">
        <v>356</v>
      </c>
      <c r="C311" s="380" t="s">
        <v>785</v>
      </c>
      <c r="D311" s="353"/>
      <c r="E311" s="350">
        <v>5023028</v>
      </c>
      <c r="F311" s="351">
        <v>5236955</v>
      </c>
      <c r="G311" s="351">
        <v>1099593</v>
      </c>
      <c r="H311" s="351">
        <v>1182311</v>
      </c>
      <c r="I311" s="351">
        <v>3923435</v>
      </c>
      <c r="J311" s="351">
        <v>4054644</v>
      </c>
      <c r="K311" s="351">
        <v>0</v>
      </c>
      <c r="L311" s="351">
        <v>0</v>
      </c>
      <c r="M311" s="351">
        <v>19757.63</v>
      </c>
      <c r="N311" s="351">
        <v>20036.7</v>
      </c>
      <c r="O311" s="351">
        <v>21193.53</v>
      </c>
      <c r="P311" s="351">
        <v>22065.08</v>
      </c>
      <c r="Q311" s="352">
        <v>97</v>
      </c>
      <c r="R311" s="373">
        <v>97</v>
      </c>
      <c r="S311" s="361">
        <v>20.6</v>
      </c>
      <c r="T311" s="361">
        <v>21.4</v>
      </c>
      <c r="U311" s="351">
        <v>19185.5</v>
      </c>
      <c r="V311" s="351">
        <v>19457</v>
      </c>
      <c r="W311" s="351">
        <v>20578.324099999998</v>
      </c>
      <c r="X311" s="351">
        <v>21424.527600000005</v>
      </c>
      <c r="Y311" s="352">
        <v>261.81</v>
      </c>
      <c r="Z311" s="373">
        <v>269.16000000000003</v>
      </c>
      <c r="AA311" s="352">
        <v>204.5</v>
      </c>
      <c r="AB311" s="373">
        <v>208.39</v>
      </c>
      <c r="AC311" s="353" t="s">
        <v>1</v>
      </c>
      <c r="AD311" s="353" t="s">
        <v>1</v>
      </c>
      <c r="AE311" s="353">
        <v>1161.27</v>
      </c>
      <c r="AF311" s="353">
        <v>169.47</v>
      </c>
      <c r="AG311" s="353">
        <v>78.42</v>
      </c>
      <c r="AH311" s="352">
        <v>1678.32</v>
      </c>
      <c r="AI311" s="351">
        <v>46</v>
      </c>
      <c r="AJ311" s="351">
        <v>19457</v>
      </c>
      <c r="AK311" s="351">
        <v>0</v>
      </c>
      <c r="AL311" s="351">
        <v>0</v>
      </c>
      <c r="AM311" s="351">
        <v>45</v>
      </c>
      <c r="AN311" s="354">
        <v>19396.97</v>
      </c>
      <c r="AP311" s="356"/>
      <c r="AR311" s="430"/>
    </row>
    <row r="312" spans="1:44" s="355" customFormat="1" ht="15" x14ac:dyDescent="0.2">
      <c r="A312" s="415" t="s">
        <v>359</v>
      </c>
      <c r="B312" s="584" t="s">
        <v>358</v>
      </c>
      <c r="C312" s="380" t="s">
        <v>785</v>
      </c>
      <c r="D312" s="353"/>
      <c r="E312" s="350">
        <v>8210406</v>
      </c>
      <c r="F312" s="351">
        <v>8519979</v>
      </c>
      <c r="G312" s="351">
        <v>3102621.37</v>
      </c>
      <c r="H312" s="351">
        <v>3260961.69</v>
      </c>
      <c r="I312" s="351">
        <v>5107784.63</v>
      </c>
      <c r="J312" s="351">
        <v>5259017.3099999996</v>
      </c>
      <c r="K312" s="351">
        <v>0</v>
      </c>
      <c r="L312" s="351">
        <v>0</v>
      </c>
      <c r="M312" s="351">
        <v>40949.300000000003</v>
      </c>
      <c r="N312" s="351">
        <v>41359.1</v>
      </c>
      <c r="O312" s="351">
        <v>45147</v>
      </c>
      <c r="P312" s="351">
        <v>45446.400000000001</v>
      </c>
      <c r="Q312" s="352">
        <v>98</v>
      </c>
      <c r="R312" s="373">
        <v>98</v>
      </c>
      <c r="S312" s="361">
        <v>0</v>
      </c>
      <c r="T312" s="361">
        <v>0</v>
      </c>
      <c r="U312" s="351">
        <v>40130.300000000003</v>
      </c>
      <c r="V312" s="351">
        <v>40531.9</v>
      </c>
      <c r="W312" s="351">
        <v>44244.06</v>
      </c>
      <c r="X312" s="351">
        <v>44537.472000000002</v>
      </c>
      <c r="Y312" s="352">
        <v>204.59</v>
      </c>
      <c r="Z312" s="373">
        <v>210.2</v>
      </c>
      <c r="AA312" s="352">
        <v>127.28</v>
      </c>
      <c r="AB312" s="373">
        <v>129.75</v>
      </c>
      <c r="AC312" s="353" t="s">
        <v>1</v>
      </c>
      <c r="AD312" s="353" t="s">
        <v>1</v>
      </c>
      <c r="AE312" s="353">
        <v>1215.27</v>
      </c>
      <c r="AF312" s="353">
        <v>187.11</v>
      </c>
      <c r="AG312" s="353">
        <v>67.86</v>
      </c>
      <c r="AH312" s="352">
        <v>1680.44</v>
      </c>
      <c r="AI312" s="351">
        <v>138</v>
      </c>
      <c r="AJ312" s="351">
        <v>40531.85</v>
      </c>
      <c r="AK312" s="351">
        <v>0</v>
      </c>
      <c r="AL312" s="351">
        <v>0</v>
      </c>
      <c r="AM312" s="351">
        <v>81</v>
      </c>
      <c r="AN312" s="354">
        <v>40177.69</v>
      </c>
      <c r="AP312" s="356"/>
      <c r="AR312" s="430"/>
    </row>
    <row r="313" spans="1:44" s="355" customFormat="1" ht="15" x14ac:dyDescent="0.2">
      <c r="A313" s="415" t="s">
        <v>361</v>
      </c>
      <c r="B313" s="584" t="s">
        <v>360</v>
      </c>
      <c r="C313" s="380" t="s">
        <v>785</v>
      </c>
      <c r="D313" s="353"/>
      <c r="E313" s="350">
        <v>6563071</v>
      </c>
      <c r="F313" s="351">
        <v>6653523</v>
      </c>
      <c r="G313" s="351">
        <v>476670</v>
      </c>
      <c r="H313" s="351">
        <v>488520.52</v>
      </c>
      <c r="I313" s="351">
        <v>6086401</v>
      </c>
      <c r="J313" s="351">
        <v>6165002.4800000004</v>
      </c>
      <c r="K313" s="351">
        <v>0</v>
      </c>
      <c r="L313" s="351">
        <v>0</v>
      </c>
      <c r="M313" s="351">
        <v>33836.06</v>
      </c>
      <c r="N313" s="351">
        <v>34273.040000000001</v>
      </c>
      <c r="O313" s="351">
        <v>39068.050000000003</v>
      </c>
      <c r="P313" s="351">
        <v>39319.06</v>
      </c>
      <c r="Q313" s="352">
        <v>98</v>
      </c>
      <c r="R313" s="373">
        <v>98</v>
      </c>
      <c r="S313" s="361">
        <v>0</v>
      </c>
      <c r="T313" s="361">
        <v>0</v>
      </c>
      <c r="U313" s="351">
        <v>33159.300000000003</v>
      </c>
      <c r="V313" s="351">
        <v>33587.599999999999</v>
      </c>
      <c r="W313" s="351">
        <v>38286.689000000006</v>
      </c>
      <c r="X313" s="351">
        <v>38532.678800000002</v>
      </c>
      <c r="Y313" s="352">
        <v>197.93</v>
      </c>
      <c r="Z313" s="373">
        <v>198.09</v>
      </c>
      <c r="AA313" s="352">
        <v>183.55</v>
      </c>
      <c r="AB313" s="373">
        <v>183.55</v>
      </c>
      <c r="AC313" s="353" t="s">
        <v>1</v>
      </c>
      <c r="AD313" s="353" t="s">
        <v>1</v>
      </c>
      <c r="AE313" s="353">
        <v>1129.78</v>
      </c>
      <c r="AF313" s="353">
        <v>159.06</v>
      </c>
      <c r="AG313" s="353">
        <v>64.86</v>
      </c>
      <c r="AH313" s="352">
        <v>1551.79</v>
      </c>
      <c r="AI313" s="351">
        <v>21</v>
      </c>
      <c r="AJ313" s="351">
        <v>21039.63</v>
      </c>
      <c r="AK313" s="351">
        <v>0</v>
      </c>
      <c r="AL313" s="351">
        <v>0</v>
      </c>
      <c r="AM313" s="351">
        <v>21</v>
      </c>
      <c r="AN313" s="354">
        <v>21039.63</v>
      </c>
      <c r="AP313" s="356"/>
      <c r="AR313" s="430"/>
    </row>
    <row r="314" spans="1:44" s="355" customFormat="1" ht="15" x14ac:dyDescent="0.2">
      <c r="A314" s="415" t="s">
        <v>363</v>
      </c>
      <c r="B314" s="584" t="s">
        <v>362</v>
      </c>
      <c r="C314" s="380" t="s">
        <v>785</v>
      </c>
      <c r="D314" s="353"/>
      <c r="E314" s="350">
        <v>6747850.1299999999</v>
      </c>
      <c r="F314" s="351">
        <v>6951630</v>
      </c>
      <c r="G314" s="351">
        <v>1465345</v>
      </c>
      <c r="H314" s="351">
        <v>1551230</v>
      </c>
      <c r="I314" s="351">
        <v>5282505.13</v>
      </c>
      <c r="J314" s="351">
        <v>5400400</v>
      </c>
      <c r="K314" s="351">
        <v>310000</v>
      </c>
      <c r="L314" s="351">
        <v>331700</v>
      </c>
      <c r="M314" s="351">
        <v>27952</v>
      </c>
      <c r="N314" s="351">
        <v>28579.599999999999</v>
      </c>
      <c r="O314" s="351">
        <v>31480.86</v>
      </c>
      <c r="P314" s="351">
        <v>32232.6</v>
      </c>
      <c r="Q314" s="352">
        <v>98.3</v>
      </c>
      <c r="R314" s="373">
        <v>98.3</v>
      </c>
      <c r="S314" s="361">
        <v>131.13</v>
      </c>
      <c r="T314" s="361">
        <v>130.4</v>
      </c>
      <c r="U314" s="351">
        <v>27607.9</v>
      </c>
      <c r="V314" s="351">
        <v>28224.1</v>
      </c>
      <c r="W314" s="351">
        <v>31076.81538</v>
      </c>
      <c r="X314" s="351">
        <v>31815.045799999996</v>
      </c>
      <c r="Y314" s="352">
        <v>244.42</v>
      </c>
      <c r="Z314" s="373">
        <v>246.3</v>
      </c>
      <c r="AA314" s="352">
        <v>191.34</v>
      </c>
      <c r="AB314" s="373">
        <v>191.34</v>
      </c>
      <c r="AC314" s="353" t="s">
        <v>1</v>
      </c>
      <c r="AD314" s="353" t="s">
        <v>1</v>
      </c>
      <c r="AE314" s="353">
        <v>1085.94</v>
      </c>
      <c r="AF314" s="353">
        <v>197.64</v>
      </c>
      <c r="AG314" s="353">
        <v>0</v>
      </c>
      <c r="AH314" s="352">
        <v>1529.88</v>
      </c>
      <c r="AI314" s="351">
        <v>128</v>
      </c>
      <c r="AJ314" s="351">
        <v>28224.1</v>
      </c>
      <c r="AK314" s="351">
        <v>0</v>
      </c>
      <c r="AL314" s="351">
        <v>0</v>
      </c>
      <c r="AM314" s="351">
        <v>79</v>
      </c>
      <c r="AN314" s="354">
        <v>26952.9</v>
      </c>
      <c r="AP314" s="356"/>
      <c r="AR314" s="430"/>
    </row>
    <row r="315" spans="1:44" s="355" customFormat="1" ht="15" x14ac:dyDescent="0.2">
      <c r="A315" s="415" t="s">
        <v>365</v>
      </c>
      <c r="B315" s="584" t="s">
        <v>364</v>
      </c>
      <c r="C315" s="380" t="s">
        <v>785</v>
      </c>
      <c r="D315" s="353"/>
      <c r="E315" s="350">
        <v>6236968</v>
      </c>
      <c r="F315" s="351">
        <v>6414370</v>
      </c>
      <c r="G315" s="351">
        <v>2921580</v>
      </c>
      <c r="H315" s="351">
        <v>3053189</v>
      </c>
      <c r="I315" s="351">
        <v>3315388</v>
      </c>
      <c r="J315" s="351">
        <v>3361181</v>
      </c>
      <c r="K315" s="351">
        <v>0</v>
      </c>
      <c r="L315" s="351">
        <v>0</v>
      </c>
      <c r="M315" s="351">
        <v>40564.800000000003</v>
      </c>
      <c r="N315" s="351">
        <v>40866.370000000003</v>
      </c>
      <c r="O315" s="351">
        <v>43728.9</v>
      </c>
      <c r="P315" s="351">
        <v>43767.63</v>
      </c>
      <c r="Q315" s="352">
        <v>98</v>
      </c>
      <c r="R315" s="373">
        <v>98.5</v>
      </c>
      <c r="S315" s="361">
        <v>861.3</v>
      </c>
      <c r="T315" s="361">
        <v>922.44</v>
      </c>
      <c r="U315" s="351">
        <v>40614.800000000003</v>
      </c>
      <c r="V315" s="351">
        <v>41175.800000000003</v>
      </c>
      <c r="W315" s="351">
        <v>43715.622000000003</v>
      </c>
      <c r="X315" s="351">
        <v>44033.555549999997</v>
      </c>
      <c r="Y315" s="352">
        <v>153.56</v>
      </c>
      <c r="Z315" s="373">
        <v>155.78</v>
      </c>
      <c r="AA315" s="352">
        <v>81.63</v>
      </c>
      <c r="AB315" s="373">
        <v>81.63</v>
      </c>
      <c r="AC315" s="353" t="s">
        <v>1</v>
      </c>
      <c r="AD315" s="353" t="s">
        <v>1</v>
      </c>
      <c r="AE315" s="353">
        <v>1232.46</v>
      </c>
      <c r="AF315" s="353">
        <v>163.69999999999999</v>
      </c>
      <c r="AG315" s="353">
        <v>0</v>
      </c>
      <c r="AH315" s="352">
        <v>1551.94</v>
      </c>
      <c r="AI315" s="351">
        <v>81</v>
      </c>
      <c r="AJ315" s="351">
        <v>41175.81</v>
      </c>
      <c r="AK315" s="351">
        <v>0</v>
      </c>
      <c r="AL315" s="351">
        <v>0</v>
      </c>
      <c r="AM315" s="351">
        <v>60</v>
      </c>
      <c r="AN315" s="354">
        <v>40137.79</v>
      </c>
      <c r="AP315" s="356"/>
      <c r="AR315" s="430"/>
    </row>
    <row r="316" spans="1:44" s="355" customFormat="1" ht="15" x14ac:dyDescent="0.2">
      <c r="A316" s="415" t="s">
        <v>367</v>
      </c>
      <c r="B316" s="584" t="s">
        <v>366</v>
      </c>
      <c r="C316" s="380" t="s">
        <v>785</v>
      </c>
      <c r="D316" s="353"/>
      <c r="E316" s="350">
        <v>2635100</v>
      </c>
      <c r="F316" s="351">
        <v>2756387</v>
      </c>
      <c r="G316" s="351">
        <v>811879.3</v>
      </c>
      <c r="H316" s="351">
        <v>870803</v>
      </c>
      <c r="I316" s="351">
        <v>1823220.7</v>
      </c>
      <c r="J316" s="351">
        <v>1885584</v>
      </c>
      <c r="K316" s="351">
        <v>0</v>
      </c>
      <c r="L316" s="351">
        <v>0</v>
      </c>
      <c r="M316" s="351">
        <v>13430.5</v>
      </c>
      <c r="N316" s="351">
        <v>13619.1</v>
      </c>
      <c r="O316" s="351">
        <v>15124.4</v>
      </c>
      <c r="P316" s="351">
        <v>15242</v>
      </c>
      <c r="Q316" s="352">
        <v>98.5</v>
      </c>
      <c r="R316" s="373">
        <v>98.5</v>
      </c>
      <c r="S316" s="361">
        <v>0</v>
      </c>
      <c r="T316" s="361">
        <v>0</v>
      </c>
      <c r="U316" s="351">
        <v>13229</v>
      </c>
      <c r="V316" s="351">
        <v>13414.8</v>
      </c>
      <c r="W316" s="351">
        <v>14897.534</v>
      </c>
      <c r="X316" s="351">
        <v>15013.37</v>
      </c>
      <c r="Y316" s="352">
        <v>199.19</v>
      </c>
      <c r="Z316" s="373">
        <v>205.47</v>
      </c>
      <c r="AA316" s="352">
        <v>137.82</v>
      </c>
      <c r="AB316" s="373">
        <v>140.56</v>
      </c>
      <c r="AC316" s="353" t="s">
        <v>1</v>
      </c>
      <c r="AD316" s="353" t="s">
        <v>1</v>
      </c>
      <c r="AE316" s="353">
        <v>1027.3</v>
      </c>
      <c r="AF316" s="353">
        <v>174.78</v>
      </c>
      <c r="AG316" s="353">
        <v>78.42</v>
      </c>
      <c r="AH316" s="352">
        <v>1485.97</v>
      </c>
      <c r="AI316" s="351">
        <v>42</v>
      </c>
      <c r="AJ316" s="351">
        <v>13414.8</v>
      </c>
      <c r="AK316" s="351">
        <v>0</v>
      </c>
      <c r="AL316" s="351">
        <v>0</v>
      </c>
      <c r="AM316" s="351">
        <v>36</v>
      </c>
      <c r="AN316" s="354">
        <v>13178.1</v>
      </c>
      <c r="AP316" s="356"/>
      <c r="AR316" s="430"/>
    </row>
    <row r="317" spans="1:44" s="355" customFormat="1" ht="15" x14ac:dyDescent="0.2">
      <c r="A317" s="415" t="s">
        <v>369</v>
      </c>
      <c r="B317" s="584" t="s">
        <v>368</v>
      </c>
      <c r="C317" s="380" t="s">
        <v>981</v>
      </c>
      <c r="D317" s="353"/>
      <c r="E317" s="350">
        <v>45786211</v>
      </c>
      <c r="F317" s="351">
        <v>46215685.600000001</v>
      </c>
      <c r="G317" s="351">
        <v>136898.51999999999</v>
      </c>
      <c r="H317" s="351">
        <v>140144</v>
      </c>
      <c r="I317" s="351">
        <v>45649312.479999997</v>
      </c>
      <c r="J317" s="351">
        <v>46075541.600000001</v>
      </c>
      <c r="K317" s="351">
        <v>2721500</v>
      </c>
      <c r="L317" s="351">
        <v>2679341</v>
      </c>
      <c r="M317" s="351">
        <v>125794.2292</v>
      </c>
      <c r="N317" s="351">
        <v>126683.2</v>
      </c>
      <c r="O317" s="351">
        <v>136499.9</v>
      </c>
      <c r="P317" s="351">
        <v>142457.29999999999</v>
      </c>
      <c r="Q317" s="352">
        <v>96</v>
      </c>
      <c r="R317" s="373">
        <v>96</v>
      </c>
      <c r="S317" s="361">
        <v>0</v>
      </c>
      <c r="T317" s="361">
        <v>274.89999999999998</v>
      </c>
      <c r="U317" s="351">
        <v>120762.5</v>
      </c>
      <c r="V317" s="351">
        <v>121890.8</v>
      </c>
      <c r="W317" s="351">
        <v>131039.90399999999</v>
      </c>
      <c r="X317" s="351">
        <v>137033.908</v>
      </c>
      <c r="Y317" s="352">
        <v>379.14</v>
      </c>
      <c r="Z317" s="373">
        <v>379.16</v>
      </c>
      <c r="AA317" s="352">
        <v>378.01</v>
      </c>
      <c r="AB317" s="373">
        <v>378.01</v>
      </c>
      <c r="AC317" s="353" t="s">
        <v>1</v>
      </c>
      <c r="AD317" s="353" t="s">
        <v>1</v>
      </c>
      <c r="AE317" s="353">
        <v>295</v>
      </c>
      <c r="AF317" s="353">
        <v>0</v>
      </c>
      <c r="AG317" s="353">
        <v>0</v>
      </c>
      <c r="AH317" s="352">
        <v>674.16</v>
      </c>
      <c r="AI317" s="351">
        <v>1</v>
      </c>
      <c r="AJ317" s="351">
        <v>3156.4</v>
      </c>
      <c r="AK317" s="351">
        <v>0</v>
      </c>
      <c r="AL317" s="351">
        <v>0</v>
      </c>
      <c r="AM317" s="351">
        <v>1</v>
      </c>
      <c r="AN317" s="354">
        <v>3156.4</v>
      </c>
      <c r="AP317" s="356"/>
      <c r="AR317" s="430"/>
    </row>
    <row r="318" spans="1:44" s="355" customFormat="1" ht="15" x14ac:dyDescent="0.2">
      <c r="A318" s="415" t="s">
        <v>370</v>
      </c>
      <c r="B318" s="584" t="s">
        <v>220</v>
      </c>
      <c r="C318" s="380" t="s">
        <v>785</v>
      </c>
      <c r="D318" s="353"/>
      <c r="E318" s="350">
        <v>5652275</v>
      </c>
      <c r="F318" s="351">
        <v>5835400</v>
      </c>
      <c r="G318" s="351">
        <v>50222</v>
      </c>
      <c r="H318" s="351">
        <v>50723</v>
      </c>
      <c r="I318" s="351">
        <v>5602053</v>
      </c>
      <c r="J318" s="351">
        <v>5784677</v>
      </c>
      <c r="K318" s="351">
        <v>0</v>
      </c>
      <c r="L318" s="351">
        <v>0</v>
      </c>
      <c r="M318" s="351">
        <v>20858.099999999999</v>
      </c>
      <c r="N318" s="351">
        <v>21126.799999999999</v>
      </c>
      <c r="O318" s="351">
        <v>24340.400000000001</v>
      </c>
      <c r="P318" s="351">
        <v>24524</v>
      </c>
      <c r="Q318" s="352">
        <v>96.5</v>
      </c>
      <c r="R318" s="373">
        <v>96.5</v>
      </c>
      <c r="S318" s="361">
        <v>0</v>
      </c>
      <c r="T318" s="361">
        <v>2</v>
      </c>
      <c r="U318" s="351">
        <v>20128.099999999999</v>
      </c>
      <c r="V318" s="351">
        <v>20389.400000000001</v>
      </c>
      <c r="W318" s="351">
        <v>23488.486000000001</v>
      </c>
      <c r="X318" s="351">
        <v>23667.66</v>
      </c>
      <c r="Y318" s="352">
        <v>280.82</v>
      </c>
      <c r="Z318" s="373">
        <v>286.2</v>
      </c>
      <c r="AA318" s="352">
        <v>278.32</v>
      </c>
      <c r="AB318" s="373">
        <v>283.70999999999998</v>
      </c>
      <c r="AC318" s="353" t="s">
        <v>1</v>
      </c>
      <c r="AD318" s="353" t="s">
        <v>1</v>
      </c>
      <c r="AE318" s="353">
        <v>1215.27</v>
      </c>
      <c r="AF318" s="353">
        <v>187.11</v>
      </c>
      <c r="AG318" s="353">
        <v>67.86</v>
      </c>
      <c r="AH318" s="352">
        <v>1756.44</v>
      </c>
      <c r="AI318" s="351">
        <v>1</v>
      </c>
      <c r="AJ318" s="351">
        <v>3377</v>
      </c>
      <c r="AK318" s="351">
        <v>0</v>
      </c>
      <c r="AL318" s="351">
        <v>0</v>
      </c>
      <c r="AM318" s="351">
        <v>1</v>
      </c>
      <c r="AN318" s="354">
        <v>3377</v>
      </c>
      <c r="AP318" s="356"/>
      <c r="AR318" s="430"/>
    </row>
    <row r="319" spans="1:44" s="355" customFormat="1" ht="15" x14ac:dyDescent="0.2">
      <c r="A319" s="415" t="s">
        <v>372</v>
      </c>
      <c r="B319" s="584" t="s">
        <v>371</v>
      </c>
      <c r="C319" s="380" t="s">
        <v>862</v>
      </c>
      <c r="D319" s="353"/>
      <c r="E319" s="350">
        <v>100057238</v>
      </c>
      <c r="F319" s="351">
        <v>101670279</v>
      </c>
      <c r="G319" s="351">
        <v>71264</v>
      </c>
      <c r="H319" s="351">
        <v>67764</v>
      </c>
      <c r="I319" s="351">
        <v>99985974</v>
      </c>
      <c r="J319" s="351">
        <v>101602515</v>
      </c>
      <c r="K319" s="351">
        <v>23517073</v>
      </c>
      <c r="L319" s="351">
        <v>22976000</v>
      </c>
      <c r="M319" s="351">
        <v>84718.15</v>
      </c>
      <c r="N319" s="351">
        <v>86087.9</v>
      </c>
      <c r="O319" s="351">
        <v>101322</v>
      </c>
      <c r="P319" s="351">
        <v>101705</v>
      </c>
      <c r="Q319" s="352">
        <v>99</v>
      </c>
      <c r="R319" s="373">
        <v>99</v>
      </c>
      <c r="S319" s="361">
        <v>0</v>
      </c>
      <c r="T319" s="361">
        <v>0</v>
      </c>
      <c r="U319" s="351">
        <v>83871</v>
      </c>
      <c r="V319" s="351">
        <v>85227</v>
      </c>
      <c r="W319" s="351">
        <v>100308.78</v>
      </c>
      <c r="X319" s="351">
        <v>100687.95</v>
      </c>
      <c r="Y319" s="352">
        <v>1192.99</v>
      </c>
      <c r="Z319" s="373">
        <v>1192.94</v>
      </c>
      <c r="AA319" s="352">
        <v>1192.1400000000001</v>
      </c>
      <c r="AB319" s="373">
        <v>1192.1400000000001</v>
      </c>
      <c r="AC319" s="353" t="s">
        <v>1</v>
      </c>
      <c r="AD319" s="353" t="s">
        <v>1</v>
      </c>
      <c r="AE319" s="353">
        <v>0</v>
      </c>
      <c r="AF319" s="353">
        <v>152.30000000000001</v>
      </c>
      <c r="AG319" s="353">
        <v>57.64</v>
      </c>
      <c r="AH319" s="352">
        <v>1402.88</v>
      </c>
      <c r="AI319" s="351">
        <v>2</v>
      </c>
      <c r="AJ319" s="351">
        <v>3439</v>
      </c>
      <c r="AK319" s="351">
        <v>0</v>
      </c>
      <c r="AL319" s="351">
        <v>0</v>
      </c>
      <c r="AM319" s="351">
        <v>2</v>
      </c>
      <c r="AN319" s="354">
        <v>3439</v>
      </c>
      <c r="AP319" s="356"/>
      <c r="AR319" s="430"/>
    </row>
    <row r="320" spans="1:44" s="355" customFormat="1" ht="15" x14ac:dyDescent="0.2">
      <c r="A320" s="415" t="s">
        <v>525</v>
      </c>
      <c r="B320" s="584" t="s">
        <v>156</v>
      </c>
      <c r="C320" s="380" t="s">
        <v>786</v>
      </c>
      <c r="D320" s="353"/>
      <c r="E320" s="350">
        <v>218028214.58000001</v>
      </c>
      <c r="F320" s="351">
        <v>223049443</v>
      </c>
      <c r="G320" s="351">
        <v>13473538.42</v>
      </c>
      <c r="H320" s="351">
        <v>14206458</v>
      </c>
      <c r="I320" s="351">
        <v>204554676.16000003</v>
      </c>
      <c r="J320" s="351">
        <v>208842985</v>
      </c>
      <c r="K320" s="351">
        <v>0</v>
      </c>
      <c r="L320" s="351">
        <v>0</v>
      </c>
      <c r="M320" s="351">
        <v>163475.25</v>
      </c>
      <c r="N320" s="351">
        <v>166754.6</v>
      </c>
      <c r="O320" s="351">
        <v>178969.12</v>
      </c>
      <c r="P320" s="351">
        <v>190451.20000000001</v>
      </c>
      <c r="Q320" s="352">
        <v>99.5</v>
      </c>
      <c r="R320" s="373">
        <v>99.5</v>
      </c>
      <c r="S320" s="361">
        <v>4676.6000000000004</v>
      </c>
      <c r="T320" s="361">
        <v>4921.7</v>
      </c>
      <c r="U320" s="351">
        <v>167334.5</v>
      </c>
      <c r="V320" s="351">
        <v>170842.5</v>
      </c>
      <c r="W320" s="351">
        <v>182750.8744</v>
      </c>
      <c r="X320" s="351">
        <v>194420.64400000003</v>
      </c>
      <c r="Y320" s="352">
        <v>1302.95</v>
      </c>
      <c r="Z320" s="373">
        <v>1305.5899999999999</v>
      </c>
      <c r="AA320" s="352">
        <v>1222.43</v>
      </c>
      <c r="AB320" s="373">
        <v>1222.43</v>
      </c>
      <c r="AC320" s="353" t="s">
        <v>1</v>
      </c>
      <c r="AD320" s="353" t="s">
        <v>1</v>
      </c>
      <c r="AE320" s="353">
        <v>0</v>
      </c>
      <c r="AF320" s="353">
        <v>163.98</v>
      </c>
      <c r="AG320" s="353">
        <v>64.88</v>
      </c>
      <c r="AH320" s="352">
        <v>1534.45</v>
      </c>
      <c r="AI320" s="351">
        <v>253</v>
      </c>
      <c r="AJ320" s="351">
        <v>170842.49</v>
      </c>
      <c r="AK320" s="351">
        <v>0</v>
      </c>
      <c r="AL320" s="351">
        <v>0</v>
      </c>
      <c r="AM320" s="351">
        <v>240</v>
      </c>
      <c r="AN320" s="354">
        <v>170293.3</v>
      </c>
      <c r="AP320" s="356"/>
      <c r="AR320" s="430"/>
    </row>
    <row r="321" spans="1:44" s="355" customFormat="1" ht="15" x14ac:dyDescent="0.2">
      <c r="A321" s="415" t="s">
        <v>374</v>
      </c>
      <c r="B321" s="584" t="s">
        <v>373</v>
      </c>
      <c r="C321" s="380" t="s">
        <v>785</v>
      </c>
      <c r="D321" s="353"/>
      <c r="E321" s="350">
        <v>8846282</v>
      </c>
      <c r="F321" s="351">
        <v>9084005</v>
      </c>
      <c r="G321" s="351">
        <v>2272656.9</v>
      </c>
      <c r="H321" s="351">
        <v>2411417</v>
      </c>
      <c r="I321" s="351">
        <v>6573625.0999999996</v>
      </c>
      <c r="J321" s="351">
        <v>6672588</v>
      </c>
      <c r="K321" s="351">
        <v>0</v>
      </c>
      <c r="L321" s="351">
        <v>0</v>
      </c>
      <c r="M321" s="351">
        <v>46055.16</v>
      </c>
      <c r="N321" s="351">
        <v>46751.85</v>
      </c>
      <c r="O321" s="351">
        <v>49562.07</v>
      </c>
      <c r="P321" s="351">
        <v>50251.47</v>
      </c>
      <c r="Q321" s="352">
        <v>98.6</v>
      </c>
      <c r="R321" s="373">
        <v>98.6</v>
      </c>
      <c r="S321" s="361">
        <v>351.6</v>
      </c>
      <c r="T321" s="361">
        <v>353.07</v>
      </c>
      <c r="U321" s="351">
        <v>45762</v>
      </c>
      <c r="V321" s="351">
        <v>46450.400000000001</v>
      </c>
      <c r="W321" s="351">
        <v>49219.801019999999</v>
      </c>
      <c r="X321" s="351">
        <v>49901.019419999997</v>
      </c>
      <c r="Y321" s="352">
        <v>193.31</v>
      </c>
      <c r="Z321" s="373">
        <v>195.56</v>
      </c>
      <c r="AA321" s="352">
        <v>143.65</v>
      </c>
      <c r="AB321" s="373">
        <v>143.65</v>
      </c>
      <c r="AC321" s="353" t="s">
        <v>1</v>
      </c>
      <c r="AD321" s="353" t="s">
        <v>1</v>
      </c>
      <c r="AE321" s="353">
        <v>1037.8800000000001</v>
      </c>
      <c r="AF321" s="353">
        <v>157.33000000000001</v>
      </c>
      <c r="AG321" s="353">
        <v>61.38</v>
      </c>
      <c r="AH321" s="352">
        <v>1452.15</v>
      </c>
      <c r="AI321" s="351">
        <v>47</v>
      </c>
      <c r="AJ321" s="351">
        <v>33257.07</v>
      </c>
      <c r="AK321" s="351">
        <v>0</v>
      </c>
      <c r="AL321" s="351">
        <v>0</v>
      </c>
      <c r="AM321" s="351">
        <v>44</v>
      </c>
      <c r="AN321" s="354">
        <v>33006.15</v>
      </c>
      <c r="AP321" s="356"/>
      <c r="AR321" s="430"/>
    </row>
    <row r="322" spans="1:44" s="355" customFormat="1" ht="15" x14ac:dyDescent="0.2">
      <c r="A322" s="415" t="s">
        <v>375</v>
      </c>
      <c r="B322" s="584" t="s">
        <v>221</v>
      </c>
      <c r="C322" s="380" t="s">
        <v>786</v>
      </c>
      <c r="D322" s="353"/>
      <c r="E322" s="350">
        <v>58947309</v>
      </c>
      <c r="F322" s="351">
        <v>59341938</v>
      </c>
      <c r="G322" s="351">
        <v>1166790</v>
      </c>
      <c r="H322" s="351">
        <v>1199859</v>
      </c>
      <c r="I322" s="351">
        <v>57780519</v>
      </c>
      <c r="J322" s="351">
        <v>58142079</v>
      </c>
      <c r="K322" s="351">
        <v>0</v>
      </c>
      <c r="L322" s="351">
        <v>0</v>
      </c>
      <c r="M322" s="351">
        <v>64035.98</v>
      </c>
      <c r="N322" s="351">
        <v>65083.5</v>
      </c>
      <c r="O322" s="351">
        <v>66552.97</v>
      </c>
      <c r="P322" s="351">
        <v>68795.399999999994</v>
      </c>
      <c r="Q322" s="352">
        <v>97.399999999999991</v>
      </c>
      <c r="R322" s="373">
        <v>98.5</v>
      </c>
      <c r="S322" s="361">
        <v>0</v>
      </c>
      <c r="T322" s="361">
        <v>0</v>
      </c>
      <c r="U322" s="351">
        <v>62371</v>
      </c>
      <c r="V322" s="351">
        <v>64107.199999999997</v>
      </c>
      <c r="W322" s="351">
        <v>64822.592779999999</v>
      </c>
      <c r="X322" s="351">
        <v>67763.468999999997</v>
      </c>
      <c r="Y322" s="352">
        <v>945.11</v>
      </c>
      <c r="Z322" s="373">
        <v>925.67</v>
      </c>
      <c r="AA322" s="352">
        <v>926.4</v>
      </c>
      <c r="AB322" s="373">
        <v>906.95</v>
      </c>
      <c r="AC322" s="353" t="s">
        <v>1</v>
      </c>
      <c r="AD322" s="353" t="s">
        <v>1</v>
      </c>
      <c r="AE322" s="353">
        <v>0</v>
      </c>
      <c r="AF322" s="353">
        <v>163.69999999999999</v>
      </c>
      <c r="AG322" s="353">
        <v>60.66</v>
      </c>
      <c r="AH322" s="352">
        <v>1150.03</v>
      </c>
      <c r="AI322" s="351">
        <v>15</v>
      </c>
      <c r="AJ322" s="351">
        <v>31427.77</v>
      </c>
      <c r="AK322" s="351">
        <v>0</v>
      </c>
      <c r="AL322" s="351">
        <v>0</v>
      </c>
      <c r="AM322" s="351">
        <v>14</v>
      </c>
      <c r="AN322" s="354">
        <v>31355.39</v>
      </c>
      <c r="AP322" s="356"/>
      <c r="AR322" s="430"/>
    </row>
    <row r="323" spans="1:44" s="355" customFormat="1" ht="15" x14ac:dyDescent="0.2">
      <c r="A323" s="415" t="s">
        <v>377</v>
      </c>
      <c r="B323" s="584" t="s">
        <v>376</v>
      </c>
      <c r="C323" s="380" t="s">
        <v>862</v>
      </c>
      <c r="D323" s="353"/>
      <c r="E323" s="350">
        <v>112213600</v>
      </c>
      <c r="F323" s="351">
        <v>114205950</v>
      </c>
      <c r="G323" s="351">
        <v>0</v>
      </c>
      <c r="H323" s="351">
        <v>0</v>
      </c>
      <c r="I323" s="351">
        <v>112213600</v>
      </c>
      <c r="J323" s="351">
        <v>114205950</v>
      </c>
      <c r="K323" s="351">
        <v>44874400</v>
      </c>
      <c r="L323" s="351">
        <v>42196236</v>
      </c>
      <c r="M323" s="351">
        <v>90735.1</v>
      </c>
      <c r="N323" s="351">
        <v>92346.1</v>
      </c>
      <c r="O323" s="351">
        <v>109460.2</v>
      </c>
      <c r="P323" s="351">
        <v>105657</v>
      </c>
      <c r="Q323" s="352">
        <v>96.75</v>
      </c>
      <c r="R323" s="373">
        <v>96.75</v>
      </c>
      <c r="S323" s="361">
        <v>0</v>
      </c>
      <c r="T323" s="361">
        <v>0</v>
      </c>
      <c r="U323" s="351">
        <v>87786.2</v>
      </c>
      <c r="V323" s="351">
        <v>89344.9</v>
      </c>
      <c r="W323" s="351">
        <v>105902.7435</v>
      </c>
      <c r="X323" s="351">
        <v>102223.14750000001</v>
      </c>
      <c r="Y323" s="352">
        <v>1278.26</v>
      </c>
      <c r="Z323" s="373">
        <v>1278.26</v>
      </c>
      <c r="AA323" s="352">
        <v>1278.26</v>
      </c>
      <c r="AB323" s="373">
        <v>1278.26</v>
      </c>
      <c r="AC323" s="353" t="s">
        <v>1</v>
      </c>
      <c r="AD323" s="353" t="s">
        <v>1</v>
      </c>
      <c r="AE323" s="353">
        <v>0</v>
      </c>
      <c r="AF323" s="353">
        <v>159.68</v>
      </c>
      <c r="AG323" s="353">
        <v>71.47</v>
      </c>
      <c r="AH323" s="352">
        <v>1509.41</v>
      </c>
      <c r="AI323" s="351">
        <v>0</v>
      </c>
      <c r="AJ323" s="351">
        <v>0</v>
      </c>
      <c r="AK323" s="351">
        <v>0</v>
      </c>
      <c r="AL323" s="351">
        <v>0</v>
      </c>
      <c r="AM323" s="351">
        <v>0</v>
      </c>
      <c r="AN323" s="354">
        <v>0</v>
      </c>
      <c r="AP323" s="356"/>
      <c r="AR323" s="430"/>
    </row>
    <row r="324" spans="1:44" s="355" customFormat="1" ht="15" x14ac:dyDescent="0.2">
      <c r="A324" s="415" t="s">
        <v>379</v>
      </c>
      <c r="B324" s="584" t="s">
        <v>378</v>
      </c>
      <c r="C324" s="380" t="s">
        <v>785</v>
      </c>
      <c r="D324" s="353"/>
      <c r="E324" s="350">
        <v>8215425</v>
      </c>
      <c r="F324" s="351">
        <v>8532677</v>
      </c>
      <c r="G324" s="351">
        <v>0</v>
      </c>
      <c r="H324" s="351">
        <v>0</v>
      </c>
      <c r="I324" s="351">
        <v>8215425</v>
      </c>
      <c r="J324" s="351">
        <v>8532677</v>
      </c>
      <c r="K324" s="351">
        <v>0</v>
      </c>
      <c r="L324" s="351">
        <v>0</v>
      </c>
      <c r="M324" s="351">
        <v>39204.699999999997</v>
      </c>
      <c r="N324" s="351">
        <v>40140</v>
      </c>
      <c r="O324" s="351">
        <v>41956</v>
      </c>
      <c r="P324" s="351">
        <v>43125.8</v>
      </c>
      <c r="Q324" s="352">
        <v>98.25</v>
      </c>
      <c r="R324" s="373">
        <v>97.8</v>
      </c>
      <c r="S324" s="361">
        <v>95</v>
      </c>
      <c r="T324" s="361">
        <v>98.6</v>
      </c>
      <c r="U324" s="351">
        <v>38613.599999999999</v>
      </c>
      <c r="V324" s="351">
        <v>39355.5</v>
      </c>
      <c r="W324" s="351">
        <v>41316.770000000004</v>
      </c>
      <c r="X324" s="351">
        <v>42275.632400000002</v>
      </c>
      <c r="Y324" s="352">
        <v>212.76</v>
      </c>
      <c r="Z324" s="373">
        <v>216.81</v>
      </c>
      <c r="AA324" s="352">
        <v>212.76</v>
      </c>
      <c r="AB324" s="373">
        <v>216.81</v>
      </c>
      <c r="AC324" s="353" t="s">
        <v>1</v>
      </c>
      <c r="AD324" s="353" t="s">
        <v>1</v>
      </c>
      <c r="AE324" s="353">
        <v>1219.68</v>
      </c>
      <c r="AF324" s="353">
        <v>215.89</v>
      </c>
      <c r="AG324" s="353">
        <v>0</v>
      </c>
      <c r="AH324" s="352">
        <v>1652.38</v>
      </c>
      <c r="AI324" s="351">
        <v>0</v>
      </c>
      <c r="AJ324" s="351">
        <v>0</v>
      </c>
      <c r="AK324" s="351">
        <v>0</v>
      </c>
      <c r="AL324" s="351">
        <v>0</v>
      </c>
      <c r="AM324" s="351">
        <v>0</v>
      </c>
      <c r="AN324" s="354">
        <v>0</v>
      </c>
      <c r="AP324" s="356"/>
      <c r="AR324" s="430"/>
    </row>
    <row r="325" spans="1:44" s="355" customFormat="1" ht="15" x14ac:dyDescent="0.2">
      <c r="A325" s="415" t="s">
        <v>380</v>
      </c>
      <c r="B325" s="584" t="s">
        <v>222</v>
      </c>
      <c r="C325" s="380" t="s">
        <v>786</v>
      </c>
      <c r="D325" s="353"/>
      <c r="E325" s="350">
        <v>83886913</v>
      </c>
      <c r="F325" s="351">
        <v>84758956.900000006</v>
      </c>
      <c r="G325" s="351">
        <v>3507749</v>
      </c>
      <c r="H325" s="351">
        <v>3559402.91</v>
      </c>
      <c r="I325" s="351">
        <v>80379164</v>
      </c>
      <c r="J325" s="351">
        <v>81199554</v>
      </c>
      <c r="K325" s="351">
        <v>0</v>
      </c>
      <c r="L325" s="351">
        <v>0</v>
      </c>
      <c r="M325" s="351">
        <v>64836.695599999999</v>
      </c>
      <c r="N325" s="351">
        <v>65501.8</v>
      </c>
      <c r="O325" s="351">
        <v>67151.8</v>
      </c>
      <c r="P325" s="351">
        <v>67907.199999999997</v>
      </c>
      <c r="Q325" s="352">
        <v>99</v>
      </c>
      <c r="R325" s="373">
        <v>99</v>
      </c>
      <c r="S325" s="361">
        <v>310.56</v>
      </c>
      <c r="T325" s="361">
        <v>310.464</v>
      </c>
      <c r="U325" s="351">
        <v>64498.9</v>
      </c>
      <c r="V325" s="351">
        <v>65157.2</v>
      </c>
      <c r="W325" s="351">
        <v>66790.842000000004</v>
      </c>
      <c r="X325" s="351">
        <v>67538.592000000004</v>
      </c>
      <c r="Y325" s="352">
        <v>1300.5899999999999</v>
      </c>
      <c r="Z325" s="373">
        <v>1300.8399999999999</v>
      </c>
      <c r="AA325" s="352">
        <v>1246.21</v>
      </c>
      <c r="AB325" s="373">
        <v>1246.21</v>
      </c>
      <c r="AC325" s="353" t="s">
        <v>1</v>
      </c>
      <c r="AD325" s="353" t="s">
        <v>1</v>
      </c>
      <c r="AE325" s="353">
        <v>0</v>
      </c>
      <c r="AF325" s="353">
        <v>163.69999999999999</v>
      </c>
      <c r="AG325" s="353">
        <v>60.66</v>
      </c>
      <c r="AH325" s="352">
        <v>1525.2</v>
      </c>
      <c r="AI325" s="351">
        <v>17</v>
      </c>
      <c r="AJ325" s="351">
        <v>65157.2</v>
      </c>
      <c r="AK325" s="351">
        <v>0</v>
      </c>
      <c r="AL325" s="351">
        <v>0</v>
      </c>
      <c r="AM325" s="351">
        <v>17</v>
      </c>
      <c r="AN325" s="354">
        <v>65157.2</v>
      </c>
      <c r="AP325" s="356"/>
      <c r="AR325" s="430"/>
    </row>
    <row r="326" spans="1:44" s="355" customFormat="1" ht="15" x14ac:dyDescent="0.2">
      <c r="A326" s="415" t="s">
        <v>382</v>
      </c>
      <c r="B326" s="584" t="s">
        <v>381</v>
      </c>
      <c r="C326" s="380" t="s">
        <v>862</v>
      </c>
      <c r="D326" s="353"/>
      <c r="E326" s="350">
        <v>76587000</v>
      </c>
      <c r="F326" s="351">
        <v>80951371</v>
      </c>
      <c r="G326" s="351">
        <v>0</v>
      </c>
      <c r="H326" s="351">
        <v>0</v>
      </c>
      <c r="I326" s="351">
        <v>76587000</v>
      </c>
      <c r="J326" s="351">
        <v>80951371</v>
      </c>
      <c r="K326" s="351">
        <v>12600000</v>
      </c>
      <c r="L326" s="351">
        <v>11945782.300000001</v>
      </c>
      <c r="M326" s="351">
        <v>58835.86</v>
      </c>
      <c r="N326" s="351">
        <v>60770.79</v>
      </c>
      <c r="O326" s="351">
        <v>74809.039999999994</v>
      </c>
      <c r="P326" s="351">
        <v>75017.960000000006</v>
      </c>
      <c r="Q326" s="352">
        <v>96.93</v>
      </c>
      <c r="R326" s="373">
        <v>97.26</v>
      </c>
      <c r="S326" s="361">
        <v>0</v>
      </c>
      <c r="T326" s="361">
        <v>0</v>
      </c>
      <c r="U326" s="351">
        <v>57030</v>
      </c>
      <c r="V326" s="351">
        <v>59104</v>
      </c>
      <c r="W326" s="351">
        <v>72512.402472000002</v>
      </c>
      <c r="X326" s="351">
        <v>72962.467896000002</v>
      </c>
      <c r="Y326" s="352">
        <v>1342.92</v>
      </c>
      <c r="Z326" s="373">
        <v>1369.64</v>
      </c>
      <c r="AA326" s="352">
        <v>1342.92</v>
      </c>
      <c r="AB326" s="373">
        <v>1369.64</v>
      </c>
      <c r="AC326" s="353" t="s">
        <v>1</v>
      </c>
      <c r="AD326" s="353" t="s">
        <v>1</v>
      </c>
      <c r="AE326" s="353">
        <v>0</v>
      </c>
      <c r="AF326" s="353">
        <v>106.55</v>
      </c>
      <c r="AG326" s="353">
        <v>54.94</v>
      </c>
      <c r="AH326" s="352">
        <v>1531.13</v>
      </c>
      <c r="AI326" s="351">
        <v>0</v>
      </c>
      <c r="AJ326" s="351">
        <v>0</v>
      </c>
      <c r="AK326" s="351">
        <v>0</v>
      </c>
      <c r="AL326" s="351">
        <v>0</v>
      </c>
      <c r="AM326" s="351">
        <v>0</v>
      </c>
      <c r="AN326" s="354">
        <v>0</v>
      </c>
      <c r="AP326" s="356"/>
      <c r="AR326" s="430"/>
    </row>
    <row r="327" spans="1:44" s="355" customFormat="1" ht="15" x14ac:dyDescent="0.2">
      <c r="A327" s="415" t="s">
        <v>384</v>
      </c>
      <c r="B327" s="584" t="s">
        <v>383</v>
      </c>
      <c r="C327" s="380" t="s">
        <v>785</v>
      </c>
      <c r="D327" s="353"/>
      <c r="E327" s="350">
        <v>5019354</v>
      </c>
      <c r="F327" s="351">
        <v>5085006</v>
      </c>
      <c r="G327" s="351">
        <v>122797</v>
      </c>
      <c r="H327" s="351">
        <v>124005</v>
      </c>
      <c r="I327" s="351">
        <v>4896557</v>
      </c>
      <c r="J327" s="351">
        <v>4961001</v>
      </c>
      <c r="K327" s="351">
        <v>0</v>
      </c>
      <c r="L327" s="351">
        <v>0</v>
      </c>
      <c r="M327" s="351">
        <v>30008</v>
      </c>
      <c r="N327" s="351">
        <v>30326.3</v>
      </c>
      <c r="O327" s="351">
        <v>34399</v>
      </c>
      <c r="P327" s="351">
        <v>34551</v>
      </c>
      <c r="Q327" s="352">
        <v>98.75</v>
      </c>
      <c r="R327" s="373">
        <v>99</v>
      </c>
      <c r="S327" s="361">
        <v>0</v>
      </c>
      <c r="T327" s="361">
        <v>0</v>
      </c>
      <c r="U327" s="351">
        <v>29632.9</v>
      </c>
      <c r="V327" s="351">
        <v>30023</v>
      </c>
      <c r="W327" s="351">
        <v>33969.012500000004</v>
      </c>
      <c r="X327" s="351">
        <v>34205.49</v>
      </c>
      <c r="Y327" s="352">
        <v>169.38</v>
      </c>
      <c r="Z327" s="373">
        <v>169.37</v>
      </c>
      <c r="AA327" s="352">
        <v>165.24</v>
      </c>
      <c r="AB327" s="373">
        <v>165.24</v>
      </c>
      <c r="AC327" s="353" t="s">
        <v>1</v>
      </c>
      <c r="AD327" s="353" t="s">
        <v>1</v>
      </c>
      <c r="AE327" s="353">
        <v>1079.77</v>
      </c>
      <c r="AF327" s="353">
        <v>185.9</v>
      </c>
      <c r="AG327" s="353">
        <v>76.5</v>
      </c>
      <c r="AH327" s="352">
        <v>1511.54</v>
      </c>
      <c r="AI327" s="351">
        <v>2</v>
      </c>
      <c r="AJ327" s="351">
        <v>6062</v>
      </c>
      <c r="AK327" s="351">
        <v>0</v>
      </c>
      <c r="AL327" s="351">
        <v>0</v>
      </c>
      <c r="AM327" s="351">
        <v>2</v>
      </c>
      <c r="AN327" s="354">
        <v>6062</v>
      </c>
      <c r="AP327" s="356"/>
      <c r="AR327" s="430"/>
    </row>
    <row r="328" spans="1:44" s="355" customFormat="1" ht="15" x14ac:dyDescent="0.2">
      <c r="A328" s="415" t="s">
        <v>592</v>
      </c>
      <c r="B328" s="584" t="s">
        <v>385</v>
      </c>
      <c r="C328" s="380" t="s">
        <v>785</v>
      </c>
      <c r="D328" s="353"/>
      <c r="E328" s="350">
        <v>7631060</v>
      </c>
      <c r="F328" s="351">
        <v>7897910</v>
      </c>
      <c r="G328" s="351">
        <v>0</v>
      </c>
      <c r="H328" s="351">
        <v>0</v>
      </c>
      <c r="I328" s="351">
        <v>7631060</v>
      </c>
      <c r="J328" s="351">
        <v>7897910</v>
      </c>
      <c r="K328" s="351">
        <v>0</v>
      </c>
      <c r="L328" s="351">
        <v>0</v>
      </c>
      <c r="M328" s="351">
        <v>36142.199999999997</v>
      </c>
      <c r="N328" s="351">
        <v>37406.04</v>
      </c>
      <c r="O328" s="351">
        <v>40380.6</v>
      </c>
      <c r="P328" s="351">
        <v>41522.300000000003</v>
      </c>
      <c r="Q328" s="352">
        <v>97.75</v>
      </c>
      <c r="R328" s="373">
        <v>97.75</v>
      </c>
      <c r="S328" s="361">
        <v>0</v>
      </c>
      <c r="T328" s="361">
        <v>0</v>
      </c>
      <c r="U328" s="351">
        <v>35329</v>
      </c>
      <c r="V328" s="351">
        <v>36564.400000000001</v>
      </c>
      <c r="W328" s="351">
        <v>39472.036500000002</v>
      </c>
      <c r="X328" s="351">
        <v>40588.04825</v>
      </c>
      <c r="Y328" s="352">
        <v>216</v>
      </c>
      <c r="Z328" s="373">
        <v>216</v>
      </c>
      <c r="AA328" s="352">
        <v>216</v>
      </c>
      <c r="AB328" s="373">
        <v>216</v>
      </c>
      <c r="AC328" s="353" t="s">
        <v>1</v>
      </c>
      <c r="AD328" s="353" t="s">
        <v>1</v>
      </c>
      <c r="AE328" s="353">
        <v>1161.99</v>
      </c>
      <c r="AF328" s="353">
        <v>143.91</v>
      </c>
      <c r="AG328" s="353">
        <v>0</v>
      </c>
      <c r="AH328" s="352">
        <v>1521.9</v>
      </c>
      <c r="AI328" s="351">
        <v>0</v>
      </c>
      <c r="AJ328" s="351">
        <v>0</v>
      </c>
      <c r="AK328" s="351">
        <v>0</v>
      </c>
      <c r="AL328" s="351">
        <v>0</v>
      </c>
      <c r="AM328" s="351">
        <v>0</v>
      </c>
      <c r="AN328" s="354">
        <v>0</v>
      </c>
      <c r="AP328" s="356"/>
      <c r="AR328" s="430"/>
    </row>
    <row r="329" spans="1:44" s="355" customFormat="1" ht="15" x14ac:dyDescent="0.2">
      <c r="A329" s="415" t="s">
        <v>594</v>
      </c>
      <c r="B329" s="584" t="s">
        <v>593</v>
      </c>
      <c r="C329" s="380" t="s">
        <v>785</v>
      </c>
      <c r="D329" s="353"/>
      <c r="E329" s="350">
        <v>6821693</v>
      </c>
      <c r="F329" s="351">
        <v>7118943</v>
      </c>
      <c r="G329" s="351">
        <v>1796923</v>
      </c>
      <c r="H329" s="351">
        <v>1887780</v>
      </c>
      <c r="I329" s="351">
        <v>5024770</v>
      </c>
      <c r="J329" s="351">
        <v>5231163</v>
      </c>
      <c r="K329" s="351">
        <v>0</v>
      </c>
      <c r="L329" s="351">
        <v>0</v>
      </c>
      <c r="M329" s="351">
        <v>45288</v>
      </c>
      <c r="N329" s="351">
        <v>46231</v>
      </c>
      <c r="O329" s="351">
        <v>49402.69</v>
      </c>
      <c r="P329" s="351">
        <v>50230.080000000002</v>
      </c>
      <c r="Q329" s="352">
        <v>99.25</v>
      </c>
      <c r="R329" s="373">
        <v>99.25</v>
      </c>
      <c r="S329" s="361">
        <v>0</v>
      </c>
      <c r="T329" s="361">
        <v>0</v>
      </c>
      <c r="U329" s="351">
        <v>44948.3</v>
      </c>
      <c r="V329" s="351">
        <v>45884.3</v>
      </c>
      <c r="W329" s="351">
        <v>49032.169825000004</v>
      </c>
      <c r="X329" s="351">
        <v>49853.354400000004</v>
      </c>
      <c r="Y329" s="352">
        <v>151.77000000000001</v>
      </c>
      <c r="Z329" s="373">
        <v>155.15</v>
      </c>
      <c r="AA329" s="352">
        <v>111.79</v>
      </c>
      <c r="AB329" s="373">
        <v>114.01</v>
      </c>
      <c r="AC329" s="353" t="s">
        <v>1</v>
      </c>
      <c r="AD329" s="353" t="s">
        <v>1</v>
      </c>
      <c r="AE329" s="353">
        <v>1079.77</v>
      </c>
      <c r="AF329" s="353">
        <v>185.9</v>
      </c>
      <c r="AG329" s="353">
        <v>76.5</v>
      </c>
      <c r="AH329" s="352">
        <v>1497.32</v>
      </c>
      <c r="AI329" s="351">
        <v>93</v>
      </c>
      <c r="AJ329" s="351">
        <v>45884.27</v>
      </c>
      <c r="AK329" s="351">
        <v>0</v>
      </c>
      <c r="AL329" s="351">
        <v>0</v>
      </c>
      <c r="AM329" s="351">
        <v>69</v>
      </c>
      <c r="AN329" s="354">
        <v>45654</v>
      </c>
      <c r="AP329" s="356"/>
      <c r="AR329" s="430"/>
    </row>
    <row r="330" spans="1:44" s="355" customFormat="1" ht="15" x14ac:dyDescent="0.2">
      <c r="A330" s="415" t="s">
        <v>596</v>
      </c>
      <c r="B330" s="584" t="s">
        <v>595</v>
      </c>
      <c r="C330" s="380" t="s">
        <v>785</v>
      </c>
      <c r="D330" s="353"/>
      <c r="E330" s="350">
        <v>10784676</v>
      </c>
      <c r="F330" s="351">
        <v>10977754</v>
      </c>
      <c r="G330" s="351">
        <v>2195315.37</v>
      </c>
      <c r="H330" s="351">
        <v>2256539</v>
      </c>
      <c r="I330" s="351">
        <v>8589360.629999999</v>
      </c>
      <c r="J330" s="351">
        <v>8721215</v>
      </c>
      <c r="K330" s="351">
        <v>0</v>
      </c>
      <c r="L330" s="351">
        <v>0</v>
      </c>
      <c r="M330" s="351">
        <v>65240.800000000003</v>
      </c>
      <c r="N330" s="351">
        <v>66275.7</v>
      </c>
      <c r="O330" s="351">
        <v>70864.100000000006</v>
      </c>
      <c r="P330" s="351">
        <v>71566.899999999994</v>
      </c>
      <c r="Q330" s="352">
        <v>98</v>
      </c>
      <c r="R330" s="373">
        <v>98</v>
      </c>
      <c r="S330" s="361">
        <v>795.2</v>
      </c>
      <c r="T330" s="361">
        <v>776.6</v>
      </c>
      <c r="U330" s="351">
        <v>64731.199999999997</v>
      </c>
      <c r="V330" s="351">
        <v>65726.8</v>
      </c>
      <c r="W330" s="351">
        <v>70242.017999999996</v>
      </c>
      <c r="X330" s="351">
        <v>70912.161999999997</v>
      </c>
      <c r="Y330" s="352">
        <v>166.61</v>
      </c>
      <c r="Z330" s="373">
        <v>167.02</v>
      </c>
      <c r="AA330" s="352">
        <v>132.69</v>
      </c>
      <c r="AB330" s="373">
        <v>132.69</v>
      </c>
      <c r="AC330" s="353" t="s">
        <v>1</v>
      </c>
      <c r="AD330" s="353" t="s">
        <v>1</v>
      </c>
      <c r="AE330" s="353">
        <v>1115.67</v>
      </c>
      <c r="AF330" s="353">
        <v>163.69999999999999</v>
      </c>
      <c r="AG330" s="353">
        <v>58.54</v>
      </c>
      <c r="AH330" s="352">
        <v>1504.93</v>
      </c>
      <c r="AI330" s="351">
        <v>28</v>
      </c>
      <c r="AJ330" s="351">
        <v>44513.21</v>
      </c>
      <c r="AK330" s="351">
        <v>1</v>
      </c>
      <c r="AL330" s="351">
        <v>21213.59</v>
      </c>
      <c r="AM330" s="351">
        <v>27</v>
      </c>
      <c r="AN330" s="354">
        <v>65509.41</v>
      </c>
      <c r="AP330" s="356"/>
      <c r="AR330" s="430"/>
    </row>
    <row r="331" spans="1:44" s="355" customFormat="1" ht="15" x14ac:dyDescent="0.2">
      <c r="A331" s="415" t="s">
        <v>598</v>
      </c>
      <c r="B331" s="584" t="s">
        <v>597</v>
      </c>
      <c r="C331" s="380" t="s">
        <v>785</v>
      </c>
      <c r="D331" s="353"/>
      <c r="E331" s="350">
        <v>6618514</v>
      </c>
      <c r="F331" s="351">
        <v>6719729</v>
      </c>
      <c r="G331" s="351">
        <v>472111</v>
      </c>
      <c r="H331" s="351">
        <v>488193</v>
      </c>
      <c r="I331" s="351">
        <v>6146403</v>
      </c>
      <c r="J331" s="351">
        <v>6231536</v>
      </c>
      <c r="K331" s="351">
        <v>0</v>
      </c>
      <c r="L331" s="351">
        <v>0</v>
      </c>
      <c r="M331" s="351">
        <v>34812.61</v>
      </c>
      <c r="N331" s="351">
        <v>35294.800000000003</v>
      </c>
      <c r="O331" s="351">
        <v>40801.26</v>
      </c>
      <c r="P331" s="351">
        <v>41123.800000000003</v>
      </c>
      <c r="Q331" s="352">
        <v>98</v>
      </c>
      <c r="R331" s="373">
        <v>98</v>
      </c>
      <c r="S331" s="361">
        <v>0</v>
      </c>
      <c r="T331" s="361">
        <v>0</v>
      </c>
      <c r="U331" s="351">
        <v>34116.400000000001</v>
      </c>
      <c r="V331" s="351">
        <v>34588.9</v>
      </c>
      <c r="W331" s="351">
        <v>39985.234799999998</v>
      </c>
      <c r="X331" s="351">
        <v>40301.324000000001</v>
      </c>
      <c r="Y331" s="352">
        <v>194</v>
      </c>
      <c r="Z331" s="373">
        <v>194.27</v>
      </c>
      <c r="AA331" s="352">
        <v>180.16</v>
      </c>
      <c r="AB331" s="373">
        <v>180.16</v>
      </c>
      <c r="AC331" s="353" t="s">
        <v>1</v>
      </c>
      <c r="AD331" s="353" t="s">
        <v>1</v>
      </c>
      <c r="AE331" s="353">
        <v>1129.78</v>
      </c>
      <c r="AF331" s="353">
        <v>159.06</v>
      </c>
      <c r="AG331" s="353">
        <v>64.86</v>
      </c>
      <c r="AH331" s="352">
        <v>1547.97</v>
      </c>
      <c r="AI331" s="351">
        <v>21</v>
      </c>
      <c r="AJ331" s="351">
        <v>17490.400000000001</v>
      </c>
      <c r="AK331" s="351">
        <v>0</v>
      </c>
      <c r="AL331" s="351">
        <v>0</v>
      </c>
      <c r="AM331" s="351">
        <v>21</v>
      </c>
      <c r="AN331" s="354">
        <v>17490.400000000001</v>
      </c>
      <c r="AP331" s="356"/>
      <c r="AR331" s="430"/>
    </row>
    <row r="332" spans="1:44" s="355" customFormat="1" ht="15" x14ac:dyDescent="0.2">
      <c r="A332" s="415" t="s">
        <v>600</v>
      </c>
      <c r="B332" s="584" t="s">
        <v>599</v>
      </c>
      <c r="C332" s="380" t="s">
        <v>785</v>
      </c>
      <c r="D332" s="353"/>
      <c r="E332" s="350">
        <v>6693634.9199999999</v>
      </c>
      <c r="F332" s="351">
        <v>7017936</v>
      </c>
      <c r="G332" s="351">
        <v>462785</v>
      </c>
      <c r="H332" s="351">
        <v>484616</v>
      </c>
      <c r="I332" s="351">
        <v>6230849.9199999999</v>
      </c>
      <c r="J332" s="351">
        <v>6533320</v>
      </c>
      <c r="K332" s="351">
        <v>0</v>
      </c>
      <c r="L332" s="351">
        <v>0</v>
      </c>
      <c r="M332" s="351">
        <v>31401.11</v>
      </c>
      <c r="N332" s="351">
        <v>32298.6</v>
      </c>
      <c r="O332" s="351">
        <v>36636.85</v>
      </c>
      <c r="P332" s="351">
        <v>39141.9</v>
      </c>
      <c r="Q332" s="352">
        <v>98.5</v>
      </c>
      <c r="R332" s="373">
        <v>98.5</v>
      </c>
      <c r="S332" s="361">
        <v>0</v>
      </c>
      <c r="T332" s="361">
        <v>0</v>
      </c>
      <c r="U332" s="351">
        <v>30930</v>
      </c>
      <c r="V332" s="351">
        <v>31814.1</v>
      </c>
      <c r="W332" s="351">
        <v>36087.297249999996</v>
      </c>
      <c r="X332" s="351">
        <v>38554.771500000003</v>
      </c>
      <c r="Y332" s="352">
        <v>216.41</v>
      </c>
      <c r="Z332" s="373">
        <v>220.59</v>
      </c>
      <c r="AA332" s="352">
        <v>201.45</v>
      </c>
      <c r="AB332" s="373">
        <v>205.36</v>
      </c>
      <c r="AC332" s="353" t="s">
        <v>1</v>
      </c>
      <c r="AD332" s="353" t="s">
        <v>1</v>
      </c>
      <c r="AE332" s="353">
        <v>1079.77</v>
      </c>
      <c r="AF332" s="353">
        <v>185.9</v>
      </c>
      <c r="AG332" s="353">
        <v>76.5</v>
      </c>
      <c r="AH332" s="352">
        <v>1562.76</v>
      </c>
      <c r="AI332" s="351">
        <v>12</v>
      </c>
      <c r="AJ332" s="351">
        <v>15774.7</v>
      </c>
      <c r="AK332" s="351">
        <v>1</v>
      </c>
      <c r="AL332" s="351">
        <v>16039.6</v>
      </c>
      <c r="AM332" s="351">
        <v>12</v>
      </c>
      <c r="AN332" s="354">
        <v>31669.1</v>
      </c>
      <c r="AP332" s="356"/>
      <c r="AR332" s="430"/>
    </row>
    <row r="333" spans="1:44" s="358" customFormat="1" ht="15" customHeight="1" x14ac:dyDescent="0.2">
      <c r="A333" s="415" t="s">
        <v>601</v>
      </c>
      <c r="B333" s="584" t="s">
        <v>223</v>
      </c>
      <c r="C333" s="380" t="s">
        <v>786</v>
      </c>
      <c r="D333" s="353"/>
      <c r="E333" s="350">
        <v>72368583</v>
      </c>
      <c r="F333" s="351">
        <v>73359777</v>
      </c>
      <c r="G333" s="351">
        <v>600653</v>
      </c>
      <c r="H333" s="351">
        <v>623437</v>
      </c>
      <c r="I333" s="351">
        <v>71767930</v>
      </c>
      <c r="J333" s="351">
        <v>72736340</v>
      </c>
      <c r="K333" s="351">
        <v>791759</v>
      </c>
      <c r="L333" s="351">
        <v>812456</v>
      </c>
      <c r="M333" s="351">
        <v>62437.07</v>
      </c>
      <c r="N333" s="351">
        <v>63290.8</v>
      </c>
      <c r="O333" s="351">
        <v>68212.570000000007</v>
      </c>
      <c r="P333" s="351">
        <v>68654.3</v>
      </c>
      <c r="Q333" s="352">
        <v>98.1</v>
      </c>
      <c r="R333" s="373">
        <v>98.1</v>
      </c>
      <c r="S333" s="361">
        <v>324.10000000000002</v>
      </c>
      <c r="T333" s="361">
        <v>317</v>
      </c>
      <c r="U333" s="351">
        <v>61574.9</v>
      </c>
      <c r="V333" s="351">
        <v>62405.7</v>
      </c>
      <c r="W333" s="351">
        <v>67240.631170000008</v>
      </c>
      <c r="X333" s="351">
        <v>67666.868300000002</v>
      </c>
      <c r="Y333" s="352">
        <v>1175.29</v>
      </c>
      <c r="Z333" s="373">
        <v>1175.53</v>
      </c>
      <c r="AA333" s="352">
        <v>1165.54</v>
      </c>
      <c r="AB333" s="373">
        <v>1165.54</v>
      </c>
      <c r="AC333" s="353" t="s">
        <v>1</v>
      </c>
      <c r="AD333" s="353" t="s">
        <v>1</v>
      </c>
      <c r="AE333" s="353">
        <v>0</v>
      </c>
      <c r="AF333" s="353">
        <v>212.77</v>
      </c>
      <c r="AG333" s="353">
        <v>64.59</v>
      </c>
      <c r="AH333" s="352">
        <v>1452.89</v>
      </c>
      <c r="AI333" s="351">
        <v>31</v>
      </c>
      <c r="AJ333" s="351">
        <v>27964.9</v>
      </c>
      <c r="AK333" s="351">
        <v>0</v>
      </c>
      <c r="AL333" s="351">
        <v>0</v>
      </c>
      <c r="AM333" s="351">
        <v>31</v>
      </c>
      <c r="AN333" s="354">
        <v>27964.9</v>
      </c>
      <c r="AP333" s="359"/>
      <c r="AQ333" s="355"/>
      <c r="AR333" s="430"/>
    </row>
    <row r="334" spans="1:44" s="369" customFormat="1" ht="5.45" customHeight="1" x14ac:dyDescent="0.2">
      <c r="A334" s="416"/>
      <c r="B334" s="585"/>
      <c r="C334" s="585"/>
      <c r="D334" s="370"/>
      <c r="E334" s="399"/>
      <c r="F334" s="370"/>
      <c r="G334" s="370"/>
      <c r="H334" s="417"/>
      <c r="I334" s="418"/>
      <c r="J334" s="370"/>
      <c r="K334" s="370"/>
      <c r="L334" s="370"/>
      <c r="M334" s="370"/>
      <c r="N334" s="370"/>
      <c r="O334" s="399"/>
      <c r="P334" s="370"/>
      <c r="Q334" s="370"/>
      <c r="R334" s="370"/>
      <c r="S334" s="370"/>
      <c r="T334" s="370"/>
      <c r="U334" s="370"/>
      <c r="V334" s="419"/>
      <c r="W334" s="370"/>
      <c r="X334" s="370"/>
      <c r="Y334" s="370"/>
      <c r="Z334" s="370"/>
      <c r="AA334" s="370"/>
      <c r="AB334" s="370"/>
      <c r="AC334" s="420"/>
      <c r="AD334" s="370"/>
      <c r="AE334" s="370"/>
      <c r="AF334" s="370"/>
      <c r="AG334" s="370"/>
      <c r="AH334" s="370"/>
      <c r="AI334" s="370"/>
      <c r="AJ334" s="370"/>
      <c r="AK334" s="370"/>
      <c r="AL334" s="370"/>
      <c r="AM334" s="370"/>
      <c r="AN334" s="421"/>
    </row>
    <row r="335" spans="1:44" ht="20.25" x14ac:dyDescent="0.3">
      <c r="A335" s="422" t="s">
        <v>993</v>
      </c>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E335" s="124"/>
      <c r="AF335" s="124"/>
      <c r="AG335" s="124"/>
      <c r="AH335" s="124"/>
      <c r="AI335" s="124"/>
      <c r="AJ335" s="124"/>
      <c r="AK335" s="124"/>
      <c r="AL335" s="124"/>
      <c r="AM335" s="124"/>
      <c r="AN335" s="423"/>
    </row>
    <row r="336" spans="1:44" ht="5.45" customHeight="1" x14ac:dyDescent="0.2">
      <c r="A336" s="424"/>
      <c r="F336" s="384"/>
      <c r="G336" s="384"/>
      <c r="H336" s="384"/>
      <c r="I336" s="384"/>
      <c r="J336" s="384"/>
      <c r="K336" s="384"/>
      <c r="L336" s="384"/>
      <c r="M336" s="124"/>
      <c r="N336" s="124"/>
      <c r="O336" s="124"/>
      <c r="P336" s="124"/>
      <c r="Q336" s="124"/>
      <c r="R336" s="124"/>
      <c r="S336" s="124"/>
      <c r="T336" s="124"/>
      <c r="U336" s="124"/>
      <c r="V336" s="124"/>
      <c r="W336" s="124"/>
      <c r="X336" s="124"/>
      <c r="Y336" s="124"/>
      <c r="Z336" s="124"/>
      <c r="AA336" s="124"/>
      <c r="AB336" s="124"/>
      <c r="AC336" s="124"/>
      <c r="AD336" s="124"/>
      <c r="AE336" s="124"/>
      <c r="AF336" s="124"/>
      <c r="AG336" s="124"/>
      <c r="AH336" s="124"/>
      <c r="AI336" s="124"/>
      <c r="AJ336" s="124"/>
      <c r="AK336" s="124"/>
      <c r="AL336" s="124"/>
      <c r="AM336" s="124"/>
      <c r="AN336" s="423"/>
    </row>
    <row r="337" spans="1:40" s="86" customFormat="1" ht="15" x14ac:dyDescent="0.2">
      <c r="A337" s="385" t="s">
        <v>881</v>
      </c>
      <c r="B337" s="586" t="s">
        <v>815</v>
      </c>
      <c r="C337" s="380" t="s">
        <v>976</v>
      </c>
      <c r="D337" s="87"/>
      <c r="E337" s="425">
        <v>88463316.129999995</v>
      </c>
      <c r="F337" s="425">
        <v>92133139</v>
      </c>
      <c r="G337" s="353" t="s">
        <v>302</v>
      </c>
      <c r="H337" s="353" t="s">
        <v>302</v>
      </c>
      <c r="I337" s="346">
        <v>88463316.129999995</v>
      </c>
      <c r="J337" s="89">
        <v>92133139</v>
      </c>
      <c r="K337" s="351">
        <v>0</v>
      </c>
      <c r="L337" s="350">
        <v>0</v>
      </c>
      <c r="M337" s="353" t="s">
        <v>302</v>
      </c>
      <c r="N337" s="353" t="s">
        <v>302</v>
      </c>
      <c r="O337" s="353" t="s">
        <v>302</v>
      </c>
      <c r="P337" s="353" t="s">
        <v>302</v>
      </c>
      <c r="Q337" s="353" t="s">
        <v>302</v>
      </c>
      <c r="R337" s="353" t="s">
        <v>302</v>
      </c>
      <c r="S337" s="353" t="s">
        <v>302</v>
      </c>
      <c r="T337" s="353" t="s">
        <v>302</v>
      </c>
      <c r="U337" s="351">
        <v>516203</v>
      </c>
      <c r="V337" s="350">
        <v>527135.19999999995</v>
      </c>
      <c r="W337" s="351">
        <v>582443.57947499992</v>
      </c>
      <c r="X337" s="351">
        <v>590261.44354000001</v>
      </c>
      <c r="Y337" s="426">
        <v>171.37</v>
      </c>
      <c r="Z337" s="426">
        <v>174.78</v>
      </c>
      <c r="AA337" s="373">
        <v>171.37</v>
      </c>
      <c r="AB337" s="401">
        <v>174.78</v>
      </c>
      <c r="AC337" s="353" t="s">
        <v>1</v>
      </c>
      <c r="AD337" s="353" t="s">
        <v>302</v>
      </c>
      <c r="AE337" s="353" t="s">
        <v>302</v>
      </c>
      <c r="AF337" s="353" t="s">
        <v>302</v>
      </c>
      <c r="AG337" s="353" t="s">
        <v>302</v>
      </c>
      <c r="AH337" s="353" t="s">
        <v>302</v>
      </c>
      <c r="AI337" s="353" t="s">
        <v>302</v>
      </c>
      <c r="AJ337" s="353" t="s">
        <v>302</v>
      </c>
      <c r="AK337" s="353" t="s">
        <v>302</v>
      </c>
      <c r="AL337" s="353" t="s">
        <v>302</v>
      </c>
      <c r="AM337" s="353" t="s">
        <v>302</v>
      </c>
      <c r="AN337" s="388" t="s">
        <v>302</v>
      </c>
    </row>
    <row r="338" spans="1:40" s="86" customFormat="1" ht="15" x14ac:dyDescent="0.2">
      <c r="A338" s="385" t="s">
        <v>719</v>
      </c>
      <c r="B338" s="586" t="s">
        <v>882</v>
      </c>
      <c r="C338" s="380" t="s">
        <v>978</v>
      </c>
      <c r="D338" s="87"/>
      <c r="E338" s="425">
        <v>21870297.550000001</v>
      </c>
      <c r="F338" s="425">
        <v>22829016</v>
      </c>
      <c r="G338" s="353" t="s">
        <v>302</v>
      </c>
      <c r="H338" s="353" t="s">
        <v>302</v>
      </c>
      <c r="I338" s="346">
        <v>21870297.550000001</v>
      </c>
      <c r="J338" s="89">
        <v>22829016</v>
      </c>
      <c r="K338" s="351">
        <v>0</v>
      </c>
      <c r="L338" s="350">
        <v>0</v>
      </c>
      <c r="M338" s="353" t="s">
        <v>302</v>
      </c>
      <c r="N338" s="353" t="s">
        <v>302</v>
      </c>
      <c r="O338" s="353" t="s">
        <v>302</v>
      </c>
      <c r="P338" s="353" t="s">
        <v>302</v>
      </c>
      <c r="Q338" s="353" t="s">
        <v>302</v>
      </c>
      <c r="R338" s="353" t="s">
        <v>302</v>
      </c>
      <c r="S338" s="353" t="s">
        <v>302</v>
      </c>
      <c r="T338" s="353" t="s">
        <v>302</v>
      </c>
      <c r="U338" s="351">
        <v>334920.33</v>
      </c>
      <c r="V338" s="350">
        <v>342778</v>
      </c>
      <c r="W338" s="351">
        <v>378984.94547499996</v>
      </c>
      <c r="X338" s="351">
        <v>384512.5736</v>
      </c>
      <c r="Y338" s="426">
        <v>65.3</v>
      </c>
      <c r="Z338" s="426">
        <v>66.599999999999994</v>
      </c>
      <c r="AA338" s="373">
        <v>65.3</v>
      </c>
      <c r="AB338" s="401">
        <v>66.599999999999994</v>
      </c>
      <c r="AC338" s="353" t="s">
        <v>1</v>
      </c>
      <c r="AD338" s="353" t="s">
        <v>302</v>
      </c>
      <c r="AE338" s="353" t="s">
        <v>302</v>
      </c>
      <c r="AF338" s="353" t="s">
        <v>302</v>
      </c>
      <c r="AG338" s="353" t="s">
        <v>302</v>
      </c>
      <c r="AH338" s="353" t="s">
        <v>302</v>
      </c>
      <c r="AI338" s="353" t="s">
        <v>302</v>
      </c>
      <c r="AJ338" s="353" t="s">
        <v>302</v>
      </c>
      <c r="AK338" s="353" t="s">
        <v>302</v>
      </c>
      <c r="AL338" s="353" t="s">
        <v>302</v>
      </c>
      <c r="AM338" s="353" t="s">
        <v>302</v>
      </c>
      <c r="AN338" s="388" t="s">
        <v>302</v>
      </c>
    </row>
    <row r="339" spans="1:40" s="86" customFormat="1" ht="15" x14ac:dyDescent="0.2">
      <c r="A339" s="385" t="s">
        <v>565</v>
      </c>
      <c r="B339" s="586" t="s">
        <v>883</v>
      </c>
      <c r="C339" s="380" t="s">
        <v>978</v>
      </c>
      <c r="D339" s="87"/>
      <c r="E339" s="425">
        <v>16421614.380000001</v>
      </c>
      <c r="F339" s="425">
        <v>17264329</v>
      </c>
      <c r="G339" s="353" t="s">
        <v>302</v>
      </c>
      <c r="H339" s="353" t="s">
        <v>302</v>
      </c>
      <c r="I339" s="346">
        <v>16421614.380000001</v>
      </c>
      <c r="J339" s="89">
        <v>17264329</v>
      </c>
      <c r="K339" s="351">
        <v>0</v>
      </c>
      <c r="L339" s="350">
        <v>0</v>
      </c>
      <c r="M339" s="353" t="s">
        <v>302</v>
      </c>
      <c r="N339" s="353" t="s">
        <v>302</v>
      </c>
      <c r="O339" s="353" t="s">
        <v>302</v>
      </c>
      <c r="P339" s="353" t="s">
        <v>302</v>
      </c>
      <c r="Q339" s="353" t="s">
        <v>302</v>
      </c>
      <c r="R339" s="353" t="s">
        <v>302</v>
      </c>
      <c r="S339" s="353" t="s">
        <v>302</v>
      </c>
      <c r="T339" s="353" t="s">
        <v>302</v>
      </c>
      <c r="U339" s="351">
        <v>187718</v>
      </c>
      <c r="V339" s="350">
        <v>193503</v>
      </c>
      <c r="W339" s="351">
        <v>223967.076975</v>
      </c>
      <c r="X339" s="351">
        <v>220146.29800000001</v>
      </c>
      <c r="Y339" s="426">
        <v>87.48</v>
      </c>
      <c r="Z339" s="426">
        <v>89.22</v>
      </c>
      <c r="AA339" s="373">
        <v>87.48</v>
      </c>
      <c r="AB339" s="401">
        <v>89.22</v>
      </c>
      <c r="AC339" s="353" t="s">
        <v>1</v>
      </c>
      <c r="AD339" s="353" t="s">
        <v>302</v>
      </c>
      <c r="AE339" s="353" t="s">
        <v>302</v>
      </c>
      <c r="AF339" s="353" t="s">
        <v>302</v>
      </c>
      <c r="AG339" s="353" t="s">
        <v>302</v>
      </c>
      <c r="AH339" s="353" t="s">
        <v>302</v>
      </c>
      <c r="AI339" s="353" t="s">
        <v>302</v>
      </c>
      <c r="AJ339" s="353" t="s">
        <v>302</v>
      </c>
      <c r="AK339" s="353" t="s">
        <v>302</v>
      </c>
      <c r="AL339" s="353" t="s">
        <v>302</v>
      </c>
      <c r="AM339" s="353" t="s">
        <v>302</v>
      </c>
      <c r="AN339" s="388" t="s">
        <v>302</v>
      </c>
    </row>
    <row r="340" spans="1:40" s="86" customFormat="1" ht="15" x14ac:dyDescent="0.2">
      <c r="A340" s="385" t="s">
        <v>884</v>
      </c>
      <c r="B340" s="586" t="s">
        <v>817</v>
      </c>
      <c r="C340" s="380" t="s">
        <v>976</v>
      </c>
      <c r="D340" s="380" t="s">
        <v>1005</v>
      </c>
      <c r="E340" s="425">
        <v>29387300</v>
      </c>
      <c r="F340" s="425">
        <v>30896610</v>
      </c>
      <c r="G340" s="353" t="s">
        <v>302</v>
      </c>
      <c r="H340" s="353" t="s">
        <v>302</v>
      </c>
      <c r="I340" s="346">
        <v>29387300</v>
      </c>
      <c r="J340" s="89">
        <v>30896610</v>
      </c>
      <c r="K340" s="351">
        <v>0</v>
      </c>
      <c r="L340" s="350">
        <v>0</v>
      </c>
      <c r="M340" s="353" t="s">
        <v>302</v>
      </c>
      <c r="N340" s="353" t="s">
        <v>302</v>
      </c>
      <c r="O340" s="353" t="s">
        <v>302</v>
      </c>
      <c r="P340" s="353" t="s">
        <v>302</v>
      </c>
      <c r="Q340" s="353" t="s">
        <v>302</v>
      </c>
      <c r="R340" s="353" t="s">
        <v>302</v>
      </c>
      <c r="S340" s="353" t="s">
        <v>302</v>
      </c>
      <c r="T340" s="353" t="s">
        <v>302</v>
      </c>
      <c r="U340" s="351">
        <v>187718</v>
      </c>
      <c r="V340" s="350">
        <v>193503</v>
      </c>
      <c r="W340" s="351">
        <v>223967.076975</v>
      </c>
      <c r="X340" s="351">
        <v>220146.29800000001</v>
      </c>
      <c r="Y340" s="426">
        <v>156.55000000000001</v>
      </c>
      <c r="Z340" s="426">
        <v>159.66999999999999</v>
      </c>
      <c r="AA340" s="373">
        <v>156.55000000000001</v>
      </c>
      <c r="AB340" s="401">
        <v>159.66999999999999</v>
      </c>
      <c r="AC340" s="353" t="s">
        <v>952</v>
      </c>
      <c r="AD340" s="353" t="s">
        <v>302</v>
      </c>
      <c r="AE340" s="353" t="s">
        <v>302</v>
      </c>
      <c r="AF340" s="353" t="s">
        <v>302</v>
      </c>
      <c r="AG340" s="353" t="s">
        <v>302</v>
      </c>
      <c r="AH340" s="353" t="s">
        <v>302</v>
      </c>
      <c r="AI340" s="353" t="s">
        <v>302</v>
      </c>
      <c r="AJ340" s="353" t="s">
        <v>302</v>
      </c>
      <c r="AK340" s="353" t="s">
        <v>302</v>
      </c>
      <c r="AL340" s="353" t="s">
        <v>302</v>
      </c>
      <c r="AM340" s="353" t="s">
        <v>302</v>
      </c>
      <c r="AN340" s="388" t="s">
        <v>302</v>
      </c>
    </row>
    <row r="341" spans="1:40" s="86" customFormat="1" ht="15" x14ac:dyDescent="0.2">
      <c r="A341" s="385" t="s">
        <v>720</v>
      </c>
      <c r="B341" s="586" t="s">
        <v>885</v>
      </c>
      <c r="C341" s="380" t="s">
        <v>978</v>
      </c>
      <c r="D341" s="87"/>
      <c r="E341" s="425">
        <v>19136479</v>
      </c>
      <c r="F341" s="425">
        <v>19572619.899999999</v>
      </c>
      <c r="G341" s="353" t="s">
        <v>302</v>
      </c>
      <c r="H341" s="353" t="s">
        <v>302</v>
      </c>
      <c r="I341" s="346">
        <v>19136479</v>
      </c>
      <c r="J341" s="89">
        <v>19572619.899999999</v>
      </c>
      <c r="K341" s="351">
        <v>0</v>
      </c>
      <c r="L341" s="350">
        <v>0</v>
      </c>
      <c r="M341" s="353" t="s">
        <v>302</v>
      </c>
      <c r="N341" s="353" t="s">
        <v>302</v>
      </c>
      <c r="O341" s="353" t="s">
        <v>302</v>
      </c>
      <c r="P341" s="353" t="s">
        <v>302</v>
      </c>
      <c r="Q341" s="353" t="s">
        <v>302</v>
      </c>
      <c r="R341" s="353" t="s">
        <v>302</v>
      </c>
      <c r="S341" s="353" t="s">
        <v>302</v>
      </c>
      <c r="T341" s="353" t="s">
        <v>302</v>
      </c>
      <c r="U341" s="351">
        <v>315471</v>
      </c>
      <c r="V341" s="350">
        <v>322661.09999999998</v>
      </c>
      <c r="W341" s="351">
        <v>340405.30356999999</v>
      </c>
      <c r="X341" s="351">
        <v>348108.05262999999</v>
      </c>
      <c r="Y341" s="426">
        <v>60.66</v>
      </c>
      <c r="Z341" s="426">
        <v>60.66</v>
      </c>
      <c r="AA341" s="373">
        <v>60.66</v>
      </c>
      <c r="AB341" s="401">
        <v>60.66</v>
      </c>
      <c r="AC341" s="353" t="s">
        <v>1</v>
      </c>
      <c r="AD341" s="353" t="s">
        <v>302</v>
      </c>
      <c r="AE341" s="353" t="s">
        <v>302</v>
      </c>
      <c r="AF341" s="353" t="s">
        <v>302</v>
      </c>
      <c r="AG341" s="353" t="s">
        <v>302</v>
      </c>
      <c r="AH341" s="353" t="s">
        <v>302</v>
      </c>
      <c r="AI341" s="353" t="s">
        <v>302</v>
      </c>
      <c r="AJ341" s="353" t="s">
        <v>302</v>
      </c>
      <c r="AK341" s="353" t="s">
        <v>302</v>
      </c>
      <c r="AL341" s="353" t="s">
        <v>302</v>
      </c>
      <c r="AM341" s="353" t="s">
        <v>302</v>
      </c>
      <c r="AN341" s="388" t="s">
        <v>302</v>
      </c>
    </row>
    <row r="342" spans="1:40" s="86" customFormat="1" ht="15" x14ac:dyDescent="0.2">
      <c r="A342" s="385" t="s">
        <v>87</v>
      </c>
      <c r="B342" s="586" t="s">
        <v>88</v>
      </c>
      <c r="C342" s="380" t="s">
        <v>980</v>
      </c>
      <c r="D342" s="87"/>
      <c r="E342" s="425">
        <v>224270962</v>
      </c>
      <c r="F342" s="425">
        <v>232644339</v>
      </c>
      <c r="G342" s="353" t="s">
        <v>302</v>
      </c>
      <c r="H342" s="353" t="s">
        <v>302</v>
      </c>
      <c r="I342" s="346">
        <v>224270962</v>
      </c>
      <c r="J342" s="89">
        <v>232644339</v>
      </c>
      <c r="K342" s="351">
        <v>0</v>
      </c>
      <c r="L342" s="350">
        <v>463449</v>
      </c>
      <c r="M342" s="353" t="s">
        <v>302</v>
      </c>
      <c r="N342" s="353" t="s">
        <v>302</v>
      </c>
      <c r="O342" s="353" t="s">
        <v>302</v>
      </c>
      <c r="P342" s="353" t="s">
        <v>302</v>
      </c>
      <c r="Q342" s="353" t="s">
        <v>302</v>
      </c>
      <c r="R342" s="353" t="s">
        <v>302</v>
      </c>
      <c r="S342" s="353" t="s">
        <v>302</v>
      </c>
      <c r="T342" s="353" t="s">
        <v>302</v>
      </c>
      <c r="U342" s="351">
        <v>205019.6</v>
      </c>
      <c r="V342" s="350">
        <v>208524.3</v>
      </c>
      <c r="W342" s="351">
        <v>220221.94335000002</v>
      </c>
      <c r="X342" s="351">
        <v>221836.3652</v>
      </c>
      <c r="Y342" s="426">
        <v>1093.9000000000001</v>
      </c>
      <c r="Z342" s="426">
        <v>1115.67</v>
      </c>
      <c r="AA342" s="373">
        <v>1093.9000000000001</v>
      </c>
      <c r="AB342" s="401">
        <v>1115.67</v>
      </c>
      <c r="AC342" s="353" t="s">
        <v>1</v>
      </c>
      <c r="AD342" s="353" t="s">
        <v>302</v>
      </c>
      <c r="AE342" s="353" t="s">
        <v>302</v>
      </c>
      <c r="AF342" s="353" t="s">
        <v>302</v>
      </c>
      <c r="AG342" s="353" t="s">
        <v>302</v>
      </c>
      <c r="AH342" s="353" t="s">
        <v>302</v>
      </c>
      <c r="AI342" s="353" t="s">
        <v>302</v>
      </c>
      <c r="AJ342" s="353" t="s">
        <v>302</v>
      </c>
      <c r="AK342" s="353" t="s">
        <v>302</v>
      </c>
      <c r="AL342" s="353" t="s">
        <v>302</v>
      </c>
      <c r="AM342" s="353" t="s">
        <v>302</v>
      </c>
      <c r="AN342" s="388" t="s">
        <v>302</v>
      </c>
    </row>
    <row r="343" spans="1:40" s="86" customFormat="1" ht="15" x14ac:dyDescent="0.2">
      <c r="A343" s="385" t="s">
        <v>89</v>
      </c>
      <c r="B343" s="586" t="s">
        <v>886</v>
      </c>
      <c r="C343" s="380" t="s">
        <v>978</v>
      </c>
      <c r="D343" s="87"/>
      <c r="E343" s="425">
        <v>16632173</v>
      </c>
      <c r="F343" s="425">
        <v>16801994</v>
      </c>
      <c r="G343" s="353" t="s">
        <v>302</v>
      </c>
      <c r="H343" s="353" t="s">
        <v>302</v>
      </c>
      <c r="I343" s="346">
        <v>16632173</v>
      </c>
      <c r="J343" s="89">
        <v>16801994</v>
      </c>
      <c r="K343" s="351">
        <v>0</v>
      </c>
      <c r="L343" s="350">
        <v>0</v>
      </c>
      <c r="M343" s="353" t="s">
        <v>302</v>
      </c>
      <c r="N343" s="353" t="s">
        <v>302</v>
      </c>
      <c r="O343" s="353" t="s">
        <v>302</v>
      </c>
      <c r="P343" s="353" t="s">
        <v>302</v>
      </c>
      <c r="Q343" s="353" t="s">
        <v>302</v>
      </c>
      <c r="R343" s="353" t="s">
        <v>302</v>
      </c>
      <c r="S343" s="353" t="s">
        <v>302</v>
      </c>
      <c r="T343" s="353" t="s">
        <v>302</v>
      </c>
      <c r="U343" s="351">
        <v>281281</v>
      </c>
      <c r="V343" s="350">
        <v>287017</v>
      </c>
      <c r="W343" s="351">
        <v>305791.34814000002</v>
      </c>
      <c r="X343" s="351">
        <v>309227.38121600001</v>
      </c>
      <c r="Y343" s="426">
        <v>59.13</v>
      </c>
      <c r="Z343" s="426">
        <v>58.54</v>
      </c>
      <c r="AA343" s="373">
        <v>59.13</v>
      </c>
      <c r="AB343" s="401">
        <v>58.54</v>
      </c>
      <c r="AC343" s="353" t="s">
        <v>1</v>
      </c>
      <c r="AD343" s="353" t="s">
        <v>302</v>
      </c>
      <c r="AE343" s="353" t="s">
        <v>302</v>
      </c>
      <c r="AF343" s="353" t="s">
        <v>302</v>
      </c>
      <c r="AG343" s="353" t="s">
        <v>302</v>
      </c>
      <c r="AH343" s="353" t="s">
        <v>302</v>
      </c>
      <c r="AI343" s="353" t="s">
        <v>302</v>
      </c>
      <c r="AJ343" s="353" t="s">
        <v>302</v>
      </c>
      <c r="AK343" s="353" t="s">
        <v>302</v>
      </c>
      <c r="AL343" s="353" t="s">
        <v>302</v>
      </c>
      <c r="AM343" s="353" t="s">
        <v>302</v>
      </c>
      <c r="AN343" s="388" t="s">
        <v>302</v>
      </c>
    </row>
    <row r="344" spans="1:40" s="86" customFormat="1" ht="15" x14ac:dyDescent="0.2">
      <c r="A344" s="385" t="s">
        <v>161</v>
      </c>
      <c r="B344" s="586" t="s">
        <v>162</v>
      </c>
      <c r="C344" s="380" t="s">
        <v>980</v>
      </c>
      <c r="D344" s="87"/>
      <c r="E344" s="425">
        <v>234668336</v>
      </c>
      <c r="F344" s="425">
        <v>244398603</v>
      </c>
      <c r="G344" s="353" t="s">
        <v>302</v>
      </c>
      <c r="H344" s="353" t="s">
        <v>302</v>
      </c>
      <c r="I344" s="346">
        <v>234668336</v>
      </c>
      <c r="J344" s="89">
        <v>244398603</v>
      </c>
      <c r="K344" s="351">
        <v>373369</v>
      </c>
      <c r="L344" s="350">
        <v>376254</v>
      </c>
      <c r="M344" s="353" t="s">
        <v>302</v>
      </c>
      <c r="N344" s="353" t="s">
        <v>302</v>
      </c>
      <c r="O344" s="353" t="s">
        <v>302</v>
      </c>
      <c r="P344" s="353" t="s">
        <v>302</v>
      </c>
      <c r="Q344" s="353" t="s">
        <v>302</v>
      </c>
      <c r="R344" s="353" t="s">
        <v>302</v>
      </c>
      <c r="S344" s="353" t="s">
        <v>302</v>
      </c>
      <c r="T344" s="353" t="s">
        <v>302</v>
      </c>
      <c r="U344" s="351">
        <v>209163</v>
      </c>
      <c r="V344" s="350">
        <v>213586.6</v>
      </c>
      <c r="W344" s="351">
        <v>228459.68169999996</v>
      </c>
      <c r="X344" s="351">
        <v>232128.61910000001</v>
      </c>
      <c r="Y344" s="426">
        <v>1121.94</v>
      </c>
      <c r="Z344" s="426">
        <v>1144.26</v>
      </c>
      <c r="AA344" s="373">
        <v>1121.94</v>
      </c>
      <c r="AB344" s="401">
        <v>1144.26</v>
      </c>
      <c r="AC344" s="353" t="s">
        <v>1</v>
      </c>
      <c r="AD344" s="353" t="s">
        <v>302</v>
      </c>
      <c r="AE344" s="353" t="s">
        <v>302</v>
      </c>
      <c r="AF344" s="353" t="s">
        <v>302</v>
      </c>
      <c r="AG344" s="353" t="s">
        <v>302</v>
      </c>
      <c r="AH344" s="353" t="s">
        <v>302</v>
      </c>
      <c r="AI344" s="353" t="s">
        <v>302</v>
      </c>
      <c r="AJ344" s="353" t="s">
        <v>302</v>
      </c>
      <c r="AK344" s="353" t="s">
        <v>302</v>
      </c>
      <c r="AL344" s="353" t="s">
        <v>302</v>
      </c>
      <c r="AM344" s="353" t="s">
        <v>302</v>
      </c>
      <c r="AN344" s="388" t="s">
        <v>302</v>
      </c>
    </row>
    <row r="345" spans="1:40" s="86" customFormat="1" ht="15" x14ac:dyDescent="0.2">
      <c r="A345" s="385" t="s">
        <v>163</v>
      </c>
      <c r="B345" s="586" t="s">
        <v>887</v>
      </c>
      <c r="C345" s="380" t="s">
        <v>978</v>
      </c>
      <c r="D345" s="87"/>
      <c r="E345" s="425">
        <v>16721546</v>
      </c>
      <c r="F345" s="425">
        <v>17086207</v>
      </c>
      <c r="G345" s="353" t="s">
        <v>302</v>
      </c>
      <c r="H345" s="353" t="s">
        <v>302</v>
      </c>
      <c r="I345" s="346">
        <v>16721546</v>
      </c>
      <c r="J345" s="89">
        <v>17086207</v>
      </c>
      <c r="K345" s="351">
        <v>0</v>
      </c>
      <c r="L345" s="350">
        <v>0</v>
      </c>
      <c r="M345" s="353" t="s">
        <v>302</v>
      </c>
      <c r="N345" s="353" t="s">
        <v>302</v>
      </c>
      <c r="O345" s="353" t="s">
        <v>302</v>
      </c>
      <c r="P345" s="353" t="s">
        <v>302</v>
      </c>
      <c r="Q345" s="353" t="s">
        <v>302</v>
      </c>
      <c r="R345" s="353" t="s">
        <v>302</v>
      </c>
      <c r="S345" s="353" t="s">
        <v>302</v>
      </c>
      <c r="T345" s="353" t="s">
        <v>302</v>
      </c>
      <c r="U345" s="351">
        <v>260217</v>
      </c>
      <c r="V345" s="350">
        <v>265891.8</v>
      </c>
      <c r="W345" s="351">
        <v>287199.96799999994</v>
      </c>
      <c r="X345" s="351">
        <v>292123.57010000001</v>
      </c>
      <c r="Y345" s="426">
        <v>64.260000000000005</v>
      </c>
      <c r="Z345" s="426">
        <v>64.260000000000005</v>
      </c>
      <c r="AA345" s="373">
        <v>64.260000000000005</v>
      </c>
      <c r="AB345" s="401">
        <v>64.260000000000005</v>
      </c>
      <c r="AC345" s="353" t="s">
        <v>1</v>
      </c>
      <c r="AD345" s="353" t="s">
        <v>302</v>
      </c>
      <c r="AE345" s="353" t="s">
        <v>302</v>
      </c>
      <c r="AF345" s="353" t="s">
        <v>302</v>
      </c>
      <c r="AG345" s="353" t="s">
        <v>302</v>
      </c>
      <c r="AH345" s="353" t="s">
        <v>302</v>
      </c>
      <c r="AI345" s="353" t="s">
        <v>302</v>
      </c>
      <c r="AJ345" s="353" t="s">
        <v>302</v>
      </c>
      <c r="AK345" s="353" t="s">
        <v>302</v>
      </c>
      <c r="AL345" s="353" t="s">
        <v>302</v>
      </c>
      <c r="AM345" s="353" t="s">
        <v>302</v>
      </c>
      <c r="AN345" s="388" t="s">
        <v>302</v>
      </c>
    </row>
    <row r="346" spans="1:40" s="86" customFormat="1" ht="15" x14ac:dyDescent="0.2">
      <c r="A346" s="385" t="s">
        <v>888</v>
      </c>
      <c r="B346" s="586" t="s">
        <v>835</v>
      </c>
      <c r="C346" s="380" t="s">
        <v>976</v>
      </c>
      <c r="D346" s="87"/>
      <c r="E346" s="425">
        <v>47190353</v>
      </c>
      <c r="F346" s="425">
        <v>48219441</v>
      </c>
      <c r="G346" s="353" t="s">
        <v>302</v>
      </c>
      <c r="H346" s="353" t="s">
        <v>302</v>
      </c>
      <c r="I346" s="346">
        <v>47190353</v>
      </c>
      <c r="J346" s="89">
        <v>48219441</v>
      </c>
      <c r="K346" s="351">
        <v>0</v>
      </c>
      <c r="L346" s="350">
        <v>0</v>
      </c>
      <c r="M346" s="353" t="s">
        <v>302</v>
      </c>
      <c r="N346" s="353" t="s">
        <v>302</v>
      </c>
      <c r="O346" s="353" t="s">
        <v>302</v>
      </c>
      <c r="P346" s="353" t="s">
        <v>302</v>
      </c>
      <c r="Q346" s="353" t="s">
        <v>302</v>
      </c>
      <c r="R346" s="353" t="s">
        <v>302</v>
      </c>
      <c r="S346" s="353" t="s">
        <v>302</v>
      </c>
      <c r="T346" s="353" t="s">
        <v>302</v>
      </c>
      <c r="U346" s="351">
        <v>260217</v>
      </c>
      <c r="V346" s="350">
        <v>265891</v>
      </c>
      <c r="W346" s="351">
        <v>287199.96799999994</v>
      </c>
      <c r="X346" s="351">
        <v>292123.57010000001</v>
      </c>
      <c r="Y346" s="426">
        <v>181.35</v>
      </c>
      <c r="Z346" s="426">
        <v>181.35</v>
      </c>
      <c r="AA346" s="373">
        <v>181.35</v>
      </c>
      <c r="AB346" s="401">
        <v>181.35</v>
      </c>
      <c r="AC346" s="353" t="s">
        <v>1</v>
      </c>
      <c r="AD346" s="353" t="s">
        <v>302</v>
      </c>
      <c r="AE346" s="353" t="s">
        <v>302</v>
      </c>
      <c r="AF346" s="353" t="s">
        <v>302</v>
      </c>
      <c r="AG346" s="353" t="s">
        <v>302</v>
      </c>
      <c r="AH346" s="353" t="s">
        <v>302</v>
      </c>
      <c r="AI346" s="353" t="s">
        <v>302</v>
      </c>
      <c r="AJ346" s="353" t="s">
        <v>302</v>
      </c>
      <c r="AK346" s="353" t="s">
        <v>302</v>
      </c>
      <c r="AL346" s="353" t="s">
        <v>302</v>
      </c>
      <c r="AM346" s="353" t="s">
        <v>302</v>
      </c>
      <c r="AN346" s="388" t="s">
        <v>302</v>
      </c>
    </row>
    <row r="347" spans="1:40" s="86" customFormat="1" ht="15" x14ac:dyDescent="0.2">
      <c r="A347" s="385" t="s">
        <v>705</v>
      </c>
      <c r="B347" s="586" t="s">
        <v>889</v>
      </c>
      <c r="C347" s="380" t="s">
        <v>978</v>
      </c>
      <c r="D347" s="87"/>
      <c r="E347" s="425">
        <v>23655209</v>
      </c>
      <c r="F347" s="425">
        <v>24512646</v>
      </c>
      <c r="G347" s="353" t="s">
        <v>302</v>
      </c>
      <c r="H347" s="353" t="s">
        <v>302</v>
      </c>
      <c r="I347" s="346">
        <v>23655209</v>
      </c>
      <c r="J347" s="89">
        <v>24512646</v>
      </c>
      <c r="K347" s="351">
        <v>0</v>
      </c>
      <c r="L347" s="350">
        <v>0</v>
      </c>
      <c r="M347" s="353" t="s">
        <v>302</v>
      </c>
      <c r="N347" s="353" t="s">
        <v>302</v>
      </c>
      <c r="O347" s="353" t="s">
        <v>302</v>
      </c>
      <c r="P347" s="353" t="s">
        <v>302</v>
      </c>
      <c r="Q347" s="353" t="s">
        <v>302</v>
      </c>
      <c r="R347" s="353" t="s">
        <v>302</v>
      </c>
      <c r="S347" s="353" t="s">
        <v>302</v>
      </c>
      <c r="T347" s="353" t="s">
        <v>302</v>
      </c>
      <c r="U347" s="351">
        <v>342382.5</v>
      </c>
      <c r="V347" s="350">
        <v>347894.5</v>
      </c>
      <c r="W347" s="351">
        <v>382172.84649999999</v>
      </c>
      <c r="X347" s="351">
        <v>388131.93812499999</v>
      </c>
      <c r="Y347" s="426">
        <v>69.09</v>
      </c>
      <c r="Z347" s="426">
        <v>70.459999999999994</v>
      </c>
      <c r="AA347" s="373">
        <v>69.09</v>
      </c>
      <c r="AB347" s="401">
        <v>70.459999999999994</v>
      </c>
      <c r="AC347" s="353" t="s">
        <v>1</v>
      </c>
      <c r="AD347" s="353" t="s">
        <v>302</v>
      </c>
      <c r="AE347" s="353" t="s">
        <v>302</v>
      </c>
      <c r="AF347" s="353" t="s">
        <v>302</v>
      </c>
      <c r="AG347" s="353" t="s">
        <v>302</v>
      </c>
      <c r="AH347" s="353" t="s">
        <v>302</v>
      </c>
      <c r="AI347" s="353" t="s">
        <v>302</v>
      </c>
      <c r="AJ347" s="353" t="s">
        <v>302</v>
      </c>
      <c r="AK347" s="353" t="s">
        <v>302</v>
      </c>
      <c r="AL347" s="353" t="s">
        <v>302</v>
      </c>
      <c r="AM347" s="353" t="s">
        <v>302</v>
      </c>
      <c r="AN347" s="388" t="s">
        <v>302</v>
      </c>
    </row>
    <row r="348" spans="1:40" s="86" customFormat="1" ht="15" x14ac:dyDescent="0.2">
      <c r="A348" s="385" t="s">
        <v>890</v>
      </c>
      <c r="B348" s="586" t="s">
        <v>840</v>
      </c>
      <c r="C348" s="380" t="s">
        <v>976</v>
      </c>
      <c r="D348" s="87"/>
      <c r="E348" s="425">
        <v>52456428</v>
      </c>
      <c r="F348" s="425">
        <v>54351556</v>
      </c>
      <c r="G348" s="353" t="s">
        <v>302</v>
      </c>
      <c r="H348" s="353" t="s">
        <v>302</v>
      </c>
      <c r="I348" s="346">
        <v>52456428</v>
      </c>
      <c r="J348" s="89">
        <v>54351556</v>
      </c>
      <c r="K348" s="351">
        <v>0</v>
      </c>
      <c r="L348" s="350">
        <v>0</v>
      </c>
      <c r="M348" s="353" t="s">
        <v>302</v>
      </c>
      <c r="N348" s="353" t="s">
        <v>302</v>
      </c>
      <c r="O348" s="353" t="s">
        <v>302</v>
      </c>
      <c r="P348" s="353" t="s">
        <v>302</v>
      </c>
      <c r="Q348" s="353" t="s">
        <v>302</v>
      </c>
      <c r="R348" s="353" t="s">
        <v>302</v>
      </c>
      <c r="S348" s="353" t="s">
        <v>302</v>
      </c>
      <c r="T348" s="353" t="s">
        <v>302</v>
      </c>
      <c r="U348" s="351">
        <v>342382.5</v>
      </c>
      <c r="V348" s="350">
        <v>347894.49</v>
      </c>
      <c r="W348" s="351">
        <v>382172.84649999999</v>
      </c>
      <c r="X348" s="351">
        <v>388131.93812499999</v>
      </c>
      <c r="Y348" s="426">
        <v>153.21</v>
      </c>
      <c r="Z348" s="426">
        <v>156.22999999999999</v>
      </c>
      <c r="AA348" s="373">
        <v>153.21</v>
      </c>
      <c r="AB348" s="401">
        <v>156.22999999999999</v>
      </c>
      <c r="AC348" s="353" t="s">
        <v>1</v>
      </c>
      <c r="AD348" s="353" t="s">
        <v>302</v>
      </c>
      <c r="AE348" s="353" t="s">
        <v>302</v>
      </c>
      <c r="AF348" s="353" t="s">
        <v>302</v>
      </c>
      <c r="AG348" s="353" t="s">
        <v>302</v>
      </c>
      <c r="AH348" s="353" t="s">
        <v>302</v>
      </c>
      <c r="AI348" s="353" t="s">
        <v>302</v>
      </c>
      <c r="AJ348" s="353" t="s">
        <v>302</v>
      </c>
      <c r="AK348" s="353" t="s">
        <v>302</v>
      </c>
      <c r="AL348" s="353" t="s">
        <v>302</v>
      </c>
      <c r="AM348" s="353" t="s">
        <v>302</v>
      </c>
      <c r="AN348" s="388" t="s">
        <v>302</v>
      </c>
    </row>
    <row r="349" spans="1:40" s="86" customFormat="1" ht="15" x14ac:dyDescent="0.2">
      <c r="A349" s="385" t="s">
        <v>722</v>
      </c>
      <c r="B349" s="586" t="s">
        <v>891</v>
      </c>
      <c r="C349" s="380" t="s">
        <v>978</v>
      </c>
      <c r="D349" s="87"/>
      <c r="E349" s="425">
        <v>9641035</v>
      </c>
      <c r="F349" s="425">
        <v>10040534</v>
      </c>
      <c r="G349" s="353" t="s">
        <v>302</v>
      </c>
      <c r="H349" s="353" t="s">
        <v>302</v>
      </c>
      <c r="I349" s="346">
        <v>9641035</v>
      </c>
      <c r="J349" s="89">
        <v>10040534</v>
      </c>
      <c r="K349" s="351">
        <v>0</v>
      </c>
      <c r="L349" s="350">
        <v>0</v>
      </c>
      <c r="M349" s="353" t="s">
        <v>302</v>
      </c>
      <c r="N349" s="353" t="s">
        <v>302</v>
      </c>
      <c r="O349" s="353" t="s">
        <v>302</v>
      </c>
      <c r="P349" s="353" t="s">
        <v>302</v>
      </c>
      <c r="Q349" s="353" t="s">
        <v>302</v>
      </c>
      <c r="R349" s="353" t="s">
        <v>302</v>
      </c>
      <c r="S349" s="353" t="s">
        <v>302</v>
      </c>
      <c r="T349" s="353" t="s">
        <v>302</v>
      </c>
      <c r="U349" s="351">
        <v>139624</v>
      </c>
      <c r="V349" s="350">
        <v>142702.29999999999</v>
      </c>
      <c r="W349" s="351">
        <v>172922.01379999999</v>
      </c>
      <c r="X349" s="351">
        <v>175748.94570000001</v>
      </c>
      <c r="Y349" s="426">
        <v>69.05</v>
      </c>
      <c r="Z349" s="426">
        <v>70.36</v>
      </c>
      <c r="AA349" s="373">
        <v>69.05</v>
      </c>
      <c r="AB349" s="401">
        <v>70.36</v>
      </c>
      <c r="AC349" s="353" t="s">
        <v>1</v>
      </c>
      <c r="AD349" s="353" t="s">
        <v>302</v>
      </c>
      <c r="AE349" s="353" t="s">
        <v>302</v>
      </c>
      <c r="AF349" s="353" t="s">
        <v>302</v>
      </c>
      <c r="AG349" s="353" t="s">
        <v>302</v>
      </c>
      <c r="AH349" s="353" t="s">
        <v>302</v>
      </c>
      <c r="AI349" s="353" t="s">
        <v>302</v>
      </c>
      <c r="AJ349" s="353" t="s">
        <v>302</v>
      </c>
      <c r="AK349" s="353" t="s">
        <v>302</v>
      </c>
      <c r="AL349" s="353" t="s">
        <v>302</v>
      </c>
      <c r="AM349" s="353" t="s">
        <v>302</v>
      </c>
      <c r="AN349" s="388" t="s">
        <v>302</v>
      </c>
    </row>
    <row r="350" spans="1:40" s="86" customFormat="1" ht="15" x14ac:dyDescent="0.2">
      <c r="A350" s="385" t="s">
        <v>892</v>
      </c>
      <c r="B350" s="586" t="s">
        <v>854</v>
      </c>
      <c r="C350" s="380" t="s">
        <v>976</v>
      </c>
      <c r="D350" s="87"/>
      <c r="E350" s="425">
        <v>28237572</v>
      </c>
      <c r="F350" s="425">
        <v>29433716</v>
      </c>
      <c r="G350" s="353" t="s">
        <v>302</v>
      </c>
      <c r="H350" s="353" t="s">
        <v>302</v>
      </c>
      <c r="I350" s="346">
        <v>28237572</v>
      </c>
      <c r="J350" s="89">
        <v>29433716</v>
      </c>
      <c r="K350" s="351">
        <v>0</v>
      </c>
      <c r="L350" s="350">
        <v>0</v>
      </c>
      <c r="M350" s="353" t="s">
        <v>302</v>
      </c>
      <c r="N350" s="353" t="s">
        <v>302</v>
      </c>
      <c r="O350" s="353" t="s">
        <v>302</v>
      </c>
      <c r="P350" s="353" t="s">
        <v>302</v>
      </c>
      <c r="Q350" s="353" t="s">
        <v>302</v>
      </c>
      <c r="R350" s="353" t="s">
        <v>302</v>
      </c>
      <c r="S350" s="353" t="s">
        <v>302</v>
      </c>
      <c r="T350" s="353" t="s">
        <v>302</v>
      </c>
      <c r="U350" s="351">
        <v>139624.1</v>
      </c>
      <c r="V350" s="350">
        <v>142703.29999999999</v>
      </c>
      <c r="W350" s="351">
        <v>172922.01379999999</v>
      </c>
      <c r="X350" s="351">
        <v>175748.94570000001</v>
      </c>
      <c r="Y350" s="426">
        <v>202.24</v>
      </c>
      <c r="Z350" s="426">
        <v>206.26</v>
      </c>
      <c r="AA350" s="373">
        <v>202.24</v>
      </c>
      <c r="AB350" s="401">
        <v>206.26</v>
      </c>
      <c r="AC350" s="353" t="s">
        <v>1</v>
      </c>
      <c r="AD350" s="353" t="s">
        <v>302</v>
      </c>
      <c r="AE350" s="353" t="s">
        <v>302</v>
      </c>
      <c r="AF350" s="353" t="s">
        <v>302</v>
      </c>
      <c r="AG350" s="353" t="s">
        <v>302</v>
      </c>
      <c r="AH350" s="353" t="s">
        <v>302</v>
      </c>
      <c r="AI350" s="353" t="s">
        <v>302</v>
      </c>
      <c r="AJ350" s="353" t="s">
        <v>302</v>
      </c>
      <c r="AK350" s="353" t="s">
        <v>302</v>
      </c>
      <c r="AL350" s="353" t="s">
        <v>302</v>
      </c>
      <c r="AM350" s="353" t="s">
        <v>302</v>
      </c>
      <c r="AN350" s="388" t="s">
        <v>302</v>
      </c>
    </row>
    <row r="351" spans="1:40" s="86" customFormat="1" ht="15" x14ac:dyDescent="0.2">
      <c r="A351" s="385" t="s">
        <v>75</v>
      </c>
      <c r="B351" s="586" t="s">
        <v>76</v>
      </c>
      <c r="C351" s="380" t="s">
        <v>980</v>
      </c>
      <c r="D351" s="87"/>
      <c r="E351" s="425">
        <v>185778894</v>
      </c>
      <c r="F351" s="425">
        <v>192078315</v>
      </c>
      <c r="G351" s="353" t="s">
        <v>302</v>
      </c>
      <c r="H351" s="353" t="s">
        <v>302</v>
      </c>
      <c r="I351" s="346">
        <v>185778894</v>
      </c>
      <c r="J351" s="89">
        <v>192078315</v>
      </c>
      <c r="K351" s="351">
        <v>1211773</v>
      </c>
      <c r="L351" s="350">
        <v>797670</v>
      </c>
      <c r="M351" s="353" t="s">
        <v>302</v>
      </c>
      <c r="N351" s="353" t="s">
        <v>302</v>
      </c>
      <c r="O351" s="353" t="s">
        <v>302</v>
      </c>
      <c r="P351" s="353" t="s">
        <v>302</v>
      </c>
      <c r="Q351" s="353" t="s">
        <v>302</v>
      </c>
      <c r="R351" s="353" t="s">
        <v>302</v>
      </c>
      <c r="S351" s="353" t="s">
        <v>302</v>
      </c>
      <c r="T351" s="353" t="s">
        <v>302</v>
      </c>
      <c r="U351" s="351">
        <v>159947</v>
      </c>
      <c r="V351" s="350">
        <v>162145</v>
      </c>
      <c r="W351" s="351">
        <v>181098.94360000003</v>
      </c>
      <c r="X351" s="351">
        <v>182370.89175000001</v>
      </c>
      <c r="Y351" s="426">
        <v>1161.5</v>
      </c>
      <c r="Z351" s="426">
        <v>1184.6099999999999</v>
      </c>
      <c r="AA351" s="373">
        <v>1161.5</v>
      </c>
      <c r="AB351" s="401">
        <v>1184.6099999999999</v>
      </c>
      <c r="AC351" s="353" t="s">
        <v>1</v>
      </c>
      <c r="AD351" s="353" t="s">
        <v>302</v>
      </c>
      <c r="AE351" s="353" t="s">
        <v>302</v>
      </c>
      <c r="AF351" s="353" t="s">
        <v>302</v>
      </c>
      <c r="AG351" s="353" t="s">
        <v>302</v>
      </c>
      <c r="AH351" s="353" t="s">
        <v>302</v>
      </c>
      <c r="AI351" s="353" t="s">
        <v>302</v>
      </c>
      <c r="AJ351" s="353" t="s">
        <v>302</v>
      </c>
      <c r="AK351" s="353" t="s">
        <v>302</v>
      </c>
      <c r="AL351" s="353" t="s">
        <v>302</v>
      </c>
      <c r="AM351" s="353" t="s">
        <v>302</v>
      </c>
      <c r="AN351" s="388" t="s">
        <v>302</v>
      </c>
    </row>
    <row r="352" spans="1:40" s="86" customFormat="1" ht="15" x14ac:dyDescent="0.2">
      <c r="A352" s="385" t="s">
        <v>893</v>
      </c>
      <c r="B352" s="586" t="s">
        <v>798</v>
      </c>
      <c r="C352" s="380" t="s">
        <v>976</v>
      </c>
      <c r="D352" s="87"/>
      <c r="E352" s="425">
        <v>33368224</v>
      </c>
      <c r="F352" s="425">
        <v>34468730.200000003</v>
      </c>
      <c r="G352" s="353" t="s">
        <v>302</v>
      </c>
      <c r="H352" s="353" t="s">
        <v>302</v>
      </c>
      <c r="I352" s="346">
        <v>33368224</v>
      </c>
      <c r="J352" s="89">
        <v>34468730.200000003</v>
      </c>
      <c r="K352" s="351">
        <v>0</v>
      </c>
      <c r="L352" s="350">
        <v>0</v>
      </c>
      <c r="M352" s="353" t="s">
        <v>302</v>
      </c>
      <c r="N352" s="353" t="s">
        <v>302</v>
      </c>
      <c r="O352" s="353" t="s">
        <v>302</v>
      </c>
      <c r="P352" s="353" t="s">
        <v>302</v>
      </c>
      <c r="Q352" s="353" t="s">
        <v>302</v>
      </c>
      <c r="R352" s="353" t="s">
        <v>302</v>
      </c>
      <c r="S352" s="353" t="s">
        <v>302</v>
      </c>
      <c r="T352" s="353" t="s">
        <v>302</v>
      </c>
      <c r="U352" s="351">
        <v>159947.4</v>
      </c>
      <c r="V352" s="350">
        <v>162144.75</v>
      </c>
      <c r="W352" s="351">
        <v>181098.94360000003</v>
      </c>
      <c r="X352" s="351">
        <v>182370.89175000001</v>
      </c>
      <c r="Y352" s="426">
        <v>208.62</v>
      </c>
      <c r="Z352" s="426">
        <v>212.58</v>
      </c>
      <c r="AA352" s="373">
        <v>208.62</v>
      </c>
      <c r="AB352" s="401">
        <v>212.58</v>
      </c>
      <c r="AC352" s="353" t="s">
        <v>1</v>
      </c>
      <c r="AD352" s="353" t="s">
        <v>302</v>
      </c>
      <c r="AE352" s="353" t="s">
        <v>302</v>
      </c>
      <c r="AF352" s="353" t="s">
        <v>302</v>
      </c>
      <c r="AG352" s="353" t="s">
        <v>302</v>
      </c>
      <c r="AH352" s="353" t="s">
        <v>302</v>
      </c>
      <c r="AI352" s="353" t="s">
        <v>302</v>
      </c>
      <c r="AJ352" s="353" t="s">
        <v>302</v>
      </c>
      <c r="AK352" s="353" t="s">
        <v>302</v>
      </c>
      <c r="AL352" s="353" t="s">
        <v>302</v>
      </c>
      <c r="AM352" s="353" t="s">
        <v>302</v>
      </c>
      <c r="AN352" s="388" t="s">
        <v>302</v>
      </c>
    </row>
    <row r="353" spans="1:40" s="86" customFormat="1" ht="15" x14ac:dyDescent="0.2">
      <c r="A353" s="385" t="s">
        <v>78</v>
      </c>
      <c r="B353" s="586" t="s">
        <v>79</v>
      </c>
      <c r="C353" s="380" t="s">
        <v>980</v>
      </c>
      <c r="D353" s="87"/>
      <c r="E353" s="425">
        <v>253752822</v>
      </c>
      <c r="F353" s="425">
        <v>262225596</v>
      </c>
      <c r="G353" s="353" t="s">
        <v>302</v>
      </c>
      <c r="H353" s="353" t="s">
        <v>302</v>
      </c>
      <c r="I353" s="346">
        <v>253752822</v>
      </c>
      <c r="J353" s="89">
        <v>262225596</v>
      </c>
      <c r="K353" s="351">
        <v>299685</v>
      </c>
      <c r="L353" s="350">
        <v>302789</v>
      </c>
      <c r="M353" s="353" t="s">
        <v>302</v>
      </c>
      <c r="N353" s="353" t="s">
        <v>302</v>
      </c>
      <c r="O353" s="353" t="s">
        <v>302</v>
      </c>
      <c r="P353" s="353" t="s">
        <v>302</v>
      </c>
      <c r="Q353" s="353" t="s">
        <v>302</v>
      </c>
      <c r="R353" s="353" t="s">
        <v>302</v>
      </c>
      <c r="S353" s="353" t="s">
        <v>302</v>
      </c>
      <c r="T353" s="353" t="s">
        <v>302</v>
      </c>
      <c r="U353" s="351">
        <v>230955.31</v>
      </c>
      <c r="V353" s="350">
        <v>234033</v>
      </c>
      <c r="W353" s="351">
        <v>265447.04560999997</v>
      </c>
      <c r="X353" s="351">
        <v>266266.08775000001</v>
      </c>
      <c r="Y353" s="426">
        <v>1098.71</v>
      </c>
      <c r="Z353" s="426">
        <v>1120.46</v>
      </c>
      <c r="AA353" s="373">
        <v>1098.71</v>
      </c>
      <c r="AB353" s="401">
        <v>1120.46</v>
      </c>
      <c r="AC353" s="353" t="s">
        <v>1</v>
      </c>
      <c r="AD353" s="353" t="s">
        <v>302</v>
      </c>
      <c r="AE353" s="353" t="s">
        <v>302</v>
      </c>
      <c r="AF353" s="353" t="s">
        <v>302</v>
      </c>
      <c r="AG353" s="353" t="s">
        <v>302</v>
      </c>
      <c r="AH353" s="353" t="s">
        <v>302</v>
      </c>
      <c r="AI353" s="353" t="s">
        <v>302</v>
      </c>
      <c r="AJ353" s="353" t="s">
        <v>302</v>
      </c>
      <c r="AK353" s="353" t="s">
        <v>302</v>
      </c>
      <c r="AL353" s="353" t="s">
        <v>302</v>
      </c>
      <c r="AM353" s="353" t="s">
        <v>302</v>
      </c>
      <c r="AN353" s="388" t="s">
        <v>302</v>
      </c>
    </row>
    <row r="354" spans="1:40" s="86" customFormat="1" ht="15" x14ac:dyDescent="0.2">
      <c r="A354" s="385" t="s">
        <v>80</v>
      </c>
      <c r="B354" s="586" t="s">
        <v>894</v>
      </c>
      <c r="C354" s="380" t="s">
        <v>978</v>
      </c>
      <c r="D354" s="87"/>
      <c r="E354" s="425">
        <v>20080370</v>
      </c>
      <c r="F354" s="425">
        <v>20751263</v>
      </c>
      <c r="G354" s="353" t="s">
        <v>302</v>
      </c>
      <c r="H354" s="353" t="s">
        <v>302</v>
      </c>
      <c r="I354" s="346">
        <v>20080370</v>
      </c>
      <c r="J354" s="89">
        <v>20751263</v>
      </c>
      <c r="K354" s="351">
        <v>0</v>
      </c>
      <c r="L354" s="350">
        <v>0</v>
      </c>
      <c r="M354" s="353" t="s">
        <v>302</v>
      </c>
      <c r="N354" s="353" t="s">
        <v>302</v>
      </c>
      <c r="O354" s="353" t="s">
        <v>302</v>
      </c>
      <c r="P354" s="353" t="s">
        <v>302</v>
      </c>
      <c r="Q354" s="353" t="s">
        <v>302</v>
      </c>
      <c r="R354" s="353" t="s">
        <v>302</v>
      </c>
      <c r="S354" s="353" t="s">
        <v>302</v>
      </c>
      <c r="T354" s="353" t="s">
        <v>302</v>
      </c>
      <c r="U354" s="351">
        <v>293374.37</v>
      </c>
      <c r="V354" s="350">
        <v>297273.40000000002</v>
      </c>
      <c r="W354" s="351">
        <v>335733.42085999995</v>
      </c>
      <c r="X354" s="351">
        <v>340489.98100000003</v>
      </c>
      <c r="Y354" s="426">
        <v>68.45</v>
      </c>
      <c r="Z354" s="426">
        <v>69.81</v>
      </c>
      <c r="AA354" s="373">
        <v>68.45</v>
      </c>
      <c r="AB354" s="401">
        <v>69.81</v>
      </c>
      <c r="AC354" s="353" t="s">
        <v>1</v>
      </c>
      <c r="AD354" s="353" t="s">
        <v>302</v>
      </c>
      <c r="AE354" s="353" t="s">
        <v>302</v>
      </c>
      <c r="AF354" s="353" t="s">
        <v>302</v>
      </c>
      <c r="AG354" s="353" t="s">
        <v>302</v>
      </c>
      <c r="AH354" s="353" t="s">
        <v>302</v>
      </c>
      <c r="AI354" s="353" t="s">
        <v>302</v>
      </c>
      <c r="AJ354" s="353" t="s">
        <v>302</v>
      </c>
      <c r="AK354" s="353" t="s">
        <v>302</v>
      </c>
      <c r="AL354" s="353" t="s">
        <v>302</v>
      </c>
      <c r="AM354" s="353" t="s">
        <v>302</v>
      </c>
      <c r="AN354" s="388" t="s">
        <v>302</v>
      </c>
    </row>
    <row r="355" spans="1:40" s="86" customFormat="1" ht="15" x14ac:dyDescent="0.2">
      <c r="A355" s="385" t="s">
        <v>895</v>
      </c>
      <c r="B355" s="586" t="s">
        <v>799</v>
      </c>
      <c r="C355" s="380" t="s">
        <v>976</v>
      </c>
      <c r="D355" s="87"/>
      <c r="E355" s="425">
        <v>49938185</v>
      </c>
      <c r="F355" s="425">
        <v>51609638</v>
      </c>
      <c r="G355" s="353" t="s">
        <v>302</v>
      </c>
      <c r="H355" s="353" t="s">
        <v>302</v>
      </c>
      <c r="I355" s="346">
        <v>49938185</v>
      </c>
      <c r="J355" s="89">
        <v>51609638</v>
      </c>
      <c r="K355" s="351">
        <v>0</v>
      </c>
      <c r="L355" s="350">
        <v>0</v>
      </c>
      <c r="M355" s="353" t="s">
        <v>302</v>
      </c>
      <c r="N355" s="353" t="s">
        <v>302</v>
      </c>
      <c r="O355" s="353" t="s">
        <v>302</v>
      </c>
      <c r="P355" s="353" t="s">
        <v>302</v>
      </c>
      <c r="Q355" s="353" t="s">
        <v>302</v>
      </c>
      <c r="R355" s="353" t="s">
        <v>302</v>
      </c>
      <c r="S355" s="353" t="s">
        <v>302</v>
      </c>
      <c r="T355" s="353" t="s">
        <v>302</v>
      </c>
      <c r="U355" s="351">
        <v>293374</v>
      </c>
      <c r="V355" s="350">
        <v>297273.40000000002</v>
      </c>
      <c r="W355" s="351">
        <v>335733.42085999995</v>
      </c>
      <c r="X355" s="351">
        <v>340489.98100000003</v>
      </c>
      <c r="Y355" s="426">
        <v>170.22</v>
      </c>
      <c r="Z355" s="426">
        <v>173.61</v>
      </c>
      <c r="AA355" s="373">
        <v>170.22</v>
      </c>
      <c r="AB355" s="401">
        <v>173.61</v>
      </c>
      <c r="AC355" s="353" t="s">
        <v>1</v>
      </c>
      <c r="AD355" s="353" t="s">
        <v>302</v>
      </c>
      <c r="AE355" s="353" t="s">
        <v>302</v>
      </c>
      <c r="AF355" s="353" t="s">
        <v>302</v>
      </c>
      <c r="AG355" s="353" t="s">
        <v>302</v>
      </c>
      <c r="AH355" s="353" t="s">
        <v>302</v>
      </c>
      <c r="AI355" s="353" t="s">
        <v>302</v>
      </c>
      <c r="AJ355" s="353" t="s">
        <v>302</v>
      </c>
      <c r="AK355" s="353" t="s">
        <v>302</v>
      </c>
      <c r="AL355" s="353" t="s">
        <v>302</v>
      </c>
      <c r="AM355" s="353" t="s">
        <v>302</v>
      </c>
      <c r="AN355" s="388" t="s">
        <v>302</v>
      </c>
    </row>
    <row r="356" spans="1:40" s="86" customFormat="1" ht="15" x14ac:dyDescent="0.2">
      <c r="A356" s="385" t="s">
        <v>896</v>
      </c>
      <c r="B356" s="586" t="s">
        <v>843</v>
      </c>
      <c r="C356" s="380" t="s">
        <v>976</v>
      </c>
      <c r="D356" s="87"/>
      <c r="E356" s="425">
        <v>92168764</v>
      </c>
      <c r="F356" s="425">
        <v>95762365</v>
      </c>
      <c r="G356" s="353" t="s">
        <v>302</v>
      </c>
      <c r="H356" s="353" t="s">
        <v>302</v>
      </c>
      <c r="I356" s="346">
        <v>92168764</v>
      </c>
      <c r="J356" s="89">
        <v>95762365</v>
      </c>
      <c r="K356" s="351">
        <v>0</v>
      </c>
      <c r="L356" s="350">
        <v>0</v>
      </c>
      <c r="M356" s="353" t="s">
        <v>302</v>
      </c>
      <c r="N356" s="353" t="s">
        <v>302</v>
      </c>
      <c r="O356" s="353" t="s">
        <v>302</v>
      </c>
      <c r="P356" s="353" t="s">
        <v>302</v>
      </c>
      <c r="Q356" s="353" t="s">
        <v>302</v>
      </c>
      <c r="R356" s="353" t="s">
        <v>302</v>
      </c>
      <c r="S356" s="353" t="s">
        <v>302</v>
      </c>
      <c r="T356" s="353" t="s">
        <v>302</v>
      </c>
      <c r="U356" s="351">
        <v>554698.87</v>
      </c>
      <c r="V356" s="350">
        <v>565070.01</v>
      </c>
      <c r="W356" s="351">
        <v>631997.53236000007</v>
      </c>
      <c r="X356" s="351">
        <v>639900.56920000003</v>
      </c>
      <c r="Y356" s="426">
        <v>166.16</v>
      </c>
      <c r="Z356" s="426">
        <v>169.47</v>
      </c>
      <c r="AA356" s="373">
        <v>166.16</v>
      </c>
      <c r="AB356" s="401">
        <v>169.47</v>
      </c>
      <c r="AC356" s="353" t="s">
        <v>1</v>
      </c>
      <c r="AD356" s="353" t="s">
        <v>302</v>
      </c>
      <c r="AE356" s="353" t="s">
        <v>302</v>
      </c>
      <c r="AF356" s="353" t="s">
        <v>302</v>
      </c>
      <c r="AG356" s="353" t="s">
        <v>302</v>
      </c>
      <c r="AH356" s="353" t="s">
        <v>302</v>
      </c>
      <c r="AI356" s="353" t="s">
        <v>302</v>
      </c>
      <c r="AJ356" s="353" t="s">
        <v>302</v>
      </c>
      <c r="AK356" s="353" t="s">
        <v>302</v>
      </c>
      <c r="AL356" s="353" t="s">
        <v>302</v>
      </c>
      <c r="AM356" s="353" t="s">
        <v>302</v>
      </c>
      <c r="AN356" s="388" t="s">
        <v>302</v>
      </c>
    </row>
    <row r="357" spans="1:40" s="86" customFormat="1" ht="15" x14ac:dyDescent="0.2">
      <c r="A357" s="385" t="s">
        <v>148</v>
      </c>
      <c r="B357" s="586" t="s">
        <v>149</v>
      </c>
      <c r="C357" s="380" t="s">
        <v>980</v>
      </c>
      <c r="D357" s="87"/>
      <c r="E357" s="425">
        <v>305929865</v>
      </c>
      <c r="F357" s="425">
        <v>317111320</v>
      </c>
      <c r="G357" s="353" t="s">
        <v>302</v>
      </c>
      <c r="H357" s="353" t="s">
        <v>302</v>
      </c>
      <c r="I357" s="346">
        <v>305929865</v>
      </c>
      <c r="J357" s="89">
        <v>317111320</v>
      </c>
      <c r="K357" s="351">
        <v>383000</v>
      </c>
      <c r="L357" s="350">
        <v>421000</v>
      </c>
      <c r="M357" s="353" t="s">
        <v>302</v>
      </c>
      <c r="N357" s="353" t="s">
        <v>302</v>
      </c>
      <c r="O357" s="353" t="s">
        <v>302</v>
      </c>
      <c r="P357" s="353" t="s">
        <v>302</v>
      </c>
      <c r="Q357" s="353" t="s">
        <v>302</v>
      </c>
      <c r="R357" s="353" t="s">
        <v>302</v>
      </c>
      <c r="S357" s="353" t="s">
        <v>302</v>
      </c>
      <c r="T357" s="353" t="s">
        <v>302</v>
      </c>
      <c r="U357" s="351">
        <v>268692</v>
      </c>
      <c r="V357" s="350">
        <v>273072.86</v>
      </c>
      <c r="W357" s="351">
        <v>297507.11710000003</v>
      </c>
      <c r="X357" s="351">
        <v>301824.9902</v>
      </c>
      <c r="Y357" s="426">
        <v>1138.5899999999999</v>
      </c>
      <c r="Z357" s="426">
        <v>1161.27</v>
      </c>
      <c r="AA357" s="373">
        <v>1138.5899999999999</v>
      </c>
      <c r="AB357" s="401">
        <v>1161.27</v>
      </c>
      <c r="AC357" s="353" t="s">
        <v>1</v>
      </c>
      <c r="AD357" s="353" t="s">
        <v>302</v>
      </c>
      <c r="AE357" s="353" t="s">
        <v>302</v>
      </c>
      <c r="AF357" s="353" t="s">
        <v>302</v>
      </c>
      <c r="AG357" s="353" t="s">
        <v>302</v>
      </c>
      <c r="AH357" s="353" t="s">
        <v>302</v>
      </c>
      <c r="AI357" s="353" t="s">
        <v>302</v>
      </c>
      <c r="AJ357" s="353" t="s">
        <v>302</v>
      </c>
      <c r="AK357" s="353" t="s">
        <v>302</v>
      </c>
      <c r="AL357" s="353" t="s">
        <v>302</v>
      </c>
      <c r="AM357" s="353" t="s">
        <v>302</v>
      </c>
      <c r="AN357" s="388" t="s">
        <v>302</v>
      </c>
    </row>
    <row r="358" spans="1:40" s="86" customFormat="1" ht="15" x14ac:dyDescent="0.2">
      <c r="A358" s="385" t="s">
        <v>150</v>
      </c>
      <c r="B358" s="586" t="s">
        <v>897</v>
      </c>
      <c r="C358" s="380" t="s">
        <v>978</v>
      </c>
      <c r="D358" s="87"/>
      <c r="E358" s="425">
        <v>42962580</v>
      </c>
      <c r="F358" s="425">
        <v>44562981</v>
      </c>
      <c r="G358" s="353" t="s">
        <v>302</v>
      </c>
      <c r="H358" s="353" t="s">
        <v>302</v>
      </c>
      <c r="I358" s="346">
        <v>42962580</v>
      </c>
      <c r="J358" s="89">
        <v>44562981</v>
      </c>
      <c r="K358" s="351">
        <v>0</v>
      </c>
      <c r="L358" s="350">
        <v>0</v>
      </c>
      <c r="M358" s="353" t="s">
        <v>302</v>
      </c>
      <c r="N358" s="353" t="s">
        <v>302</v>
      </c>
      <c r="O358" s="353" t="s">
        <v>302</v>
      </c>
      <c r="P358" s="353" t="s">
        <v>302</v>
      </c>
      <c r="Q358" s="353" t="s">
        <v>302</v>
      </c>
      <c r="R358" s="353" t="s">
        <v>302</v>
      </c>
      <c r="S358" s="353" t="s">
        <v>302</v>
      </c>
      <c r="T358" s="353" t="s">
        <v>302</v>
      </c>
      <c r="U358" s="351">
        <v>558753.80000000005</v>
      </c>
      <c r="V358" s="350">
        <v>568260</v>
      </c>
      <c r="W358" s="351">
        <v>630322.49959999998</v>
      </c>
      <c r="X358" s="351">
        <v>637722.35863999999</v>
      </c>
      <c r="Y358" s="426">
        <v>76.89</v>
      </c>
      <c r="Z358" s="426">
        <v>78.42</v>
      </c>
      <c r="AA358" s="373">
        <v>76.89</v>
      </c>
      <c r="AB358" s="401">
        <v>78.42</v>
      </c>
      <c r="AC358" s="353" t="s">
        <v>1</v>
      </c>
      <c r="AD358" s="353" t="s">
        <v>302</v>
      </c>
      <c r="AE358" s="353" t="s">
        <v>302</v>
      </c>
      <c r="AF358" s="353" t="s">
        <v>302</v>
      </c>
      <c r="AG358" s="353" t="s">
        <v>302</v>
      </c>
      <c r="AH358" s="353" t="s">
        <v>302</v>
      </c>
      <c r="AI358" s="353" t="s">
        <v>302</v>
      </c>
      <c r="AJ358" s="353" t="s">
        <v>302</v>
      </c>
      <c r="AK358" s="353" t="s">
        <v>302</v>
      </c>
      <c r="AL358" s="353" t="s">
        <v>302</v>
      </c>
      <c r="AM358" s="353" t="s">
        <v>302</v>
      </c>
      <c r="AN358" s="388" t="s">
        <v>302</v>
      </c>
    </row>
    <row r="359" spans="1:40" s="86" customFormat="1" ht="15" x14ac:dyDescent="0.2">
      <c r="A359" s="385" t="s">
        <v>140</v>
      </c>
      <c r="B359" s="586" t="s">
        <v>141</v>
      </c>
      <c r="C359" s="380" t="s">
        <v>980</v>
      </c>
      <c r="D359" s="87"/>
      <c r="E359" s="425">
        <v>190279998.56</v>
      </c>
      <c r="F359" s="425">
        <v>195912242</v>
      </c>
      <c r="G359" s="353" t="s">
        <v>302</v>
      </c>
      <c r="H359" s="353" t="s">
        <v>302</v>
      </c>
      <c r="I359" s="346">
        <v>190279998.56</v>
      </c>
      <c r="J359" s="89">
        <v>195912242</v>
      </c>
      <c r="K359" s="351">
        <v>781300</v>
      </c>
      <c r="L359" s="350">
        <v>789300</v>
      </c>
      <c r="M359" s="353" t="s">
        <v>302</v>
      </c>
      <c r="N359" s="353" t="s">
        <v>302</v>
      </c>
      <c r="O359" s="353" t="s">
        <v>302</v>
      </c>
      <c r="P359" s="353" t="s">
        <v>302</v>
      </c>
      <c r="Q359" s="353" t="s">
        <v>302</v>
      </c>
      <c r="R359" s="353" t="s">
        <v>302</v>
      </c>
      <c r="S359" s="353" t="s">
        <v>302</v>
      </c>
      <c r="T359" s="353" t="s">
        <v>302</v>
      </c>
      <c r="U359" s="351">
        <v>159696.54999999999</v>
      </c>
      <c r="V359" s="350">
        <v>161209</v>
      </c>
      <c r="W359" s="351">
        <v>176495.41299999997</v>
      </c>
      <c r="X359" s="351">
        <v>178268.12700000001</v>
      </c>
      <c r="Y359" s="426">
        <v>1191.51</v>
      </c>
      <c r="Z359" s="426">
        <v>1215.27</v>
      </c>
      <c r="AA359" s="373">
        <v>1191.51</v>
      </c>
      <c r="AB359" s="401">
        <v>1215.27</v>
      </c>
      <c r="AC359" s="353" t="s">
        <v>1</v>
      </c>
      <c r="AD359" s="353" t="s">
        <v>302</v>
      </c>
      <c r="AE359" s="353" t="s">
        <v>302</v>
      </c>
      <c r="AF359" s="353" t="s">
        <v>302</v>
      </c>
      <c r="AG359" s="353" t="s">
        <v>302</v>
      </c>
      <c r="AH359" s="353" t="s">
        <v>302</v>
      </c>
      <c r="AI359" s="353" t="s">
        <v>302</v>
      </c>
      <c r="AJ359" s="353" t="s">
        <v>302</v>
      </c>
      <c r="AK359" s="353" t="s">
        <v>302</v>
      </c>
      <c r="AL359" s="353" t="s">
        <v>302</v>
      </c>
      <c r="AM359" s="353" t="s">
        <v>302</v>
      </c>
      <c r="AN359" s="388" t="s">
        <v>302</v>
      </c>
    </row>
    <row r="360" spans="1:40" s="86" customFormat="1" ht="15" x14ac:dyDescent="0.2">
      <c r="A360" s="385" t="s">
        <v>142</v>
      </c>
      <c r="B360" s="586" t="s">
        <v>898</v>
      </c>
      <c r="C360" s="380" t="s">
        <v>978</v>
      </c>
      <c r="D360" s="87"/>
      <c r="E360" s="425">
        <v>18082091.780000001</v>
      </c>
      <c r="F360" s="425">
        <v>18702174</v>
      </c>
      <c r="G360" s="353" t="s">
        <v>302</v>
      </c>
      <c r="H360" s="353" t="s">
        <v>302</v>
      </c>
      <c r="I360" s="346">
        <v>18082091.780000001</v>
      </c>
      <c r="J360" s="89">
        <v>18702174</v>
      </c>
      <c r="K360" s="351">
        <v>0</v>
      </c>
      <c r="L360" s="350">
        <v>0</v>
      </c>
      <c r="M360" s="353" t="s">
        <v>302</v>
      </c>
      <c r="N360" s="353" t="s">
        <v>302</v>
      </c>
      <c r="O360" s="353" t="s">
        <v>302</v>
      </c>
      <c r="P360" s="353" t="s">
        <v>302</v>
      </c>
      <c r="Q360" s="353" t="s">
        <v>302</v>
      </c>
      <c r="R360" s="353" t="s">
        <v>302</v>
      </c>
      <c r="S360" s="353" t="s">
        <v>302</v>
      </c>
      <c r="T360" s="353" t="s">
        <v>302</v>
      </c>
      <c r="U360" s="351">
        <v>271498.55</v>
      </c>
      <c r="V360" s="350">
        <v>275598.59999999998</v>
      </c>
      <c r="W360" s="351">
        <v>304456.96559999994</v>
      </c>
      <c r="X360" s="351">
        <v>309257.27606</v>
      </c>
      <c r="Y360" s="426">
        <v>66.599999999999994</v>
      </c>
      <c r="Z360" s="426">
        <v>67.86</v>
      </c>
      <c r="AA360" s="373">
        <v>66.599999999999994</v>
      </c>
      <c r="AB360" s="401">
        <v>67.86</v>
      </c>
      <c r="AC360" s="353" t="s">
        <v>1</v>
      </c>
      <c r="AD360" s="353" t="s">
        <v>302</v>
      </c>
      <c r="AE360" s="353" t="s">
        <v>302</v>
      </c>
      <c r="AF360" s="353" t="s">
        <v>302</v>
      </c>
      <c r="AG360" s="353" t="s">
        <v>302</v>
      </c>
      <c r="AH360" s="353" t="s">
        <v>302</v>
      </c>
      <c r="AI360" s="353" t="s">
        <v>302</v>
      </c>
      <c r="AJ360" s="353" t="s">
        <v>302</v>
      </c>
      <c r="AK360" s="353" t="s">
        <v>302</v>
      </c>
      <c r="AL360" s="353" t="s">
        <v>302</v>
      </c>
      <c r="AM360" s="353" t="s">
        <v>302</v>
      </c>
      <c r="AN360" s="388" t="s">
        <v>302</v>
      </c>
    </row>
    <row r="361" spans="1:40" s="86" customFormat="1" ht="15" x14ac:dyDescent="0.2">
      <c r="A361" s="385" t="s">
        <v>899</v>
      </c>
      <c r="B361" s="586" t="s">
        <v>826</v>
      </c>
      <c r="C361" s="380" t="s">
        <v>976</v>
      </c>
      <c r="D361" s="87"/>
      <c r="E361" s="425">
        <v>50800144</v>
      </c>
      <c r="F361" s="425">
        <v>51567323</v>
      </c>
      <c r="G361" s="353" t="s">
        <v>302</v>
      </c>
      <c r="H361" s="353" t="s">
        <v>302</v>
      </c>
      <c r="I361" s="346">
        <v>50800144</v>
      </c>
      <c r="J361" s="89">
        <v>51567323</v>
      </c>
      <c r="K361" s="351">
        <v>0</v>
      </c>
      <c r="L361" s="350">
        <v>0</v>
      </c>
      <c r="M361" s="353" t="s">
        <v>302</v>
      </c>
      <c r="N361" s="353" t="s">
        <v>302</v>
      </c>
      <c r="O361" s="353" t="s">
        <v>302</v>
      </c>
      <c r="P361" s="353" t="s">
        <v>302</v>
      </c>
      <c r="Q361" s="353" t="s">
        <v>302</v>
      </c>
      <c r="R361" s="353" t="s">
        <v>302</v>
      </c>
      <c r="S361" s="353" t="s">
        <v>302</v>
      </c>
      <c r="T361" s="353" t="s">
        <v>302</v>
      </c>
      <c r="U361" s="351">
        <v>271498.55</v>
      </c>
      <c r="V361" s="350">
        <v>275598.64</v>
      </c>
      <c r="W361" s="351">
        <v>304456.96559999994</v>
      </c>
      <c r="X361" s="351">
        <v>309257.27606</v>
      </c>
      <c r="Y361" s="426">
        <v>187.11</v>
      </c>
      <c r="Z361" s="426">
        <v>187.11</v>
      </c>
      <c r="AA361" s="373">
        <v>187.11</v>
      </c>
      <c r="AB361" s="401">
        <v>187.11</v>
      </c>
      <c r="AC361" s="353" t="s">
        <v>1</v>
      </c>
      <c r="AD361" s="353" t="s">
        <v>302</v>
      </c>
      <c r="AE361" s="353" t="s">
        <v>302</v>
      </c>
      <c r="AF361" s="353" t="s">
        <v>302</v>
      </c>
      <c r="AG361" s="353" t="s">
        <v>302</v>
      </c>
      <c r="AH361" s="353" t="s">
        <v>302</v>
      </c>
      <c r="AI361" s="353" t="s">
        <v>302</v>
      </c>
      <c r="AJ361" s="353" t="s">
        <v>302</v>
      </c>
      <c r="AK361" s="353" t="s">
        <v>302</v>
      </c>
      <c r="AL361" s="353" t="s">
        <v>302</v>
      </c>
      <c r="AM361" s="353" t="s">
        <v>302</v>
      </c>
      <c r="AN361" s="388" t="s">
        <v>302</v>
      </c>
    </row>
    <row r="362" spans="1:40" s="86" customFormat="1" ht="15" x14ac:dyDescent="0.2">
      <c r="A362" s="385" t="s">
        <v>139</v>
      </c>
      <c r="B362" s="586" t="s">
        <v>900</v>
      </c>
      <c r="C362" s="380" t="s">
        <v>978</v>
      </c>
      <c r="D362" s="87"/>
      <c r="E362" s="425">
        <v>14686230</v>
      </c>
      <c r="F362" s="425">
        <v>15183372.199999999</v>
      </c>
      <c r="G362" s="353" t="s">
        <v>302</v>
      </c>
      <c r="H362" s="353" t="s">
        <v>302</v>
      </c>
      <c r="I362" s="346">
        <v>14686230</v>
      </c>
      <c r="J362" s="89">
        <v>15183372.199999999</v>
      </c>
      <c r="K362" s="351">
        <v>0</v>
      </c>
      <c r="L362" s="350">
        <v>0</v>
      </c>
      <c r="M362" s="353" t="s">
        <v>302</v>
      </c>
      <c r="N362" s="353" t="s">
        <v>302</v>
      </c>
      <c r="O362" s="353" t="s">
        <v>302</v>
      </c>
      <c r="P362" s="353" t="s">
        <v>302</v>
      </c>
      <c r="Q362" s="353" t="s">
        <v>302</v>
      </c>
      <c r="R362" s="353" t="s">
        <v>302</v>
      </c>
      <c r="S362" s="353" t="s">
        <v>302</v>
      </c>
      <c r="T362" s="353" t="s">
        <v>302</v>
      </c>
      <c r="U362" s="351">
        <v>159356</v>
      </c>
      <c r="V362" s="350">
        <v>161594</v>
      </c>
      <c r="W362" s="351">
        <v>197161.5</v>
      </c>
      <c r="X362" s="351">
        <v>199244.95250000001</v>
      </c>
      <c r="Y362" s="426">
        <v>92.16</v>
      </c>
      <c r="Z362" s="426">
        <v>93.96</v>
      </c>
      <c r="AA362" s="373">
        <v>92.16</v>
      </c>
      <c r="AB362" s="401">
        <v>93.96</v>
      </c>
      <c r="AC362" s="353" t="s">
        <v>1</v>
      </c>
      <c r="AD362" s="353" t="s">
        <v>302</v>
      </c>
      <c r="AE362" s="353" t="s">
        <v>302</v>
      </c>
      <c r="AF362" s="353" t="s">
        <v>302</v>
      </c>
      <c r="AG362" s="353" t="s">
        <v>302</v>
      </c>
      <c r="AH362" s="353" t="s">
        <v>302</v>
      </c>
      <c r="AI362" s="353" t="s">
        <v>302</v>
      </c>
      <c r="AJ362" s="353" t="s">
        <v>302</v>
      </c>
      <c r="AK362" s="353" t="s">
        <v>302</v>
      </c>
      <c r="AL362" s="353" t="s">
        <v>302</v>
      </c>
      <c r="AM362" s="353" t="s">
        <v>302</v>
      </c>
      <c r="AN362" s="388" t="s">
        <v>302</v>
      </c>
    </row>
    <row r="363" spans="1:40" s="86" customFormat="1" ht="15" x14ac:dyDescent="0.2">
      <c r="A363" s="385" t="s">
        <v>901</v>
      </c>
      <c r="B363" s="586" t="s">
        <v>846</v>
      </c>
      <c r="C363" s="380" t="s">
        <v>976</v>
      </c>
      <c r="D363" s="87"/>
      <c r="E363" s="425">
        <v>25428405</v>
      </c>
      <c r="F363" s="425">
        <v>26296192</v>
      </c>
      <c r="G363" s="353" t="s">
        <v>302</v>
      </c>
      <c r="H363" s="353" t="s">
        <v>302</v>
      </c>
      <c r="I363" s="346">
        <v>25428405</v>
      </c>
      <c r="J363" s="89">
        <v>26296192</v>
      </c>
      <c r="K363" s="351">
        <v>0</v>
      </c>
      <c r="L363" s="350">
        <v>0</v>
      </c>
      <c r="M363" s="353" t="s">
        <v>302</v>
      </c>
      <c r="N363" s="353" t="s">
        <v>302</v>
      </c>
      <c r="O363" s="353" t="s">
        <v>302</v>
      </c>
      <c r="P363" s="353" t="s">
        <v>302</v>
      </c>
      <c r="Q363" s="353" t="s">
        <v>302</v>
      </c>
      <c r="R363" s="353" t="s">
        <v>302</v>
      </c>
      <c r="S363" s="353" t="s">
        <v>302</v>
      </c>
      <c r="T363" s="353" t="s">
        <v>302</v>
      </c>
      <c r="U363" s="351">
        <v>159355</v>
      </c>
      <c r="V363" s="350">
        <v>161594</v>
      </c>
      <c r="W363" s="351">
        <v>197161.5</v>
      </c>
      <c r="X363" s="351">
        <v>199244.95250000001</v>
      </c>
      <c r="Y363" s="426">
        <v>159.57</v>
      </c>
      <c r="Z363" s="426">
        <v>162.72999999999999</v>
      </c>
      <c r="AA363" s="373">
        <v>159.57</v>
      </c>
      <c r="AB363" s="401">
        <v>162.72999999999999</v>
      </c>
      <c r="AC363" s="353" t="s">
        <v>1</v>
      </c>
      <c r="AD363" s="353" t="s">
        <v>302</v>
      </c>
      <c r="AE363" s="353" t="s">
        <v>302</v>
      </c>
      <c r="AF363" s="353" t="s">
        <v>302</v>
      </c>
      <c r="AG363" s="353" t="s">
        <v>302</v>
      </c>
      <c r="AH363" s="353" t="s">
        <v>302</v>
      </c>
      <c r="AI363" s="353" t="s">
        <v>302</v>
      </c>
      <c r="AJ363" s="353" t="s">
        <v>302</v>
      </c>
      <c r="AK363" s="353" t="s">
        <v>302</v>
      </c>
      <c r="AL363" s="353" t="s">
        <v>302</v>
      </c>
      <c r="AM363" s="353" t="s">
        <v>302</v>
      </c>
      <c r="AN363" s="388" t="s">
        <v>302</v>
      </c>
    </row>
    <row r="364" spans="1:40" s="86" customFormat="1" ht="15" x14ac:dyDescent="0.2">
      <c r="A364" s="385" t="s">
        <v>151</v>
      </c>
      <c r="B364" s="586" t="s">
        <v>152</v>
      </c>
      <c r="C364" s="380" t="s">
        <v>980</v>
      </c>
      <c r="D364" s="87"/>
      <c r="E364" s="425">
        <v>219576553</v>
      </c>
      <c r="F364" s="425">
        <v>227220731</v>
      </c>
      <c r="G364" s="353" t="s">
        <v>302</v>
      </c>
      <c r="H364" s="353" t="s">
        <v>302</v>
      </c>
      <c r="I364" s="346">
        <v>219576553</v>
      </c>
      <c r="J364" s="89">
        <v>227220731</v>
      </c>
      <c r="K364" s="351">
        <v>507000</v>
      </c>
      <c r="L364" s="350">
        <v>509000</v>
      </c>
      <c r="M364" s="353" t="s">
        <v>302</v>
      </c>
      <c r="N364" s="353" t="s">
        <v>302</v>
      </c>
      <c r="O364" s="353" t="s">
        <v>302</v>
      </c>
      <c r="P364" s="353" t="s">
        <v>302</v>
      </c>
      <c r="Q364" s="353" t="s">
        <v>302</v>
      </c>
      <c r="R364" s="353" t="s">
        <v>302</v>
      </c>
      <c r="S364" s="353" t="s">
        <v>302</v>
      </c>
      <c r="T364" s="353" t="s">
        <v>302</v>
      </c>
      <c r="U364" s="351">
        <v>185941.58</v>
      </c>
      <c r="V364" s="350">
        <v>188732.5</v>
      </c>
      <c r="W364" s="351">
        <v>212237.37800000003</v>
      </c>
      <c r="X364" s="351">
        <v>215373.51799999998</v>
      </c>
      <c r="Y364" s="426">
        <v>1180.8900000000001</v>
      </c>
      <c r="Z364" s="426">
        <v>1203.93</v>
      </c>
      <c r="AA364" s="373">
        <v>1180.8900000000001</v>
      </c>
      <c r="AB364" s="401">
        <v>1203.93</v>
      </c>
      <c r="AC364" s="353" t="s">
        <v>1</v>
      </c>
      <c r="AD364" s="353" t="s">
        <v>302</v>
      </c>
      <c r="AE364" s="353" t="s">
        <v>302</v>
      </c>
      <c r="AF364" s="353" t="s">
        <v>302</v>
      </c>
      <c r="AG364" s="353" t="s">
        <v>302</v>
      </c>
      <c r="AH364" s="353" t="s">
        <v>302</v>
      </c>
      <c r="AI364" s="353" t="s">
        <v>302</v>
      </c>
      <c r="AJ364" s="353" t="s">
        <v>302</v>
      </c>
      <c r="AK364" s="353" t="s">
        <v>302</v>
      </c>
      <c r="AL364" s="353" t="s">
        <v>302</v>
      </c>
      <c r="AM364" s="353" t="s">
        <v>302</v>
      </c>
      <c r="AN364" s="388" t="s">
        <v>302</v>
      </c>
    </row>
    <row r="365" spans="1:40" s="86" customFormat="1" ht="15" x14ac:dyDescent="0.2">
      <c r="A365" s="385" t="s">
        <v>153</v>
      </c>
      <c r="B365" s="586" t="s">
        <v>902</v>
      </c>
      <c r="C365" s="380" t="s">
        <v>978</v>
      </c>
      <c r="D365" s="87"/>
      <c r="E365" s="425">
        <v>22306249</v>
      </c>
      <c r="F365" s="425">
        <v>23170178</v>
      </c>
      <c r="G365" s="353" t="s">
        <v>302</v>
      </c>
      <c r="H365" s="353" t="s">
        <v>302</v>
      </c>
      <c r="I365" s="346">
        <v>22306249</v>
      </c>
      <c r="J365" s="89">
        <v>23170178</v>
      </c>
      <c r="K365" s="351">
        <v>0</v>
      </c>
      <c r="L365" s="350">
        <v>0</v>
      </c>
      <c r="M365" s="353" t="s">
        <v>302</v>
      </c>
      <c r="N365" s="353" t="s">
        <v>302</v>
      </c>
      <c r="O365" s="353" t="s">
        <v>302</v>
      </c>
      <c r="P365" s="353" t="s">
        <v>302</v>
      </c>
      <c r="Q365" s="353" t="s">
        <v>302</v>
      </c>
      <c r="R365" s="353" t="s">
        <v>302</v>
      </c>
      <c r="S365" s="353" t="s">
        <v>302</v>
      </c>
      <c r="T365" s="353" t="s">
        <v>302</v>
      </c>
      <c r="U365" s="351">
        <v>267300.8</v>
      </c>
      <c r="V365" s="350">
        <v>272366.01</v>
      </c>
      <c r="W365" s="351">
        <v>307695.90128000005</v>
      </c>
      <c r="X365" s="351">
        <v>311866.68907999998</v>
      </c>
      <c r="Y365" s="426">
        <v>83.45</v>
      </c>
      <c r="Z365" s="426">
        <v>85.07</v>
      </c>
      <c r="AA365" s="373">
        <v>83.45</v>
      </c>
      <c r="AB365" s="401">
        <v>85.07</v>
      </c>
      <c r="AC365" s="353" t="s">
        <v>1</v>
      </c>
      <c r="AD365" s="353" t="s">
        <v>302</v>
      </c>
      <c r="AE365" s="353" t="s">
        <v>302</v>
      </c>
      <c r="AF365" s="353" t="s">
        <v>302</v>
      </c>
      <c r="AG365" s="353" t="s">
        <v>302</v>
      </c>
      <c r="AH365" s="353" t="s">
        <v>302</v>
      </c>
      <c r="AI365" s="353" t="s">
        <v>302</v>
      </c>
      <c r="AJ365" s="353" t="s">
        <v>302</v>
      </c>
      <c r="AK365" s="353" t="s">
        <v>302</v>
      </c>
      <c r="AL365" s="353" t="s">
        <v>302</v>
      </c>
      <c r="AM365" s="353" t="s">
        <v>302</v>
      </c>
      <c r="AN365" s="388" t="s">
        <v>302</v>
      </c>
    </row>
    <row r="366" spans="1:40" s="86" customFormat="1" ht="15" x14ac:dyDescent="0.2">
      <c r="A366" s="385" t="s">
        <v>229</v>
      </c>
      <c r="B366" s="586" t="s">
        <v>230</v>
      </c>
      <c r="C366" s="380" t="s">
        <v>980</v>
      </c>
      <c r="D366" s="87"/>
      <c r="E366" s="425">
        <v>528465518</v>
      </c>
      <c r="F366" s="425">
        <v>539137783</v>
      </c>
      <c r="G366" s="353" t="s">
        <v>302</v>
      </c>
      <c r="H366" s="353" t="s">
        <v>302</v>
      </c>
      <c r="I366" s="346">
        <v>528465518</v>
      </c>
      <c r="J366" s="89">
        <v>539137783</v>
      </c>
      <c r="K366" s="351">
        <v>3383230</v>
      </c>
      <c r="L366" s="350">
        <v>3402305.72</v>
      </c>
      <c r="M366" s="353" t="s">
        <v>302</v>
      </c>
      <c r="N366" s="353" t="s">
        <v>302</v>
      </c>
      <c r="O366" s="353" t="s">
        <v>302</v>
      </c>
      <c r="P366" s="353" t="s">
        <v>302</v>
      </c>
      <c r="Q366" s="353" t="s">
        <v>302</v>
      </c>
      <c r="R366" s="353" t="s">
        <v>302</v>
      </c>
      <c r="S366" s="353" t="s">
        <v>302</v>
      </c>
      <c r="T366" s="353" t="s">
        <v>302</v>
      </c>
      <c r="U366" s="351">
        <v>486281</v>
      </c>
      <c r="V366" s="350">
        <v>496101</v>
      </c>
      <c r="W366" s="351">
        <v>543924.36137499986</v>
      </c>
      <c r="X366" s="351">
        <v>550262.97350000008</v>
      </c>
      <c r="Y366" s="426">
        <v>1086.75</v>
      </c>
      <c r="Z366" s="426">
        <v>1086.75</v>
      </c>
      <c r="AA366" s="373">
        <v>1086.75</v>
      </c>
      <c r="AB366" s="401">
        <v>1086.75</v>
      </c>
      <c r="AC366" s="353" t="s">
        <v>1</v>
      </c>
      <c r="AD366" s="353" t="s">
        <v>302</v>
      </c>
      <c r="AE366" s="353" t="s">
        <v>302</v>
      </c>
      <c r="AF366" s="353" t="s">
        <v>302</v>
      </c>
      <c r="AG366" s="353" t="s">
        <v>302</v>
      </c>
      <c r="AH366" s="353" t="s">
        <v>302</v>
      </c>
      <c r="AI366" s="353" t="s">
        <v>302</v>
      </c>
      <c r="AJ366" s="353" t="s">
        <v>302</v>
      </c>
      <c r="AK366" s="353" t="s">
        <v>302</v>
      </c>
      <c r="AL366" s="353" t="s">
        <v>302</v>
      </c>
      <c r="AM366" s="353" t="s">
        <v>302</v>
      </c>
      <c r="AN366" s="388" t="s">
        <v>302</v>
      </c>
    </row>
    <row r="367" spans="1:40" s="86" customFormat="1" ht="15" x14ac:dyDescent="0.2">
      <c r="A367" s="385" t="s">
        <v>231</v>
      </c>
      <c r="B367" s="586" t="s">
        <v>903</v>
      </c>
      <c r="C367" s="380" t="s">
        <v>978</v>
      </c>
      <c r="D367" s="87"/>
      <c r="E367" s="425">
        <v>38954037</v>
      </c>
      <c r="F367" s="425">
        <v>39757759</v>
      </c>
      <c r="G367" s="353" t="s">
        <v>302</v>
      </c>
      <c r="H367" s="353" t="s">
        <v>302</v>
      </c>
      <c r="I367" s="346">
        <v>38954037</v>
      </c>
      <c r="J367" s="89">
        <v>39757759</v>
      </c>
      <c r="K367" s="351">
        <v>0</v>
      </c>
      <c r="L367" s="350">
        <v>0</v>
      </c>
      <c r="M367" s="353" t="s">
        <v>302</v>
      </c>
      <c r="N367" s="353" t="s">
        <v>302</v>
      </c>
      <c r="O367" s="353" t="s">
        <v>302</v>
      </c>
      <c r="P367" s="353" t="s">
        <v>302</v>
      </c>
      <c r="Q367" s="353" t="s">
        <v>302</v>
      </c>
      <c r="R367" s="353" t="s">
        <v>302</v>
      </c>
      <c r="S367" s="353" t="s">
        <v>302</v>
      </c>
      <c r="T367" s="353" t="s">
        <v>302</v>
      </c>
      <c r="U367" s="351">
        <v>586480.54</v>
      </c>
      <c r="V367" s="350">
        <v>598581</v>
      </c>
      <c r="W367" s="351">
        <v>660228.56717499986</v>
      </c>
      <c r="X367" s="351">
        <v>667489.02380000008</v>
      </c>
      <c r="Y367" s="426">
        <v>66.42</v>
      </c>
      <c r="Z367" s="426">
        <v>66.42</v>
      </c>
      <c r="AA367" s="373">
        <v>66.42</v>
      </c>
      <c r="AB367" s="401">
        <v>66.42</v>
      </c>
      <c r="AC367" s="353" t="s">
        <v>1</v>
      </c>
      <c r="AD367" s="353" t="s">
        <v>302</v>
      </c>
      <c r="AE367" s="353" t="s">
        <v>302</v>
      </c>
      <c r="AF367" s="353" t="s">
        <v>302</v>
      </c>
      <c r="AG367" s="353" t="s">
        <v>302</v>
      </c>
      <c r="AH367" s="353" t="s">
        <v>302</v>
      </c>
      <c r="AI367" s="353" t="s">
        <v>302</v>
      </c>
      <c r="AJ367" s="353" t="s">
        <v>302</v>
      </c>
      <c r="AK367" s="353" t="s">
        <v>302</v>
      </c>
      <c r="AL367" s="353" t="s">
        <v>302</v>
      </c>
      <c r="AM367" s="353" t="s">
        <v>302</v>
      </c>
      <c r="AN367" s="388" t="s">
        <v>302</v>
      </c>
    </row>
    <row r="368" spans="1:40" s="86" customFormat="1" ht="15" x14ac:dyDescent="0.2">
      <c r="A368" s="385" t="s">
        <v>904</v>
      </c>
      <c r="B368" s="586" t="s">
        <v>811</v>
      </c>
      <c r="C368" s="380" t="s">
        <v>976</v>
      </c>
      <c r="D368" s="87"/>
      <c r="E368" s="425">
        <v>84544561</v>
      </c>
      <c r="F368" s="425">
        <v>88081197</v>
      </c>
      <c r="G368" s="353" t="s">
        <v>302</v>
      </c>
      <c r="H368" s="353" t="s">
        <v>302</v>
      </c>
      <c r="I368" s="346">
        <v>84544561</v>
      </c>
      <c r="J368" s="89">
        <v>88081197</v>
      </c>
      <c r="K368" s="351">
        <v>0</v>
      </c>
      <c r="L368" s="350">
        <v>0</v>
      </c>
      <c r="M368" s="353" t="s">
        <v>302</v>
      </c>
      <c r="N368" s="353" t="s">
        <v>302</v>
      </c>
      <c r="O368" s="353" t="s">
        <v>302</v>
      </c>
      <c r="P368" s="353" t="s">
        <v>302</v>
      </c>
      <c r="Q368" s="353" t="s">
        <v>302</v>
      </c>
      <c r="R368" s="353" t="s">
        <v>302</v>
      </c>
      <c r="S368" s="353" t="s">
        <v>302</v>
      </c>
      <c r="T368" s="353" t="s">
        <v>302</v>
      </c>
      <c r="U368" s="351">
        <v>586016</v>
      </c>
      <c r="V368" s="350">
        <v>598581.1</v>
      </c>
      <c r="W368" s="351">
        <v>660228.56717499986</v>
      </c>
      <c r="X368" s="351">
        <v>667489.02380000008</v>
      </c>
      <c r="Y368" s="426">
        <v>144.27000000000001</v>
      </c>
      <c r="Z368" s="426">
        <v>147.15</v>
      </c>
      <c r="AA368" s="373">
        <v>144.27000000000001</v>
      </c>
      <c r="AB368" s="401">
        <v>147.15</v>
      </c>
      <c r="AC368" s="353" t="s">
        <v>1</v>
      </c>
      <c r="AD368" s="353" t="s">
        <v>302</v>
      </c>
      <c r="AE368" s="353" t="s">
        <v>302</v>
      </c>
      <c r="AF368" s="353" t="s">
        <v>302</v>
      </c>
      <c r="AG368" s="353" t="s">
        <v>302</v>
      </c>
      <c r="AH368" s="353" t="s">
        <v>302</v>
      </c>
      <c r="AI368" s="353" t="s">
        <v>302</v>
      </c>
      <c r="AJ368" s="353" t="s">
        <v>302</v>
      </c>
      <c r="AK368" s="353" t="s">
        <v>302</v>
      </c>
      <c r="AL368" s="353" t="s">
        <v>302</v>
      </c>
      <c r="AM368" s="353" t="s">
        <v>302</v>
      </c>
      <c r="AN368" s="388" t="s">
        <v>302</v>
      </c>
    </row>
    <row r="369" spans="1:40" s="86" customFormat="1" ht="15" x14ac:dyDescent="0.2">
      <c r="A369" s="385" t="s">
        <v>168</v>
      </c>
      <c r="B369" s="586" t="s">
        <v>169</v>
      </c>
      <c r="C369" s="380" t="s">
        <v>980</v>
      </c>
      <c r="D369" s="87"/>
      <c r="E369" s="425">
        <v>227134302</v>
      </c>
      <c r="F369" s="425">
        <v>231116066</v>
      </c>
      <c r="G369" s="353" t="s">
        <v>302</v>
      </c>
      <c r="H369" s="353" t="s">
        <v>302</v>
      </c>
      <c r="I369" s="346">
        <v>227134302</v>
      </c>
      <c r="J369" s="89">
        <v>231116066</v>
      </c>
      <c r="K369" s="351">
        <v>0</v>
      </c>
      <c r="L369" s="350">
        <v>0</v>
      </c>
      <c r="M369" s="353" t="s">
        <v>302</v>
      </c>
      <c r="N369" s="353" t="s">
        <v>302</v>
      </c>
      <c r="O369" s="353" t="s">
        <v>302</v>
      </c>
      <c r="P369" s="353" t="s">
        <v>302</v>
      </c>
      <c r="Q369" s="353" t="s">
        <v>302</v>
      </c>
      <c r="R369" s="353" t="s">
        <v>302</v>
      </c>
      <c r="S369" s="353" t="s">
        <v>302</v>
      </c>
      <c r="T369" s="353" t="s">
        <v>302</v>
      </c>
      <c r="U369" s="351">
        <v>208284.55</v>
      </c>
      <c r="V369" s="350">
        <v>211935.9</v>
      </c>
      <c r="W369" s="351">
        <v>229708.44380000001</v>
      </c>
      <c r="X369" s="351">
        <v>234407.99720000001</v>
      </c>
      <c r="Y369" s="426">
        <v>1090.5</v>
      </c>
      <c r="Z369" s="426">
        <v>1090.5</v>
      </c>
      <c r="AA369" s="373">
        <v>1090.5</v>
      </c>
      <c r="AB369" s="401">
        <v>1090.5</v>
      </c>
      <c r="AC369" s="353" t="s">
        <v>1</v>
      </c>
      <c r="AD369" s="353" t="s">
        <v>302</v>
      </c>
      <c r="AE369" s="353" t="s">
        <v>302</v>
      </c>
      <c r="AF369" s="353" t="s">
        <v>302</v>
      </c>
      <c r="AG369" s="353" t="s">
        <v>302</v>
      </c>
      <c r="AH369" s="353" t="s">
        <v>302</v>
      </c>
      <c r="AI369" s="353" t="s">
        <v>302</v>
      </c>
      <c r="AJ369" s="353" t="s">
        <v>302</v>
      </c>
      <c r="AK369" s="353" t="s">
        <v>302</v>
      </c>
      <c r="AL369" s="353" t="s">
        <v>302</v>
      </c>
      <c r="AM369" s="353" t="s">
        <v>302</v>
      </c>
      <c r="AN369" s="388" t="s">
        <v>302</v>
      </c>
    </row>
    <row r="370" spans="1:40" s="86" customFormat="1" ht="15" x14ac:dyDescent="0.2">
      <c r="A370" s="385" t="s">
        <v>905</v>
      </c>
      <c r="B370" s="586" t="s">
        <v>839</v>
      </c>
      <c r="C370" s="380" t="s">
        <v>976</v>
      </c>
      <c r="D370" s="87"/>
      <c r="E370" s="425">
        <v>43266950</v>
      </c>
      <c r="F370" s="425">
        <v>44025438</v>
      </c>
      <c r="G370" s="353" t="s">
        <v>302</v>
      </c>
      <c r="H370" s="353" t="s">
        <v>302</v>
      </c>
      <c r="I370" s="346">
        <v>43266950</v>
      </c>
      <c r="J370" s="89">
        <v>44025438</v>
      </c>
      <c r="K370" s="351">
        <v>0</v>
      </c>
      <c r="L370" s="350">
        <v>0</v>
      </c>
      <c r="M370" s="353" t="s">
        <v>302</v>
      </c>
      <c r="N370" s="353" t="s">
        <v>302</v>
      </c>
      <c r="O370" s="353" t="s">
        <v>302</v>
      </c>
      <c r="P370" s="353" t="s">
        <v>302</v>
      </c>
      <c r="Q370" s="353" t="s">
        <v>302</v>
      </c>
      <c r="R370" s="353" t="s">
        <v>302</v>
      </c>
      <c r="S370" s="353" t="s">
        <v>302</v>
      </c>
      <c r="T370" s="353" t="s">
        <v>302</v>
      </c>
      <c r="U370" s="351">
        <v>208284.6</v>
      </c>
      <c r="V370" s="350">
        <v>211935.9</v>
      </c>
      <c r="W370" s="351">
        <v>229708.44380000001</v>
      </c>
      <c r="X370" s="351">
        <v>234407.99720000001</v>
      </c>
      <c r="Y370" s="426">
        <v>207.73</v>
      </c>
      <c r="Z370" s="426">
        <v>207.73</v>
      </c>
      <c r="AA370" s="373">
        <v>207.73</v>
      </c>
      <c r="AB370" s="401">
        <v>207.73</v>
      </c>
      <c r="AC370" s="353" t="s">
        <v>1</v>
      </c>
      <c r="AD370" s="353" t="s">
        <v>302</v>
      </c>
      <c r="AE370" s="353" t="s">
        <v>302</v>
      </c>
      <c r="AF370" s="353" t="s">
        <v>302</v>
      </c>
      <c r="AG370" s="353" t="s">
        <v>302</v>
      </c>
      <c r="AH370" s="353" t="s">
        <v>302</v>
      </c>
      <c r="AI370" s="353" t="s">
        <v>302</v>
      </c>
      <c r="AJ370" s="353" t="s">
        <v>302</v>
      </c>
      <c r="AK370" s="353" t="s">
        <v>302</v>
      </c>
      <c r="AL370" s="353" t="s">
        <v>302</v>
      </c>
      <c r="AM370" s="353" t="s">
        <v>302</v>
      </c>
      <c r="AN370" s="388" t="s">
        <v>302</v>
      </c>
    </row>
    <row r="371" spans="1:40" s="86" customFormat="1" ht="15" x14ac:dyDescent="0.2">
      <c r="A371" s="385" t="s">
        <v>712</v>
      </c>
      <c r="B371" s="586" t="s">
        <v>713</v>
      </c>
      <c r="C371" s="380" t="s">
        <v>983</v>
      </c>
      <c r="D371" s="87"/>
      <c r="E371" s="425">
        <v>39042339</v>
      </c>
      <c r="F371" s="425">
        <v>39792984</v>
      </c>
      <c r="G371" s="353" t="s">
        <v>302</v>
      </c>
      <c r="H371" s="353" t="s">
        <v>302</v>
      </c>
      <c r="I371" s="346">
        <v>39042339</v>
      </c>
      <c r="J371" s="89">
        <v>39792984</v>
      </c>
      <c r="K371" s="351">
        <v>0</v>
      </c>
      <c r="L371" s="350">
        <v>0</v>
      </c>
      <c r="M371" s="353" t="s">
        <v>302</v>
      </c>
      <c r="N371" s="353" t="s">
        <v>302</v>
      </c>
      <c r="O371" s="353" t="s">
        <v>302</v>
      </c>
      <c r="P371" s="353" t="s">
        <v>302</v>
      </c>
      <c r="Q371" s="353" t="s">
        <v>302</v>
      </c>
      <c r="R371" s="353" t="s">
        <v>302</v>
      </c>
      <c r="S371" s="353" t="s">
        <v>302</v>
      </c>
      <c r="T371" s="353" t="s">
        <v>302</v>
      </c>
      <c r="U371" s="351">
        <v>677348</v>
      </c>
      <c r="V371" s="350">
        <v>690371</v>
      </c>
      <c r="W371" s="351">
        <v>815472.55614800006</v>
      </c>
      <c r="X371" s="351">
        <v>826030.75313500001</v>
      </c>
      <c r="Y371" s="426">
        <v>57.64</v>
      </c>
      <c r="Z371" s="426">
        <v>57.64</v>
      </c>
      <c r="AA371" s="373">
        <v>57.64</v>
      </c>
      <c r="AB371" s="401">
        <v>57.64</v>
      </c>
      <c r="AC371" s="353" t="s">
        <v>1</v>
      </c>
      <c r="AD371" s="353" t="s">
        <v>302</v>
      </c>
      <c r="AE371" s="353" t="s">
        <v>302</v>
      </c>
      <c r="AF371" s="353" t="s">
        <v>302</v>
      </c>
      <c r="AG371" s="353" t="s">
        <v>302</v>
      </c>
      <c r="AH371" s="353" t="s">
        <v>302</v>
      </c>
      <c r="AI371" s="353" t="s">
        <v>302</v>
      </c>
      <c r="AJ371" s="353" t="s">
        <v>302</v>
      </c>
      <c r="AK371" s="353" t="s">
        <v>302</v>
      </c>
      <c r="AL371" s="353" t="s">
        <v>302</v>
      </c>
      <c r="AM371" s="353" t="s">
        <v>302</v>
      </c>
      <c r="AN371" s="388" t="s">
        <v>302</v>
      </c>
    </row>
    <row r="372" spans="1:40" s="86" customFormat="1" ht="15" x14ac:dyDescent="0.2">
      <c r="A372" s="385" t="s">
        <v>906</v>
      </c>
      <c r="B372" s="586" t="s">
        <v>824</v>
      </c>
      <c r="C372" s="380" t="s">
        <v>976</v>
      </c>
      <c r="D372" s="87"/>
      <c r="E372" s="425">
        <v>103160100</v>
      </c>
      <c r="F372" s="425">
        <v>105143351</v>
      </c>
      <c r="G372" s="353" t="s">
        <v>302</v>
      </c>
      <c r="H372" s="353" t="s">
        <v>302</v>
      </c>
      <c r="I372" s="346">
        <v>103160100</v>
      </c>
      <c r="J372" s="89">
        <v>105143351</v>
      </c>
      <c r="K372" s="351">
        <v>0</v>
      </c>
      <c r="L372" s="350">
        <v>0</v>
      </c>
      <c r="M372" s="353" t="s">
        <v>302</v>
      </c>
      <c r="N372" s="353" t="s">
        <v>302</v>
      </c>
      <c r="O372" s="353" t="s">
        <v>302</v>
      </c>
      <c r="P372" s="353" t="s">
        <v>302</v>
      </c>
      <c r="Q372" s="353" t="s">
        <v>302</v>
      </c>
      <c r="R372" s="353" t="s">
        <v>302</v>
      </c>
      <c r="S372" s="353" t="s">
        <v>302</v>
      </c>
      <c r="T372" s="353" t="s">
        <v>302</v>
      </c>
      <c r="U372" s="351">
        <v>677348</v>
      </c>
      <c r="V372" s="350">
        <v>690370</v>
      </c>
      <c r="W372" s="351">
        <v>815472.55614800006</v>
      </c>
      <c r="X372" s="351">
        <v>826030.75313500001</v>
      </c>
      <c r="Y372" s="426">
        <v>152.30000000000001</v>
      </c>
      <c r="Z372" s="426">
        <v>152.30000000000001</v>
      </c>
      <c r="AA372" s="373">
        <v>152.30000000000001</v>
      </c>
      <c r="AB372" s="401">
        <v>152.30000000000001</v>
      </c>
      <c r="AC372" s="353" t="s">
        <v>1</v>
      </c>
      <c r="AD372" s="353" t="s">
        <v>302</v>
      </c>
      <c r="AE372" s="353" t="s">
        <v>302</v>
      </c>
      <c r="AF372" s="353" t="s">
        <v>302</v>
      </c>
      <c r="AG372" s="353" t="s">
        <v>302</v>
      </c>
      <c r="AH372" s="353" t="s">
        <v>302</v>
      </c>
      <c r="AI372" s="353" t="s">
        <v>302</v>
      </c>
      <c r="AJ372" s="353" t="s">
        <v>302</v>
      </c>
      <c r="AK372" s="353" t="s">
        <v>302</v>
      </c>
      <c r="AL372" s="353" t="s">
        <v>302</v>
      </c>
      <c r="AM372" s="353" t="s">
        <v>302</v>
      </c>
      <c r="AN372" s="388" t="s">
        <v>302</v>
      </c>
    </row>
    <row r="373" spans="1:40" s="86" customFormat="1" ht="15" x14ac:dyDescent="0.2">
      <c r="A373" s="385" t="s">
        <v>232</v>
      </c>
      <c r="B373" s="586" t="s">
        <v>233</v>
      </c>
      <c r="C373" s="380" t="s">
        <v>980</v>
      </c>
      <c r="D373" s="87"/>
      <c r="E373" s="425">
        <v>497037888</v>
      </c>
      <c r="F373" s="425">
        <v>504890644</v>
      </c>
      <c r="G373" s="353" t="s">
        <v>302</v>
      </c>
      <c r="H373" s="353" t="s">
        <v>302</v>
      </c>
      <c r="I373" s="346">
        <v>497037888</v>
      </c>
      <c r="J373" s="89">
        <v>504890644</v>
      </c>
      <c r="K373" s="351">
        <v>0</v>
      </c>
      <c r="L373" s="350">
        <v>0</v>
      </c>
      <c r="M373" s="353" t="s">
        <v>302</v>
      </c>
      <c r="N373" s="353" t="s">
        <v>302</v>
      </c>
      <c r="O373" s="353" t="s">
        <v>302</v>
      </c>
      <c r="P373" s="353" t="s">
        <v>302</v>
      </c>
      <c r="Q373" s="353" t="s">
        <v>302</v>
      </c>
      <c r="R373" s="353" t="s">
        <v>302</v>
      </c>
      <c r="S373" s="353" t="s">
        <v>302</v>
      </c>
      <c r="T373" s="353" t="s">
        <v>302</v>
      </c>
      <c r="U373" s="351">
        <v>478897.3</v>
      </c>
      <c r="V373" s="350">
        <v>486463</v>
      </c>
      <c r="W373" s="351">
        <v>522957.0667400001</v>
      </c>
      <c r="X373" s="351">
        <v>526700.29666999995</v>
      </c>
      <c r="Y373" s="426">
        <v>1037.8800000000001</v>
      </c>
      <c r="Z373" s="426">
        <v>1037.8800000000001</v>
      </c>
      <c r="AA373" s="373">
        <v>1037.8800000000001</v>
      </c>
      <c r="AB373" s="401">
        <v>1037.8800000000001</v>
      </c>
      <c r="AC373" s="353" t="s">
        <v>1</v>
      </c>
      <c r="AD373" s="353" t="s">
        <v>302</v>
      </c>
      <c r="AE373" s="353" t="s">
        <v>302</v>
      </c>
      <c r="AF373" s="353" t="s">
        <v>302</v>
      </c>
      <c r="AG373" s="353" t="s">
        <v>302</v>
      </c>
      <c r="AH373" s="353" t="s">
        <v>302</v>
      </c>
      <c r="AI373" s="353" t="s">
        <v>302</v>
      </c>
      <c r="AJ373" s="353" t="s">
        <v>302</v>
      </c>
      <c r="AK373" s="353" t="s">
        <v>302</v>
      </c>
      <c r="AL373" s="353" t="s">
        <v>302</v>
      </c>
      <c r="AM373" s="353" t="s">
        <v>302</v>
      </c>
      <c r="AN373" s="388" t="s">
        <v>302</v>
      </c>
    </row>
    <row r="374" spans="1:40" s="86" customFormat="1" ht="15" x14ac:dyDescent="0.2">
      <c r="A374" s="385" t="s">
        <v>234</v>
      </c>
      <c r="B374" s="586" t="s">
        <v>907</v>
      </c>
      <c r="C374" s="380" t="s">
        <v>978</v>
      </c>
      <c r="D374" s="87"/>
      <c r="E374" s="425">
        <v>36059115</v>
      </c>
      <c r="F374" s="425">
        <v>36739933</v>
      </c>
      <c r="G374" s="353" t="s">
        <v>302</v>
      </c>
      <c r="H374" s="353" t="s">
        <v>302</v>
      </c>
      <c r="I374" s="346">
        <v>36059115</v>
      </c>
      <c r="J374" s="89">
        <v>36739933</v>
      </c>
      <c r="K374" s="351">
        <v>0</v>
      </c>
      <c r="L374" s="350">
        <v>0</v>
      </c>
      <c r="M374" s="353" t="s">
        <v>302</v>
      </c>
      <c r="N374" s="353" t="s">
        <v>302</v>
      </c>
      <c r="O374" s="353" t="s">
        <v>302</v>
      </c>
      <c r="P374" s="353" t="s">
        <v>302</v>
      </c>
      <c r="Q374" s="353" t="s">
        <v>302</v>
      </c>
      <c r="R374" s="353" t="s">
        <v>302</v>
      </c>
      <c r="S374" s="353" t="s">
        <v>302</v>
      </c>
      <c r="T374" s="353" t="s">
        <v>302</v>
      </c>
      <c r="U374" s="351">
        <v>587473.4</v>
      </c>
      <c r="V374" s="350">
        <v>598565</v>
      </c>
      <c r="W374" s="351">
        <v>651525.23124000011</v>
      </c>
      <c r="X374" s="351">
        <v>657839.91291999992</v>
      </c>
      <c r="Y374" s="426">
        <v>61.38</v>
      </c>
      <c r="Z374" s="426">
        <v>61.38</v>
      </c>
      <c r="AA374" s="373">
        <v>61.38</v>
      </c>
      <c r="AB374" s="401">
        <v>61.38</v>
      </c>
      <c r="AC374" s="353" t="s">
        <v>1</v>
      </c>
      <c r="AD374" s="353" t="s">
        <v>302</v>
      </c>
      <c r="AE374" s="353" t="s">
        <v>302</v>
      </c>
      <c r="AF374" s="353" t="s">
        <v>302</v>
      </c>
      <c r="AG374" s="353" t="s">
        <v>302</v>
      </c>
      <c r="AH374" s="353" t="s">
        <v>302</v>
      </c>
      <c r="AI374" s="353" t="s">
        <v>302</v>
      </c>
      <c r="AJ374" s="353" t="s">
        <v>302</v>
      </c>
      <c r="AK374" s="353" t="s">
        <v>302</v>
      </c>
      <c r="AL374" s="353" t="s">
        <v>302</v>
      </c>
      <c r="AM374" s="353" t="s">
        <v>302</v>
      </c>
      <c r="AN374" s="388" t="s">
        <v>302</v>
      </c>
    </row>
    <row r="375" spans="1:40" s="86" customFormat="1" ht="15" x14ac:dyDescent="0.2">
      <c r="A375" s="385" t="s">
        <v>908</v>
      </c>
      <c r="B375" s="586" t="s">
        <v>813</v>
      </c>
      <c r="C375" s="380" t="s">
        <v>976</v>
      </c>
      <c r="D375" s="87"/>
      <c r="E375" s="425">
        <v>98137954</v>
      </c>
      <c r="F375" s="425">
        <v>101965606</v>
      </c>
      <c r="G375" s="353" t="s">
        <v>302</v>
      </c>
      <c r="H375" s="353" t="s">
        <v>302</v>
      </c>
      <c r="I375" s="346">
        <v>98137954</v>
      </c>
      <c r="J375" s="89">
        <v>101965606</v>
      </c>
      <c r="K375" s="351">
        <v>0</v>
      </c>
      <c r="L375" s="350">
        <v>0</v>
      </c>
      <c r="M375" s="353" t="s">
        <v>302</v>
      </c>
      <c r="N375" s="353" t="s">
        <v>302</v>
      </c>
      <c r="O375" s="353" t="s">
        <v>302</v>
      </c>
      <c r="P375" s="353" t="s">
        <v>302</v>
      </c>
      <c r="Q375" s="353" t="s">
        <v>302</v>
      </c>
      <c r="R375" s="353" t="s">
        <v>302</v>
      </c>
      <c r="S375" s="353" t="s">
        <v>302</v>
      </c>
      <c r="T375" s="353" t="s">
        <v>302</v>
      </c>
      <c r="U375" s="351">
        <v>636185.4</v>
      </c>
      <c r="V375" s="350">
        <v>648100</v>
      </c>
      <c r="W375" s="351">
        <v>707895.8312400002</v>
      </c>
      <c r="X375" s="351">
        <v>714752.04291999992</v>
      </c>
      <c r="Y375" s="426">
        <v>154.26</v>
      </c>
      <c r="Z375" s="426">
        <v>157.33000000000001</v>
      </c>
      <c r="AA375" s="373">
        <v>154.26</v>
      </c>
      <c r="AB375" s="401">
        <v>157.33000000000001</v>
      </c>
      <c r="AC375" s="353" t="s">
        <v>1</v>
      </c>
      <c r="AD375" s="353" t="s">
        <v>302</v>
      </c>
      <c r="AE375" s="353" t="s">
        <v>302</v>
      </c>
      <c r="AF375" s="353" t="s">
        <v>302</v>
      </c>
      <c r="AG375" s="353" t="s">
        <v>302</v>
      </c>
      <c r="AH375" s="353" t="s">
        <v>302</v>
      </c>
      <c r="AI375" s="353" t="s">
        <v>302</v>
      </c>
      <c r="AJ375" s="353" t="s">
        <v>302</v>
      </c>
      <c r="AK375" s="353" t="s">
        <v>302</v>
      </c>
      <c r="AL375" s="353" t="s">
        <v>302</v>
      </c>
      <c r="AM375" s="353" t="s">
        <v>302</v>
      </c>
      <c r="AN375" s="388" t="s">
        <v>302</v>
      </c>
    </row>
    <row r="376" spans="1:40" s="86" customFormat="1" ht="15" x14ac:dyDescent="0.2">
      <c r="A376" s="385" t="s">
        <v>731</v>
      </c>
      <c r="B376" s="586" t="s">
        <v>909</v>
      </c>
      <c r="C376" s="380" t="s">
        <v>978</v>
      </c>
      <c r="D376" s="87"/>
      <c r="E376" s="425">
        <v>19325210</v>
      </c>
      <c r="F376" s="425">
        <v>20062304</v>
      </c>
      <c r="G376" s="353" t="s">
        <v>302</v>
      </c>
      <c r="H376" s="353" t="s">
        <v>302</v>
      </c>
      <c r="I376" s="346">
        <v>19325210</v>
      </c>
      <c r="J376" s="89">
        <v>20062304</v>
      </c>
      <c r="K376" s="351">
        <v>0</v>
      </c>
      <c r="L376" s="350">
        <v>0</v>
      </c>
      <c r="M376" s="353" t="s">
        <v>302</v>
      </c>
      <c r="N376" s="353" t="s">
        <v>302</v>
      </c>
      <c r="O376" s="353" t="s">
        <v>302</v>
      </c>
      <c r="P376" s="353" t="s">
        <v>302</v>
      </c>
      <c r="Q376" s="353" t="s">
        <v>302</v>
      </c>
      <c r="R376" s="353" t="s">
        <v>302</v>
      </c>
      <c r="S376" s="353" t="s">
        <v>302</v>
      </c>
      <c r="T376" s="353" t="s">
        <v>302</v>
      </c>
      <c r="U376" s="351">
        <v>257463</v>
      </c>
      <c r="V376" s="350">
        <v>262263.83</v>
      </c>
      <c r="W376" s="351">
        <v>288452.96807500004</v>
      </c>
      <c r="X376" s="351">
        <v>293305.1704</v>
      </c>
      <c r="Y376" s="426">
        <v>75.06</v>
      </c>
      <c r="Z376" s="426">
        <v>76.5</v>
      </c>
      <c r="AA376" s="373">
        <v>75.06</v>
      </c>
      <c r="AB376" s="401">
        <v>76.5</v>
      </c>
      <c r="AC376" s="353" t="s">
        <v>1</v>
      </c>
      <c r="AD376" s="353" t="s">
        <v>302</v>
      </c>
      <c r="AE376" s="353" t="s">
        <v>302</v>
      </c>
      <c r="AF376" s="353" t="s">
        <v>302</v>
      </c>
      <c r="AG376" s="353" t="s">
        <v>302</v>
      </c>
      <c r="AH376" s="353" t="s">
        <v>302</v>
      </c>
      <c r="AI376" s="353" t="s">
        <v>302</v>
      </c>
      <c r="AJ376" s="353" t="s">
        <v>302</v>
      </c>
      <c r="AK376" s="353" t="s">
        <v>302</v>
      </c>
      <c r="AL376" s="353" t="s">
        <v>302</v>
      </c>
      <c r="AM376" s="353" t="s">
        <v>302</v>
      </c>
      <c r="AN376" s="388" t="s">
        <v>302</v>
      </c>
    </row>
    <row r="377" spans="1:40" s="86" customFormat="1" ht="15" x14ac:dyDescent="0.2">
      <c r="A377" s="385" t="s">
        <v>732</v>
      </c>
      <c r="B377" s="586" t="s">
        <v>733</v>
      </c>
      <c r="C377" s="380" t="s">
        <v>980</v>
      </c>
      <c r="D377" s="87"/>
      <c r="E377" s="425">
        <v>465107477</v>
      </c>
      <c r="F377" s="425">
        <v>482070530</v>
      </c>
      <c r="G377" s="353" t="s">
        <v>302</v>
      </c>
      <c r="H377" s="353" t="s">
        <v>302</v>
      </c>
      <c r="I377" s="346">
        <v>465107477</v>
      </c>
      <c r="J377" s="89">
        <v>482070530</v>
      </c>
      <c r="K377" s="351">
        <v>2260000</v>
      </c>
      <c r="L377" s="350">
        <v>2269000</v>
      </c>
      <c r="M377" s="353" t="s">
        <v>302</v>
      </c>
      <c r="N377" s="353" t="s">
        <v>302</v>
      </c>
      <c r="O377" s="353" t="s">
        <v>302</v>
      </c>
      <c r="P377" s="353" t="s">
        <v>302</v>
      </c>
      <c r="Q377" s="353" t="s">
        <v>302</v>
      </c>
      <c r="R377" s="353" t="s">
        <v>302</v>
      </c>
      <c r="S377" s="353" t="s">
        <v>302</v>
      </c>
      <c r="T377" s="353" t="s">
        <v>302</v>
      </c>
      <c r="U377" s="351">
        <v>415708.8</v>
      </c>
      <c r="V377" s="350">
        <v>422465</v>
      </c>
      <c r="W377" s="351">
        <v>458193.46297499997</v>
      </c>
      <c r="X377" s="351">
        <v>459427.38768999994</v>
      </c>
      <c r="Y377" s="426">
        <v>1118.83</v>
      </c>
      <c r="Z377" s="426">
        <v>1141.0899999999999</v>
      </c>
      <c r="AA377" s="373">
        <v>1118.83</v>
      </c>
      <c r="AB377" s="401">
        <v>1141.0899999999999</v>
      </c>
      <c r="AC377" s="353" t="s">
        <v>1</v>
      </c>
      <c r="AD377" s="353" t="s">
        <v>302</v>
      </c>
      <c r="AE377" s="353" t="s">
        <v>302</v>
      </c>
      <c r="AF377" s="353" t="s">
        <v>302</v>
      </c>
      <c r="AG377" s="353" t="s">
        <v>302</v>
      </c>
      <c r="AH377" s="353" t="s">
        <v>302</v>
      </c>
      <c r="AI377" s="353" t="s">
        <v>302</v>
      </c>
      <c r="AJ377" s="353" t="s">
        <v>302</v>
      </c>
      <c r="AK377" s="353" t="s">
        <v>302</v>
      </c>
      <c r="AL377" s="353" t="s">
        <v>302</v>
      </c>
      <c r="AM377" s="353" t="s">
        <v>302</v>
      </c>
      <c r="AN377" s="388" t="s">
        <v>302</v>
      </c>
    </row>
    <row r="378" spans="1:40" s="86" customFormat="1" ht="15" x14ac:dyDescent="0.2">
      <c r="A378" s="385" t="s">
        <v>910</v>
      </c>
      <c r="B378" s="586" t="s">
        <v>834</v>
      </c>
      <c r="C378" s="380" t="s">
        <v>976</v>
      </c>
      <c r="D378" s="87"/>
      <c r="E378" s="425">
        <v>61450070</v>
      </c>
      <c r="F378" s="425">
        <v>62448769</v>
      </c>
      <c r="G378" s="353" t="s">
        <v>302</v>
      </c>
      <c r="H378" s="353" t="s">
        <v>302</v>
      </c>
      <c r="I378" s="346">
        <v>61450070</v>
      </c>
      <c r="J378" s="89">
        <v>62448769</v>
      </c>
      <c r="K378" s="351">
        <v>0</v>
      </c>
      <c r="L378" s="350">
        <v>0</v>
      </c>
      <c r="M378" s="353" t="s">
        <v>302</v>
      </c>
      <c r="N378" s="353" t="s">
        <v>302</v>
      </c>
      <c r="O378" s="353" t="s">
        <v>302</v>
      </c>
      <c r="P378" s="353" t="s">
        <v>302</v>
      </c>
      <c r="Q378" s="353" t="s">
        <v>302</v>
      </c>
      <c r="R378" s="353" t="s">
        <v>302</v>
      </c>
      <c r="S378" s="353" t="s">
        <v>302</v>
      </c>
      <c r="T378" s="353" t="s">
        <v>302</v>
      </c>
      <c r="U378" s="351">
        <v>415709</v>
      </c>
      <c r="V378" s="350">
        <v>422465</v>
      </c>
      <c r="W378" s="351">
        <v>458193.46297499997</v>
      </c>
      <c r="X378" s="351">
        <v>459427.38768999994</v>
      </c>
      <c r="Y378" s="426">
        <v>147.82</v>
      </c>
      <c r="Z378" s="426">
        <v>147.82</v>
      </c>
      <c r="AA378" s="373">
        <v>147.82</v>
      </c>
      <c r="AB378" s="401">
        <v>147.82</v>
      </c>
      <c r="AC378" s="353" t="s">
        <v>1</v>
      </c>
      <c r="AD378" s="353" t="s">
        <v>302</v>
      </c>
      <c r="AE378" s="353" t="s">
        <v>302</v>
      </c>
      <c r="AF378" s="353" t="s">
        <v>302</v>
      </c>
      <c r="AG378" s="353" t="s">
        <v>302</v>
      </c>
      <c r="AH378" s="353" t="s">
        <v>302</v>
      </c>
      <c r="AI378" s="353" t="s">
        <v>302</v>
      </c>
      <c r="AJ378" s="353" t="s">
        <v>302</v>
      </c>
      <c r="AK378" s="353" t="s">
        <v>302</v>
      </c>
      <c r="AL378" s="353" t="s">
        <v>302</v>
      </c>
      <c r="AM378" s="353" t="s">
        <v>302</v>
      </c>
      <c r="AN378" s="388" t="s">
        <v>302</v>
      </c>
    </row>
    <row r="379" spans="1:40" s="86" customFormat="1" ht="15" x14ac:dyDescent="0.2">
      <c r="A379" s="385" t="s">
        <v>721</v>
      </c>
      <c r="B379" s="586" t="s">
        <v>911</v>
      </c>
      <c r="C379" s="380" t="s">
        <v>978</v>
      </c>
      <c r="D379" s="87"/>
      <c r="E379" s="425">
        <v>19069274</v>
      </c>
      <c r="F379" s="425">
        <v>19406725</v>
      </c>
      <c r="G379" s="353" t="s">
        <v>302</v>
      </c>
      <c r="H379" s="353" t="s">
        <v>302</v>
      </c>
      <c r="I379" s="346">
        <v>19069274</v>
      </c>
      <c r="J379" s="89">
        <v>19406725</v>
      </c>
      <c r="K379" s="351">
        <v>0</v>
      </c>
      <c r="L379" s="350">
        <v>0</v>
      </c>
      <c r="M379" s="353" t="s">
        <v>302</v>
      </c>
      <c r="N379" s="353" t="s">
        <v>302</v>
      </c>
      <c r="O379" s="353" t="s">
        <v>302</v>
      </c>
      <c r="P379" s="353" t="s">
        <v>302</v>
      </c>
      <c r="Q379" s="353" t="s">
        <v>302</v>
      </c>
      <c r="R379" s="353" t="s">
        <v>302</v>
      </c>
      <c r="S379" s="353" t="s">
        <v>302</v>
      </c>
      <c r="T379" s="353" t="s">
        <v>302</v>
      </c>
      <c r="U379" s="351">
        <v>244728.9</v>
      </c>
      <c r="V379" s="350">
        <v>249059.6</v>
      </c>
      <c r="W379" s="351">
        <v>284488.94115999999</v>
      </c>
      <c r="X379" s="351">
        <v>292112.88254000002</v>
      </c>
      <c r="Y379" s="426">
        <v>77.92</v>
      </c>
      <c r="Z379" s="426">
        <v>77.92</v>
      </c>
      <c r="AA379" s="373">
        <v>77.92</v>
      </c>
      <c r="AB379" s="401">
        <v>77.92</v>
      </c>
      <c r="AC379" s="353" t="s">
        <v>1</v>
      </c>
      <c r="AD379" s="353" t="s">
        <v>302</v>
      </c>
      <c r="AE379" s="353" t="s">
        <v>302</v>
      </c>
      <c r="AF379" s="353" t="s">
        <v>302</v>
      </c>
      <c r="AG379" s="353" t="s">
        <v>302</v>
      </c>
      <c r="AH379" s="353" t="s">
        <v>302</v>
      </c>
      <c r="AI379" s="353" t="s">
        <v>302</v>
      </c>
      <c r="AJ379" s="353" t="s">
        <v>302</v>
      </c>
      <c r="AK379" s="353" t="s">
        <v>302</v>
      </c>
      <c r="AL379" s="353" t="s">
        <v>302</v>
      </c>
      <c r="AM379" s="353" t="s">
        <v>302</v>
      </c>
      <c r="AN379" s="388" t="s">
        <v>302</v>
      </c>
    </row>
    <row r="380" spans="1:40" s="86" customFormat="1" ht="15" x14ac:dyDescent="0.2">
      <c r="A380" s="385" t="s">
        <v>912</v>
      </c>
      <c r="B380" s="586" t="s">
        <v>849</v>
      </c>
      <c r="C380" s="380" t="s">
        <v>976</v>
      </c>
      <c r="D380" s="87"/>
      <c r="E380" s="425">
        <v>43211777</v>
      </c>
      <c r="F380" s="425">
        <v>44850654</v>
      </c>
      <c r="G380" s="353" t="s">
        <v>302</v>
      </c>
      <c r="H380" s="353" t="s">
        <v>302</v>
      </c>
      <c r="I380" s="346">
        <v>43211777</v>
      </c>
      <c r="J380" s="89">
        <v>44850654</v>
      </c>
      <c r="K380" s="351">
        <v>0</v>
      </c>
      <c r="L380" s="350">
        <v>0</v>
      </c>
      <c r="M380" s="353" t="s">
        <v>302</v>
      </c>
      <c r="N380" s="353" t="s">
        <v>302</v>
      </c>
      <c r="O380" s="353" t="s">
        <v>302</v>
      </c>
      <c r="P380" s="353" t="s">
        <v>302</v>
      </c>
      <c r="Q380" s="353" t="s">
        <v>302</v>
      </c>
      <c r="R380" s="353" t="s">
        <v>302</v>
      </c>
      <c r="S380" s="353" t="s">
        <v>302</v>
      </c>
      <c r="T380" s="353" t="s">
        <v>302</v>
      </c>
      <c r="U380" s="351">
        <v>244729</v>
      </c>
      <c r="V380" s="350">
        <v>249059.6</v>
      </c>
      <c r="W380" s="351">
        <v>284488.94115999999</v>
      </c>
      <c r="X380" s="351">
        <v>292112.88254000002</v>
      </c>
      <c r="Y380" s="426">
        <v>176.57</v>
      </c>
      <c r="Z380" s="426">
        <v>180.08</v>
      </c>
      <c r="AA380" s="373">
        <v>176.57</v>
      </c>
      <c r="AB380" s="401">
        <v>180.08</v>
      </c>
      <c r="AC380" s="353" t="s">
        <v>1</v>
      </c>
      <c r="AD380" s="353" t="s">
        <v>302</v>
      </c>
      <c r="AE380" s="353" t="s">
        <v>302</v>
      </c>
      <c r="AF380" s="353" t="s">
        <v>302</v>
      </c>
      <c r="AG380" s="353" t="s">
        <v>302</v>
      </c>
      <c r="AH380" s="353" t="s">
        <v>302</v>
      </c>
      <c r="AI380" s="353" t="s">
        <v>302</v>
      </c>
      <c r="AJ380" s="353" t="s">
        <v>302</v>
      </c>
      <c r="AK380" s="353" t="s">
        <v>302</v>
      </c>
      <c r="AL380" s="353" t="s">
        <v>302</v>
      </c>
      <c r="AM380" s="353" t="s">
        <v>302</v>
      </c>
      <c r="AN380" s="388" t="s">
        <v>302</v>
      </c>
    </row>
    <row r="381" spans="1:40" s="86" customFormat="1" ht="15" x14ac:dyDescent="0.2">
      <c r="A381" s="385" t="s">
        <v>84</v>
      </c>
      <c r="B381" s="586" t="s">
        <v>85</v>
      </c>
      <c r="C381" s="380" t="s">
        <v>980</v>
      </c>
      <c r="D381" s="87"/>
      <c r="E381" s="425">
        <v>529125091</v>
      </c>
      <c r="F381" s="425">
        <v>549034002</v>
      </c>
      <c r="G381" s="353" t="s">
        <v>302</v>
      </c>
      <c r="H381" s="353" t="s">
        <v>302</v>
      </c>
      <c r="I381" s="346">
        <v>529125091</v>
      </c>
      <c r="J381" s="89">
        <v>549034002</v>
      </c>
      <c r="K381" s="351">
        <v>345000</v>
      </c>
      <c r="L381" s="350">
        <v>351211</v>
      </c>
      <c r="M381" s="353" t="s">
        <v>302</v>
      </c>
      <c r="N381" s="353" t="s">
        <v>302</v>
      </c>
      <c r="O381" s="353" t="s">
        <v>302</v>
      </c>
      <c r="P381" s="353" t="s">
        <v>302</v>
      </c>
      <c r="Q381" s="353" t="s">
        <v>302</v>
      </c>
      <c r="R381" s="353" t="s">
        <v>302</v>
      </c>
      <c r="S381" s="353" t="s">
        <v>302</v>
      </c>
      <c r="T381" s="353" t="s">
        <v>302</v>
      </c>
      <c r="U381" s="351">
        <v>495129.5</v>
      </c>
      <c r="V381" s="350">
        <v>503705.54</v>
      </c>
      <c r="W381" s="351">
        <v>562115.65097130009</v>
      </c>
      <c r="X381" s="351">
        <v>566897.21265500004</v>
      </c>
      <c r="Y381" s="426">
        <v>1068.6600000000001</v>
      </c>
      <c r="Z381" s="426">
        <v>1089.99</v>
      </c>
      <c r="AA381" s="373">
        <v>1068.6600000000001</v>
      </c>
      <c r="AB381" s="401">
        <v>1089.99</v>
      </c>
      <c r="AC381" s="353" t="s">
        <v>1</v>
      </c>
      <c r="AD381" s="353" t="s">
        <v>302</v>
      </c>
      <c r="AE381" s="353" t="s">
        <v>302</v>
      </c>
      <c r="AF381" s="353" t="s">
        <v>302</v>
      </c>
      <c r="AG381" s="353" t="s">
        <v>302</v>
      </c>
      <c r="AH381" s="353" t="s">
        <v>302</v>
      </c>
      <c r="AI381" s="353" t="s">
        <v>302</v>
      </c>
      <c r="AJ381" s="353" t="s">
        <v>302</v>
      </c>
      <c r="AK381" s="353" t="s">
        <v>302</v>
      </c>
      <c r="AL381" s="353" t="s">
        <v>302</v>
      </c>
      <c r="AM381" s="353" t="s">
        <v>302</v>
      </c>
      <c r="AN381" s="388" t="s">
        <v>302</v>
      </c>
    </row>
    <row r="382" spans="1:40" s="86" customFormat="1" ht="15" x14ac:dyDescent="0.2">
      <c r="A382" s="385" t="s">
        <v>86</v>
      </c>
      <c r="B382" s="586" t="s">
        <v>913</v>
      </c>
      <c r="C382" s="380" t="s">
        <v>978</v>
      </c>
      <c r="D382" s="87"/>
      <c r="E382" s="425">
        <v>39746273</v>
      </c>
      <c r="F382" s="425">
        <v>41253830</v>
      </c>
      <c r="G382" s="353" t="s">
        <v>302</v>
      </c>
      <c r="H382" s="353" t="s">
        <v>302</v>
      </c>
      <c r="I382" s="346">
        <v>39746273</v>
      </c>
      <c r="J382" s="89">
        <v>41253830</v>
      </c>
      <c r="K382" s="351">
        <v>0</v>
      </c>
      <c r="L382" s="350">
        <v>0</v>
      </c>
      <c r="M382" s="353" t="s">
        <v>302</v>
      </c>
      <c r="N382" s="353" t="s">
        <v>302</v>
      </c>
      <c r="O382" s="353" t="s">
        <v>302</v>
      </c>
      <c r="P382" s="353" t="s">
        <v>302</v>
      </c>
      <c r="Q382" s="353" t="s">
        <v>302</v>
      </c>
      <c r="R382" s="353" t="s">
        <v>302</v>
      </c>
      <c r="S382" s="353" t="s">
        <v>302</v>
      </c>
      <c r="T382" s="353" t="s">
        <v>302</v>
      </c>
      <c r="U382" s="351">
        <v>573539</v>
      </c>
      <c r="V382" s="350">
        <v>583918.34</v>
      </c>
      <c r="W382" s="351">
        <v>651725.5340913001</v>
      </c>
      <c r="X382" s="351">
        <v>657037.19753500004</v>
      </c>
      <c r="Y382" s="426">
        <v>69.3</v>
      </c>
      <c r="Z382" s="426">
        <v>70.650000000000006</v>
      </c>
      <c r="AA382" s="373">
        <v>69.3</v>
      </c>
      <c r="AB382" s="401">
        <v>70.650000000000006</v>
      </c>
      <c r="AC382" s="353" t="s">
        <v>1</v>
      </c>
      <c r="AD382" s="353" t="s">
        <v>302</v>
      </c>
      <c r="AE382" s="353" t="s">
        <v>302</v>
      </c>
      <c r="AF382" s="353" t="s">
        <v>302</v>
      </c>
      <c r="AG382" s="353" t="s">
        <v>302</v>
      </c>
      <c r="AH382" s="353" t="s">
        <v>302</v>
      </c>
      <c r="AI382" s="353" t="s">
        <v>302</v>
      </c>
      <c r="AJ382" s="353" t="s">
        <v>302</v>
      </c>
      <c r="AK382" s="353" t="s">
        <v>302</v>
      </c>
      <c r="AL382" s="353" t="s">
        <v>302</v>
      </c>
      <c r="AM382" s="353" t="s">
        <v>302</v>
      </c>
      <c r="AN382" s="388" t="s">
        <v>302</v>
      </c>
    </row>
    <row r="383" spans="1:40" s="86" customFormat="1" ht="15" x14ac:dyDescent="0.2">
      <c r="A383" s="385" t="s">
        <v>914</v>
      </c>
      <c r="B383" s="586" t="s">
        <v>803</v>
      </c>
      <c r="C383" s="380" t="s">
        <v>976</v>
      </c>
      <c r="D383" s="87"/>
      <c r="E383" s="425">
        <v>82749816</v>
      </c>
      <c r="F383" s="425">
        <v>85923583</v>
      </c>
      <c r="G383" s="353" t="s">
        <v>302</v>
      </c>
      <c r="H383" s="353" t="s">
        <v>302</v>
      </c>
      <c r="I383" s="346">
        <v>82749816</v>
      </c>
      <c r="J383" s="89">
        <v>85923583</v>
      </c>
      <c r="K383" s="351">
        <v>0</v>
      </c>
      <c r="L383" s="350">
        <v>0</v>
      </c>
      <c r="M383" s="353" t="s">
        <v>302</v>
      </c>
      <c r="N383" s="353" t="s">
        <v>302</v>
      </c>
      <c r="O383" s="353" t="s">
        <v>302</v>
      </c>
      <c r="P383" s="353" t="s">
        <v>302</v>
      </c>
      <c r="Q383" s="353" t="s">
        <v>302</v>
      </c>
      <c r="R383" s="353" t="s">
        <v>302</v>
      </c>
      <c r="S383" s="353" t="s">
        <v>302</v>
      </c>
      <c r="T383" s="353" t="s">
        <v>302</v>
      </c>
      <c r="U383" s="351">
        <v>573536.29</v>
      </c>
      <c r="V383" s="350">
        <v>583918.30000000005</v>
      </c>
      <c r="W383" s="351">
        <v>651725.5340913001</v>
      </c>
      <c r="X383" s="351">
        <v>657037.19753500004</v>
      </c>
      <c r="Y383" s="426">
        <v>144.28</v>
      </c>
      <c r="Z383" s="426">
        <v>147.15</v>
      </c>
      <c r="AA383" s="373">
        <v>144.28</v>
      </c>
      <c r="AB383" s="401">
        <v>147.15</v>
      </c>
      <c r="AC383" s="353" t="s">
        <v>1</v>
      </c>
      <c r="AD383" s="353" t="s">
        <v>302</v>
      </c>
      <c r="AE383" s="353" t="s">
        <v>302</v>
      </c>
      <c r="AF383" s="353" t="s">
        <v>302</v>
      </c>
      <c r="AG383" s="353" t="s">
        <v>302</v>
      </c>
      <c r="AH383" s="353" t="s">
        <v>302</v>
      </c>
      <c r="AI383" s="353" t="s">
        <v>302</v>
      </c>
      <c r="AJ383" s="353" t="s">
        <v>302</v>
      </c>
      <c r="AK383" s="353" t="s">
        <v>302</v>
      </c>
      <c r="AL383" s="353" t="s">
        <v>302</v>
      </c>
      <c r="AM383" s="353" t="s">
        <v>302</v>
      </c>
      <c r="AN383" s="388" t="s">
        <v>302</v>
      </c>
    </row>
    <row r="384" spans="1:40" s="86" customFormat="1" ht="15" x14ac:dyDescent="0.2">
      <c r="A384" s="385" t="s">
        <v>734</v>
      </c>
      <c r="B384" s="586" t="s">
        <v>735</v>
      </c>
      <c r="C384" s="380" t="s">
        <v>980</v>
      </c>
      <c r="D384" s="87"/>
      <c r="E384" s="425">
        <v>372255583.89999998</v>
      </c>
      <c r="F384" s="425">
        <v>387103751</v>
      </c>
      <c r="G384" s="353" t="s">
        <v>302</v>
      </c>
      <c r="H384" s="353" t="s">
        <v>302</v>
      </c>
      <c r="I384" s="346">
        <v>372255583.89999998</v>
      </c>
      <c r="J384" s="89">
        <v>387103751</v>
      </c>
      <c r="K384" s="351">
        <v>812936</v>
      </c>
      <c r="L384" s="350">
        <v>821255</v>
      </c>
      <c r="M384" s="353" t="s">
        <v>302</v>
      </c>
      <c r="N384" s="353" t="s">
        <v>302</v>
      </c>
      <c r="O384" s="353" t="s">
        <v>302</v>
      </c>
      <c r="P384" s="353" t="s">
        <v>302</v>
      </c>
      <c r="Q384" s="353" t="s">
        <v>302</v>
      </c>
      <c r="R384" s="353" t="s">
        <v>302</v>
      </c>
      <c r="S384" s="353" t="s">
        <v>302</v>
      </c>
      <c r="T384" s="353" t="s">
        <v>302</v>
      </c>
      <c r="U384" s="351">
        <v>336049.6</v>
      </c>
      <c r="V384" s="350">
        <v>342636.38</v>
      </c>
      <c r="W384" s="351">
        <v>392546.91201999999</v>
      </c>
      <c r="X384" s="351">
        <v>392240.42275999999</v>
      </c>
      <c r="Y384" s="426">
        <v>1107.74</v>
      </c>
      <c r="Z384" s="426">
        <v>1129.78</v>
      </c>
      <c r="AA384" s="373">
        <v>1107.74</v>
      </c>
      <c r="AB384" s="401">
        <v>1129.78</v>
      </c>
      <c r="AC384" s="353" t="s">
        <v>1</v>
      </c>
      <c r="AD384" s="353" t="s">
        <v>302</v>
      </c>
      <c r="AE384" s="353" t="s">
        <v>302</v>
      </c>
      <c r="AF384" s="353" t="s">
        <v>302</v>
      </c>
      <c r="AG384" s="353" t="s">
        <v>302</v>
      </c>
      <c r="AH384" s="353" t="s">
        <v>302</v>
      </c>
      <c r="AI384" s="353" t="s">
        <v>302</v>
      </c>
      <c r="AJ384" s="353" t="s">
        <v>302</v>
      </c>
      <c r="AK384" s="353" t="s">
        <v>302</v>
      </c>
      <c r="AL384" s="353" t="s">
        <v>302</v>
      </c>
      <c r="AM384" s="353" t="s">
        <v>302</v>
      </c>
      <c r="AN384" s="388" t="s">
        <v>302</v>
      </c>
    </row>
    <row r="385" spans="1:40" s="86" customFormat="1" ht="15" x14ac:dyDescent="0.2">
      <c r="A385" s="385" t="s">
        <v>160</v>
      </c>
      <c r="B385" s="586" t="s">
        <v>915</v>
      </c>
      <c r="C385" s="380" t="s">
        <v>978</v>
      </c>
      <c r="D385" s="87"/>
      <c r="E385" s="425">
        <v>25598211</v>
      </c>
      <c r="F385" s="425">
        <v>26628618</v>
      </c>
      <c r="G385" s="353" t="s">
        <v>302</v>
      </c>
      <c r="H385" s="353" t="s">
        <v>302</v>
      </c>
      <c r="I385" s="346">
        <v>25598211</v>
      </c>
      <c r="J385" s="89">
        <v>26628618</v>
      </c>
      <c r="K385" s="351">
        <v>0</v>
      </c>
      <c r="L385" s="350">
        <v>0</v>
      </c>
      <c r="M385" s="353" t="s">
        <v>302</v>
      </c>
      <c r="N385" s="353" t="s">
        <v>302</v>
      </c>
      <c r="O385" s="353" t="s">
        <v>302</v>
      </c>
      <c r="P385" s="353" t="s">
        <v>302</v>
      </c>
      <c r="Q385" s="353" t="s">
        <v>302</v>
      </c>
      <c r="R385" s="353" t="s">
        <v>302</v>
      </c>
      <c r="S385" s="353" t="s">
        <v>302</v>
      </c>
      <c r="T385" s="353" t="s">
        <v>302</v>
      </c>
      <c r="U385" s="351">
        <v>402171.4</v>
      </c>
      <c r="V385" s="350">
        <v>410555</v>
      </c>
      <c r="W385" s="351">
        <v>478774.20916999999</v>
      </c>
      <c r="X385" s="351">
        <v>480085.87375999999</v>
      </c>
      <c r="Y385" s="426">
        <v>63.65</v>
      </c>
      <c r="Z385" s="426">
        <v>64.86</v>
      </c>
      <c r="AA385" s="373">
        <v>63.65</v>
      </c>
      <c r="AB385" s="401">
        <v>64.86</v>
      </c>
      <c r="AC385" s="353" t="s">
        <v>1</v>
      </c>
      <c r="AD385" s="353" t="s">
        <v>302</v>
      </c>
      <c r="AE385" s="353" t="s">
        <v>302</v>
      </c>
      <c r="AF385" s="353" t="s">
        <v>302</v>
      </c>
      <c r="AG385" s="353" t="s">
        <v>302</v>
      </c>
      <c r="AH385" s="353" t="s">
        <v>302</v>
      </c>
      <c r="AI385" s="353" t="s">
        <v>302</v>
      </c>
      <c r="AJ385" s="353" t="s">
        <v>302</v>
      </c>
      <c r="AK385" s="353" t="s">
        <v>302</v>
      </c>
      <c r="AL385" s="353" t="s">
        <v>302</v>
      </c>
      <c r="AM385" s="353" t="s">
        <v>302</v>
      </c>
      <c r="AN385" s="388" t="s">
        <v>302</v>
      </c>
    </row>
    <row r="386" spans="1:40" s="86" customFormat="1" ht="15" x14ac:dyDescent="0.2">
      <c r="A386" s="385" t="s">
        <v>916</v>
      </c>
      <c r="B386" s="586" t="s">
        <v>822</v>
      </c>
      <c r="C386" s="380" t="s">
        <v>976</v>
      </c>
      <c r="D386" s="87"/>
      <c r="E386" s="425">
        <v>62722563</v>
      </c>
      <c r="F386" s="425">
        <v>65302926</v>
      </c>
      <c r="G386" s="353" t="s">
        <v>302</v>
      </c>
      <c r="H386" s="353" t="s">
        <v>302</v>
      </c>
      <c r="I386" s="346">
        <v>62722563</v>
      </c>
      <c r="J386" s="89">
        <v>65302926</v>
      </c>
      <c r="K386" s="351">
        <v>0</v>
      </c>
      <c r="L386" s="350">
        <v>0</v>
      </c>
      <c r="M386" s="353" t="s">
        <v>302</v>
      </c>
      <c r="N386" s="353" t="s">
        <v>302</v>
      </c>
      <c r="O386" s="353" t="s">
        <v>302</v>
      </c>
      <c r="P386" s="353" t="s">
        <v>302</v>
      </c>
      <c r="Q386" s="353" t="s">
        <v>302</v>
      </c>
      <c r="R386" s="353" t="s">
        <v>302</v>
      </c>
      <c r="S386" s="353" t="s">
        <v>302</v>
      </c>
      <c r="T386" s="353" t="s">
        <v>302</v>
      </c>
      <c r="U386" s="351">
        <v>402170.9</v>
      </c>
      <c r="V386" s="350">
        <v>410555.3</v>
      </c>
      <c r="W386" s="351">
        <v>478774.20916999999</v>
      </c>
      <c r="X386" s="351">
        <v>480085.87375999999</v>
      </c>
      <c r="Y386" s="426">
        <v>155.96</v>
      </c>
      <c r="Z386" s="426">
        <v>159.06</v>
      </c>
      <c r="AA386" s="373">
        <v>155.96</v>
      </c>
      <c r="AB386" s="401">
        <v>159.06</v>
      </c>
      <c r="AC386" s="353" t="s">
        <v>1</v>
      </c>
      <c r="AD386" s="353" t="s">
        <v>302</v>
      </c>
      <c r="AE386" s="353" t="s">
        <v>302</v>
      </c>
      <c r="AF386" s="353" t="s">
        <v>302</v>
      </c>
      <c r="AG386" s="353" t="s">
        <v>302</v>
      </c>
      <c r="AH386" s="353" t="s">
        <v>302</v>
      </c>
      <c r="AI386" s="353" t="s">
        <v>302</v>
      </c>
      <c r="AJ386" s="353" t="s">
        <v>302</v>
      </c>
      <c r="AK386" s="353" t="s">
        <v>302</v>
      </c>
      <c r="AL386" s="353" t="s">
        <v>302</v>
      </c>
      <c r="AM386" s="353" t="s">
        <v>302</v>
      </c>
      <c r="AN386" s="388" t="s">
        <v>302</v>
      </c>
    </row>
    <row r="387" spans="1:40" s="86" customFormat="1" ht="15" x14ac:dyDescent="0.2">
      <c r="A387" s="385" t="s">
        <v>566</v>
      </c>
      <c r="B387" s="586" t="s">
        <v>567</v>
      </c>
      <c r="C387" s="380" t="s">
        <v>980</v>
      </c>
      <c r="D387" s="87"/>
      <c r="E387" s="425">
        <v>224050150</v>
      </c>
      <c r="F387" s="425">
        <v>233405040</v>
      </c>
      <c r="G387" s="353" t="s">
        <v>302</v>
      </c>
      <c r="H387" s="353" t="s">
        <v>302</v>
      </c>
      <c r="I387" s="346">
        <v>224050150</v>
      </c>
      <c r="J387" s="89">
        <v>233405040</v>
      </c>
      <c r="K387" s="351">
        <v>275103</v>
      </c>
      <c r="L387" s="350">
        <v>275309</v>
      </c>
      <c r="M387" s="353" t="s">
        <v>302</v>
      </c>
      <c r="N387" s="353" t="s">
        <v>302</v>
      </c>
      <c r="O387" s="353" t="s">
        <v>302</v>
      </c>
      <c r="P387" s="353" t="s">
        <v>302</v>
      </c>
      <c r="Q387" s="353" t="s">
        <v>302</v>
      </c>
      <c r="R387" s="353" t="s">
        <v>302</v>
      </c>
      <c r="S387" s="353" t="s">
        <v>302</v>
      </c>
      <c r="T387" s="353" t="s">
        <v>302</v>
      </c>
      <c r="U387" s="351">
        <v>210771.8</v>
      </c>
      <c r="V387" s="350">
        <v>215288</v>
      </c>
      <c r="W387" s="351">
        <v>230749.33869999999</v>
      </c>
      <c r="X387" s="351">
        <v>235008.40489000001</v>
      </c>
      <c r="Y387" s="426">
        <v>1063</v>
      </c>
      <c r="Z387" s="426">
        <v>1084.1500000000001</v>
      </c>
      <c r="AA387" s="373">
        <v>1063</v>
      </c>
      <c r="AB387" s="401">
        <v>1084.1500000000001</v>
      </c>
      <c r="AC387" s="353" t="s">
        <v>1</v>
      </c>
      <c r="AD387" s="353" t="s">
        <v>302</v>
      </c>
      <c r="AE387" s="353" t="s">
        <v>302</v>
      </c>
      <c r="AF387" s="353" t="s">
        <v>302</v>
      </c>
      <c r="AG387" s="353" t="s">
        <v>302</v>
      </c>
      <c r="AH387" s="353" t="s">
        <v>302</v>
      </c>
      <c r="AI387" s="353" t="s">
        <v>302</v>
      </c>
      <c r="AJ387" s="353" t="s">
        <v>302</v>
      </c>
      <c r="AK387" s="353" t="s">
        <v>302</v>
      </c>
      <c r="AL387" s="353" t="s">
        <v>302</v>
      </c>
      <c r="AM387" s="353" t="s">
        <v>302</v>
      </c>
      <c r="AN387" s="388" t="s">
        <v>302</v>
      </c>
    </row>
    <row r="388" spans="1:40" s="86" customFormat="1" ht="15" x14ac:dyDescent="0.2">
      <c r="A388" s="385" t="s">
        <v>568</v>
      </c>
      <c r="B388" s="586" t="s">
        <v>917</v>
      </c>
      <c r="C388" s="380" t="s">
        <v>978</v>
      </c>
      <c r="D388" s="87"/>
      <c r="E388" s="425">
        <v>17150635</v>
      </c>
      <c r="F388" s="425">
        <v>17866516</v>
      </c>
      <c r="G388" s="353" t="s">
        <v>302</v>
      </c>
      <c r="H388" s="353" t="s">
        <v>302</v>
      </c>
      <c r="I388" s="346">
        <v>17150635</v>
      </c>
      <c r="J388" s="89">
        <v>17866516</v>
      </c>
      <c r="K388" s="351">
        <v>0</v>
      </c>
      <c r="L388" s="350">
        <v>0</v>
      </c>
      <c r="M388" s="353" t="s">
        <v>302</v>
      </c>
      <c r="N388" s="353" t="s">
        <v>302</v>
      </c>
      <c r="O388" s="353" t="s">
        <v>302</v>
      </c>
      <c r="P388" s="353" t="s">
        <v>302</v>
      </c>
      <c r="Q388" s="353" t="s">
        <v>302</v>
      </c>
      <c r="R388" s="353" t="s">
        <v>302</v>
      </c>
      <c r="S388" s="353" t="s">
        <v>302</v>
      </c>
      <c r="T388" s="353" t="s">
        <v>302</v>
      </c>
      <c r="U388" s="351">
        <v>289452</v>
      </c>
      <c r="V388" s="350">
        <v>295651</v>
      </c>
      <c r="W388" s="351">
        <v>327176.64159999997</v>
      </c>
      <c r="X388" s="351">
        <v>332136.24149000004</v>
      </c>
      <c r="Y388" s="426">
        <v>59.25</v>
      </c>
      <c r="Z388" s="426">
        <v>60.43</v>
      </c>
      <c r="AA388" s="373">
        <v>59.25</v>
      </c>
      <c r="AB388" s="401">
        <v>60.43</v>
      </c>
      <c r="AC388" s="353" t="s">
        <v>1</v>
      </c>
      <c r="AD388" s="353" t="s">
        <v>302</v>
      </c>
      <c r="AE388" s="353" t="s">
        <v>302</v>
      </c>
      <c r="AF388" s="353" t="s">
        <v>302</v>
      </c>
      <c r="AG388" s="353" t="s">
        <v>302</v>
      </c>
      <c r="AH388" s="353" t="s">
        <v>302</v>
      </c>
      <c r="AI388" s="353" t="s">
        <v>302</v>
      </c>
      <c r="AJ388" s="353" t="s">
        <v>302</v>
      </c>
      <c r="AK388" s="353" t="s">
        <v>302</v>
      </c>
      <c r="AL388" s="353" t="s">
        <v>302</v>
      </c>
      <c r="AM388" s="353" t="s">
        <v>302</v>
      </c>
      <c r="AN388" s="388" t="s">
        <v>302</v>
      </c>
    </row>
    <row r="389" spans="1:40" s="86" customFormat="1" ht="15" x14ac:dyDescent="0.2">
      <c r="A389" s="385" t="s">
        <v>918</v>
      </c>
      <c r="B389" s="586" t="s">
        <v>820</v>
      </c>
      <c r="C389" s="380" t="s">
        <v>976</v>
      </c>
      <c r="D389" s="87"/>
      <c r="E389" s="425">
        <v>51083461</v>
      </c>
      <c r="F389" s="425">
        <v>53215735</v>
      </c>
      <c r="G389" s="353" t="s">
        <v>302</v>
      </c>
      <c r="H389" s="353" t="s">
        <v>302</v>
      </c>
      <c r="I389" s="346">
        <v>51083461</v>
      </c>
      <c r="J389" s="89">
        <v>53215735</v>
      </c>
      <c r="K389" s="351">
        <v>0</v>
      </c>
      <c r="L389" s="350">
        <v>0</v>
      </c>
      <c r="M389" s="353" t="s">
        <v>302</v>
      </c>
      <c r="N389" s="353" t="s">
        <v>302</v>
      </c>
      <c r="O389" s="353" t="s">
        <v>302</v>
      </c>
      <c r="P389" s="353" t="s">
        <v>302</v>
      </c>
      <c r="Q389" s="353" t="s">
        <v>302</v>
      </c>
      <c r="R389" s="353" t="s">
        <v>302</v>
      </c>
      <c r="S389" s="353" t="s">
        <v>302</v>
      </c>
      <c r="T389" s="353" t="s">
        <v>302</v>
      </c>
      <c r="U389" s="351">
        <v>289452.40000000002</v>
      </c>
      <c r="V389" s="350">
        <v>295651.02</v>
      </c>
      <c r="W389" s="351">
        <v>327176.64159999997</v>
      </c>
      <c r="X389" s="351">
        <v>332136.24149000004</v>
      </c>
      <c r="Y389" s="426">
        <v>176.48</v>
      </c>
      <c r="Z389" s="426">
        <v>180</v>
      </c>
      <c r="AA389" s="373">
        <v>176.48</v>
      </c>
      <c r="AB389" s="401">
        <v>180</v>
      </c>
      <c r="AC389" s="353" t="s">
        <v>1</v>
      </c>
      <c r="AD389" s="353" t="s">
        <v>302</v>
      </c>
      <c r="AE389" s="353" t="s">
        <v>302</v>
      </c>
      <c r="AF389" s="353" t="s">
        <v>302</v>
      </c>
      <c r="AG389" s="353" t="s">
        <v>302</v>
      </c>
      <c r="AH389" s="353" t="s">
        <v>302</v>
      </c>
      <c r="AI389" s="353" t="s">
        <v>302</v>
      </c>
      <c r="AJ389" s="353" t="s">
        <v>302</v>
      </c>
      <c r="AK389" s="353" t="s">
        <v>302</v>
      </c>
      <c r="AL389" s="353" t="s">
        <v>302</v>
      </c>
      <c r="AM389" s="353" t="s">
        <v>302</v>
      </c>
      <c r="AN389" s="388" t="s">
        <v>302</v>
      </c>
    </row>
    <row r="390" spans="1:40" s="86" customFormat="1" ht="15" x14ac:dyDescent="0.2">
      <c r="A390" s="385" t="s">
        <v>723</v>
      </c>
      <c r="B390" s="586" t="s">
        <v>724</v>
      </c>
      <c r="C390" s="380" t="s">
        <v>980</v>
      </c>
      <c r="D390" s="87"/>
      <c r="E390" s="425">
        <v>224797885</v>
      </c>
      <c r="F390" s="425">
        <v>233306499</v>
      </c>
      <c r="G390" s="353" t="s">
        <v>302</v>
      </c>
      <c r="H390" s="353" t="s">
        <v>302</v>
      </c>
      <c r="I390" s="346">
        <v>224797885</v>
      </c>
      <c r="J390" s="89">
        <v>233306499</v>
      </c>
      <c r="K390" s="351">
        <v>1095334</v>
      </c>
      <c r="L390" s="350">
        <v>1091591</v>
      </c>
      <c r="M390" s="353" t="s">
        <v>302</v>
      </c>
      <c r="N390" s="353" t="s">
        <v>302</v>
      </c>
      <c r="O390" s="353" t="s">
        <v>302</v>
      </c>
      <c r="P390" s="353" t="s">
        <v>302</v>
      </c>
      <c r="Q390" s="353" t="s">
        <v>302</v>
      </c>
      <c r="R390" s="353" t="s">
        <v>302</v>
      </c>
      <c r="S390" s="353" t="s">
        <v>302</v>
      </c>
      <c r="T390" s="353" t="s">
        <v>302</v>
      </c>
      <c r="U390" s="351">
        <v>210941.16</v>
      </c>
      <c r="V390" s="350">
        <v>214843</v>
      </c>
      <c r="W390" s="351">
        <v>242529.31592999998</v>
      </c>
      <c r="X390" s="351">
        <v>244910.62448999999</v>
      </c>
      <c r="Y390" s="426">
        <v>1065.69</v>
      </c>
      <c r="Z390" s="426">
        <v>1085.94</v>
      </c>
      <c r="AA390" s="373">
        <v>1065.69</v>
      </c>
      <c r="AB390" s="401">
        <v>1085.94</v>
      </c>
      <c r="AC390" s="353" t="s">
        <v>1</v>
      </c>
      <c r="AD390" s="353" t="s">
        <v>302</v>
      </c>
      <c r="AE390" s="353" t="s">
        <v>302</v>
      </c>
      <c r="AF390" s="353" t="s">
        <v>302</v>
      </c>
      <c r="AG390" s="353" t="s">
        <v>302</v>
      </c>
      <c r="AH390" s="353" t="s">
        <v>302</v>
      </c>
      <c r="AI390" s="353" t="s">
        <v>302</v>
      </c>
      <c r="AJ390" s="353" t="s">
        <v>302</v>
      </c>
      <c r="AK390" s="353" t="s">
        <v>302</v>
      </c>
      <c r="AL390" s="353" t="s">
        <v>302</v>
      </c>
      <c r="AM390" s="353" t="s">
        <v>302</v>
      </c>
      <c r="AN390" s="388" t="s">
        <v>302</v>
      </c>
    </row>
    <row r="391" spans="1:40" s="86" customFormat="1" ht="15" x14ac:dyDescent="0.2">
      <c r="A391" s="385" t="s">
        <v>919</v>
      </c>
      <c r="B391" s="586" t="s">
        <v>825</v>
      </c>
      <c r="C391" s="380" t="s">
        <v>976</v>
      </c>
      <c r="D391" s="87"/>
      <c r="E391" s="425">
        <v>40893053</v>
      </c>
      <c r="F391" s="425">
        <v>42461551</v>
      </c>
      <c r="G391" s="353" t="s">
        <v>302</v>
      </c>
      <c r="H391" s="353" t="s">
        <v>302</v>
      </c>
      <c r="I391" s="346">
        <v>40893053</v>
      </c>
      <c r="J391" s="89">
        <v>42461551</v>
      </c>
      <c r="K391" s="351">
        <v>0</v>
      </c>
      <c r="L391" s="350">
        <v>0</v>
      </c>
      <c r="M391" s="353" t="s">
        <v>302</v>
      </c>
      <c r="N391" s="353" t="s">
        <v>302</v>
      </c>
      <c r="O391" s="353" t="s">
        <v>302</v>
      </c>
      <c r="P391" s="353" t="s">
        <v>302</v>
      </c>
      <c r="Q391" s="353" t="s">
        <v>302</v>
      </c>
      <c r="R391" s="353" t="s">
        <v>302</v>
      </c>
      <c r="S391" s="353" t="s">
        <v>302</v>
      </c>
      <c r="T391" s="353" t="s">
        <v>302</v>
      </c>
      <c r="U391" s="351">
        <v>210941.2</v>
      </c>
      <c r="V391" s="350">
        <v>214842.9</v>
      </c>
      <c r="W391" s="351">
        <v>242529.31592999998</v>
      </c>
      <c r="X391" s="351">
        <v>244910.62448999999</v>
      </c>
      <c r="Y391" s="426">
        <v>193.86</v>
      </c>
      <c r="Z391" s="426">
        <v>197.64</v>
      </c>
      <c r="AA391" s="373">
        <v>193.86</v>
      </c>
      <c r="AB391" s="401">
        <v>197.64</v>
      </c>
      <c r="AC391" s="353" t="s">
        <v>1</v>
      </c>
      <c r="AD391" s="353" t="s">
        <v>302</v>
      </c>
      <c r="AE391" s="353" t="s">
        <v>302</v>
      </c>
      <c r="AF391" s="353" t="s">
        <v>302</v>
      </c>
      <c r="AG391" s="353" t="s">
        <v>302</v>
      </c>
      <c r="AH391" s="353" t="s">
        <v>302</v>
      </c>
      <c r="AI391" s="353" t="s">
        <v>302</v>
      </c>
      <c r="AJ391" s="353" t="s">
        <v>302</v>
      </c>
      <c r="AK391" s="353" t="s">
        <v>302</v>
      </c>
      <c r="AL391" s="353" t="s">
        <v>302</v>
      </c>
      <c r="AM391" s="353" t="s">
        <v>302</v>
      </c>
      <c r="AN391" s="388" t="s">
        <v>302</v>
      </c>
    </row>
    <row r="392" spans="1:40" s="86" customFormat="1" ht="15" x14ac:dyDescent="0.2">
      <c r="A392" s="385" t="s">
        <v>717</v>
      </c>
      <c r="B392" s="586" t="s">
        <v>920</v>
      </c>
      <c r="C392" s="380" t="s">
        <v>983</v>
      </c>
      <c r="D392" s="87"/>
      <c r="E392" s="425">
        <v>23430405</v>
      </c>
      <c r="F392" s="425">
        <v>24481934</v>
      </c>
      <c r="G392" s="353" t="s">
        <v>302</v>
      </c>
      <c r="H392" s="353" t="s">
        <v>302</v>
      </c>
      <c r="I392" s="346">
        <v>23430405</v>
      </c>
      <c r="J392" s="89">
        <v>24481934</v>
      </c>
      <c r="K392" s="351">
        <v>0</v>
      </c>
      <c r="L392" s="350">
        <v>0</v>
      </c>
      <c r="M392" s="353" t="s">
        <v>302</v>
      </c>
      <c r="N392" s="353" t="s">
        <v>302</v>
      </c>
      <c r="O392" s="353" t="s">
        <v>302</v>
      </c>
      <c r="P392" s="353" t="s">
        <v>302</v>
      </c>
      <c r="Q392" s="353" t="s">
        <v>302</v>
      </c>
      <c r="R392" s="353" t="s">
        <v>302</v>
      </c>
      <c r="S392" s="353" t="s">
        <v>302</v>
      </c>
      <c r="T392" s="353" t="s">
        <v>302</v>
      </c>
      <c r="U392" s="351">
        <v>334385.7</v>
      </c>
      <c r="V392" s="350">
        <v>342548.4</v>
      </c>
      <c r="W392" s="351">
        <v>424763.5149999999</v>
      </c>
      <c r="X392" s="351">
        <v>425178.88700000005</v>
      </c>
      <c r="Y392" s="426">
        <v>70.069999999999993</v>
      </c>
      <c r="Z392" s="426">
        <v>71.47</v>
      </c>
      <c r="AA392" s="373">
        <v>70.069999999999993</v>
      </c>
      <c r="AB392" s="401">
        <v>71.47</v>
      </c>
      <c r="AC392" s="353" t="s">
        <v>1</v>
      </c>
      <c r="AD392" s="353" t="s">
        <v>302</v>
      </c>
      <c r="AE392" s="353" t="s">
        <v>302</v>
      </c>
      <c r="AF392" s="353" t="s">
        <v>302</v>
      </c>
      <c r="AG392" s="353" t="s">
        <v>302</v>
      </c>
      <c r="AH392" s="353" t="s">
        <v>302</v>
      </c>
      <c r="AI392" s="353" t="s">
        <v>302</v>
      </c>
      <c r="AJ392" s="353" t="s">
        <v>302</v>
      </c>
      <c r="AK392" s="353" t="s">
        <v>302</v>
      </c>
      <c r="AL392" s="353" t="s">
        <v>302</v>
      </c>
      <c r="AM392" s="353" t="s">
        <v>302</v>
      </c>
      <c r="AN392" s="388" t="s">
        <v>302</v>
      </c>
    </row>
    <row r="393" spans="1:40" s="86" customFormat="1" ht="15" x14ac:dyDescent="0.2">
      <c r="A393" s="385" t="s">
        <v>921</v>
      </c>
      <c r="B393" s="586" t="s">
        <v>856</v>
      </c>
      <c r="C393" s="380" t="s">
        <v>976</v>
      </c>
      <c r="D393" s="87"/>
      <c r="E393" s="425">
        <v>52374830</v>
      </c>
      <c r="F393" s="425">
        <v>54698120</v>
      </c>
      <c r="G393" s="353" t="s">
        <v>302</v>
      </c>
      <c r="H393" s="353" t="s">
        <v>302</v>
      </c>
      <c r="I393" s="346">
        <v>52374830</v>
      </c>
      <c r="J393" s="89">
        <v>54698120</v>
      </c>
      <c r="K393" s="351">
        <v>0</v>
      </c>
      <c r="L393" s="350">
        <v>0</v>
      </c>
      <c r="M393" s="353" t="s">
        <v>302</v>
      </c>
      <c r="N393" s="353" t="s">
        <v>302</v>
      </c>
      <c r="O393" s="353" t="s">
        <v>302</v>
      </c>
      <c r="P393" s="353" t="s">
        <v>302</v>
      </c>
      <c r="Q393" s="353" t="s">
        <v>302</v>
      </c>
      <c r="R393" s="353" t="s">
        <v>302</v>
      </c>
      <c r="S393" s="353" t="s">
        <v>302</v>
      </c>
      <c r="T393" s="353" t="s">
        <v>302</v>
      </c>
      <c r="U393" s="351">
        <v>334385.7</v>
      </c>
      <c r="V393" s="350">
        <v>342548.4</v>
      </c>
      <c r="W393" s="351">
        <v>424763.5149999999</v>
      </c>
      <c r="X393" s="351">
        <v>425178.88700000005</v>
      </c>
      <c r="Y393" s="426">
        <v>156.63</v>
      </c>
      <c r="Z393" s="426">
        <v>159.68</v>
      </c>
      <c r="AA393" s="373">
        <v>156.63</v>
      </c>
      <c r="AB393" s="401">
        <v>159.68</v>
      </c>
      <c r="AC393" s="353" t="s">
        <v>1</v>
      </c>
      <c r="AD393" s="353" t="s">
        <v>302</v>
      </c>
      <c r="AE393" s="353" t="s">
        <v>302</v>
      </c>
      <c r="AF393" s="353" t="s">
        <v>302</v>
      </c>
      <c r="AG393" s="353" t="s">
        <v>302</v>
      </c>
      <c r="AH393" s="353" t="s">
        <v>302</v>
      </c>
      <c r="AI393" s="353" t="s">
        <v>302</v>
      </c>
      <c r="AJ393" s="353" t="s">
        <v>302</v>
      </c>
      <c r="AK393" s="353" t="s">
        <v>302</v>
      </c>
      <c r="AL393" s="353" t="s">
        <v>302</v>
      </c>
      <c r="AM393" s="353" t="s">
        <v>302</v>
      </c>
      <c r="AN393" s="388" t="s">
        <v>302</v>
      </c>
    </row>
    <row r="394" spans="1:40" s="86" customFormat="1" ht="15" x14ac:dyDescent="0.2">
      <c r="A394" s="385" t="s">
        <v>725</v>
      </c>
      <c r="B394" s="586" t="s">
        <v>726</v>
      </c>
      <c r="C394" s="380" t="s">
        <v>980</v>
      </c>
      <c r="D394" s="87"/>
      <c r="E394" s="425">
        <v>305073443</v>
      </c>
      <c r="F394" s="425">
        <v>311433162</v>
      </c>
      <c r="G394" s="353" t="s">
        <v>302</v>
      </c>
      <c r="H394" s="353" t="s">
        <v>302</v>
      </c>
      <c r="I394" s="346">
        <v>305073443</v>
      </c>
      <c r="J394" s="89">
        <v>311433162</v>
      </c>
      <c r="K394" s="351">
        <v>1260120</v>
      </c>
      <c r="L394" s="350">
        <v>1286518</v>
      </c>
      <c r="M394" s="353" t="s">
        <v>302</v>
      </c>
      <c r="N394" s="353" t="s">
        <v>302</v>
      </c>
      <c r="O394" s="353" t="s">
        <v>302</v>
      </c>
      <c r="P394" s="353" t="s">
        <v>302</v>
      </c>
      <c r="Q394" s="353" t="s">
        <v>302</v>
      </c>
      <c r="R394" s="353" t="s">
        <v>302</v>
      </c>
      <c r="S394" s="353" t="s">
        <v>302</v>
      </c>
      <c r="T394" s="353" t="s">
        <v>302</v>
      </c>
      <c r="U394" s="351">
        <v>266423.40000000002</v>
      </c>
      <c r="V394" s="350">
        <v>271977.40000000002</v>
      </c>
      <c r="W394" s="351">
        <v>306691.64319199999</v>
      </c>
      <c r="X394" s="351">
        <v>308398.632484</v>
      </c>
      <c r="Y394" s="426">
        <v>1145.07</v>
      </c>
      <c r="Z394" s="426">
        <v>1145.07</v>
      </c>
      <c r="AA394" s="373">
        <v>1145.07</v>
      </c>
      <c r="AB394" s="401">
        <v>1145.07</v>
      </c>
      <c r="AC394" s="353" t="s">
        <v>1</v>
      </c>
      <c r="AD394" s="353" t="s">
        <v>302</v>
      </c>
      <c r="AE394" s="353" t="s">
        <v>302</v>
      </c>
      <c r="AF394" s="353" t="s">
        <v>302</v>
      </c>
      <c r="AG394" s="353" t="s">
        <v>302</v>
      </c>
      <c r="AH394" s="353" t="s">
        <v>302</v>
      </c>
      <c r="AI394" s="353" t="s">
        <v>302</v>
      </c>
      <c r="AJ394" s="353" t="s">
        <v>302</v>
      </c>
      <c r="AK394" s="353" t="s">
        <v>302</v>
      </c>
      <c r="AL394" s="353" t="s">
        <v>302</v>
      </c>
      <c r="AM394" s="353" t="s">
        <v>302</v>
      </c>
      <c r="AN394" s="388" t="s">
        <v>302</v>
      </c>
    </row>
    <row r="395" spans="1:40" s="86" customFormat="1" ht="15" x14ac:dyDescent="0.2">
      <c r="A395" s="385" t="s">
        <v>922</v>
      </c>
      <c r="B395" s="586" t="s">
        <v>830</v>
      </c>
      <c r="C395" s="380" t="s">
        <v>976</v>
      </c>
      <c r="D395" s="87"/>
      <c r="E395" s="425">
        <v>54550191</v>
      </c>
      <c r="F395" s="425">
        <v>56788881</v>
      </c>
      <c r="G395" s="353" t="s">
        <v>302</v>
      </c>
      <c r="H395" s="353" t="s">
        <v>302</v>
      </c>
      <c r="I395" s="346">
        <v>54550191</v>
      </c>
      <c r="J395" s="89">
        <v>56788881</v>
      </c>
      <c r="K395" s="351">
        <v>0</v>
      </c>
      <c r="L395" s="350">
        <v>0</v>
      </c>
      <c r="M395" s="353" t="s">
        <v>302</v>
      </c>
      <c r="N395" s="353" t="s">
        <v>302</v>
      </c>
      <c r="O395" s="353" t="s">
        <v>302</v>
      </c>
      <c r="P395" s="353" t="s">
        <v>302</v>
      </c>
      <c r="Q395" s="353" t="s">
        <v>302</v>
      </c>
      <c r="R395" s="353" t="s">
        <v>302</v>
      </c>
      <c r="S395" s="353" t="s">
        <v>302</v>
      </c>
      <c r="T395" s="353" t="s">
        <v>302</v>
      </c>
      <c r="U395" s="351">
        <v>266424</v>
      </c>
      <c r="V395" s="350">
        <v>271977.40000000002</v>
      </c>
      <c r="W395" s="351">
        <v>306691.64319199999</v>
      </c>
      <c r="X395" s="351">
        <v>308398.632484</v>
      </c>
      <c r="Y395" s="426">
        <v>204.75</v>
      </c>
      <c r="Z395" s="426">
        <v>208.8</v>
      </c>
      <c r="AA395" s="373">
        <v>204.75</v>
      </c>
      <c r="AB395" s="401">
        <v>208.8</v>
      </c>
      <c r="AC395" s="353" t="s">
        <v>1</v>
      </c>
      <c r="AD395" s="353" t="s">
        <v>302</v>
      </c>
      <c r="AE395" s="353" t="s">
        <v>302</v>
      </c>
      <c r="AF395" s="353" t="s">
        <v>302</v>
      </c>
      <c r="AG395" s="353" t="s">
        <v>302</v>
      </c>
      <c r="AH395" s="353" t="s">
        <v>302</v>
      </c>
      <c r="AI395" s="353" t="s">
        <v>302</v>
      </c>
      <c r="AJ395" s="353" t="s">
        <v>302</v>
      </c>
      <c r="AK395" s="353" t="s">
        <v>302</v>
      </c>
      <c r="AL395" s="353" t="s">
        <v>302</v>
      </c>
      <c r="AM395" s="353" t="s">
        <v>302</v>
      </c>
      <c r="AN395" s="388" t="s">
        <v>302</v>
      </c>
    </row>
    <row r="396" spans="1:40" s="86" customFormat="1" ht="15" x14ac:dyDescent="0.2">
      <c r="A396" s="385" t="s">
        <v>145</v>
      </c>
      <c r="B396" s="586" t="s">
        <v>146</v>
      </c>
      <c r="C396" s="380" t="s">
        <v>980</v>
      </c>
      <c r="D396" s="87"/>
      <c r="E396" s="425">
        <v>233216000</v>
      </c>
      <c r="F396" s="425">
        <v>241795000</v>
      </c>
      <c r="G396" s="353" t="s">
        <v>302</v>
      </c>
      <c r="H396" s="353" t="s">
        <v>302</v>
      </c>
      <c r="I396" s="346">
        <v>233216000</v>
      </c>
      <c r="J396" s="89">
        <v>241795000</v>
      </c>
      <c r="K396" s="351">
        <v>530367</v>
      </c>
      <c r="L396" s="350">
        <v>545845</v>
      </c>
      <c r="M396" s="353" t="s">
        <v>302</v>
      </c>
      <c r="N396" s="353" t="s">
        <v>302</v>
      </c>
      <c r="O396" s="353" t="s">
        <v>302</v>
      </c>
      <c r="P396" s="353" t="s">
        <v>302</v>
      </c>
      <c r="Q396" s="353" t="s">
        <v>302</v>
      </c>
      <c r="R396" s="353" t="s">
        <v>302</v>
      </c>
      <c r="S396" s="353" t="s">
        <v>302</v>
      </c>
      <c r="T396" s="353" t="s">
        <v>302</v>
      </c>
      <c r="U396" s="351">
        <v>216236.44</v>
      </c>
      <c r="V396" s="350">
        <v>219816.84</v>
      </c>
      <c r="W396" s="351">
        <v>237625.93894699999</v>
      </c>
      <c r="X396" s="351">
        <v>240941.48214599999</v>
      </c>
      <c r="Y396" s="426">
        <v>1078.52</v>
      </c>
      <c r="Z396" s="426">
        <v>1099.98</v>
      </c>
      <c r="AA396" s="373">
        <v>1078.52</v>
      </c>
      <c r="AB396" s="401">
        <v>1099.98</v>
      </c>
      <c r="AC396" s="353" t="s">
        <v>1</v>
      </c>
      <c r="AD396" s="353" t="s">
        <v>302</v>
      </c>
      <c r="AE396" s="353" t="s">
        <v>302</v>
      </c>
      <c r="AF396" s="353" t="s">
        <v>302</v>
      </c>
      <c r="AG396" s="353" t="s">
        <v>302</v>
      </c>
      <c r="AH396" s="353" t="s">
        <v>302</v>
      </c>
      <c r="AI396" s="353" t="s">
        <v>302</v>
      </c>
      <c r="AJ396" s="353" t="s">
        <v>302</v>
      </c>
      <c r="AK396" s="353" t="s">
        <v>302</v>
      </c>
      <c r="AL396" s="353" t="s">
        <v>302</v>
      </c>
      <c r="AM396" s="353" t="s">
        <v>302</v>
      </c>
      <c r="AN396" s="388" t="s">
        <v>302</v>
      </c>
    </row>
    <row r="397" spans="1:40" s="86" customFormat="1" ht="15" x14ac:dyDescent="0.2">
      <c r="A397" s="385" t="s">
        <v>147</v>
      </c>
      <c r="B397" s="586" t="s">
        <v>923</v>
      </c>
      <c r="C397" s="380" t="s">
        <v>978</v>
      </c>
      <c r="D397" s="87"/>
      <c r="E397" s="425">
        <v>17593788</v>
      </c>
      <c r="F397" s="425">
        <v>18228753</v>
      </c>
      <c r="G397" s="353" t="s">
        <v>302</v>
      </c>
      <c r="H397" s="353" t="s">
        <v>302</v>
      </c>
      <c r="I397" s="346">
        <v>17593788</v>
      </c>
      <c r="J397" s="89">
        <v>18228753</v>
      </c>
      <c r="K397" s="351">
        <v>0</v>
      </c>
      <c r="L397" s="350">
        <v>0</v>
      </c>
      <c r="M397" s="353" t="s">
        <v>302</v>
      </c>
      <c r="N397" s="353" t="s">
        <v>302</v>
      </c>
      <c r="O397" s="353" t="s">
        <v>302</v>
      </c>
      <c r="P397" s="353" t="s">
        <v>302</v>
      </c>
      <c r="Q397" s="353" t="s">
        <v>302</v>
      </c>
      <c r="R397" s="353" t="s">
        <v>302</v>
      </c>
      <c r="S397" s="353" t="s">
        <v>302</v>
      </c>
      <c r="T397" s="353" t="s">
        <v>302</v>
      </c>
      <c r="U397" s="351">
        <v>277811.3</v>
      </c>
      <c r="V397" s="350">
        <v>282222.5</v>
      </c>
      <c r="W397" s="351">
        <v>304866.57011700002</v>
      </c>
      <c r="X397" s="351">
        <v>308608.350446</v>
      </c>
      <c r="Y397" s="426">
        <v>63.33</v>
      </c>
      <c r="Z397" s="426">
        <v>64.59</v>
      </c>
      <c r="AA397" s="373">
        <v>63.33</v>
      </c>
      <c r="AB397" s="401">
        <v>64.59</v>
      </c>
      <c r="AC397" s="353" t="s">
        <v>1</v>
      </c>
      <c r="AD397" s="353" t="s">
        <v>302</v>
      </c>
      <c r="AE397" s="353" t="s">
        <v>302</v>
      </c>
      <c r="AF397" s="353" t="s">
        <v>302</v>
      </c>
      <c r="AG397" s="353" t="s">
        <v>302</v>
      </c>
      <c r="AH397" s="353" t="s">
        <v>302</v>
      </c>
      <c r="AI397" s="353" t="s">
        <v>302</v>
      </c>
      <c r="AJ397" s="353" t="s">
        <v>302</v>
      </c>
      <c r="AK397" s="353" t="s">
        <v>302</v>
      </c>
      <c r="AL397" s="353" t="s">
        <v>302</v>
      </c>
      <c r="AM397" s="353" t="s">
        <v>302</v>
      </c>
      <c r="AN397" s="388" t="s">
        <v>302</v>
      </c>
    </row>
    <row r="398" spans="1:40" s="86" customFormat="1" ht="15" x14ac:dyDescent="0.2">
      <c r="A398" s="385" t="s">
        <v>924</v>
      </c>
      <c r="B398" s="586" t="s">
        <v>844</v>
      </c>
      <c r="C398" s="380" t="s">
        <v>976</v>
      </c>
      <c r="D398" s="87"/>
      <c r="E398" s="425">
        <v>57956989</v>
      </c>
      <c r="F398" s="425">
        <v>60048489.799999997</v>
      </c>
      <c r="G398" s="353" t="s">
        <v>302</v>
      </c>
      <c r="H398" s="353" t="s">
        <v>302</v>
      </c>
      <c r="I398" s="346">
        <v>57956989</v>
      </c>
      <c r="J398" s="89">
        <v>60048489.799999997</v>
      </c>
      <c r="K398" s="351">
        <v>0</v>
      </c>
      <c r="L398" s="350">
        <v>0</v>
      </c>
      <c r="M398" s="353" t="s">
        <v>302</v>
      </c>
      <c r="N398" s="353" t="s">
        <v>302</v>
      </c>
      <c r="O398" s="353" t="s">
        <v>302</v>
      </c>
      <c r="P398" s="353" t="s">
        <v>302</v>
      </c>
      <c r="Q398" s="353" t="s">
        <v>302</v>
      </c>
      <c r="R398" s="353" t="s">
        <v>302</v>
      </c>
      <c r="S398" s="353" t="s">
        <v>302</v>
      </c>
      <c r="T398" s="353" t="s">
        <v>302</v>
      </c>
      <c r="U398" s="351">
        <v>277811.3</v>
      </c>
      <c r="V398" s="350">
        <v>282222.5</v>
      </c>
      <c r="W398" s="351">
        <v>304866.57011700002</v>
      </c>
      <c r="X398" s="351">
        <v>308608.350446</v>
      </c>
      <c r="Y398" s="426">
        <v>208.62</v>
      </c>
      <c r="Z398" s="426">
        <v>212.77</v>
      </c>
      <c r="AA398" s="373">
        <v>208.62</v>
      </c>
      <c r="AB398" s="401">
        <v>212.77</v>
      </c>
      <c r="AC398" s="353" t="s">
        <v>1</v>
      </c>
      <c r="AD398" s="353" t="s">
        <v>302</v>
      </c>
      <c r="AE398" s="353" t="s">
        <v>302</v>
      </c>
      <c r="AF398" s="353" t="s">
        <v>302</v>
      </c>
      <c r="AG398" s="353" t="s">
        <v>302</v>
      </c>
      <c r="AH398" s="353" t="s">
        <v>302</v>
      </c>
      <c r="AI398" s="353" t="s">
        <v>302</v>
      </c>
      <c r="AJ398" s="353" t="s">
        <v>302</v>
      </c>
      <c r="AK398" s="353" t="s">
        <v>302</v>
      </c>
      <c r="AL398" s="353" t="s">
        <v>302</v>
      </c>
      <c r="AM398" s="353" t="s">
        <v>302</v>
      </c>
      <c r="AN398" s="388" t="s">
        <v>302</v>
      </c>
    </row>
    <row r="399" spans="1:40" s="86" customFormat="1" ht="15" x14ac:dyDescent="0.2">
      <c r="A399" s="385" t="s">
        <v>143</v>
      </c>
      <c r="B399" s="586" t="s">
        <v>144</v>
      </c>
      <c r="C399" s="380" t="s">
        <v>980</v>
      </c>
      <c r="D399" s="87"/>
      <c r="E399" s="425">
        <v>226640615</v>
      </c>
      <c r="F399" s="425">
        <v>238217960</v>
      </c>
      <c r="G399" s="353" t="s">
        <v>302</v>
      </c>
      <c r="H399" s="353" t="s">
        <v>302</v>
      </c>
      <c r="I399" s="346">
        <v>226640615</v>
      </c>
      <c r="J399" s="89">
        <v>238217960</v>
      </c>
      <c r="K399" s="351">
        <v>641918</v>
      </c>
      <c r="L399" s="350">
        <v>646923</v>
      </c>
      <c r="M399" s="353" t="s">
        <v>302</v>
      </c>
      <c r="N399" s="353" t="s">
        <v>302</v>
      </c>
      <c r="O399" s="353" t="s">
        <v>302</v>
      </c>
      <c r="P399" s="353" t="s">
        <v>302</v>
      </c>
      <c r="Q399" s="353" t="s">
        <v>302</v>
      </c>
      <c r="R399" s="353" t="s">
        <v>302</v>
      </c>
      <c r="S399" s="353" t="s">
        <v>302</v>
      </c>
      <c r="T399" s="353" t="s">
        <v>302</v>
      </c>
      <c r="U399" s="351">
        <v>216142.5</v>
      </c>
      <c r="V399" s="350">
        <v>222837.7</v>
      </c>
      <c r="W399" s="351">
        <v>246188.84146249999</v>
      </c>
      <c r="X399" s="351">
        <v>244231.1482</v>
      </c>
      <c r="Y399" s="426">
        <v>1048.57</v>
      </c>
      <c r="Z399" s="426">
        <v>1069.02</v>
      </c>
      <c r="AA399" s="373">
        <v>1048.57</v>
      </c>
      <c r="AB399" s="401">
        <v>1069.02</v>
      </c>
      <c r="AC399" s="353" t="s">
        <v>1</v>
      </c>
      <c r="AD399" s="353" t="s">
        <v>302</v>
      </c>
      <c r="AE399" s="353" t="s">
        <v>302</v>
      </c>
      <c r="AF399" s="353" t="s">
        <v>302</v>
      </c>
      <c r="AG399" s="353" t="s">
        <v>302</v>
      </c>
      <c r="AH399" s="353" t="s">
        <v>302</v>
      </c>
      <c r="AI399" s="353" t="s">
        <v>302</v>
      </c>
      <c r="AJ399" s="353" t="s">
        <v>302</v>
      </c>
      <c r="AK399" s="353" t="s">
        <v>302</v>
      </c>
      <c r="AL399" s="353" t="s">
        <v>302</v>
      </c>
      <c r="AM399" s="353" t="s">
        <v>302</v>
      </c>
      <c r="AN399" s="388" t="s">
        <v>302</v>
      </c>
    </row>
    <row r="400" spans="1:40" s="86" customFormat="1" ht="15" x14ac:dyDescent="0.2">
      <c r="A400" s="385" t="s">
        <v>925</v>
      </c>
      <c r="B400" s="586" t="s">
        <v>842</v>
      </c>
      <c r="C400" s="380" t="s">
        <v>976</v>
      </c>
      <c r="D400" s="87"/>
      <c r="E400" s="425">
        <v>42588732</v>
      </c>
      <c r="F400" s="425">
        <v>44781460</v>
      </c>
      <c r="G400" s="353" t="s">
        <v>302</v>
      </c>
      <c r="H400" s="353" t="s">
        <v>302</v>
      </c>
      <c r="I400" s="346">
        <v>42588732</v>
      </c>
      <c r="J400" s="89">
        <v>44781460</v>
      </c>
      <c r="K400" s="351">
        <v>0</v>
      </c>
      <c r="L400" s="350">
        <v>0</v>
      </c>
      <c r="M400" s="353" t="s">
        <v>302</v>
      </c>
      <c r="N400" s="353" t="s">
        <v>302</v>
      </c>
      <c r="O400" s="353" t="s">
        <v>302</v>
      </c>
      <c r="P400" s="353" t="s">
        <v>302</v>
      </c>
      <c r="Q400" s="353" t="s">
        <v>302</v>
      </c>
      <c r="R400" s="353" t="s">
        <v>302</v>
      </c>
      <c r="S400" s="353" t="s">
        <v>302</v>
      </c>
      <c r="T400" s="353" t="s">
        <v>302</v>
      </c>
      <c r="U400" s="351">
        <v>216142</v>
      </c>
      <c r="V400" s="350">
        <v>222837.7</v>
      </c>
      <c r="W400" s="351">
        <v>246188.84146249999</v>
      </c>
      <c r="X400" s="351">
        <v>244231.1482</v>
      </c>
      <c r="Y400" s="426">
        <v>197.04</v>
      </c>
      <c r="Z400" s="426">
        <v>200.96</v>
      </c>
      <c r="AA400" s="373">
        <v>197.04</v>
      </c>
      <c r="AB400" s="401">
        <v>200.96</v>
      </c>
      <c r="AC400" s="353" t="s">
        <v>1</v>
      </c>
      <c r="AD400" s="353" t="s">
        <v>302</v>
      </c>
      <c r="AE400" s="353" t="s">
        <v>302</v>
      </c>
      <c r="AF400" s="353" t="s">
        <v>302</v>
      </c>
      <c r="AG400" s="353" t="s">
        <v>302</v>
      </c>
      <c r="AH400" s="353" t="s">
        <v>302</v>
      </c>
      <c r="AI400" s="353" t="s">
        <v>302</v>
      </c>
      <c r="AJ400" s="353" t="s">
        <v>302</v>
      </c>
      <c r="AK400" s="353" t="s">
        <v>302</v>
      </c>
      <c r="AL400" s="353" t="s">
        <v>302</v>
      </c>
      <c r="AM400" s="353" t="s">
        <v>302</v>
      </c>
      <c r="AN400" s="388" t="s">
        <v>302</v>
      </c>
    </row>
    <row r="401" spans="1:40" s="86" customFormat="1" ht="15" x14ac:dyDescent="0.2">
      <c r="A401" s="385" t="s">
        <v>926</v>
      </c>
      <c r="B401" s="586" t="s">
        <v>852</v>
      </c>
      <c r="C401" s="380" t="s">
        <v>976</v>
      </c>
      <c r="D401" s="87"/>
      <c r="E401" s="425">
        <v>31514056</v>
      </c>
      <c r="F401" s="425">
        <v>32621256</v>
      </c>
      <c r="G401" s="353" t="s">
        <v>302</v>
      </c>
      <c r="H401" s="353" t="s">
        <v>302</v>
      </c>
      <c r="I401" s="346">
        <v>31514056</v>
      </c>
      <c r="J401" s="89">
        <v>32621256</v>
      </c>
      <c r="K401" s="351">
        <v>0</v>
      </c>
      <c r="L401" s="350">
        <v>0</v>
      </c>
      <c r="M401" s="353" t="s">
        <v>302</v>
      </c>
      <c r="N401" s="353" t="s">
        <v>302</v>
      </c>
      <c r="O401" s="353" t="s">
        <v>302</v>
      </c>
      <c r="P401" s="353" t="s">
        <v>302</v>
      </c>
      <c r="Q401" s="353" t="s">
        <v>302</v>
      </c>
      <c r="R401" s="353" t="s">
        <v>302</v>
      </c>
      <c r="S401" s="353" t="s">
        <v>302</v>
      </c>
      <c r="T401" s="353" t="s">
        <v>302</v>
      </c>
      <c r="U401" s="351">
        <v>363862</v>
      </c>
      <c r="V401" s="350">
        <v>369311.2</v>
      </c>
      <c r="W401" s="351">
        <v>449268.80100000004</v>
      </c>
      <c r="X401" s="351">
        <v>447476.77075999998</v>
      </c>
      <c r="Y401" s="426">
        <v>86.61</v>
      </c>
      <c r="Z401" s="426">
        <v>88.33</v>
      </c>
      <c r="AA401" s="373">
        <v>86.61</v>
      </c>
      <c r="AB401" s="401">
        <v>88.33</v>
      </c>
      <c r="AC401" s="353" t="s">
        <v>1</v>
      </c>
      <c r="AD401" s="353" t="s">
        <v>302</v>
      </c>
      <c r="AE401" s="353" t="s">
        <v>302</v>
      </c>
      <c r="AF401" s="353" t="s">
        <v>302</v>
      </c>
      <c r="AG401" s="353" t="s">
        <v>302</v>
      </c>
      <c r="AH401" s="353" t="s">
        <v>302</v>
      </c>
      <c r="AI401" s="353" t="s">
        <v>302</v>
      </c>
      <c r="AJ401" s="353" t="s">
        <v>302</v>
      </c>
      <c r="AK401" s="353" t="s">
        <v>302</v>
      </c>
      <c r="AL401" s="353" t="s">
        <v>302</v>
      </c>
      <c r="AM401" s="353" t="s">
        <v>302</v>
      </c>
      <c r="AN401" s="388" t="s">
        <v>302</v>
      </c>
    </row>
    <row r="402" spans="1:40" s="86" customFormat="1" ht="15" x14ac:dyDescent="0.2">
      <c r="A402" s="385" t="s">
        <v>81</v>
      </c>
      <c r="B402" s="586" t="s">
        <v>82</v>
      </c>
      <c r="C402" s="380" t="s">
        <v>980</v>
      </c>
      <c r="D402" s="87"/>
      <c r="E402" s="425">
        <v>282083710</v>
      </c>
      <c r="F402" s="425">
        <v>292975653</v>
      </c>
      <c r="G402" s="353" t="s">
        <v>302</v>
      </c>
      <c r="H402" s="353" t="s">
        <v>302</v>
      </c>
      <c r="I402" s="346">
        <v>282083710</v>
      </c>
      <c r="J402" s="89">
        <v>292975653</v>
      </c>
      <c r="K402" s="351">
        <v>271225</v>
      </c>
      <c r="L402" s="350">
        <v>270618</v>
      </c>
      <c r="M402" s="353" t="s">
        <v>302</v>
      </c>
      <c r="N402" s="353" t="s">
        <v>302</v>
      </c>
      <c r="O402" s="353" t="s">
        <v>302</v>
      </c>
      <c r="P402" s="353" t="s">
        <v>302</v>
      </c>
      <c r="Q402" s="353" t="s">
        <v>302</v>
      </c>
      <c r="R402" s="353" t="s">
        <v>302</v>
      </c>
      <c r="S402" s="353" t="s">
        <v>302</v>
      </c>
      <c r="T402" s="353" t="s">
        <v>302</v>
      </c>
      <c r="U402" s="351">
        <v>231801.4</v>
      </c>
      <c r="V402" s="350">
        <v>236053.67</v>
      </c>
      <c r="W402" s="351">
        <v>264656.00362500001</v>
      </c>
      <c r="X402" s="351">
        <v>267445.255</v>
      </c>
      <c r="Y402" s="426">
        <v>1216.92</v>
      </c>
      <c r="Z402" s="426">
        <v>1241.1400000000001</v>
      </c>
      <c r="AA402" s="373">
        <v>1216.92</v>
      </c>
      <c r="AB402" s="401">
        <v>1241.1400000000001</v>
      </c>
      <c r="AC402" s="353" t="s">
        <v>1</v>
      </c>
      <c r="AD402" s="353" t="s">
        <v>302</v>
      </c>
      <c r="AE402" s="353" t="s">
        <v>302</v>
      </c>
      <c r="AF402" s="353" t="s">
        <v>302</v>
      </c>
      <c r="AG402" s="353" t="s">
        <v>302</v>
      </c>
      <c r="AH402" s="353" t="s">
        <v>302</v>
      </c>
      <c r="AI402" s="353" t="s">
        <v>302</v>
      </c>
      <c r="AJ402" s="353" t="s">
        <v>302</v>
      </c>
      <c r="AK402" s="353" t="s">
        <v>302</v>
      </c>
      <c r="AL402" s="353" t="s">
        <v>302</v>
      </c>
      <c r="AM402" s="353" t="s">
        <v>302</v>
      </c>
      <c r="AN402" s="388" t="s">
        <v>302</v>
      </c>
    </row>
    <row r="403" spans="1:40" s="86" customFormat="1" ht="15" x14ac:dyDescent="0.2">
      <c r="A403" s="385" t="s">
        <v>83</v>
      </c>
      <c r="B403" s="586" t="s">
        <v>927</v>
      </c>
      <c r="C403" s="380" t="s">
        <v>978</v>
      </c>
      <c r="D403" s="87"/>
      <c r="E403" s="425">
        <v>20728863</v>
      </c>
      <c r="F403" s="425">
        <v>21521973</v>
      </c>
      <c r="G403" s="353" t="s">
        <v>302</v>
      </c>
      <c r="H403" s="353" t="s">
        <v>302</v>
      </c>
      <c r="I403" s="346">
        <v>20728863</v>
      </c>
      <c r="J403" s="89">
        <v>21521973</v>
      </c>
      <c r="K403" s="351">
        <v>0</v>
      </c>
      <c r="L403" s="350">
        <v>0</v>
      </c>
      <c r="M403" s="353" t="s">
        <v>302</v>
      </c>
      <c r="N403" s="353" t="s">
        <v>302</v>
      </c>
      <c r="O403" s="353" t="s">
        <v>302</v>
      </c>
      <c r="P403" s="353" t="s">
        <v>302</v>
      </c>
      <c r="Q403" s="353" t="s">
        <v>302</v>
      </c>
      <c r="R403" s="353" t="s">
        <v>302</v>
      </c>
      <c r="S403" s="353" t="s">
        <v>302</v>
      </c>
      <c r="T403" s="353" t="s">
        <v>302</v>
      </c>
      <c r="U403" s="351">
        <v>291750.36</v>
      </c>
      <c r="V403" s="350">
        <v>297100.7</v>
      </c>
      <c r="W403" s="351">
        <v>341115.20362500002</v>
      </c>
      <c r="X403" s="351">
        <v>344806.1925</v>
      </c>
      <c r="Y403" s="426">
        <v>71.05</v>
      </c>
      <c r="Z403" s="426">
        <v>72.44</v>
      </c>
      <c r="AA403" s="373">
        <v>71.05</v>
      </c>
      <c r="AB403" s="401">
        <v>72.44</v>
      </c>
      <c r="AC403" s="353" t="s">
        <v>1</v>
      </c>
      <c r="AD403" s="353" t="s">
        <v>302</v>
      </c>
      <c r="AE403" s="353" t="s">
        <v>302</v>
      </c>
      <c r="AF403" s="353" t="s">
        <v>302</v>
      </c>
      <c r="AG403" s="353" t="s">
        <v>302</v>
      </c>
      <c r="AH403" s="353" t="s">
        <v>302</v>
      </c>
      <c r="AI403" s="353" t="s">
        <v>302</v>
      </c>
      <c r="AJ403" s="353" t="s">
        <v>302</v>
      </c>
      <c r="AK403" s="353" t="s">
        <v>302</v>
      </c>
      <c r="AL403" s="353" t="s">
        <v>302</v>
      </c>
      <c r="AM403" s="353" t="s">
        <v>302</v>
      </c>
      <c r="AN403" s="388" t="s">
        <v>302</v>
      </c>
    </row>
    <row r="404" spans="1:40" s="86" customFormat="1" ht="15" x14ac:dyDescent="0.2">
      <c r="A404" s="385" t="s">
        <v>928</v>
      </c>
      <c r="B404" s="586" t="s">
        <v>801</v>
      </c>
      <c r="C404" s="380" t="s">
        <v>976</v>
      </c>
      <c r="D404" s="87"/>
      <c r="E404" s="425">
        <v>50466977</v>
      </c>
      <c r="F404" s="425">
        <v>52408588</v>
      </c>
      <c r="G404" s="353" t="s">
        <v>302</v>
      </c>
      <c r="H404" s="353" t="s">
        <v>302</v>
      </c>
      <c r="I404" s="346">
        <v>50466977</v>
      </c>
      <c r="J404" s="89">
        <v>52408588</v>
      </c>
      <c r="K404" s="351">
        <v>0</v>
      </c>
      <c r="L404" s="350">
        <v>0</v>
      </c>
      <c r="M404" s="353" t="s">
        <v>302</v>
      </c>
      <c r="N404" s="353" t="s">
        <v>302</v>
      </c>
      <c r="O404" s="353" t="s">
        <v>302</v>
      </c>
      <c r="P404" s="353" t="s">
        <v>302</v>
      </c>
      <c r="Q404" s="353" t="s">
        <v>302</v>
      </c>
      <c r="R404" s="353" t="s">
        <v>302</v>
      </c>
      <c r="S404" s="353" t="s">
        <v>302</v>
      </c>
      <c r="T404" s="353" t="s">
        <v>302</v>
      </c>
      <c r="U404" s="351">
        <v>291750.36</v>
      </c>
      <c r="V404" s="350">
        <v>297100.67</v>
      </c>
      <c r="W404" s="351">
        <v>341115.20362500002</v>
      </c>
      <c r="X404" s="351">
        <v>344806.1925</v>
      </c>
      <c r="Y404" s="426">
        <v>172.98</v>
      </c>
      <c r="Z404" s="426">
        <v>176.4</v>
      </c>
      <c r="AA404" s="373">
        <v>172.98</v>
      </c>
      <c r="AB404" s="401">
        <v>176.4</v>
      </c>
      <c r="AC404" s="353" t="s">
        <v>1</v>
      </c>
      <c r="AD404" s="353" t="s">
        <v>302</v>
      </c>
      <c r="AE404" s="353" t="s">
        <v>302</v>
      </c>
      <c r="AF404" s="353" t="s">
        <v>302</v>
      </c>
      <c r="AG404" s="353" t="s">
        <v>302</v>
      </c>
      <c r="AH404" s="353" t="s">
        <v>302</v>
      </c>
      <c r="AI404" s="353" t="s">
        <v>302</v>
      </c>
      <c r="AJ404" s="353" t="s">
        <v>302</v>
      </c>
      <c r="AK404" s="353" t="s">
        <v>302</v>
      </c>
      <c r="AL404" s="353" t="s">
        <v>302</v>
      </c>
      <c r="AM404" s="353" t="s">
        <v>302</v>
      </c>
      <c r="AN404" s="388" t="s">
        <v>302</v>
      </c>
    </row>
    <row r="405" spans="1:40" s="86" customFormat="1" ht="15" x14ac:dyDescent="0.2">
      <c r="A405" s="385" t="s">
        <v>703</v>
      </c>
      <c r="B405" s="586" t="s">
        <v>704</v>
      </c>
      <c r="C405" s="380" t="s">
        <v>980</v>
      </c>
      <c r="D405" s="87"/>
      <c r="E405" s="425">
        <v>277733607</v>
      </c>
      <c r="F405" s="425">
        <v>288252933</v>
      </c>
      <c r="G405" s="353" t="s">
        <v>302</v>
      </c>
      <c r="H405" s="353" t="s">
        <v>302</v>
      </c>
      <c r="I405" s="346">
        <v>277733607</v>
      </c>
      <c r="J405" s="89">
        <v>288252933</v>
      </c>
      <c r="K405" s="351">
        <v>528266</v>
      </c>
      <c r="L405" s="350">
        <v>533891</v>
      </c>
      <c r="M405" s="353" t="s">
        <v>302</v>
      </c>
      <c r="N405" s="353" t="s">
        <v>302</v>
      </c>
      <c r="O405" s="353" t="s">
        <v>302</v>
      </c>
      <c r="P405" s="353" t="s">
        <v>302</v>
      </c>
      <c r="Q405" s="353" t="s">
        <v>302</v>
      </c>
      <c r="R405" s="353" t="s">
        <v>302</v>
      </c>
      <c r="S405" s="353" t="s">
        <v>302</v>
      </c>
      <c r="T405" s="353" t="s">
        <v>302</v>
      </c>
      <c r="U405" s="351">
        <v>229833.9</v>
      </c>
      <c r="V405" s="350">
        <v>233884.2</v>
      </c>
      <c r="W405" s="351">
        <v>250330.603</v>
      </c>
      <c r="X405" s="351">
        <v>253826.62904999999</v>
      </c>
      <c r="Y405" s="426">
        <v>1208.4100000000001</v>
      </c>
      <c r="Z405" s="426">
        <v>1232.46</v>
      </c>
      <c r="AA405" s="373">
        <v>1208.4100000000001</v>
      </c>
      <c r="AB405" s="401">
        <v>1232.46</v>
      </c>
      <c r="AC405" s="353" t="s">
        <v>1</v>
      </c>
      <c r="AD405" s="353" t="s">
        <v>302</v>
      </c>
      <c r="AE405" s="353" t="s">
        <v>302</v>
      </c>
      <c r="AF405" s="353" t="s">
        <v>302</v>
      </c>
      <c r="AG405" s="353" t="s">
        <v>302</v>
      </c>
      <c r="AH405" s="353" t="s">
        <v>302</v>
      </c>
      <c r="AI405" s="353" t="s">
        <v>302</v>
      </c>
      <c r="AJ405" s="353" t="s">
        <v>302</v>
      </c>
      <c r="AK405" s="353" t="s">
        <v>302</v>
      </c>
      <c r="AL405" s="353" t="s">
        <v>302</v>
      </c>
      <c r="AM405" s="353" t="s">
        <v>302</v>
      </c>
      <c r="AN405" s="388" t="s">
        <v>302</v>
      </c>
    </row>
    <row r="406" spans="1:40" s="86" customFormat="1" ht="15" x14ac:dyDescent="0.2">
      <c r="A406" s="385" t="s">
        <v>728</v>
      </c>
      <c r="B406" s="586" t="s">
        <v>929</v>
      </c>
      <c r="C406" s="380" t="s">
        <v>978</v>
      </c>
      <c r="D406" s="87"/>
      <c r="E406" s="425">
        <v>13091142</v>
      </c>
      <c r="F406" s="425">
        <v>13611952</v>
      </c>
      <c r="G406" s="353" t="s">
        <v>302</v>
      </c>
      <c r="H406" s="353" t="s">
        <v>302</v>
      </c>
      <c r="I406" s="346">
        <v>13091142</v>
      </c>
      <c r="J406" s="89">
        <v>13611952</v>
      </c>
      <c r="K406" s="351">
        <v>0</v>
      </c>
      <c r="L406" s="350">
        <v>0</v>
      </c>
      <c r="M406" s="353" t="s">
        <v>302</v>
      </c>
      <c r="N406" s="353" t="s">
        <v>302</v>
      </c>
      <c r="O406" s="353" t="s">
        <v>302</v>
      </c>
      <c r="P406" s="353" t="s">
        <v>302</v>
      </c>
      <c r="Q406" s="353" t="s">
        <v>302</v>
      </c>
      <c r="R406" s="353" t="s">
        <v>302</v>
      </c>
      <c r="S406" s="353" t="s">
        <v>302</v>
      </c>
      <c r="T406" s="353" t="s">
        <v>302</v>
      </c>
      <c r="U406" s="351">
        <v>144781.5</v>
      </c>
      <c r="V406" s="350">
        <v>147603.03</v>
      </c>
      <c r="W406" s="351">
        <v>165046.09974999999</v>
      </c>
      <c r="X406" s="351">
        <v>167138.23199999999</v>
      </c>
      <c r="Y406" s="426">
        <v>90.42</v>
      </c>
      <c r="Z406" s="426">
        <v>92.22</v>
      </c>
      <c r="AA406" s="373">
        <v>90.42</v>
      </c>
      <c r="AB406" s="401">
        <v>92.22</v>
      </c>
      <c r="AC406" s="353" t="s">
        <v>1</v>
      </c>
      <c r="AD406" s="353" t="s">
        <v>302</v>
      </c>
      <c r="AE406" s="353" t="s">
        <v>302</v>
      </c>
      <c r="AF406" s="353" t="s">
        <v>302</v>
      </c>
      <c r="AG406" s="353" t="s">
        <v>302</v>
      </c>
      <c r="AH406" s="353" t="s">
        <v>302</v>
      </c>
      <c r="AI406" s="353" t="s">
        <v>302</v>
      </c>
      <c r="AJ406" s="353" t="s">
        <v>302</v>
      </c>
      <c r="AK406" s="353" t="s">
        <v>302</v>
      </c>
      <c r="AL406" s="353" t="s">
        <v>302</v>
      </c>
      <c r="AM406" s="353" t="s">
        <v>302</v>
      </c>
      <c r="AN406" s="388" t="s">
        <v>302</v>
      </c>
    </row>
    <row r="407" spans="1:40" s="86" customFormat="1" ht="15" x14ac:dyDescent="0.2">
      <c r="A407" s="385" t="s">
        <v>158</v>
      </c>
      <c r="B407" s="586" t="s">
        <v>159</v>
      </c>
      <c r="C407" s="380" t="s">
        <v>980</v>
      </c>
      <c r="D407" s="87"/>
      <c r="E407" s="425">
        <v>186231700</v>
      </c>
      <c r="F407" s="425">
        <v>189389700</v>
      </c>
      <c r="G407" s="353" t="s">
        <v>302</v>
      </c>
      <c r="H407" s="353" t="s">
        <v>302</v>
      </c>
      <c r="I407" s="346">
        <v>186231700</v>
      </c>
      <c r="J407" s="89">
        <v>189389700</v>
      </c>
      <c r="K407" s="351">
        <v>0</v>
      </c>
      <c r="L407" s="350">
        <v>0</v>
      </c>
      <c r="M407" s="353" t="s">
        <v>302</v>
      </c>
      <c r="N407" s="353" t="s">
        <v>302</v>
      </c>
      <c r="O407" s="353" t="s">
        <v>302</v>
      </c>
      <c r="P407" s="353" t="s">
        <v>302</v>
      </c>
      <c r="Q407" s="353" t="s">
        <v>302</v>
      </c>
      <c r="R407" s="353" t="s">
        <v>302</v>
      </c>
      <c r="S407" s="353" t="s">
        <v>302</v>
      </c>
      <c r="T407" s="353" t="s">
        <v>302</v>
      </c>
      <c r="U407" s="351">
        <v>181283</v>
      </c>
      <c r="V407" s="350">
        <v>184356.7</v>
      </c>
      <c r="W407" s="351">
        <v>203458.63399999996</v>
      </c>
      <c r="X407" s="351">
        <v>205748.86993999998</v>
      </c>
      <c r="Y407" s="426">
        <v>1027.3</v>
      </c>
      <c r="Z407" s="426">
        <v>1027.3</v>
      </c>
      <c r="AA407" s="373">
        <v>1027.3</v>
      </c>
      <c r="AB407" s="401">
        <v>1027.3</v>
      </c>
      <c r="AC407" s="353" t="s">
        <v>1</v>
      </c>
      <c r="AD407" s="353" t="s">
        <v>302</v>
      </c>
      <c r="AE407" s="353" t="s">
        <v>302</v>
      </c>
      <c r="AF407" s="353" t="s">
        <v>302</v>
      </c>
      <c r="AG407" s="353" t="s">
        <v>302</v>
      </c>
      <c r="AH407" s="353" t="s">
        <v>302</v>
      </c>
      <c r="AI407" s="353" t="s">
        <v>302</v>
      </c>
      <c r="AJ407" s="353" t="s">
        <v>302</v>
      </c>
      <c r="AK407" s="353" t="s">
        <v>302</v>
      </c>
      <c r="AL407" s="353" t="s">
        <v>302</v>
      </c>
      <c r="AM407" s="353" t="s">
        <v>302</v>
      </c>
      <c r="AN407" s="388" t="s">
        <v>302</v>
      </c>
    </row>
    <row r="408" spans="1:40" s="86" customFormat="1" ht="15" x14ac:dyDescent="0.2">
      <c r="A408" s="385" t="s">
        <v>709</v>
      </c>
      <c r="B408" s="586" t="s">
        <v>930</v>
      </c>
      <c r="C408" s="380" t="s">
        <v>983</v>
      </c>
      <c r="D408" s="87"/>
      <c r="E408" s="425">
        <v>21160230</v>
      </c>
      <c r="F408" s="425">
        <v>21998059</v>
      </c>
      <c r="G408" s="353" t="s">
        <v>302</v>
      </c>
      <c r="H408" s="353" t="s">
        <v>302</v>
      </c>
      <c r="I408" s="346">
        <v>21160230</v>
      </c>
      <c r="J408" s="89">
        <v>21998059</v>
      </c>
      <c r="K408" s="351">
        <v>0</v>
      </c>
      <c r="L408" s="350">
        <v>0</v>
      </c>
      <c r="M408" s="353" t="s">
        <v>302</v>
      </c>
      <c r="N408" s="353" t="s">
        <v>302</v>
      </c>
      <c r="O408" s="353" t="s">
        <v>302</v>
      </c>
      <c r="P408" s="353" t="s">
        <v>302</v>
      </c>
      <c r="Q408" s="353" t="s">
        <v>302</v>
      </c>
      <c r="R408" s="353" t="s">
        <v>302</v>
      </c>
      <c r="S408" s="353" t="s">
        <v>302</v>
      </c>
      <c r="T408" s="353" t="s">
        <v>302</v>
      </c>
      <c r="U408" s="351">
        <v>325342</v>
      </c>
      <c r="V408" s="350">
        <v>331695.7</v>
      </c>
      <c r="W408" s="351">
        <v>392195.35340000002</v>
      </c>
      <c r="X408" s="351">
        <v>396843.94199999998</v>
      </c>
      <c r="Y408" s="426">
        <v>65.040000000000006</v>
      </c>
      <c r="Z408" s="426">
        <v>66.319999999999993</v>
      </c>
      <c r="AA408" s="373">
        <v>65.040000000000006</v>
      </c>
      <c r="AB408" s="401">
        <v>66.319999999999993</v>
      </c>
      <c r="AC408" s="353" t="s">
        <v>1</v>
      </c>
      <c r="AD408" s="353" t="s">
        <v>302</v>
      </c>
      <c r="AE408" s="353" t="s">
        <v>302</v>
      </c>
      <c r="AF408" s="353" t="s">
        <v>302</v>
      </c>
      <c r="AG408" s="353" t="s">
        <v>302</v>
      </c>
      <c r="AH408" s="353" t="s">
        <v>302</v>
      </c>
      <c r="AI408" s="353" t="s">
        <v>302</v>
      </c>
      <c r="AJ408" s="353" t="s">
        <v>302</v>
      </c>
      <c r="AK408" s="353" t="s">
        <v>302</v>
      </c>
      <c r="AL408" s="353" t="s">
        <v>302</v>
      </c>
      <c r="AM408" s="353" t="s">
        <v>302</v>
      </c>
      <c r="AN408" s="388" t="s">
        <v>302</v>
      </c>
    </row>
    <row r="409" spans="1:40" s="86" customFormat="1" ht="15" x14ac:dyDescent="0.2">
      <c r="A409" s="385" t="s">
        <v>931</v>
      </c>
      <c r="B409" s="586" t="s">
        <v>809</v>
      </c>
      <c r="C409" s="380" t="s">
        <v>976</v>
      </c>
      <c r="D409" s="87"/>
      <c r="E409" s="425">
        <v>47281922</v>
      </c>
      <c r="F409" s="425">
        <v>49144036</v>
      </c>
      <c r="G409" s="353" t="s">
        <v>302</v>
      </c>
      <c r="H409" s="353" t="s">
        <v>302</v>
      </c>
      <c r="I409" s="346">
        <v>47281922</v>
      </c>
      <c r="J409" s="89">
        <v>49144036</v>
      </c>
      <c r="K409" s="351">
        <v>0</v>
      </c>
      <c r="L409" s="350">
        <v>0</v>
      </c>
      <c r="M409" s="353" t="s">
        <v>302</v>
      </c>
      <c r="N409" s="353" t="s">
        <v>302</v>
      </c>
      <c r="O409" s="353" t="s">
        <v>302</v>
      </c>
      <c r="P409" s="353" t="s">
        <v>302</v>
      </c>
      <c r="Q409" s="353" t="s">
        <v>302</v>
      </c>
      <c r="R409" s="353" t="s">
        <v>302</v>
      </c>
      <c r="S409" s="353" t="s">
        <v>302</v>
      </c>
      <c r="T409" s="353" t="s">
        <v>302</v>
      </c>
      <c r="U409" s="351">
        <v>325342</v>
      </c>
      <c r="V409" s="350">
        <v>331695.7</v>
      </c>
      <c r="W409" s="351">
        <v>392195.35340000002</v>
      </c>
      <c r="X409" s="351">
        <v>396843.94199999998</v>
      </c>
      <c r="Y409" s="426">
        <v>145.33000000000001</v>
      </c>
      <c r="Z409" s="426">
        <v>148.16</v>
      </c>
      <c r="AA409" s="373">
        <v>145.33000000000001</v>
      </c>
      <c r="AB409" s="401">
        <v>148.16</v>
      </c>
      <c r="AC409" s="353" t="s">
        <v>1</v>
      </c>
      <c r="AD409" s="353" t="s">
        <v>302</v>
      </c>
      <c r="AE409" s="353" t="s">
        <v>302</v>
      </c>
      <c r="AF409" s="353" t="s">
        <v>302</v>
      </c>
      <c r="AG409" s="353" t="s">
        <v>302</v>
      </c>
      <c r="AH409" s="353" t="s">
        <v>302</v>
      </c>
      <c r="AI409" s="353" t="s">
        <v>302</v>
      </c>
      <c r="AJ409" s="353" t="s">
        <v>302</v>
      </c>
      <c r="AK409" s="353" t="s">
        <v>302</v>
      </c>
      <c r="AL409" s="353" t="s">
        <v>302</v>
      </c>
      <c r="AM409" s="353" t="s">
        <v>302</v>
      </c>
      <c r="AN409" s="388" t="s">
        <v>302</v>
      </c>
    </row>
    <row r="410" spans="1:40" s="86" customFormat="1" ht="15" x14ac:dyDescent="0.2">
      <c r="A410" s="385" t="s">
        <v>164</v>
      </c>
      <c r="B410" s="586" t="s">
        <v>165</v>
      </c>
      <c r="C410" s="380" t="s">
        <v>980</v>
      </c>
      <c r="D410" s="87"/>
      <c r="E410" s="425">
        <v>269488152</v>
      </c>
      <c r="F410" s="425">
        <v>278856000</v>
      </c>
      <c r="G410" s="353" t="s">
        <v>302</v>
      </c>
      <c r="H410" s="353" t="s">
        <v>302</v>
      </c>
      <c r="I410" s="346">
        <v>269488152</v>
      </c>
      <c r="J410" s="89">
        <v>278856000</v>
      </c>
      <c r="K410" s="351">
        <v>0</v>
      </c>
      <c r="L410" s="350">
        <v>0</v>
      </c>
      <c r="M410" s="353" t="s">
        <v>302</v>
      </c>
      <c r="N410" s="353" t="s">
        <v>302</v>
      </c>
      <c r="O410" s="353" t="s">
        <v>302</v>
      </c>
      <c r="P410" s="353" t="s">
        <v>302</v>
      </c>
      <c r="Q410" s="353" t="s">
        <v>302</v>
      </c>
      <c r="R410" s="353" t="s">
        <v>302</v>
      </c>
      <c r="S410" s="353" t="s">
        <v>302</v>
      </c>
      <c r="T410" s="353" t="s">
        <v>302</v>
      </c>
      <c r="U410" s="351">
        <v>262339</v>
      </c>
      <c r="V410" s="350">
        <v>266267</v>
      </c>
      <c r="W410" s="351">
        <v>292721.39052499994</v>
      </c>
      <c r="X410" s="351">
        <v>296791.72880000004</v>
      </c>
      <c r="Y410" s="426">
        <v>1027.25</v>
      </c>
      <c r="Z410" s="426">
        <v>1047.28</v>
      </c>
      <c r="AA410" s="373">
        <v>1027.25</v>
      </c>
      <c r="AB410" s="401">
        <v>1047.28</v>
      </c>
      <c r="AC410" s="353" t="s">
        <v>1</v>
      </c>
      <c r="AD410" s="353" t="s">
        <v>302</v>
      </c>
      <c r="AE410" s="353" t="s">
        <v>302</v>
      </c>
      <c r="AF410" s="353" t="s">
        <v>302</v>
      </c>
      <c r="AG410" s="353" t="s">
        <v>302</v>
      </c>
      <c r="AH410" s="353" t="s">
        <v>302</v>
      </c>
      <c r="AI410" s="353" t="s">
        <v>302</v>
      </c>
      <c r="AJ410" s="353" t="s">
        <v>302</v>
      </c>
      <c r="AK410" s="353" t="s">
        <v>302</v>
      </c>
      <c r="AL410" s="353" t="s">
        <v>302</v>
      </c>
      <c r="AM410" s="353" t="s">
        <v>302</v>
      </c>
      <c r="AN410" s="388" t="s">
        <v>302</v>
      </c>
    </row>
    <row r="411" spans="1:40" s="86" customFormat="1" ht="15" x14ac:dyDescent="0.2">
      <c r="A411" s="385" t="s">
        <v>166</v>
      </c>
      <c r="B411" s="586" t="s">
        <v>932</v>
      </c>
      <c r="C411" s="380" t="s">
        <v>978</v>
      </c>
      <c r="D411" s="87"/>
      <c r="E411" s="425">
        <v>21629597</v>
      </c>
      <c r="F411" s="425">
        <v>22422305</v>
      </c>
      <c r="G411" s="353" t="s">
        <v>302</v>
      </c>
      <c r="H411" s="353" t="s">
        <v>302</v>
      </c>
      <c r="I411" s="346">
        <v>21629597</v>
      </c>
      <c r="J411" s="89">
        <v>22422305</v>
      </c>
      <c r="K411" s="351">
        <v>0</v>
      </c>
      <c r="L411" s="350">
        <v>0</v>
      </c>
      <c r="M411" s="353" t="s">
        <v>302</v>
      </c>
      <c r="N411" s="353" t="s">
        <v>302</v>
      </c>
      <c r="O411" s="353" t="s">
        <v>302</v>
      </c>
      <c r="P411" s="353" t="s">
        <v>302</v>
      </c>
      <c r="Q411" s="353" t="s">
        <v>302</v>
      </c>
      <c r="R411" s="353" t="s">
        <v>302</v>
      </c>
      <c r="S411" s="353" t="s">
        <v>302</v>
      </c>
      <c r="T411" s="353" t="s">
        <v>302</v>
      </c>
      <c r="U411" s="351">
        <v>319775.23</v>
      </c>
      <c r="V411" s="350">
        <v>325149.40000000002</v>
      </c>
      <c r="W411" s="351">
        <v>364260.79702499992</v>
      </c>
      <c r="X411" s="351">
        <v>369746.69380000001</v>
      </c>
      <c r="Y411" s="426">
        <v>67.64</v>
      </c>
      <c r="Z411" s="426">
        <v>68.959999999999994</v>
      </c>
      <c r="AA411" s="373">
        <v>67.64</v>
      </c>
      <c r="AB411" s="401">
        <v>68.959999999999994</v>
      </c>
      <c r="AC411" s="353" t="s">
        <v>1</v>
      </c>
      <c r="AD411" s="353" t="s">
        <v>302</v>
      </c>
      <c r="AE411" s="353" t="s">
        <v>302</v>
      </c>
      <c r="AF411" s="353" t="s">
        <v>302</v>
      </c>
      <c r="AG411" s="353" t="s">
        <v>302</v>
      </c>
      <c r="AH411" s="353" t="s">
        <v>302</v>
      </c>
      <c r="AI411" s="353" t="s">
        <v>302</v>
      </c>
      <c r="AJ411" s="353" t="s">
        <v>302</v>
      </c>
      <c r="AK411" s="353" t="s">
        <v>302</v>
      </c>
      <c r="AL411" s="353" t="s">
        <v>302</v>
      </c>
      <c r="AM411" s="353" t="s">
        <v>302</v>
      </c>
      <c r="AN411" s="388" t="s">
        <v>302</v>
      </c>
    </row>
    <row r="412" spans="1:40" s="86" customFormat="1" ht="15" x14ac:dyDescent="0.2">
      <c r="A412" s="385" t="s">
        <v>933</v>
      </c>
      <c r="B412" s="586" t="s">
        <v>837</v>
      </c>
      <c r="C412" s="380" t="s">
        <v>976</v>
      </c>
      <c r="D412" s="87"/>
      <c r="E412" s="425">
        <v>56795334</v>
      </c>
      <c r="F412" s="425">
        <v>57749792</v>
      </c>
      <c r="G412" s="353" t="s">
        <v>302</v>
      </c>
      <c r="H412" s="353" t="s">
        <v>302</v>
      </c>
      <c r="I412" s="346">
        <v>56795334</v>
      </c>
      <c r="J412" s="89">
        <v>57749792</v>
      </c>
      <c r="K412" s="351">
        <v>0</v>
      </c>
      <c r="L412" s="350">
        <v>0</v>
      </c>
      <c r="M412" s="353" t="s">
        <v>302</v>
      </c>
      <c r="N412" s="353" t="s">
        <v>302</v>
      </c>
      <c r="O412" s="353" t="s">
        <v>302</v>
      </c>
      <c r="P412" s="353" t="s">
        <v>302</v>
      </c>
      <c r="Q412" s="353" t="s">
        <v>302</v>
      </c>
      <c r="R412" s="353" t="s">
        <v>302</v>
      </c>
      <c r="S412" s="353" t="s">
        <v>302</v>
      </c>
      <c r="T412" s="353" t="s">
        <v>302</v>
      </c>
      <c r="U412" s="351">
        <v>319775.53999999998</v>
      </c>
      <c r="V412" s="350">
        <v>325149</v>
      </c>
      <c r="W412" s="351">
        <v>364260.79702499992</v>
      </c>
      <c r="X412" s="351">
        <v>369746.69380000001</v>
      </c>
      <c r="Y412" s="426">
        <v>177.61</v>
      </c>
      <c r="Z412" s="426">
        <v>177.61</v>
      </c>
      <c r="AA412" s="373">
        <v>177.61</v>
      </c>
      <c r="AB412" s="401">
        <v>177.61</v>
      </c>
      <c r="AC412" s="353" t="s">
        <v>1</v>
      </c>
      <c r="AD412" s="353" t="s">
        <v>302</v>
      </c>
      <c r="AE412" s="353" t="s">
        <v>302</v>
      </c>
      <c r="AF412" s="353" t="s">
        <v>302</v>
      </c>
      <c r="AG412" s="353" t="s">
        <v>302</v>
      </c>
      <c r="AH412" s="353" t="s">
        <v>302</v>
      </c>
      <c r="AI412" s="353" t="s">
        <v>302</v>
      </c>
      <c r="AJ412" s="353" t="s">
        <v>302</v>
      </c>
      <c r="AK412" s="353" t="s">
        <v>302</v>
      </c>
      <c r="AL412" s="353" t="s">
        <v>302</v>
      </c>
      <c r="AM412" s="353" t="s">
        <v>302</v>
      </c>
      <c r="AN412" s="388" t="s">
        <v>302</v>
      </c>
    </row>
    <row r="413" spans="1:40" s="86" customFormat="1" ht="15" x14ac:dyDescent="0.2">
      <c r="A413" s="385" t="s">
        <v>227</v>
      </c>
      <c r="B413" s="586" t="s">
        <v>228</v>
      </c>
      <c r="C413" s="380" t="s">
        <v>980</v>
      </c>
      <c r="D413" s="87"/>
      <c r="E413" s="425">
        <v>261173622</v>
      </c>
      <c r="F413" s="425">
        <v>266170684</v>
      </c>
      <c r="G413" s="353" t="s">
        <v>302</v>
      </c>
      <c r="H413" s="353" t="s">
        <v>302</v>
      </c>
      <c r="I413" s="346">
        <v>261173622</v>
      </c>
      <c r="J413" s="89">
        <v>266170684</v>
      </c>
      <c r="K413" s="351">
        <v>0</v>
      </c>
      <c r="L413" s="350">
        <v>1068952</v>
      </c>
      <c r="M413" s="353" t="s">
        <v>302</v>
      </c>
      <c r="N413" s="353" t="s">
        <v>302</v>
      </c>
      <c r="O413" s="353" t="s">
        <v>302</v>
      </c>
      <c r="P413" s="353" t="s">
        <v>302</v>
      </c>
      <c r="Q413" s="353" t="s">
        <v>302</v>
      </c>
      <c r="R413" s="353" t="s">
        <v>302</v>
      </c>
      <c r="S413" s="353" t="s">
        <v>302</v>
      </c>
      <c r="T413" s="353" t="s">
        <v>302</v>
      </c>
      <c r="U413" s="351">
        <v>231839.03</v>
      </c>
      <c r="V413" s="350">
        <v>236274.8</v>
      </c>
      <c r="W413" s="351">
        <v>260135.567935</v>
      </c>
      <c r="X413" s="351">
        <v>264737.61278000002</v>
      </c>
      <c r="Y413" s="426">
        <v>1126.53</v>
      </c>
      <c r="Z413" s="426">
        <v>1126.53</v>
      </c>
      <c r="AA413" s="373">
        <v>1126.53</v>
      </c>
      <c r="AB413" s="401">
        <v>1126.53</v>
      </c>
      <c r="AC413" s="353" t="s">
        <v>1</v>
      </c>
      <c r="AD413" s="353" t="s">
        <v>302</v>
      </c>
      <c r="AE413" s="353" t="s">
        <v>302</v>
      </c>
      <c r="AF413" s="353" t="s">
        <v>302</v>
      </c>
      <c r="AG413" s="353" t="s">
        <v>302</v>
      </c>
      <c r="AH413" s="353" t="s">
        <v>302</v>
      </c>
      <c r="AI413" s="353" t="s">
        <v>302</v>
      </c>
      <c r="AJ413" s="353" t="s">
        <v>302</v>
      </c>
      <c r="AK413" s="353" t="s">
        <v>302</v>
      </c>
      <c r="AL413" s="353" t="s">
        <v>302</v>
      </c>
      <c r="AM413" s="353" t="s">
        <v>302</v>
      </c>
      <c r="AN413" s="388" t="s">
        <v>302</v>
      </c>
    </row>
    <row r="414" spans="1:40" s="86" customFormat="1" ht="15" x14ac:dyDescent="0.2">
      <c r="A414" s="385" t="s">
        <v>934</v>
      </c>
      <c r="B414" s="586" t="s">
        <v>807</v>
      </c>
      <c r="C414" s="380" t="s">
        <v>976</v>
      </c>
      <c r="D414" s="87"/>
      <c r="E414" s="425">
        <v>38663795.030000001</v>
      </c>
      <c r="F414" s="425">
        <v>40190349</v>
      </c>
      <c r="G414" s="353" t="s">
        <v>302</v>
      </c>
      <c r="H414" s="353" t="s">
        <v>302</v>
      </c>
      <c r="I414" s="346">
        <v>38663795.030000001</v>
      </c>
      <c r="J414" s="89">
        <v>40190349</v>
      </c>
      <c r="K414" s="351">
        <v>0</v>
      </c>
      <c r="L414" s="350">
        <v>0</v>
      </c>
      <c r="M414" s="353" t="s">
        <v>302</v>
      </c>
      <c r="N414" s="353" t="s">
        <v>302</v>
      </c>
      <c r="O414" s="353" t="s">
        <v>302</v>
      </c>
      <c r="P414" s="353" t="s">
        <v>302</v>
      </c>
      <c r="Q414" s="353" t="s">
        <v>302</v>
      </c>
      <c r="R414" s="353" t="s">
        <v>302</v>
      </c>
      <c r="S414" s="353" t="s">
        <v>302</v>
      </c>
      <c r="T414" s="353" t="s">
        <v>302</v>
      </c>
      <c r="U414" s="351">
        <v>231839.03</v>
      </c>
      <c r="V414" s="350">
        <v>236275</v>
      </c>
      <c r="W414" s="351">
        <v>260135.567935</v>
      </c>
      <c r="X414" s="351">
        <v>264737.61278000002</v>
      </c>
      <c r="Y414" s="426">
        <v>166.77</v>
      </c>
      <c r="Z414" s="426">
        <v>170.1</v>
      </c>
      <c r="AA414" s="373">
        <v>166.77</v>
      </c>
      <c r="AB414" s="401">
        <v>170.1</v>
      </c>
      <c r="AC414" s="353" t="s">
        <v>1</v>
      </c>
      <c r="AD414" s="353" t="s">
        <v>302</v>
      </c>
      <c r="AE414" s="353" t="s">
        <v>302</v>
      </c>
      <c r="AF414" s="353" t="s">
        <v>302</v>
      </c>
      <c r="AG414" s="353" t="s">
        <v>302</v>
      </c>
      <c r="AH414" s="353" t="s">
        <v>302</v>
      </c>
      <c r="AI414" s="353" t="s">
        <v>302</v>
      </c>
      <c r="AJ414" s="353" t="s">
        <v>302</v>
      </c>
      <c r="AK414" s="353" t="s">
        <v>302</v>
      </c>
      <c r="AL414" s="353" t="s">
        <v>302</v>
      </c>
      <c r="AM414" s="353" t="s">
        <v>302</v>
      </c>
      <c r="AN414" s="388" t="s">
        <v>302</v>
      </c>
    </row>
    <row r="415" spans="1:40" s="86" customFormat="1" ht="15" x14ac:dyDescent="0.2">
      <c r="A415" s="385" t="s">
        <v>154</v>
      </c>
      <c r="B415" s="586" t="s">
        <v>155</v>
      </c>
      <c r="C415" s="380" t="s">
        <v>980</v>
      </c>
      <c r="D415" s="87"/>
      <c r="E415" s="425">
        <v>563991060.76999998</v>
      </c>
      <c r="F415" s="425">
        <v>586883915</v>
      </c>
      <c r="G415" s="353" t="s">
        <v>302</v>
      </c>
      <c r="H415" s="353" t="s">
        <v>302</v>
      </c>
      <c r="I415" s="346">
        <v>563991060.76999998</v>
      </c>
      <c r="J415" s="89">
        <v>586883915</v>
      </c>
      <c r="K415" s="351">
        <v>1071809</v>
      </c>
      <c r="L415" s="350">
        <v>1070991</v>
      </c>
      <c r="M415" s="353" t="s">
        <v>302</v>
      </c>
      <c r="N415" s="353" t="s">
        <v>302</v>
      </c>
      <c r="O415" s="353" t="s">
        <v>302</v>
      </c>
      <c r="P415" s="353" t="s">
        <v>302</v>
      </c>
      <c r="Q415" s="353" t="s">
        <v>302</v>
      </c>
      <c r="R415" s="353" t="s">
        <v>302</v>
      </c>
      <c r="S415" s="353" t="s">
        <v>302</v>
      </c>
      <c r="T415" s="353" t="s">
        <v>302</v>
      </c>
      <c r="U415" s="351">
        <v>471631.47</v>
      </c>
      <c r="V415" s="350">
        <v>481178.6</v>
      </c>
      <c r="W415" s="351">
        <v>506839.17422499997</v>
      </c>
      <c r="X415" s="351">
        <v>511555.06310000003</v>
      </c>
      <c r="Y415" s="426">
        <v>1195.83</v>
      </c>
      <c r="Z415" s="426">
        <v>1219.68</v>
      </c>
      <c r="AA415" s="373">
        <v>1195.83</v>
      </c>
      <c r="AB415" s="401">
        <v>1219.68</v>
      </c>
      <c r="AC415" s="353" t="s">
        <v>1</v>
      </c>
      <c r="AD415" s="353" t="s">
        <v>302</v>
      </c>
      <c r="AE415" s="353" t="s">
        <v>302</v>
      </c>
      <c r="AF415" s="353" t="s">
        <v>302</v>
      </c>
      <c r="AG415" s="353" t="s">
        <v>302</v>
      </c>
      <c r="AH415" s="353" t="s">
        <v>302</v>
      </c>
      <c r="AI415" s="353" t="s">
        <v>302</v>
      </c>
      <c r="AJ415" s="353" t="s">
        <v>302</v>
      </c>
      <c r="AK415" s="353" t="s">
        <v>302</v>
      </c>
      <c r="AL415" s="353" t="s">
        <v>302</v>
      </c>
      <c r="AM415" s="353" t="s">
        <v>302</v>
      </c>
      <c r="AN415" s="388" t="s">
        <v>302</v>
      </c>
    </row>
    <row r="416" spans="1:40" s="86" customFormat="1" ht="15" x14ac:dyDescent="0.2">
      <c r="A416" s="385" t="s">
        <v>935</v>
      </c>
      <c r="B416" s="586" t="s">
        <v>851</v>
      </c>
      <c r="C416" s="380" t="s">
        <v>976</v>
      </c>
      <c r="D416" s="87"/>
      <c r="E416" s="425">
        <v>99834928</v>
      </c>
      <c r="F416" s="425">
        <v>103881648</v>
      </c>
      <c r="G416" s="353" t="s">
        <v>302</v>
      </c>
      <c r="H416" s="353" t="s">
        <v>302</v>
      </c>
      <c r="I416" s="346">
        <v>99834928</v>
      </c>
      <c r="J416" s="89">
        <v>103881648</v>
      </c>
      <c r="K416" s="351">
        <v>0</v>
      </c>
      <c r="L416" s="350">
        <v>0</v>
      </c>
      <c r="M416" s="353" t="s">
        <v>302</v>
      </c>
      <c r="N416" s="353" t="s">
        <v>302</v>
      </c>
      <c r="O416" s="353" t="s">
        <v>302</v>
      </c>
      <c r="P416" s="353" t="s">
        <v>302</v>
      </c>
      <c r="Q416" s="353" t="s">
        <v>302</v>
      </c>
      <c r="R416" s="353" t="s">
        <v>302</v>
      </c>
      <c r="S416" s="353" t="s">
        <v>302</v>
      </c>
      <c r="T416" s="353" t="s">
        <v>302</v>
      </c>
      <c r="U416" s="351">
        <v>471631</v>
      </c>
      <c r="V416" s="350">
        <v>481178.6</v>
      </c>
      <c r="W416" s="351">
        <v>506839.17422499997</v>
      </c>
      <c r="X416" s="351">
        <v>511555.06310000003</v>
      </c>
      <c r="Y416" s="426">
        <v>211.68</v>
      </c>
      <c r="Z416" s="426">
        <v>215.89</v>
      </c>
      <c r="AA416" s="373">
        <v>211.68</v>
      </c>
      <c r="AB416" s="401">
        <v>215.89</v>
      </c>
      <c r="AC416" s="353" t="s">
        <v>1</v>
      </c>
      <c r="AD416" s="353" t="s">
        <v>302</v>
      </c>
      <c r="AE416" s="353" t="s">
        <v>302</v>
      </c>
      <c r="AF416" s="353" t="s">
        <v>302</v>
      </c>
      <c r="AG416" s="353" t="s">
        <v>302</v>
      </c>
      <c r="AH416" s="353" t="s">
        <v>302</v>
      </c>
      <c r="AI416" s="353" t="s">
        <v>302</v>
      </c>
      <c r="AJ416" s="353" t="s">
        <v>302</v>
      </c>
      <c r="AK416" s="353" t="s">
        <v>302</v>
      </c>
      <c r="AL416" s="353" t="s">
        <v>302</v>
      </c>
      <c r="AM416" s="353" t="s">
        <v>302</v>
      </c>
      <c r="AN416" s="388" t="s">
        <v>302</v>
      </c>
    </row>
    <row r="417" spans="1:42" s="86" customFormat="1" ht="15" x14ac:dyDescent="0.2">
      <c r="A417" s="385" t="s">
        <v>936</v>
      </c>
      <c r="B417" s="586" t="s">
        <v>797</v>
      </c>
      <c r="C417" s="380" t="s">
        <v>976</v>
      </c>
      <c r="D417" s="87"/>
      <c r="E417" s="425">
        <v>80671530.109999999</v>
      </c>
      <c r="F417" s="425">
        <v>83878823</v>
      </c>
      <c r="G417" s="353" t="s">
        <v>302</v>
      </c>
      <c r="H417" s="353" t="s">
        <v>302</v>
      </c>
      <c r="I417" s="346">
        <v>80671530.109999999</v>
      </c>
      <c r="J417" s="89">
        <v>83878823</v>
      </c>
      <c r="K417" s="351">
        <v>0</v>
      </c>
      <c r="L417" s="350">
        <v>0</v>
      </c>
      <c r="M417" s="353" t="s">
        <v>302</v>
      </c>
      <c r="N417" s="353" t="s">
        <v>302</v>
      </c>
      <c r="O417" s="353" t="s">
        <v>302</v>
      </c>
      <c r="P417" s="353" t="s">
        <v>302</v>
      </c>
      <c r="Q417" s="353" t="s">
        <v>302</v>
      </c>
      <c r="R417" s="353" t="s">
        <v>302</v>
      </c>
      <c r="S417" s="353" t="s">
        <v>302</v>
      </c>
      <c r="T417" s="353" t="s">
        <v>302</v>
      </c>
      <c r="U417" s="351">
        <v>571655.78</v>
      </c>
      <c r="V417" s="350">
        <v>582856.1</v>
      </c>
      <c r="W417" s="351">
        <v>644655.10167999996</v>
      </c>
      <c r="X417" s="351">
        <v>654353.71660000004</v>
      </c>
      <c r="Y417" s="426">
        <v>141.12</v>
      </c>
      <c r="Z417" s="426">
        <v>143.91</v>
      </c>
      <c r="AA417" s="373">
        <v>141.12</v>
      </c>
      <c r="AB417" s="401">
        <v>143.91</v>
      </c>
      <c r="AC417" s="353" t="s">
        <v>1</v>
      </c>
      <c r="AD417" s="353" t="s">
        <v>302</v>
      </c>
      <c r="AE417" s="353" t="s">
        <v>302</v>
      </c>
      <c r="AF417" s="353" t="s">
        <v>302</v>
      </c>
      <c r="AG417" s="353" t="s">
        <v>302</v>
      </c>
      <c r="AH417" s="353" t="s">
        <v>302</v>
      </c>
      <c r="AI417" s="353" t="s">
        <v>302</v>
      </c>
      <c r="AJ417" s="353" t="s">
        <v>302</v>
      </c>
      <c r="AK417" s="353" t="s">
        <v>302</v>
      </c>
      <c r="AL417" s="353" t="s">
        <v>302</v>
      </c>
      <c r="AM417" s="353" t="s">
        <v>302</v>
      </c>
      <c r="AN417" s="388" t="s">
        <v>302</v>
      </c>
    </row>
    <row r="418" spans="1:42" s="86" customFormat="1" ht="15" x14ac:dyDescent="0.2">
      <c r="A418" s="385" t="s">
        <v>937</v>
      </c>
      <c r="B418" s="586" t="s">
        <v>805</v>
      </c>
      <c r="C418" s="380" t="s">
        <v>976</v>
      </c>
      <c r="D418" s="87"/>
      <c r="E418" s="425">
        <v>132675402</v>
      </c>
      <c r="F418" s="425">
        <v>138091040</v>
      </c>
      <c r="G418" s="353" t="s">
        <v>302</v>
      </c>
      <c r="H418" s="353" t="s">
        <v>302</v>
      </c>
      <c r="I418" s="346">
        <v>132675402</v>
      </c>
      <c r="J418" s="89">
        <v>138091040</v>
      </c>
      <c r="K418" s="351">
        <v>0</v>
      </c>
      <c r="L418" s="350">
        <v>0</v>
      </c>
      <c r="M418" s="353" t="s">
        <v>302</v>
      </c>
      <c r="N418" s="353" t="s">
        <v>302</v>
      </c>
      <c r="O418" s="353" t="s">
        <v>302</v>
      </c>
      <c r="P418" s="353" t="s">
        <v>302</v>
      </c>
      <c r="Q418" s="353" t="s">
        <v>302</v>
      </c>
      <c r="R418" s="353" t="s">
        <v>302</v>
      </c>
      <c r="S418" s="353" t="s">
        <v>302</v>
      </c>
      <c r="T418" s="353" t="s">
        <v>302</v>
      </c>
      <c r="U418" s="351">
        <v>826586.5</v>
      </c>
      <c r="V418" s="350">
        <v>843561.6</v>
      </c>
      <c r="W418" s="351">
        <v>896527.25471000001</v>
      </c>
      <c r="X418" s="351">
        <v>911162.06289599999</v>
      </c>
      <c r="Y418" s="426">
        <v>160.51</v>
      </c>
      <c r="Z418" s="426">
        <v>163.69999999999999</v>
      </c>
      <c r="AA418" s="373">
        <v>160.51</v>
      </c>
      <c r="AB418" s="401">
        <v>163.69999999999999</v>
      </c>
      <c r="AC418" s="353" t="s">
        <v>1</v>
      </c>
      <c r="AD418" s="353" t="s">
        <v>302</v>
      </c>
      <c r="AE418" s="353" t="s">
        <v>302</v>
      </c>
      <c r="AF418" s="353" t="s">
        <v>302</v>
      </c>
      <c r="AG418" s="353" t="s">
        <v>302</v>
      </c>
      <c r="AH418" s="353" t="s">
        <v>302</v>
      </c>
      <c r="AI418" s="353" t="s">
        <v>302</v>
      </c>
      <c r="AJ418" s="353" t="s">
        <v>302</v>
      </c>
      <c r="AK418" s="353" t="s">
        <v>302</v>
      </c>
      <c r="AL418" s="353" t="s">
        <v>302</v>
      </c>
      <c r="AM418" s="353" t="s">
        <v>302</v>
      </c>
      <c r="AN418" s="388" t="s">
        <v>302</v>
      </c>
    </row>
    <row r="419" spans="1:42" s="86" customFormat="1" ht="15" x14ac:dyDescent="0.2">
      <c r="A419" s="385" t="s">
        <v>716</v>
      </c>
      <c r="B419" s="586" t="s">
        <v>938</v>
      </c>
      <c r="C419" s="380" t="s">
        <v>983</v>
      </c>
      <c r="D419" s="87"/>
      <c r="E419" s="425">
        <v>19538109</v>
      </c>
      <c r="F419" s="425">
        <v>20265076</v>
      </c>
      <c r="G419" s="353" t="s">
        <v>302</v>
      </c>
      <c r="H419" s="353" t="s">
        <v>302</v>
      </c>
      <c r="I419" s="346">
        <v>19538109</v>
      </c>
      <c r="J419" s="89">
        <v>20265076</v>
      </c>
      <c r="K419" s="351">
        <v>0</v>
      </c>
      <c r="L419" s="350">
        <v>0</v>
      </c>
      <c r="M419" s="353" t="s">
        <v>302</v>
      </c>
      <c r="N419" s="353" t="s">
        <v>302</v>
      </c>
      <c r="O419" s="353" t="s">
        <v>302</v>
      </c>
      <c r="P419" s="353" t="s">
        <v>302</v>
      </c>
      <c r="Q419" s="353" t="s">
        <v>302</v>
      </c>
      <c r="R419" s="353" t="s">
        <v>302</v>
      </c>
      <c r="S419" s="353" t="s">
        <v>302</v>
      </c>
      <c r="T419" s="353" t="s">
        <v>302</v>
      </c>
      <c r="U419" s="351">
        <v>267060</v>
      </c>
      <c r="V419" s="350">
        <v>271577</v>
      </c>
      <c r="W419" s="351">
        <v>330799.83</v>
      </c>
      <c r="X419" s="351">
        <v>334841.58775000001</v>
      </c>
      <c r="Y419" s="426">
        <v>73.16</v>
      </c>
      <c r="Z419" s="426">
        <v>74.62</v>
      </c>
      <c r="AA419" s="373">
        <v>73.16</v>
      </c>
      <c r="AB419" s="401">
        <v>74.62</v>
      </c>
      <c r="AC419" s="353" t="s">
        <v>1</v>
      </c>
      <c r="AD419" s="353" t="s">
        <v>302</v>
      </c>
      <c r="AE419" s="353" t="s">
        <v>302</v>
      </c>
      <c r="AF419" s="353" t="s">
        <v>302</v>
      </c>
      <c r="AG419" s="353" t="s">
        <v>302</v>
      </c>
      <c r="AH419" s="353" t="s">
        <v>302</v>
      </c>
      <c r="AI419" s="353" t="s">
        <v>302</v>
      </c>
      <c r="AJ419" s="353" t="s">
        <v>302</v>
      </c>
      <c r="AK419" s="353" t="s">
        <v>302</v>
      </c>
      <c r="AL419" s="353" t="s">
        <v>302</v>
      </c>
      <c r="AM419" s="353" t="s">
        <v>302</v>
      </c>
      <c r="AN419" s="388" t="s">
        <v>302</v>
      </c>
    </row>
    <row r="420" spans="1:42" s="86" customFormat="1" ht="15" x14ac:dyDescent="0.2">
      <c r="A420" s="385" t="s">
        <v>706</v>
      </c>
      <c r="B420" s="586" t="s">
        <v>707</v>
      </c>
      <c r="C420" s="380" t="s">
        <v>980</v>
      </c>
      <c r="D420" s="87"/>
      <c r="E420" s="425">
        <v>218721312.34</v>
      </c>
      <c r="F420" s="425">
        <v>227399933</v>
      </c>
      <c r="G420" s="353" t="s">
        <v>302</v>
      </c>
      <c r="H420" s="353" t="s">
        <v>302</v>
      </c>
      <c r="I420" s="346">
        <v>218721312.34</v>
      </c>
      <c r="J420" s="89">
        <v>227399933</v>
      </c>
      <c r="K420" s="351">
        <v>0</v>
      </c>
      <c r="L420" s="350">
        <v>0</v>
      </c>
      <c r="M420" s="353" t="s">
        <v>302</v>
      </c>
      <c r="N420" s="353" t="s">
        <v>302</v>
      </c>
      <c r="O420" s="353" t="s">
        <v>302</v>
      </c>
      <c r="P420" s="353" t="s">
        <v>302</v>
      </c>
      <c r="Q420" s="353" t="s">
        <v>302</v>
      </c>
      <c r="R420" s="353" t="s">
        <v>302</v>
      </c>
      <c r="S420" s="353" t="s">
        <v>302</v>
      </c>
      <c r="T420" s="353" t="s">
        <v>302</v>
      </c>
      <c r="U420" s="351">
        <v>185641.8</v>
      </c>
      <c r="V420" s="350">
        <v>189320.09</v>
      </c>
      <c r="W420" s="351">
        <v>206069.19909999997</v>
      </c>
      <c r="X420" s="351">
        <v>210673.17195000002</v>
      </c>
      <c r="Y420" s="426">
        <v>1178.19</v>
      </c>
      <c r="Z420" s="426">
        <v>1201.1400000000001</v>
      </c>
      <c r="AA420" s="373">
        <v>1178.19</v>
      </c>
      <c r="AB420" s="401">
        <v>1201.1400000000001</v>
      </c>
      <c r="AC420" s="353" t="s">
        <v>1</v>
      </c>
      <c r="AD420" s="353" t="s">
        <v>302</v>
      </c>
      <c r="AE420" s="353" t="s">
        <v>302</v>
      </c>
      <c r="AF420" s="353" t="s">
        <v>302</v>
      </c>
      <c r="AG420" s="353" t="s">
        <v>302</v>
      </c>
      <c r="AH420" s="353" t="s">
        <v>302</v>
      </c>
      <c r="AI420" s="353" t="s">
        <v>302</v>
      </c>
      <c r="AJ420" s="353" t="s">
        <v>302</v>
      </c>
      <c r="AK420" s="353" t="s">
        <v>302</v>
      </c>
      <c r="AL420" s="353" t="s">
        <v>302</v>
      </c>
      <c r="AM420" s="353" t="s">
        <v>302</v>
      </c>
      <c r="AN420" s="388" t="s">
        <v>302</v>
      </c>
    </row>
    <row r="421" spans="1:42" s="86" customFormat="1" ht="15" x14ac:dyDescent="0.2">
      <c r="A421" s="385" t="s">
        <v>939</v>
      </c>
      <c r="B421" s="586" t="s">
        <v>858</v>
      </c>
      <c r="C421" s="380" t="s">
        <v>976</v>
      </c>
      <c r="D421" s="87"/>
      <c r="E421" s="425">
        <v>34262264.520000003</v>
      </c>
      <c r="F421" s="425">
        <v>35636463</v>
      </c>
      <c r="G421" s="353" t="s">
        <v>302</v>
      </c>
      <c r="H421" s="353" t="s">
        <v>302</v>
      </c>
      <c r="I421" s="346">
        <v>34262264.520000003</v>
      </c>
      <c r="J421" s="89">
        <v>35636463</v>
      </c>
      <c r="K421" s="351">
        <v>0</v>
      </c>
      <c r="L421" s="350">
        <v>0</v>
      </c>
      <c r="M421" s="353" t="s">
        <v>302</v>
      </c>
      <c r="N421" s="353" t="s">
        <v>302</v>
      </c>
      <c r="O421" s="353" t="s">
        <v>302</v>
      </c>
      <c r="P421" s="353" t="s">
        <v>302</v>
      </c>
      <c r="Q421" s="353" t="s">
        <v>302</v>
      </c>
      <c r="R421" s="353" t="s">
        <v>302</v>
      </c>
      <c r="S421" s="353" t="s">
        <v>302</v>
      </c>
      <c r="T421" s="353" t="s">
        <v>302</v>
      </c>
      <c r="U421" s="351">
        <v>185641.8</v>
      </c>
      <c r="V421" s="350">
        <v>189320</v>
      </c>
      <c r="W421" s="351">
        <v>206069.19909999997</v>
      </c>
      <c r="X421" s="351">
        <v>210673.17195000002</v>
      </c>
      <c r="Y421" s="426">
        <v>184.56</v>
      </c>
      <c r="Z421" s="426">
        <v>188.23</v>
      </c>
      <c r="AA421" s="373">
        <v>184.56</v>
      </c>
      <c r="AB421" s="401">
        <v>188.23</v>
      </c>
      <c r="AC421" s="353" t="s">
        <v>1</v>
      </c>
      <c r="AD421" s="353" t="s">
        <v>302</v>
      </c>
      <c r="AE421" s="353" t="s">
        <v>302</v>
      </c>
      <c r="AF421" s="353" t="s">
        <v>302</v>
      </c>
      <c r="AG421" s="353" t="s">
        <v>302</v>
      </c>
      <c r="AH421" s="353" t="s">
        <v>302</v>
      </c>
      <c r="AI421" s="353" t="s">
        <v>302</v>
      </c>
      <c r="AJ421" s="353" t="s">
        <v>302</v>
      </c>
      <c r="AK421" s="353" t="s">
        <v>302</v>
      </c>
      <c r="AL421" s="353" t="s">
        <v>302</v>
      </c>
      <c r="AM421" s="353" t="s">
        <v>302</v>
      </c>
      <c r="AN421" s="388" t="s">
        <v>302</v>
      </c>
    </row>
    <row r="422" spans="1:42" s="86" customFormat="1" ht="15" x14ac:dyDescent="0.2">
      <c r="A422" s="385" t="s">
        <v>940</v>
      </c>
      <c r="B422" s="586" t="s">
        <v>832</v>
      </c>
      <c r="C422" s="380" t="s">
        <v>976</v>
      </c>
      <c r="D422" s="87"/>
      <c r="E422" s="425">
        <v>73319934.090000004</v>
      </c>
      <c r="F422" s="425">
        <v>76196042</v>
      </c>
      <c r="G422" s="353" t="s">
        <v>302</v>
      </c>
      <c r="H422" s="353" t="s">
        <v>302</v>
      </c>
      <c r="I422" s="346">
        <v>73319934.090000004</v>
      </c>
      <c r="J422" s="89">
        <v>76196042</v>
      </c>
      <c r="K422" s="351">
        <v>0</v>
      </c>
      <c r="L422" s="350">
        <v>0</v>
      </c>
      <c r="M422" s="353" t="s">
        <v>302</v>
      </c>
      <c r="N422" s="353" t="s">
        <v>302</v>
      </c>
      <c r="O422" s="353" t="s">
        <v>302</v>
      </c>
      <c r="P422" s="353" t="s">
        <v>302</v>
      </c>
      <c r="Q422" s="353" t="s">
        <v>302</v>
      </c>
      <c r="R422" s="353" t="s">
        <v>302</v>
      </c>
      <c r="S422" s="353" t="s">
        <v>302</v>
      </c>
      <c r="T422" s="353" t="s">
        <v>302</v>
      </c>
      <c r="U422" s="351">
        <v>402244.45</v>
      </c>
      <c r="V422" s="350">
        <v>409867</v>
      </c>
      <c r="W422" s="351">
        <v>453499.06782500003</v>
      </c>
      <c r="X422" s="351">
        <v>460443.40240000002</v>
      </c>
      <c r="Y422" s="426">
        <v>182.28</v>
      </c>
      <c r="Z422" s="426">
        <v>185.9</v>
      </c>
      <c r="AA422" s="373">
        <v>182.28</v>
      </c>
      <c r="AB422" s="401">
        <v>185.9</v>
      </c>
      <c r="AC422" s="353" t="s">
        <v>1</v>
      </c>
      <c r="AD422" s="353" t="s">
        <v>302</v>
      </c>
      <c r="AE422" s="353" t="s">
        <v>302</v>
      </c>
      <c r="AF422" s="353" t="s">
        <v>302</v>
      </c>
      <c r="AG422" s="353" t="s">
        <v>302</v>
      </c>
      <c r="AH422" s="353" t="s">
        <v>302</v>
      </c>
      <c r="AI422" s="353" t="s">
        <v>302</v>
      </c>
      <c r="AJ422" s="353" t="s">
        <v>302</v>
      </c>
      <c r="AK422" s="353" t="s">
        <v>302</v>
      </c>
      <c r="AL422" s="353" t="s">
        <v>302</v>
      </c>
      <c r="AM422" s="353" t="s">
        <v>302</v>
      </c>
      <c r="AN422" s="388" t="s">
        <v>302</v>
      </c>
    </row>
    <row r="423" spans="1:42" s="86" customFormat="1" ht="15" x14ac:dyDescent="0.2">
      <c r="A423" s="385" t="s">
        <v>710</v>
      </c>
      <c r="B423" s="586" t="s">
        <v>941</v>
      </c>
      <c r="C423" s="380" t="s">
        <v>983</v>
      </c>
      <c r="D423" s="87"/>
      <c r="E423" s="425">
        <v>34710000</v>
      </c>
      <c r="F423" s="425">
        <v>36211270</v>
      </c>
      <c r="G423" s="353" t="s">
        <v>302</v>
      </c>
      <c r="H423" s="353" t="s">
        <v>302</v>
      </c>
      <c r="I423" s="346">
        <v>34710000</v>
      </c>
      <c r="J423" s="89">
        <v>36211270</v>
      </c>
      <c r="K423" s="351">
        <v>0</v>
      </c>
      <c r="L423" s="350">
        <v>0</v>
      </c>
      <c r="M423" s="353" t="s">
        <v>302</v>
      </c>
      <c r="N423" s="353" t="s">
        <v>302</v>
      </c>
      <c r="O423" s="353" t="s">
        <v>302</v>
      </c>
      <c r="P423" s="353" t="s">
        <v>302</v>
      </c>
      <c r="Q423" s="353" t="s">
        <v>302</v>
      </c>
      <c r="R423" s="353" t="s">
        <v>302</v>
      </c>
      <c r="S423" s="353" t="s">
        <v>302</v>
      </c>
      <c r="T423" s="353" t="s">
        <v>302</v>
      </c>
      <c r="U423" s="351">
        <v>644377.4</v>
      </c>
      <c r="V423" s="350">
        <v>659147.69999999995</v>
      </c>
      <c r="W423" s="351">
        <v>819814.76627200004</v>
      </c>
      <c r="X423" s="351">
        <v>825169.25153599994</v>
      </c>
      <c r="Y423" s="426">
        <v>53.87</v>
      </c>
      <c r="Z423" s="426">
        <v>54.94</v>
      </c>
      <c r="AA423" s="373">
        <v>53.87</v>
      </c>
      <c r="AB423" s="401">
        <v>54.94</v>
      </c>
      <c r="AC423" s="353" t="s">
        <v>1</v>
      </c>
      <c r="AD423" s="353" t="s">
        <v>302</v>
      </c>
      <c r="AE423" s="353" t="s">
        <v>302</v>
      </c>
      <c r="AF423" s="353" t="s">
        <v>302</v>
      </c>
      <c r="AG423" s="353" t="s">
        <v>302</v>
      </c>
      <c r="AH423" s="353" t="s">
        <v>302</v>
      </c>
      <c r="AI423" s="353" t="s">
        <v>302</v>
      </c>
      <c r="AJ423" s="353" t="s">
        <v>302</v>
      </c>
      <c r="AK423" s="353" t="s">
        <v>302</v>
      </c>
      <c r="AL423" s="353" t="s">
        <v>302</v>
      </c>
      <c r="AM423" s="353" t="s">
        <v>302</v>
      </c>
      <c r="AN423" s="388" t="s">
        <v>302</v>
      </c>
    </row>
    <row r="424" spans="1:42" s="86" customFormat="1" ht="15" x14ac:dyDescent="0.2">
      <c r="A424" s="385" t="s">
        <v>942</v>
      </c>
      <c r="B424" s="586" t="s">
        <v>819</v>
      </c>
      <c r="C424" s="380" t="s">
        <v>976</v>
      </c>
      <c r="D424" s="87"/>
      <c r="E424" s="425">
        <v>67318039</v>
      </c>
      <c r="F424" s="425">
        <v>70232125</v>
      </c>
      <c r="G424" s="353" t="s">
        <v>302</v>
      </c>
      <c r="H424" s="353" t="s">
        <v>302</v>
      </c>
      <c r="I424" s="346">
        <v>67318039</v>
      </c>
      <c r="J424" s="89">
        <v>70232125</v>
      </c>
      <c r="K424" s="351">
        <v>0</v>
      </c>
      <c r="L424" s="350">
        <v>0</v>
      </c>
      <c r="M424" s="353" t="s">
        <v>302</v>
      </c>
      <c r="N424" s="353" t="s">
        <v>302</v>
      </c>
      <c r="O424" s="353" t="s">
        <v>302</v>
      </c>
      <c r="P424" s="353" t="s">
        <v>302</v>
      </c>
      <c r="Q424" s="353" t="s">
        <v>302</v>
      </c>
      <c r="R424" s="353" t="s">
        <v>302</v>
      </c>
      <c r="S424" s="353" t="s">
        <v>302</v>
      </c>
      <c r="T424" s="353" t="s">
        <v>302</v>
      </c>
      <c r="U424" s="351">
        <v>644377</v>
      </c>
      <c r="V424" s="350">
        <v>659147.75</v>
      </c>
      <c r="W424" s="351">
        <v>819814.76627200004</v>
      </c>
      <c r="X424" s="351">
        <v>825169.25153599994</v>
      </c>
      <c r="Y424" s="426">
        <v>104.47</v>
      </c>
      <c r="Z424" s="426">
        <v>106.55</v>
      </c>
      <c r="AA424" s="373">
        <v>104.47</v>
      </c>
      <c r="AB424" s="401">
        <v>106.55</v>
      </c>
      <c r="AC424" s="353" t="s">
        <v>1</v>
      </c>
      <c r="AD424" s="353" t="s">
        <v>302</v>
      </c>
      <c r="AE424" s="353" t="s">
        <v>302</v>
      </c>
      <c r="AF424" s="353" t="s">
        <v>302</v>
      </c>
      <c r="AG424" s="353" t="s">
        <v>302</v>
      </c>
      <c r="AH424" s="353" t="s">
        <v>302</v>
      </c>
      <c r="AI424" s="353" t="s">
        <v>302</v>
      </c>
      <c r="AJ424" s="353" t="s">
        <v>302</v>
      </c>
      <c r="AK424" s="353" t="s">
        <v>302</v>
      </c>
      <c r="AL424" s="353" t="s">
        <v>302</v>
      </c>
      <c r="AM424" s="353" t="s">
        <v>302</v>
      </c>
      <c r="AN424" s="388" t="s">
        <v>302</v>
      </c>
    </row>
    <row r="425" spans="1:42" s="86" customFormat="1" ht="15" x14ac:dyDescent="0.2">
      <c r="A425" s="385" t="s">
        <v>73</v>
      </c>
      <c r="B425" s="586" t="s">
        <v>74</v>
      </c>
      <c r="C425" s="380" t="s">
        <v>980</v>
      </c>
      <c r="D425" s="87"/>
      <c r="E425" s="425">
        <v>353657466.44999999</v>
      </c>
      <c r="F425" s="425">
        <v>360786390</v>
      </c>
      <c r="G425" s="353" t="s">
        <v>302</v>
      </c>
      <c r="H425" s="353" t="s">
        <v>302</v>
      </c>
      <c r="I425" s="346">
        <v>353657466.44999999</v>
      </c>
      <c r="J425" s="89">
        <v>360786390</v>
      </c>
      <c r="K425" s="351">
        <v>921700</v>
      </c>
      <c r="L425" s="350">
        <v>903300</v>
      </c>
      <c r="M425" s="353" t="s">
        <v>302</v>
      </c>
      <c r="N425" s="353" t="s">
        <v>302</v>
      </c>
      <c r="O425" s="353" t="s">
        <v>302</v>
      </c>
      <c r="P425" s="353" t="s">
        <v>302</v>
      </c>
      <c r="Q425" s="353" t="s">
        <v>302</v>
      </c>
      <c r="R425" s="353" t="s">
        <v>302</v>
      </c>
      <c r="S425" s="353" t="s">
        <v>302</v>
      </c>
      <c r="T425" s="353" t="s">
        <v>302</v>
      </c>
      <c r="U425" s="351">
        <v>304355</v>
      </c>
      <c r="V425" s="350">
        <v>310490.09999999998</v>
      </c>
      <c r="W425" s="351">
        <v>336959.20039999997</v>
      </c>
      <c r="X425" s="351">
        <v>342487.02752</v>
      </c>
      <c r="Y425" s="426">
        <v>1161.99</v>
      </c>
      <c r="Z425" s="426">
        <v>1161.99</v>
      </c>
      <c r="AA425" s="373">
        <v>1161.99</v>
      </c>
      <c r="AB425" s="401">
        <v>1161.99</v>
      </c>
      <c r="AC425" s="353" t="s">
        <v>1</v>
      </c>
      <c r="AD425" s="353" t="s">
        <v>302</v>
      </c>
      <c r="AE425" s="353" t="s">
        <v>302</v>
      </c>
      <c r="AF425" s="353" t="s">
        <v>302</v>
      </c>
      <c r="AG425" s="353" t="s">
        <v>302</v>
      </c>
      <c r="AH425" s="353" t="s">
        <v>302</v>
      </c>
      <c r="AI425" s="353" t="s">
        <v>302</v>
      </c>
      <c r="AJ425" s="353" t="s">
        <v>302</v>
      </c>
      <c r="AK425" s="353" t="s">
        <v>302</v>
      </c>
      <c r="AL425" s="353" t="s">
        <v>302</v>
      </c>
      <c r="AM425" s="353" t="s">
        <v>302</v>
      </c>
      <c r="AN425" s="388" t="s">
        <v>302</v>
      </c>
    </row>
    <row r="426" spans="1:42" s="86" customFormat="1" ht="15" x14ac:dyDescent="0.2">
      <c r="A426" s="385" t="s">
        <v>714</v>
      </c>
      <c r="B426" s="586" t="s">
        <v>943</v>
      </c>
      <c r="C426" s="380" t="s">
        <v>983</v>
      </c>
      <c r="D426" s="87"/>
      <c r="E426" s="425">
        <v>34220230</v>
      </c>
      <c r="F426" s="425">
        <v>35438407</v>
      </c>
      <c r="G426" s="353" t="s">
        <v>302</v>
      </c>
      <c r="H426" s="353" t="s">
        <v>302</v>
      </c>
      <c r="I426" s="346">
        <v>34220230</v>
      </c>
      <c r="J426" s="89">
        <v>35438407</v>
      </c>
      <c r="K426" s="351">
        <v>0</v>
      </c>
      <c r="L426" s="350">
        <v>0</v>
      </c>
      <c r="M426" s="353" t="s">
        <v>302</v>
      </c>
      <c r="N426" s="353" t="s">
        <v>302</v>
      </c>
      <c r="O426" s="353" t="s">
        <v>302</v>
      </c>
      <c r="P426" s="353" t="s">
        <v>302</v>
      </c>
      <c r="Q426" s="353" t="s">
        <v>302</v>
      </c>
      <c r="R426" s="353" t="s">
        <v>302</v>
      </c>
      <c r="S426" s="353" t="s">
        <v>302</v>
      </c>
      <c r="T426" s="353" t="s">
        <v>302</v>
      </c>
      <c r="U426" s="351">
        <v>596170.9</v>
      </c>
      <c r="V426" s="350">
        <v>605349.78</v>
      </c>
      <c r="W426" s="351">
        <v>695199.59990000003</v>
      </c>
      <c r="X426" s="351">
        <v>705376.16745000007</v>
      </c>
      <c r="Y426" s="426">
        <v>57.4</v>
      </c>
      <c r="Z426" s="426">
        <v>58.54</v>
      </c>
      <c r="AA426" s="373">
        <v>57.4</v>
      </c>
      <c r="AB426" s="401">
        <v>58.54</v>
      </c>
      <c r="AC426" s="353" t="s">
        <v>1</v>
      </c>
      <c r="AD426" s="353" t="s">
        <v>302</v>
      </c>
      <c r="AE426" s="353" t="s">
        <v>302</v>
      </c>
      <c r="AF426" s="353" t="s">
        <v>302</v>
      </c>
      <c r="AG426" s="353" t="s">
        <v>302</v>
      </c>
      <c r="AH426" s="353" t="s">
        <v>302</v>
      </c>
      <c r="AI426" s="353" t="s">
        <v>302</v>
      </c>
      <c r="AJ426" s="353" t="s">
        <v>302</v>
      </c>
      <c r="AK426" s="353" t="s">
        <v>302</v>
      </c>
      <c r="AL426" s="353" t="s">
        <v>302</v>
      </c>
      <c r="AM426" s="353" t="s">
        <v>302</v>
      </c>
      <c r="AN426" s="388" t="s">
        <v>302</v>
      </c>
    </row>
    <row r="427" spans="1:42" s="86" customFormat="1" ht="15" x14ac:dyDescent="0.2">
      <c r="A427" s="385" t="s">
        <v>944</v>
      </c>
      <c r="B427" s="586" t="s">
        <v>829</v>
      </c>
      <c r="C427" s="380" t="s">
        <v>976</v>
      </c>
      <c r="D427" s="87"/>
      <c r="E427" s="425">
        <v>82390285</v>
      </c>
      <c r="F427" s="425">
        <v>85323628</v>
      </c>
      <c r="G427" s="353" t="s">
        <v>302</v>
      </c>
      <c r="H427" s="353" t="s">
        <v>302</v>
      </c>
      <c r="I427" s="346">
        <v>82390285</v>
      </c>
      <c r="J427" s="89">
        <v>85323628</v>
      </c>
      <c r="K427" s="351">
        <v>0</v>
      </c>
      <c r="L427" s="350">
        <v>0</v>
      </c>
      <c r="M427" s="353" t="s">
        <v>302</v>
      </c>
      <c r="N427" s="353" t="s">
        <v>302</v>
      </c>
      <c r="O427" s="353" t="s">
        <v>302</v>
      </c>
      <c r="P427" s="353" t="s">
        <v>302</v>
      </c>
      <c r="Q427" s="353" t="s">
        <v>302</v>
      </c>
      <c r="R427" s="353" t="s">
        <v>302</v>
      </c>
      <c r="S427" s="353" t="s">
        <v>302</v>
      </c>
      <c r="T427" s="353" t="s">
        <v>302</v>
      </c>
      <c r="U427" s="351">
        <v>596170.9</v>
      </c>
      <c r="V427" s="350">
        <v>605350</v>
      </c>
      <c r="W427" s="351">
        <v>695199.59990000003</v>
      </c>
      <c r="X427" s="351">
        <v>705376.16745000007</v>
      </c>
      <c r="Y427" s="426">
        <v>138.19999999999999</v>
      </c>
      <c r="Z427" s="426">
        <v>140.94999999999999</v>
      </c>
      <c r="AA427" s="373">
        <v>138.19999999999999</v>
      </c>
      <c r="AB427" s="401">
        <v>140.94999999999999</v>
      </c>
      <c r="AC427" s="353" t="s">
        <v>1</v>
      </c>
      <c r="AD427" s="353" t="s">
        <v>302</v>
      </c>
      <c r="AE427" s="353" t="s">
        <v>302</v>
      </c>
      <c r="AF427" s="353" t="s">
        <v>302</v>
      </c>
      <c r="AG427" s="353" t="s">
        <v>302</v>
      </c>
      <c r="AH427" s="353" t="s">
        <v>302</v>
      </c>
      <c r="AI427" s="353" t="s">
        <v>302</v>
      </c>
      <c r="AJ427" s="353" t="s">
        <v>302</v>
      </c>
      <c r="AK427" s="353" t="s">
        <v>302</v>
      </c>
      <c r="AL427" s="353" t="s">
        <v>302</v>
      </c>
      <c r="AM427" s="353" t="s">
        <v>302</v>
      </c>
      <c r="AN427" s="388" t="s">
        <v>302</v>
      </c>
    </row>
    <row r="428" spans="1:42" s="86" customFormat="1" ht="15" x14ac:dyDescent="0.2">
      <c r="A428" s="385" t="s">
        <v>157</v>
      </c>
      <c r="B428" s="586" t="s">
        <v>945</v>
      </c>
      <c r="C428" s="380" t="s">
        <v>978</v>
      </c>
      <c r="D428" s="87"/>
      <c r="E428" s="425">
        <v>14860300</v>
      </c>
      <c r="F428" s="425">
        <v>15474042</v>
      </c>
      <c r="G428" s="353" t="s">
        <v>302</v>
      </c>
      <c r="H428" s="353" t="s">
        <v>302</v>
      </c>
      <c r="I428" s="346">
        <v>14860300</v>
      </c>
      <c r="J428" s="89">
        <v>15474042</v>
      </c>
      <c r="K428" s="351">
        <v>0</v>
      </c>
      <c r="L428" s="350">
        <v>0</v>
      </c>
      <c r="M428" s="353" t="s">
        <v>302</v>
      </c>
      <c r="N428" s="353" t="s">
        <v>302</v>
      </c>
      <c r="O428" s="353" t="s">
        <v>302</v>
      </c>
      <c r="P428" s="353" t="s">
        <v>302</v>
      </c>
      <c r="Q428" s="353" t="s">
        <v>302</v>
      </c>
      <c r="R428" s="353" t="s">
        <v>302</v>
      </c>
      <c r="S428" s="353" t="s">
        <v>302</v>
      </c>
      <c r="T428" s="353" t="s">
        <v>302</v>
      </c>
      <c r="U428" s="351">
        <v>233580</v>
      </c>
      <c r="V428" s="350">
        <v>238502.5</v>
      </c>
      <c r="W428" s="351">
        <v>256993.0564</v>
      </c>
      <c r="X428" s="351">
        <v>269386.45</v>
      </c>
      <c r="Y428" s="426">
        <v>63.62</v>
      </c>
      <c r="Z428" s="426">
        <v>64.88</v>
      </c>
      <c r="AA428" s="373">
        <v>63.62</v>
      </c>
      <c r="AB428" s="401">
        <v>64.88</v>
      </c>
      <c r="AC428" s="353" t="s">
        <v>1</v>
      </c>
      <c r="AD428" s="353" t="s">
        <v>302</v>
      </c>
      <c r="AE428" s="353" t="s">
        <v>302</v>
      </c>
      <c r="AF428" s="353" t="s">
        <v>302</v>
      </c>
      <c r="AG428" s="353" t="s">
        <v>302</v>
      </c>
      <c r="AH428" s="353" t="s">
        <v>302</v>
      </c>
      <c r="AI428" s="353" t="s">
        <v>302</v>
      </c>
      <c r="AJ428" s="353" t="s">
        <v>302</v>
      </c>
      <c r="AK428" s="353" t="s">
        <v>302</v>
      </c>
      <c r="AL428" s="353" t="s">
        <v>302</v>
      </c>
      <c r="AM428" s="353" t="s">
        <v>302</v>
      </c>
      <c r="AN428" s="388" t="s">
        <v>302</v>
      </c>
    </row>
    <row r="429" spans="1:42" s="86" customFormat="1" ht="15" x14ac:dyDescent="0.2">
      <c r="A429" s="385" t="s">
        <v>946</v>
      </c>
      <c r="B429" s="586" t="s">
        <v>860</v>
      </c>
      <c r="C429" s="380" t="s">
        <v>976</v>
      </c>
      <c r="D429" s="87"/>
      <c r="E429" s="425">
        <v>37587737</v>
      </c>
      <c r="F429" s="425">
        <v>39109639</v>
      </c>
      <c r="G429" s="353" t="s">
        <v>302</v>
      </c>
      <c r="H429" s="353" t="s">
        <v>302</v>
      </c>
      <c r="I429" s="346">
        <v>37587737</v>
      </c>
      <c r="J429" s="89">
        <v>39109639</v>
      </c>
      <c r="K429" s="351">
        <v>0</v>
      </c>
      <c r="L429" s="350">
        <v>0</v>
      </c>
      <c r="M429" s="353" t="s">
        <v>302</v>
      </c>
      <c r="N429" s="353" t="s">
        <v>302</v>
      </c>
      <c r="O429" s="353" t="s">
        <v>302</v>
      </c>
      <c r="P429" s="353" t="s">
        <v>302</v>
      </c>
      <c r="Q429" s="353" t="s">
        <v>302</v>
      </c>
      <c r="R429" s="353" t="s">
        <v>302</v>
      </c>
      <c r="S429" s="353" t="s">
        <v>302</v>
      </c>
      <c r="T429" s="353" t="s">
        <v>302</v>
      </c>
      <c r="U429" s="351">
        <v>233580.3</v>
      </c>
      <c r="V429" s="350">
        <v>238502.49</v>
      </c>
      <c r="W429" s="351">
        <v>256993.0564</v>
      </c>
      <c r="X429" s="351">
        <v>269386.45</v>
      </c>
      <c r="Y429" s="426">
        <v>160.91999999999999</v>
      </c>
      <c r="Z429" s="426">
        <v>163.98</v>
      </c>
      <c r="AA429" s="373">
        <v>160.91999999999999</v>
      </c>
      <c r="AB429" s="401">
        <v>163.98</v>
      </c>
      <c r="AC429" s="353" t="s">
        <v>1</v>
      </c>
      <c r="AD429" s="353" t="s">
        <v>302</v>
      </c>
      <c r="AE429" s="353" t="s">
        <v>302</v>
      </c>
      <c r="AF429" s="353" t="s">
        <v>302</v>
      </c>
      <c r="AG429" s="353" t="s">
        <v>302</v>
      </c>
      <c r="AH429" s="353" t="s">
        <v>302</v>
      </c>
      <c r="AI429" s="353" t="s">
        <v>302</v>
      </c>
      <c r="AJ429" s="353" t="s">
        <v>302</v>
      </c>
      <c r="AK429" s="353" t="s">
        <v>302</v>
      </c>
      <c r="AL429" s="353" t="s">
        <v>302</v>
      </c>
      <c r="AM429" s="353" t="s">
        <v>302</v>
      </c>
      <c r="AN429" s="388" t="s">
        <v>302</v>
      </c>
    </row>
    <row r="430" spans="1:42" s="86" customFormat="1" ht="15" x14ac:dyDescent="0.2">
      <c r="A430" s="590" t="s">
        <v>729</v>
      </c>
      <c r="B430" s="586" t="s">
        <v>730</v>
      </c>
      <c r="C430" s="380" t="s">
        <v>980</v>
      </c>
      <c r="D430" s="87"/>
      <c r="E430" s="425">
        <v>203922111</v>
      </c>
      <c r="F430" s="425">
        <v>212083547</v>
      </c>
      <c r="G430" s="353" t="s">
        <v>302</v>
      </c>
      <c r="H430" s="353" t="s">
        <v>302</v>
      </c>
      <c r="I430" s="346">
        <v>203922111</v>
      </c>
      <c r="J430" s="89">
        <v>212083547</v>
      </c>
      <c r="K430" s="351">
        <v>0</v>
      </c>
      <c r="L430" s="350">
        <v>231652</v>
      </c>
      <c r="M430" s="353" t="s">
        <v>302</v>
      </c>
      <c r="N430" s="353" t="s">
        <v>302</v>
      </c>
      <c r="O430" s="353" t="s">
        <v>302</v>
      </c>
      <c r="P430" s="353" t="s">
        <v>302</v>
      </c>
      <c r="Q430" s="353" t="s">
        <v>302</v>
      </c>
      <c r="R430" s="353" t="s">
        <v>302</v>
      </c>
      <c r="S430" s="353" t="s">
        <v>302</v>
      </c>
      <c r="T430" s="353" t="s">
        <v>302</v>
      </c>
      <c r="U430" s="351">
        <v>192521</v>
      </c>
      <c r="V430" s="350">
        <v>196415.5</v>
      </c>
      <c r="W430" s="351">
        <v>215484.93607500003</v>
      </c>
      <c r="X430" s="351">
        <v>219769.7959</v>
      </c>
      <c r="Y430" s="426">
        <v>1059.22</v>
      </c>
      <c r="Z430" s="426">
        <v>1079.77</v>
      </c>
      <c r="AA430" s="373">
        <v>1059.22</v>
      </c>
      <c r="AB430" s="401">
        <v>1079.77</v>
      </c>
      <c r="AC430" s="353" t="s">
        <v>1</v>
      </c>
      <c r="AD430" s="353" t="s">
        <v>302</v>
      </c>
      <c r="AE430" s="353" t="s">
        <v>302</v>
      </c>
      <c r="AF430" s="353" t="s">
        <v>302</v>
      </c>
      <c r="AG430" s="353" t="s">
        <v>302</v>
      </c>
      <c r="AH430" s="353" t="s">
        <v>302</v>
      </c>
      <c r="AI430" s="353" t="s">
        <v>302</v>
      </c>
      <c r="AJ430" s="353" t="s">
        <v>302</v>
      </c>
      <c r="AK430" s="353" t="s">
        <v>302</v>
      </c>
      <c r="AL430" s="353" t="s">
        <v>302</v>
      </c>
      <c r="AM430" s="353" t="s">
        <v>302</v>
      </c>
      <c r="AN430" s="388" t="s">
        <v>302</v>
      </c>
    </row>
    <row r="431" spans="1:42" s="86" customFormat="1" ht="15" x14ac:dyDescent="0.2">
      <c r="A431" s="590"/>
      <c r="B431" s="586"/>
      <c r="C431" s="380"/>
      <c r="D431" s="87"/>
      <c r="E431" s="87"/>
      <c r="F431" s="346"/>
      <c r="G431" s="89"/>
      <c r="H431" s="346"/>
      <c r="I431" s="89"/>
      <c r="J431" s="346"/>
      <c r="K431" s="89"/>
      <c r="L431" s="347"/>
      <c r="M431" s="401"/>
      <c r="N431" s="87"/>
      <c r="O431" s="87"/>
      <c r="P431" s="87"/>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427"/>
    </row>
    <row r="432" spans="1:42" s="355" customFormat="1" ht="13.15" customHeight="1" x14ac:dyDescent="0.2">
      <c r="A432" s="591" t="s">
        <v>313</v>
      </c>
      <c r="B432" s="380" t="s">
        <v>314</v>
      </c>
      <c r="C432" s="380" t="s">
        <v>982</v>
      </c>
      <c r="D432" s="353"/>
      <c r="E432" s="350">
        <v>786863120</v>
      </c>
      <c r="F432" s="350">
        <v>800678666</v>
      </c>
      <c r="G432" s="353" t="s">
        <v>302</v>
      </c>
      <c r="H432" s="353" t="s">
        <v>302</v>
      </c>
      <c r="I432" s="350">
        <v>786863120</v>
      </c>
      <c r="J432" s="350">
        <v>800678666</v>
      </c>
      <c r="K432" s="351">
        <v>0</v>
      </c>
      <c r="L432" s="351">
        <v>0</v>
      </c>
      <c r="M432" s="353" t="s">
        <v>302</v>
      </c>
      <c r="N432" s="353" t="s">
        <v>302</v>
      </c>
      <c r="O432" s="353" t="s">
        <v>302</v>
      </c>
      <c r="P432" s="353" t="s">
        <v>302</v>
      </c>
      <c r="Q432" s="353" t="s">
        <v>302</v>
      </c>
      <c r="R432" s="353" t="s">
        <v>302</v>
      </c>
      <c r="S432" s="353" t="s">
        <v>302</v>
      </c>
      <c r="T432" s="353" t="s">
        <v>302</v>
      </c>
      <c r="U432" s="353" t="s">
        <v>302</v>
      </c>
      <c r="V432" s="353" t="s">
        <v>302</v>
      </c>
      <c r="W432" s="353" t="s">
        <v>302</v>
      </c>
      <c r="X432" s="353" t="s">
        <v>302</v>
      </c>
      <c r="Y432" s="352">
        <v>299</v>
      </c>
      <c r="Z432" s="352">
        <v>295</v>
      </c>
      <c r="AA432" s="352">
        <v>299</v>
      </c>
      <c r="AB432" s="363">
        <v>295</v>
      </c>
      <c r="AC432" s="362" t="s">
        <v>1</v>
      </c>
      <c r="AD432" s="362" t="s">
        <v>1</v>
      </c>
      <c r="AE432" s="362" t="s">
        <v>302</v>
      </c>
      <c r="AF432" s="362" t="s">
        <v>302</v>
      </c>
      <c r="AG432" s="362" t="s">
        <v>302</v>
      </c>
      <c r="AH432" s="362" t="s">
        <v>302</v>
      </c>
      <c r="AI432" s="353" t="s">
        <v>302</v>
      </c>
      <c r="AJ432" s="353" t="s">
        <v>302</v>
      </c>
      <c r="AK432" s="353" t="s">
        <v>302</v>
      </c>
      <c r="AL432" s="353" t="s">
        <v>302</v>
      </c>
      <c r="AM432" s="353" t="s">
        <v>302</v>
      </c>
      <c r="AN432" s="388" t="s">
        <v>302</v>
      </c>
      <c r="AP432" s="356"/>
    </row>
    <row r="433" spans="1:42" s="604" customFormat="1" ht="13.5" customHeight="1" x14ac:dyDescent="0.2">
      <c r="A433" s="597"/>
      <c r="B433" s="596" t="s">
        <v>1007</v>
      </c>
      <c r="C433" s="596"/>
      <c r="D433" s="598"/>
      <c r="E433" s="599">
        <v>222696766</v>
      </c>
      <c r="F433" s="599">
        <v>234151538</v>
      </c>
      <c r="G433" s="598" t="s">
        <v>302</v>
      </c>
      <c r="H433" s="598" t="s">
        <v>302</v>
      </c>
      <c r="I433" s="599">
        <v>222696766</v>
      </c>
      <c r="J433" s="599">
        <v>234151538</v>
      </c>
      <c r="K433" s="600">
        <v>0</v>
      </c>
      <c r="L433" s="600">
        <v>0</v>
      </c>
      <c r="M433" s="598" t="s">
        <v>302</v>
      </c>
      <c r="N433" s="598" t="s">
        <v>302</v>
      </c>
      <c r="O433" s="598" t="s">
        <v>302</v>
      </c>
      <c r="P433" s="598" t="s">
        <v>302</v>
      </c>
      <c r="Q433" s="598" t="s">
        <v>302</v>
      </c>
      <c r="R433" s="598" t="s">
        <v>302</v>
      </c>
      <c r="S433" s="598" t="s">
        <v>302</v>
      </c>
      <c r="T433" s="598" t="s">
        <v>302</v>
      </c>
      <c r="U433" s="600">
        <v>2636088.6</v>
      </c>
      <c r="V433" s="600">
        <v>2718582.8166724718</v>
      </c>
      <c r="W433" s="600">
        <v>3126505.9080857001</v>
      </c>
      <c r="X433" s="600">
        <v>3192174.3752859998</v>
      </c>
      <c r="Y433" s="601">
        <v>84.480000406663109</v>
      </c>
      <c r="Z433" s="601">
        <v>86.13</v>
      </c>
      <c r="AA433" s="601">
        <v>84.480000406663109</v>
      </c>
      <c r="AB433" s="601">
        <v>86.13</v>
      </c>
      <c r="AC433" s="602" t="s">
        <v>1</v>
      </c>
      <c r="AD433" s="602" t="s">
        <v>1</v>
      </c>
      <c r="AE433" s="602" t="s">
        <v>302</v>
      </c>
      <c r="AF433" s="602" t="s">
        <v>302</v>
      </c>
      <c r="AG433" s="602" t="s">
        <v>302</v>
      </c>
      <c r="AH433" s="602" t="s">
        <v>302</v>
      </c>
      <c r="AI433" s="598" t="s">
        <v>302</v>
      </c>
      <c r="AJ433" s="598" t="s">
        <v>302</v>
      </c>
      <c r="AK433" s="598" t="s">
        <v>302</v>
      </c>
      <c r="AL433" s="598" t="s">
        <v>302</v>
      </c>
      <c r="AM433" s="598" t="s">
        <v>302</v>
      </c>
      <c r="AN433" s="603" t="s">
        <v>302</v>
      </c>
      <c r="AP433" s="605"/>
    </row>
    <row r="434" spans="1:42" s="604" customFormat="1" ht="13.15" customHeight="1" x14ac:dyDescent="0.2">
      <c r="A434" s="597"/>
      <c r="B434" s="596" t="s">
        <v>1006</v>
      </c>
      <c r="C434" s="596"/>
      <c r="D434" s="598"/>
      <c r="E434" s="599">
        <v>564166354</v>
      </c>
      <c r="F434" s="599">
        <v>566527128</v>
      </c>
      <c r="G434" s="598" t="s">
        <v>302</v>
      </c>
      <c r="H434" s="598" t="s">
        <v>302</v>
      </c>
      <c r="I434" s="599">
        <v>564166354</v>
      </c>
      <c r="J434" s="599">
        <v>566527128</v>
      </c>
      <c r="K434" s="600">
        <v>0</v>
      </c>
      <c r="L434" s="600">
        <v>0</v>
      </c>
      <c r="M434" s="598" t="s">
        <v>302</v>
      </c>
      <c r="N434" s="598" t="s">
        <v>302</v>
      </c>
      <c r="O434" s="598" t="s">
        <v>302</v>
      </c>
      <c r="P434" s="598" t="s">
        <v>302</v>
      </c>
      <c r="Q434" s="598" t="s">
        <v>302</v>
      </c>
      <c r="R434" s="598" t="s">
        <v>302</v>
      </c>
      <c r="S434" s="598" t="s">
        <v>302</v>
      </c>
      <c r="T434" s="598" t="s">
        <v>302</v>
      </c>
      <c r="U434" s="600">
        <v>2629901</v>
      </c>
      <c r="V434" s="600">
        <v>2712343.2200000007</v>
      </c>
      <c r="W434" s="600">
        <v>3120088.9430857003</v>
      </c>
      <c r="X434" s="600">
        <v>3185712.0002859998</v>
      </c>
      <c r="Y434" s="601">
        <v>214.51999676033432</v>
      </c>
      <c r="Z434" s="601">
        <v>208.86999986675721</v>
      </c>
      <c r="AA434" s="601">
        <v>214.51999676033432</v>
      </c>
      <c r="AB434" s="601">
        <v>208.86999986675721</v>
      </c>
      <c r="AC434" s="602" t="s">
        <v>1</v>
      </c>
      <c r="AD434" s="602" t="s">
        <v>1</v>
      </c>
      <c r="AE434" s="602" t="s">
        <v>302</v>
      </c>
      <c r="AF434" s="602" t="s">
        <v>302</v>
      </c>
      <c r="AG434" s="602" t="s">
        <v>302</v>
      </c>
      <c r="AH434" s="602" t="s">
        <v>302</v>
      </c>
      <c r="AI434" s="598" t="s">
        <v>302</v>
      </c>
      <c r="AJ434" s="598" t="s">
        <v>302</v>
      </c>
      <c r="AK434" s="598" t="s">
        <v>302</v>
      </c>
      <c r="AL434" s="598" t="s">
        <v>302</v>
      </c>
      <c r="AM434" s="598" t="s">
        <v>302</v>
      </c>
      <c r="AN434" s="603" t="s">
        <v>302</v>
      </c>
      <c r="AP434" s="605"/>
    </row>
    <row r="435" spans="1:42" s="355" customFormat="1" ht="13.15" customHeight="1" x14ac:dyDescent="0.2">
      <c r="A435" s="591"/>
      <c r="B435" s="380"/>
      <c r="C435" s="380"/>
      <c r="D435" s="353"/>
      <c r="E435" s="350"/>
      <c r="F435" s="350"/>
      <c r="G435" s="353"/>
      <c r="H435" s="353"/>
      <c r="I435" s="350"/>
      <c r="J435" s="350"/>
      <c r="K435" s="351"/>
      <c r="L435" s="351"/>
      <c r="M435" s="353"/>
      <c r="N435" s="353"/>
      <c r="O435" s="353"/>
      <c r="P435" s="353"/>
      <c r="Q435" s="395"/>
      <c r="R435" s="395"/>
      <c r="S435" s="353"/>
      <c r="T435" s="353"/>
      <c r="U435" s="351"/>
      <c r="V435" s="351"/>
      <c r="W435" s="360"/>
      <c r="X435" s="360"/>
      <c r="Y435" s="352"/>
      <c r="Z435" s="352"/>
      <c r="AA435" s="352"/>
      <c r="AB435" s="363"/>
      <c r="AC435" s="362"/>
      <c r="AD435" s="362"/>
      <c r="AE435" s="362"/>
      <c r="AF435" s="362"/>
      <c r="AG435" s="362"/>
      <c r="AH435" s="363"/>
      <c r="AI435" s="353"/>
      <c r="AJ435" s="353"/>
      <c r="AK435" s="353"/>
      <c r="AL435" s="353"/>
      <c r="AM435" s="353"/>
      <c r="AN435" s="388"/>
      <c r="AP435" s="356"/>
    </row>
    <row r="436" spans="1:42" s="355" customFormat="1" ht="13.15" customHeight="1" x14ac:dyDescent="0.2">
      <c r="A436" s="591" t="s">
        <v>981</v>
      </c>
      <c r="B436" s="380" t="s">
        <v>312</v>
      </c>
      <c r="C436" s="380"/>
      <c r="D436" s="353"/>
      <c r="E436" s="350">
        <v>806144535.35600007</v>
      </c>
      <c r="F436" s="350">
        <v>837168214.60000002</v>
      </c>
      <c r="G436" s="351">
        <v>470102.4</v>
      </c>
      <c r="H436" s="351">
        <v>476456.09</v>
      </c>
      <c r="I436" s="351">
        <v>805674432.95600009</v>
      </c>
      <c r="J436" s="351">
        <v>836691758.50999999</v>
      </c>
      <c r="K436" s="351">
        <v>96028243.133599997</v>
      </c>
      <c r="L436" s="351">
        <v>96174375.359999999</v>
      </c>
      <c r="M436" s="351">
        <v>1055538.8984000001</v>
      </c>
      <c r="N436" s="351">
        <v>1085205.4172999999</v>
      </c>
      <c r="O436" s="351">
        <v>1271561.835</v>
      </c>
      <c r="P436" s="351">
        <v>1300172.1200000001</v>
      </c>
      <c r="Q436" s="395">
        <v>95.888569481827446</v>
      </c>
      <c r="R436" s="395">
        <v>96.147658624483</v>
      </c>
      <c r="S436" s="361">
        <v>479.2</v>
      </c>
      <c r="T436" s="361">
        <v>741.09999999999991</v>
      </c>
      <c r="U436" s="351">
        <v>1012620.35</v>
      </c>
      <c r="V436" s="351">
        <v>1044140.7000000001</v>
      </c>
      <c r="W436" s="351">
        <v>1219310.3758948001</v>
      </c>
      <c r="X436" s="351">
        <v>1250405.38635</v>
      </c>
      <c r="Y436" s="352">
        <v>796.09750619370834</v>
      </c>
      <c r="Z436" s="362">
        <v>801.78</v>
      </c>
      <c r="AA436" s="352">
        <v>795.63326270897096</v>
      </c>
      <c r="AB436" s="363">
        <v>801.32</v>
      </c>
      <c r="AC436" s="362" t="s">
        <v>302</v>
      </c>
      <c r="AD436" s="362" t="s">
        <v>302</v>
      </c>
      <c r="AE436" s="362" t="s">
        <v>302</v>
      </c>
      <c r="AF436" s="362" t="s">
        <v>302</v>
      </c>
      <c r="AG436" s="362" t="s">
        <v>302</v>
      </c>
      <c r="AH436" s="363">
        <v>1095.53</v>
      </c>
      <c r="AI436" s="361">
        <v>3</v>
      </c>
      <c r="AJ436" s="361">
        <v>3310.9900000000002</v>
      </c>
      <c r="AK436" s="361">
        <v>0</v>
      </c>
      <c r="AL436" s="361">
        <v>0</v>
      </c>
      <c r="AM436" s="361">
        <v>3</v>
      </c>
      <c r="AN436" s="372">
        <v>3310.9900000000002</v>
      </c>
      <c r="AP436" s="356"/>
    </row>
    <row r="437" spans="1:42" s="364" customFormat="1" ht="13.15" customHeight="1" x14ac:dyDescent="0.2">
      <c r="A437" s="592" t="s">
        <v>979</v>
      </c>
      <c r="B437" s="380" t="s">
        <v>315</v>
      </c>
      <c r="C437" s="589"/>
      <c r="D437" s="362"/>
      <c r="E437" s="350">
        <v>1824630796.8899999</v>
      </c>
      <c r="F437" s="350">
        <v>1891750436.8</v>
      </c>
      <c r="G437" s="351">
        <v>0</v>
      </c>
      <c r="H437" s="351">
        <v>0</v>
      </c>
      <c r="I437" s="351">
        <v>1824630796.8899999</v>
      </c>
      <c r="J437" s="351">
        <v>1891750436.8</v>
      </c>
      <c r="K437" s="351">
        <v>154059853.88</v>
      </c>
      <c r="L437" s="351">
        <v>163916647.13999999</v>
      </c>
      <c r="M437" s="351">
        <v>1668391.5099999995</v>
      </c>
      <c r="N437" s="351">
        <v>1715971.19</v>
      </c>
      <c r="O437" s="351">
        <v>1961111.8901</v>
      </c>
      <c r="P437" s="351">
        <v>1990770.0699999996</v>
      </c>
      <c r="Q437" s="395">
        <v>97.244596383734887</v>
      </c>
      <c r="R437" s="395">
        <v>97.499877022993601</v>
      </c>
      <c r="S437" s="361">
        <v>1047.8</v>
      </c>
      <c r="T437" s="361">
        <v>1371.9</v>
      </c>
      <c r="U437" s="351">
        <v>1623468.3899999997</v>
      </c>
      <c r="V437" s="351">
        <v>1674441.6999999997</v>
      </c>
      <c r="W437" s="351">
        <v>1907195.5321908998</v>
      </c>
      <c r="X437" s="351">
        <v>1941768.9889359993</v>
      </c>
      <c r="Y437" s="352">
        <v>1123.9090382843858</v>
      </c>
      <c r="Z437" s="362">
        <v>1129.78</v>
      </c>
      <c r="AA437" s="352">
        <v>1123.9090382843858</v>
      </c>
      <c r="AB437" s="363">
        <v>1129.78</v>
      </c>
      <c r="AC437" s="362" t="s">
        <v>302</v>
      </c>
      <c r="AD437" s="362" t="s">
        <v>302</v>
      </c>
      <c r="AE437" s="362" t="s">
        <v>302</v>
      </c>
      <c r="AF437" s="362" t="s">
        <v>302</v>
      </c>
      <c r="AG437" s="362" t="s">
        <v>302</v>
      </c>
      <c r="AH437" s="363">
        <v>1424.78</v>
      </c>
      <c r="AI437" s="361">
        <v>0</v>
      </c>
      <c r="AJ437" s="361">
        <v>0</v>
      </c>
      <c r="AK437" s="361">
        <v>0</v>
      </c>
      <c r="AL437" s="361">
        <v>0</v>
      </c>
      <c r="AM437" s="361">
        <v>0</v>
      </c>
      <c r="AN437" s="372">
        <v>0</v>
      </c>
      <c r="AP437" s="365"/>
    </row>
    <row r="438" spans="1:42" s="364" customFormat="1" ht="13.15" customHeight="1" x14ac:dyDescent="0.2">
      <c r="A438" s="592" t="s">
        <v>862</v>
      </c>
      <c r="B438" s="380" t="s">
        <v>996</v>
      </c>
      <c r="C438" s="589"/>
      <c r="D438" s="362"/>
      <c r="E438" s="350">
        <v>3531249962.5899997</v>
      </c>
      <c r="F438" s="350">
        <v>3643030687</v>
      </c>
      <c r="G438" s="351">
        <v>15561446.51</v>
      </c>
      <c r="H438" s="351">
        <v>16060737.76</v>
      </c>
      <c r="I438" s="351">
        <v>3515688516.0799994</v>
      </c>
      <c r="J438" s="351">
        <v>3626969949.2399998</v>
      </c>
      <c r="K438" s="351">
        <v>956281760.25999999</v>
      </c>
      <c r="L438" s="351">
        <v>921492616.29999995</v>
      </c>
      <c r="M438" s="351">
        <v>2927324.3170000003</v>
      </c>
      <c r="N438" s="351">
        <v>2982168.9601999996</v>
      </c>
      <c r="O438" s="351">
        <v>3580500.6560000009</v>
      </c>
      <c r="P438" s="351">
        <v>3613212.2951000002</v>
      </c>
      <c r="Q438" s="395">
        <v>97.17319954883564</v>
      </c>
      <c r="R438" s="395">
        <v>97.264297855392854</v>
      </c>
      <c r="S438" s="361">
        <v>108.9</v>
      </c>
      <c r="T438" s="361">
        <v>103.39999999999999</v>
      </c>
      <c r="U438" s="351">
        <v>2844683.6</v>
      </c>
      <c r="V438" s="351">
        <v>2900689.0999999996</v>
      </c>
      <c r="W438" s="351">
        <v>3478245.62072</v>
      </c>
      <c r="X438" s="351">
        <v>3513440.5938760005</v>
      </c>
      <c r="Y438" s="352">
        <v>1241.350694534183</v>
      </c>
      <c r="Z438" s="362">
        <v>1255.92</v>
      </c>
      <c r="AA438" s="352">
        <v>1235.8803334332156</v>
      </c>
      <c r="AB438" s="363">
        <v>1250.3800000000001</v>
      </c>
      <c r="AC438" s="362" t="s">
        <v>302</v>
      </c>
      <c r="AD438" s="362" t="s">
        <v>302</v>
      </c>
      <c r="AE438" s="362" t="s">
        <v>302</v>
      </c>
      <c r="AF438" s="362" t="s">
        <v>302</v>
      </c>
      <c r="AG438" s="362" t="s">
        <v>302</v>
      </c>
      <c r="AH438" s="363">
        <v>1451.29</v>
      </c>
      <c r="AI438" s="361">
        <v>244</v>
      </c>
      <c r="AJ438" s="361">
        <v>421450.10000000003</v>
      </c>
      <c r="AK438" s="361">
        <v>0</v>
      </c>
      <c r="AL438" s="361">
        <v>0</v>
      </c>
      <c r="AM438" s="361">
        <v>230</v>
      </c>
      <c r="AN438" s="372">
        <v>420595.10000000003</v>
      </c>
      <c r="AP438" s="365"/>
    </row>
    <row r="439" spans="1:42" s="355" customFormat="1" ht="13.15" customHeight="1" x14ac:dyDescent="0.2">
      <c r="A439" s="591" t="s">
        <v>786</v>
      </c>
      <c r="B439" s="380" t="s">
        <v>718</v>
      </c>
      <c r="C439" s="380"/>
      <c r="D439" s="336" t="s">
        <v>1005</v>
      </c>
      <c r="E439" s="350">
        <v>4575705007.4650002</v>
      </c>
      <c r="F439" s="350">
        <v>4716469971.3000011</v>
      </c>
      <c r="G439" s="351">
        <v>118131771.11999999</v>
      </c>
      <c r="H439" s="351">
        <v>125369540.45</v>
      </c>
      <c r="I439" s="351">
        <v>4457573236.3450003</v>
      </c>
      <c r="J439" s="351">
        <v>4591100430.8500013</v>
      </c>
      <c r="K439" s="351">
        <v>14541916.850000001</v>
      </c>
      <c r="L439" s="351">
        <v>38144628.219999999</v>
      </c>
      <c r="M439" s="351">
        <v>3654094.6397000002</v>
      </c>
      <c r="N439" s="351">
        <v>3725576.1600000006</v>
      </c>
      <c r="O439" s="351">
        <v>4228534.29</v>
      </c>
      <c r="P439" s="351">
        <v>4284360.63</v>
      </c>
      <c r="Q439" s="395">
        <v>98.029234138667192</v>
      </c>
      <c r="R439" s="395">
        <v>98.168797494130416</v>
      </c>
      <c r="S439" s="361">
        <v>10816.04</v>
      </c>
      <c r="T439" s="361">
        <v>11531.734</v>
      </c>
      <c r="U439" s="351">
        <v>3592897.0300000007</v>
      </c>
      <c r="V439" s="351">
        <v>3668885.0500000012</v>
      </c>
      <c r="W439" s="351">
        <v>4154832.0352500002</v>
      </c>
      <c r="X439" s="351">
        <v>4216242.4858409986</v>
      </c>
      <c r="Y439" s="352">
        <v>1273.5419271019296</v>
      </c>
      <c r="Z439" s="362">
        <v>1285.53</v>
      </c>
      <c r="AA439" s="352">
        <v>1240.6626739160959</v>
      </c>
      <c r="AB439" s="363">
        <v>1251.3599999999999</v>
      </c>
      <c r="AC439" s="362" t="s">
        <v>302</v>
      </c>
      <c r="AD439" s="362" t="s">
        <v>302</v>
      </c>
      <c r="AE439" s="362" t="s">
        <v>302</v>
      </c>
      <c r="AF439" s="362" t="s">
        <v>302</v>
      </c>
      <c r="AG439" s="362" t="s">
        <v>302</v>
      </c>
      <c r="AH439" s="363">
        <v>1518.38</v>
      </c>
      <c r="AI439" s="361">
        <v>2377</v>
      </c>
      <c r="AJ439" s="361">
        <v>2045546.2099999997</v>
      </c>
      <c r="AK439" s="361">
        <v>7</v>
      </c>
      <c r="AL439" s="361">
        <v>115520.40999999999</v>
      </c>
      <c r="AM439" s="361">
        <v>2087</v>
      </c>
      <c r="AN439" s="372">
        <v>2091210.9999999993</v>
      </c>
      <c r="AP439" s="356"/>
    </row>
    <row r="440" spans="1:42" s="355" customFormat="1" ht="13.15" customHeight="1" x14ac:dyDescent="0.2">
      <c r="A440" s="593" t="s">
        <v>785</v>
      </c>
      <c r="B440" s="380" t="s">
        <v>71</v>
      </c>
      <c r="C440" s="380"/>
      <c r="D440" s="380" t="s">
        <v>1005</v>
      </c>
      <c r="E440" s="350">
        <v>1468526538.0588</v>
      </c>
      <c r="F440" s="350">
        <v>1508390933.2699997</v>
      </c>
      <c r="G440" s="351">
        <v>254645138.49000007</v>
      </c>
      <c r="H440" s="360">
        <v>267239236.47</v>
      </c>
      <c r="I440" s="351">
        <v>1213881399.5688</v>
      </c>
      <c r="J440" s="351">
        <v>1241151696.7999997</v>
      </c>
      <c r="K440" s="360">
        <v>22929214.969999999</v>
      </c>
      <c r="L440" s="360">
        <v>24641758.030000001</v>
      </c>
      <c r="M440" s="351">
        <v>7348778.8883000007</v>
      </c>
      <c r="N440" s="351">
        <v>7479026.0860000011</v>
      </c>
      <c r="O440" s="351">
        <v>8204170.8407000024</v>
      </c>
      <c r="P440" s="351">
        <v>8283454.6428000024</v>
      </c>
      <c r="Q440" s="395">
        <v>98.374130040975501</v>
      </c>
      <c r="R440" s="395">
        <v>98.429909226820072</v>
      </c>
      <c r="S440" s="360">
        <v>21730.129999999994</v>
      </c>
      <c r="T440" s="360">
        <v>22017.58</v>
      </c>
      <c r="U440" s="360">
        <v>7251027.4299999969</v>
      </c>
      <c r="V440" s="360">
        <v>7383616.1674999949</v>
      </c>
      <c r="W440" s="360">
        <v>8091353.2073578043</v>
      </c>
      <c r="X440" s="360">
        <v>8174530.3286141586</v>
      </c>
      <c r="Y440" s="352">
        <v>202.52668359562404</v>
      </c>
      <c r="Z440" s="352">
        <v>204.29</v>
      </c>
      <c r="AA440" s="352">
        <v>167.40819301642068</v>
      </c>
      <c r="AB440" s="352">
        <v>168.1</v>
      </c>
      <c r="AC440" s="362" t="s">
        <v>302</v>
      </c>
      <c r="AD440" s="362" t="s">
        <v>302</v>
      </c>
      <c r="AE440" s="362" t="s">
        <v>302</v>
      </c>
      <c r="AF440" s="362" t="s">
        <v>302</v>
      </c>
      <c r="AG440" s="362" t="s">
        <v>302</v>
      </c>
      <c r="AH440" s="362">
        <v>1547.19</v>
      </c>
      <c r="AI440" s="361">
        <v>7559</v>
      </c>
      <c r="AJ440" s="361">
        <v>4996819.0737999985</v>
      </c>
      <c r="AK440" s="361">
        <v>9</v>
      </c>
      <c r="AL440" s="361">
        <v>124079.03000000001</v>
      </c>
      <c r="AM440" s="361">
        <v>6490</v>
      </c>
      <c r="AN440" s="372">
        <v>5045327.1838000007</v>
      </c>
    </row>
    <row r="441" spans="1:42" x14ac:dyDescent="0.2">
      <c r="A441" s="59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c r="AE441" s="124"/>
      <c r="AF441" s="124"/>
      <c r="AG441" s="124"/>
      <c r="AH441" s="124"/>
      <c r="AI441" s="124"/>
      <c r="AJ441" s="124"/>
      <c r="AK441" s="124"/>
      <c r="AL441" s="124"/>
      <c r="AM441" s="124"/>
      <c r="AN441" s="423"/>
    </row>
    <row r="442" spans="1:42" s="86" customFormat="1" ht="15" customHeight="1" x14ac:dyDescent="0.2">
      <c r="A442" s="593" t="s">
        <v>983</v>
      </c>
      <c r="B442" s="380" t="s">
        <v>997</v>
      </c>
      <c r="C442" s="380"/>
      <c r="D442" s="87"/>
      <c r="E442" s="425">
        <v>172101313</v>
      </c>
      <c r="F442" s="425">
        <v>178187730</v>
      </c>
      <c r="G442" s="353" t="s">
        <v>302</v>
      </c>
      <c r="H442" s="353" t="s">
        <v>302</v>
      </c>
      <c r="I442" s="351">
        <v>172101313</v>
      </c>
      <c r="J442" s="350">
        <v>178187730</v>
      </c>
      <c r="K442" s="351">
        <v>0</v>
      </c>
      <c r="L442" s="351">
        <v>0</v>
      </c>
      <c r="M442" s="353" t="s">
        <v>302</v>
      </c>
      <c r="N442" s="353" t="s">
        <v>302</v>
      </c>
      <c r="O442" s="353" t="s">
        <v>302</v>
      </c>
      <c r="P442" s="353" t="s">
        <v>302</v>
      </c>
      <c r="Q442" s="353" t="s">
        <v>302</v>
      </c>
      <c r="R442" s="353" t="s">
        <v>302</v>
      </c>
      <c r="S442" s="353" t="s">
        <v>302</v>
      </c>
      <c r="T442" s="353" t="s">
        <v>302</v>
      </c>
      <c r="U442" s="351">
        <v>2844684</v>
      </c>
      <c r="V442" s="351">
        <v>2900689.58</v>
      </c>
      <c r="W442" s="351">
        <v>3478245.62072</v>
      </c>
      <c r="X442" s="351">
        <v>3513440.5888709999</v>
      </c>
      <c r="Y442" s="426">
        <v>60.499272678441613</v>
      </c>
      <c r="Z442" s="426">
        <v>61.43</v>
      </c>
      <c r="AA442" s="373">
        <v>60.499272678441613</v>
      </c>
      <c r="AB442" s="373">
        <v>61.43</v>
      </c>
      <c r="AC442" s="353" t="s">
        <v>302</v>
      </c>
      <c r="AD442" s="353" t="s">
        <v>302</v>
      </c>
      <c r="AE442" s="353" t="s">
        <v>302</v>
      </c>
      <c r="AF442" s="353" t="s">
        <v>302</v>
      </c>
      <c r="AG442" s="353" t="s">
        <v>302</v>
      </c>
      <c r="AH442" s="362" t="s">
        <v>977</v>
      </c>
      <c r="AI442" s="353" t="s">
        <v>302</v>
      </c>
      <c r="AJ442" s="353" t="s">
        <v>302</v>
      </c>
      <c r="AK442" s="353" t="s">
        <v>302</v>
      </c>
      <c r="AL442" s="353" t="s">
        <v>302</v>
      </c>
      <c r="AM442" s="353" t="s">
        <v>302</v>
      </c>
      <c r="AN442" s="388" t="s">
        <v>302</v>
      </c>
    </row>
    <row r="443" spans="1:42" s="86" customFormat="1" ht="15" x14ac:dyDescent="0.2">
      <c r="A443" s="593" t="s">
        <v>980</v>
      </c>
      <c r="B443" s="380" t="s">
        <v>998</v>
      </c>
      <c r="C443" s="380"/>
      <c r="D443" s="87"/>
      <c r="E443" s="425">
        <v>8064164125.0199995</v>
      </c>
      <c r="F443" s="425">
        <v>8325900338</v>
      </c>
      <c r="G443" s="353" t="s">
        <v>302</v>
      </c>
      <c r="H443" s="353" t="s">
        <v>302</v>
      </c>
      <c r="I443" s="351">
        <v>8064164125.0199995</v>
      </c>
      <c r="J443" s="350">
        <v>8325900338</v>
      </c>
      <c r="K443" s="351">
        <v>16953135</v>
      </c>
      <c r="L443" s="351">
        <v>16953135</v>
      </c>
      <c r="M443" s="353" t="s">
        <v>302</v>
      </c>
      <c r="N443" s="353" t="s">
        <v>302</v>
      </c>
      <c r="O443" s="353" t="s">
        <v>302</v>
      </c>
      <c r="P443" s="353" t="s">
        <v>302</v>
      </c>
      <c r="Q443" s="353" t="s">
        <v>302</v>
      </c>
      <c r="R443" s="353" t="s">
        <v>302</v>
      </c>
      <c r="S443" s="353" t="s">
        <v>302</v>
      </c>
      <c r="T443" s="353" t="s">
        <v>302</v>
      </c>
      <c r="U443" s="351">
        <v>7251526.6900000004</v>
      </c>
      <c r="V443" s="360">
        <v>7383613.6799999997</v>
      </c>
      <c r="W443" s="351">
        <v>8091353.2073577996</v>
      </c>
      <c r="X443" s="351">
        <v>8174530.3357249983</v>
      </c>
      <c r="Y443" s="426">
        <v>1112.0643237982758</v>
      </c>
      <c r="Z443" s="426">
        <v>1127.6199999999999</v>
      </c>
      <c r="AA443" s="373">
        <v>1112.0643237982758</v>
      </c>
      <c r="AB443" s="373">
        <v>1127.6199999999999</v>
      </c>
      <c r="AC443" s="353" t="s">
        <v>302</v>
      </c>
      <c r="AD443" s="353" t="s">
        <v>302</v>
      </c>
      <c r="AE443" s="353" t="s">
        <v>302</v>
      </c>
      <c r="AF443" s="353" t="s">
        <v>302</v>
      </c>
      <c r="AG443" s="353" t="s">
        <v>302</v>
      </c>
      <c r="AH443" s="362" t="s">
        <v>977</v>
      </c>
      <c r="AI443" s="353" t="s">
        <v>302</v>
      </c>
      <c r="AJ443" s="353" t="s">
        <v>302</v>
      </c>
      <c r="AK443" s="353" t="s">
        <v>302</v>
      </c>
      <c r="AL443" s="353" t="s">
        <v>302</v>
      </c>
      <c r="AM443" s="353" t="s">
        <v>302</v>
      </c>
      <c r="AN443" s="388" t="s">
        <v>302</v>
      </c>
    </row>
    <row r="444" spans="1:42" s="86" customFormat="1" ht="15" x14ac:dyDescent="0.2">
      <c r="A444" s="593" t="s">
        <v>978</v>
      </c>
      <c r="B444" s="380" t="s">
        <v>999</v>
      </c>
      <c r="C444" s="380"/>
      <c r="D444" s="87"/>
      <c r="E444" s="425">
        <v>526002319.71000004</v>
      </c>
      <c r="F444" s="425">
        <v>543452024.10000002</v>
      </c>
      <c r="G444" s="353" t="s">
        <v>302</v>
      </c>
      <c r="H444" s="353" t="s">
        <v>302</v>
      </c>
      <c r="I444" s="351">
        <v>526002319.71000004</v>
      </c>
      <c r="J444" s="350">
        <v>543452024.10000002</v>
      </c>
      <c r="K444" s="351">
        <v>0</v>
      </c>
      <c r="L444" s="351">
        <v>0</v>
      </c>
      <c r="M444" s="353" t="s">
        <v>302</v>
      </c>
      <c r="N444" s="353" t="s">
        <v>302</v>
      </c>
      <c r="O444" s="353" t="s">
        <v>302</v>
      </c>
      <c r="P444" s="353" t="s">
        <v>302</v>
      </c>
      <c r="Q444" s="353" t="s">
        <v>302</v>
      </c>
      <c r="R444" s="353" t="s">
        <v>302</v>
      </c>
      <c r="S444" s="353" t="s">
        <v>302</v>
      </c>
      <c r="T444" s="353" t="s">
        <v>302</v>
      </c>
      <c r="U444" s="351">
        <v>7620903.9800000004</v>
      </c>
      <c r="V444" s="360">
        <v>7766711.6100000003</v>
      </c>
      <c r="W444" s="351">
        <v>8641467.6092282981</v>
      </c>
      <c r="X444" s="351">
        <v>8756272.2378419992</v>
      </c>
      <c r="Y444" s="426">
        <v>69.020987679469485</v>
      </c>
      <c r="Z444" s="426">
        <v>69.97</v>
      </c>
      <c r="AA444" s="373">
        <v>69.020987679469485</v>
      </c>
      <c r="AB444" s="373">
        <v>69.97</v>
      </c>
      <c r="AC444" s="353" t="s">
        <v>302</v>
      </c>
      <c r="AD444" s="353" t="s">
        <v>302</v>
      </c>
      <c r="AE444" s="353" t="s">
        <v>302</v>
      </c>
      <c r="AF444" s="353" t="s">
        <v>302</v>
      </c>
      <c r="AG444" s="353" t="s">
        <v>302</v>
      </c>
      <c r="AH444" s="362" t="s">
        <v>977</v>
      </c>
      <c r="AI444" s="353" t="s">
        <v>302</v>
      </c>
      <c r="AJ444" s="353" t="s">
        <v>302</v>
      </c>
      <c r="AK444" s="353" t="s">
        <v>302</v>
      </c>
      <c r="AL444" s="353" t="s">
        <v>302</v>
      </c>
      <c r="AM444" s="353" t="s">
        <v>302</v>
      </c>
      <c r="AN444" s="388" t="s">
        <v>302</v>
      </c>
    </row>
    <row r="445" spans="1:42" s="86" customFormat="1" ht="15" x14ac:dyDescent="0.2">
      <c r="A445" s="595" t="s">
        <v>976</v>
      </c>
      <c r="B445" s="381" t="s">
        <v>1003</v>
      </c>
      <c r="C445" s="381"/>
      <c r="D445" s="381" t="s">
        <v>1005</v>
      </c>
      <c r="E445" s="428">
        <v>2208911941.8799996</v>
      </c>
      <c r="F445" s="428">
        <v>2288937900</v>
      </c>
      <c r="G445" s="366" t="s">
        <v>302</v>
      </c>
      <c r="H445" s="366" t="s">
        <v>302</v>
      </c>
      <c r="I445" s="368">
        <v>2208911941.8799996</v>
      </c>
      <c r="J445" s="367">
        <v>2288937900</v>
      </c>
      <c r="K445" s="368">
        <v>0</v>
      </c>
      <c r="L445" s="368">
        <v>0</v>
      </c>
      <c r="M445" s="366" t="s">
        <v>302</v>
      </c>
      <c r="N445" s="366" t="s">
        <v>302</v>
      </c>
      <c r="O445" s="366" t="s">
        <v>302</v>
      </c>
      <c r="P445" s="366" t="s">
        <v>302</v>
      </c>
      <c r="Q445" s="366" t="s">
        <v>302</v>
      </c>
      <c r="R445" s="366" t="s">
        <v>302</v>
      </c>
      <c r="S445" s="366" t="s">
        <v>302</v>
      </c>
      <c r="T445" s="366" t="s">
        <v>302</v>
      </c>
      <c r="U445" s="368">
        <v>13688610.869999999</v>
      </c>
      <c r="V445" s="371">
        <v>13953188.02</v>
      </c>
      <c r="W445" s="368">
        <v>15724430.863327799</v>
      </c>
      <c r="X445" s="368">
        <v>15904213.406437002</v>
      </c>
      <c r="Y445" s="429">
        <v>161.36859779695089</v>
      </c>
      <c r="Z445" s="429">
        <v>164.04</v>
      </c>
      <c r="AA445" s="400">
        <v>161.36859779695089</v>
      </c>
      <c r="AB445" s="400">
        <v>164.04</v>
      </c>
      <c r="AC445" s="366" t="s">
        <v>302</v>
      </c>
      <c r="AD445" s="366" t="s">
        <v>302</v>
      </c>
      <c r="AE445" s="366" t="s">
        <v>302</v>
      </c>
      <c r="AF445" s="366" t="s">
        <v>302</v>
      </c>
      <c r="AG445" s="366" t="s">
        <v>302</v>
      </c>
      <c r="AH445" s="366" t="s">
        <v>302</v>
      </c>
      <c r="AI445" s="366" t="s">
        <v>302</v>
      </c>
      <c r="AJ445" s="366" t="s">
        <v>302</v>
      </c>
      <c r="AK445" s="366" t="s">
        <v>302</v>
      </c>
      <c r="AL445" s="366" t="s">
        <v>302</v>
      </c>
      <c r="AM445" s="366" t="s">
        <v>302</v>
      </c>
      <c r="AN445" s="389" t="s">
        <v>302</v>
      </c>
    </row>
  </sheetData>
  <mergeCells count="16">
    <mergeCell ref="AE4:AG4"/>
    <mergeCell ref="AI4:AJ4"/>
    <mergeCell ref="AK4:AL4"/>
    <mergeCell ref="AM4:AN4"/>
    <mergeCell ref="S4:T4"/>
    <mergeCell ref="U4:V4"/>
    <mergeCell ref="W4:X4"/>
    <mergeCell ref="Y4:Z4"/>
    <mergeCell ref="AA4:AB4"/>
    <mergeCell ref="Q4:R4"/>
    <mergeCell ref="E4:F4"/>
    <mergeCell ref="G4:H4"/>
    <mergeCell ref="I4:J4"/>
    <mergeCell ref="K4:L4"/>
    <mergeCell ref="M4:N4"/>
    <mergeCell ref="O4:P4"/>
  </mergeCells>
  <conditionalFormatting sqref="AP3:AP333 AR1 AQ2 AP442:AP445 AP437:AP440 AQ334 AQ336">
    <cfRule type="cellIs" dxfId="5" priority="9" stopIfTrue="1" operator="lessThan">
      <formula>-0.05</formula>
    </cfRule>
    <cfRule type="cellIs" dxfId="4" priority="10" stopIfTrue="1" operator="greaterThan">
      <formula>0.05</formula>
    </cfRule>
  </conditionalFormatting>
  <conditionalFormatting sqref="AP436">
    <cfRule type="cellIs" dxfId="3" priority="3" stopIfTrue="1" operator="lessThan">
      <formula>-0.05</formula>
    </cfRule>
    <cfRule type="cellIs" dxfId="2" priority="4" stopIfTrue="1" operator="greaterThan">
      <formula>0.05</formula>
    </cfRule>
  </conditionalFormatting>
  <conditionalFormatting sqref="AP432:AP435">
    <cfRule type="cellIs" dxfId="1" priority="1" stopIfTrue="1" operator="lessThan">
      <formula>-0.05</formula>
    </cfRule>
    <cfRule type="cellIs" dxfId="0" priority="2" stopIfTrue="1" operator="greaterThan">
      <formula>0.05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333"/>
  <sheetViews>
    <sheetView workbookViewId="0">
      <selection activeCell="B3" sqref="B3"/>
    </sheetView>
  </sheetViews>
  <sheetFormatPr defaultRowHeight="15" x14ac:dyDescent="0.2"/>
  <cols>
    <col min="1" max="1" width="30.42578125" style="333" bestFit="1" customWidth="1"/>
    <col min="2" max="2" width="25.7109375" style="333" bestFit="1" customWidth="1"/>
    <col min="5" max="5" width="74.42578125" bestFit="1" customWidth="1"/>
  </cols>
  <sheetData>
    <row r="1" spans="1:6" x14ac:dyDescent="0.2">
      <c r="A1" s="333" t="s">
        <v>994</v>
      </c>
      <c r="E1" s="84" t="s">
        <v>993</v>
      </c>
    </row>
    <row r="2" spans="1:6" x14ac:dyDescent="0.2">
      <c r="A2" s="333" t="s">
        <v>951</v>
      </c>
      <c r="B2" s="333">
        <v>327</v>
      </c>
      <c r="E2" s="84" t="s">
        <v>997</v>
      </c>
      <c r="F2">
        <v>95</v>
      </c>
    </row>
    <row r="3" spans="1:6" x14ac:dyDescent="0.2">
      <c r="A3" s="333" t="s">
        <v>312</v>
      </c>
      <c r="B3" s="333">
        <v>328</v>
      </c>
      <c r="E3" s="84" t="s">
        <v>998</v>
      </c>
      <c r="F3">
        <v>96</v>
      </c>
    </row>
    <row r="4" spans="1:6" x14ac:dyDescent="0.2">
      <c r="A4" s="333" t="s">
        <v>315</v>
      </c>
      <c r="B4" s="333">
        <v>329</v>
      </c>
      <c r="E4" s="84" t="s">
        <v>999</v>
      </c>
      <c r="F4">
        <v>97</v>
      </c>
    </row>
    <row r="5" spans="1:6" x14ac:dyDescent="0.2">
      <c r="A5" s="333" t="s">
        <v>996</v>
      </c>
      <c r="B5" s="333">
        <v>330</v>
      </c>
      <c r="E5" s="84" t="s">
        <v>1000</v>
      </c>
      <c r="F5">
        <v>98</v>
      </c>
    </row>
    <row r="6" spans="1:6" x14ac:dyDescent="0.2">
      <c r="A6" s="333" t="s">
        <v>718</v>
      </c>
      <c r="B6" s="333">
        <v>331</v>
      </c>
      <c r="E6" s="333" t="s">
        <v>815</v>
      </c>
      <c r="F6" s="332">
        <v>1</v>
      </c>
    </row>
    <row r="7" spans="1:6" x14ac:dyDescent="0.2">
      <c r="A7" s="333" t="s">
        <v>71</v>
      </c>
      <c r="B7" s="333">
        <v>332</v>
      </c>
      <c r="E7" s="333" t="s">
        <v>882</v>
      </c>
      <c r="F7" s="332">
        <v>2</v>
      </c>
    </row>
    <row r="8" spans="1:6" x14ac:dyDescent="0.2">
      <c r="A8" s="333" t="s">
        <v>759</v>
      </c>
      <c r="B8" s="333">
        <v>1</v>
      </c>
      <c r="E8" s="333" t="s">
        <v>883</v>
      </c>
      <c r="F8" s="332">
        <v>3</v>
      </c>
    </row>
    <row r="9" spans="1:6" x14ac:dyDescent="0.2">
      <c r="A9" s="333" t="s">
        <v>761</v>
      </c>
      <c r="B9" s="333">
        <v>2</v>
      </c>
      <c r="E9" s="333" t="s">
        <v>817</v>
      </c>
      <c r="F9" s="332">
        <v>4</v>
      </c>
    </row>
    <row r="10" spans="1:6" x14ac:dyDescent="0.2">
      <c r="A10" s="333" t="s">
        <v>763</v>
      </c>
      <c r="B10" s="333">
        <v>3</v>
      </c>
      <c r="E10" s="333" t="s">
        <v>885</v>
      </c>
      <c r="F10" s="332">
        <v>5</v>
      </c>
    </row>
    <row r="11" spans="1:6" x14ac:dyDescent="0.2">
      <c r="A11" s="333" t="s">
        <v>765</v>
      </c>
      <c r="B11" s="333">
        <v>4</v>
      </c>
      <c r="E11" s="333" t="s">
        <v>88</v>
      </c>
      <c r="F11" s="332">
        <v>6</v>
      </c>
    </row>
    <row r="12" spans="1:6" x14ac:dyDescent="0.2">
      <c r="A12" s="333" t="s">
        <v>767</v>
      </c>
      <c r="B12" s="333">
        <v>5</v>
      </c>
      <c r="E12" s="333" t="s">
        <v>886</v>
      </c>
      <c r="F12" s="332">
        <v>7</v>
      </c>
    </row>
    <row r="13" spans="1:6" x14ac:dyDescent="0.2">
      <c r="A13" s="333" t="s">
        <v>769</v>
      </c>
      <c r="B13" s="333">
        <v>6</v>
      </c>
      <c r="E13" s="333" t="s">
        <v>162</v>
      </c>
      <c r="F13" s="332">
        <v>8</v>
      </c>
    </row>
    <row r="14" spans="1:6" x14ac:dyDescent="0.2">
      <c r="A14" s="333" t="s">
        <v>771</v>
      </c>
      <c r="B14" s="333">
        <v>7</v>
      </c>
      <c r="E14" s="333" t="s">
        <v>887</v>
      </c>
      <c r="F14" s="332">
        <v>9</v>
      </c>
    </row>
    <row r="15" spans="1:6" x14ac:dyDescent="0.2">
      <c r="A15" s="333" t="s">
        <v>773</v>
      </c>
      <c r="B15" s="333">
        <v>8</v>
      </c>
      <c r="E15" s="333" t="s">
        <v>835</v>
      </c>
      <c r="F15" s="332">
        <v>10</v>
      </c>
    </row>
    <row r="16" spans="1:6" x14ac:dyDescent="0.2">
      <c r="A16" s="333" t="s">
        <v>199</v>
      </c>
      <c r="B16" s="333">
        <v>9</v>
      </c>
      <c r="E16" s="333" t="s">
        <v>889</v>
      </c>
      <c r="F16" s="332">
        <v>11</v>
      </c>
    </row>
    <row r="17" spans="1:6" x14ac:dyDescent="0.2">
      <c r="A17" s="333" t="s">
        <v>776</v>
      </c>
      <c r="B17" s="333">
        <v>10</v>
      </c>
      <c r="E17" s="333" t="s">
        <v>840</v>
      </c>
      <c r="F17" s="332">
        <v>12</v>
      </c>
    </row>
    <row r="18" spans="1:6" x14ac:dyDescent="0.2">
      <c r="A18" s="333" t="s">
        <v>778</v>
      </c>
      <c r="B18" s="333">
        <v>11</v>
      </c>
      <c r="E18" s="333" t="s">
        <v>891</v>
      </c>
      <c r="F18" s="332">
        <v>13</v>
      </c>
    </row>
    <row r="19" spans="1:6" x14ac:dyDescent="0.2">
      <c r="A19" s="333" t="s">
        <v>780</v>
      </c>
      <c r="B19" s="333">
        <v>12</v>
      </c>
      <c r="E19" s="333" t="s">
        <v>854</v>
      </c>
      <c r="F19" s="332">
        <v>14</v>
      </c>
    </row>
    <row r="20" spans="1:6" x14ac:dyDescent="0.2">
      <c r="A20" s="333" t="s">
        <v>782</v>
      </c>
      <c r="B20" s="333">
        <v>13</v>
      </c>
      <c r="E20" s="333" t="s">
        <v>76</v>
      </c>
      <c r="F20" s="332">
        <v>15</v>
      </c>
    </row>
    <row r="21" spans="1:6" x14ac:dyDescent="0.2">
      <c r="A21" s="333" t="s">
        <v>603</v>
      </c>
      <c r="B21" s="333">
        <v>14</v>
      </c>
      <c r="E21" s="333" t="s">
        <v>798</v>
      </c>
      <c r="F21" s="332">
        <v>16</v>
      </c>
    </row>
    <row r="22" spans="1:6" x14ac:dyDescent="0.2">
      <c r="A22" s="333" t="s">
        <v>316</v>
      </c>
      <c r="B22" s="333">
        <v>15</v>
      </c>
      <c r="E22" s="333" t="s">
        <v>79</v>
      </c>
      <c r="F22" s="332">
        <v>17</v>
      </c>
    </row>
    <row r="23" spans="1:6" x14ac:dyDescent="0.2">
      <c r="A23" s="333" t="s">
        <v>200</v>
      </c>
      <c r="B23" s="333">
        <v>16</v>
      </c>
      <c r="E23" s="333" t="s">
        <v>894</v>
      </c>
      <c r="F23" s="332">
        <v>18</v>
      </c>
    </row>
    <row r="24" spans="1:6" x14ac:dyDescent="0.2">
      <c r="A24" s="333" t="s">
        <v>319</v>
      </c>
      <c r="B24" s="333">
        <v>17</v>
      </c>
      <c r="E24" s="333" t="s">
        <v>799</v>
      </c>
      <c r="F24" s="332">
        <v>19</v>
      </c>
    </row>
    <row r="25" spans="1:6" x14ac:dyDescent="0.2">
      <c r="A25" s="333" t="s">
        <v>320</v>
      </c>
      <c r="B25" s="333">
        <v>18</v>
      </c>
      <c r="E25" s="333" t="s">
        <v>843</v>
      </c>
      <c r="F25" s="332">
        <v>20</v>
      </c>
    </row>
    <row r="26" spans="1:6" x14ac:dyDescent="0.2">
      <c r="A26" s="333" t="s">
        <v>322</v>
      </c>
      <c r="B26" s="333">
        <v>19</v>
      </c>
      <c r="E26" s="333" t="s">
        <v>149</v>
      </c>
      <c r="F26" s="332">
        <v>21</v>
      </c>
    </row>
    <row r="27" spans="1:6" x14ac:dyDescent="0.2">
      <c r="A27" s="333" t="s">
        <v>324</v>
      </c>
      <c r="B27" s="333">
        <v>20</v>
      </c>
      <c r="E27" s="333" t="s">
        <v>897</v>
      </c>
      <c r="F27" s="332">
        <v>22</v>
      </c>
    </row>
    <row r="28" spans="1:6" x14ac:dyDescent="0.2">
      <c r="A28" s="333" t="s">
        <v>201</v>
      </c>
      <c r="B28" s="333">
        <v>21</v>
      </c>
      <c r="E28" s="333" t="s">
        <v>141</v>
      </c>
      <c r="F28" s="332">
        <v>23</v>
      </c>
    </row>
    <row r="29" spans="1:6" x14ac:dyDescent="0.2">
      <c r="A29" s="333" t="s">
        <v>202</v>
      </c>
      <c r="B29" s="333">
        <v>22</v>
      </c>
      <c r="E29" s="333" t="s">
        <v>898</v>
      </c>
      <c r="F29" s="332">
        <v>24</v>
      </c>
    </row>
    <row r="30" spans="1:6" x14ac:dyDescent="0.2">
      <c r="A30" s="333" t="s">
        <v>466</v>
      </c>
      <c r="B30" s="333">
        <v>23</v>
      </c>
      <c r="E30" s="333" t="s">
        <v>826</v>
      </c>
      <c r="F30" s="332">
        <v>25</v>
      </c>
    </row>
    <row r="31" spans="1:6" x14ac:dyDescent="0.2">
      <c r="A31" s="333" t="s">
        <v>468</v>
      </c>
      <c r="B31" s="333">
        <v>24</v>
      </c>
      <c r="E31" s="333" t="s">
        <v>900</v>
      </c>
      <c r="F31" s="332">
        <v>26</v>
      </c>
    </row>
    <row r="32" spans="1:6" x14ac:dyDescent="0.2">
      <c r="A32" s="333" t="s">
        <v>470</v>
      </c>
      <c r="B32" s="333">
        <v>25</v>
      </c>
      <c r="E32" s="333" t="s">
        <v>846</v>
      </c>
      <c r="F32" s="332">
        <v>27</v>
      </c>
    </row>
    <row r="33" spans="1:6" x14ac:dyDescent="0.2">
      <c r="A33" s="333" t="s">
        <v>203</v>
      </c>
      <c r="B33" s="333">
        <v>26</v>
      </c>
      <c r="E33" s="333" t="s">
        <v>152</v>
      </c>
      <c r="F33" s="332">
        <v>28</v>
      </c>
    </row>
    <row r="34" spans="1:6" x14ac:dyDescent="0.2">
      <c r="A34" s="333" t="s">
        <v>204</v>
      </c>
      <c r="B34" s="333">
        <v>27</v>
      </c>
      <c r="E34" s="333" t="s">
        <v>902</v>
      </c>
      <c r="F34" s="332">
        <v>29</v>
      </c>
    </row>
    <row r="35" spans="1:6" x14ac:dyDescent="0.2">
      <c r="A35" s="333" t="s">
        <v>474</v>
      </c>
      <c r="B35" s="333">
        <v>28</v>
      </c>
      <c r="E35" s="333" t="s">
        <v>230</v>
      </c>
      <c r="F35" s="332">
        <v>30</v>
      </c>
    </row>
    <row r="36" spans="1:6" x14ac:dyDescent="0.2">
      <c r="A36" s="333" t="s">
        <v>476</v>
      </c>
      <c r="B36" s="333">
        <v>29</v>
      </c>
      <c r="E36" s="333" t="s">
        <v>903</v>
      </c>
      <c r="F36" s="332">
        <v>31</v>
      </c>
    </row>
    <row r="37" spans="1:6" x14ac:dyDescent="0.2">
      <c r="A37" s="333" t="s">
        <v>478</v>
      </c>
      <c r="B37" s="333">
        <v>30</v>
      </c>
      <c r="E37" s="333" t="s">
        <v>811</v>
      </c>
      <c r="F37" s="332">
        <v>32</v>
      </c>
    </row>
    <row r="38" spans="1:6" x14ac:dyDescent="0.2">
      <c r="A38" s="333" t="s">
        <v>480</v>
      </c>
      <c r="B38" s="333">
        <v>31</v>
      </c>
      <c r="E38" s="333" t="s">
        <v>169</v>
      </c>
      <c r="F38" s="332">
        <v>33</v>
      </c>
    </row>
    <row r="39" spans="1:6" x14ac:dyDescent="0.2">
      <c r="A39" s="333" t="s">
        <v>482</v>
      </c>
      <c r="B39" s="333">
        <v>32</v>
      </c>
      <c r="E39" s="333" t="s">
        <v>839</v>
      </c>
      <c r="F39" s="332">
        <v>34</v>
      </c>
    </row>
    <row r="40" spans="1:6" x14ac:dyDescent="0.2">
      <c r="A40" s="333" t="s">
        <v>205</v>
      </c>
      <c r="B40" s="333">
        <v>33</v>
      </c>
      <c r="E40" s="333" t="s">
        <v>713</v>
      </c>
      <c r="F40" s="332">
        <v>35</v>
      </c>
    </row>
    <row r="41" spans="1:6" x14ac:dyDescent="0.2">
      <c r="A41" s="333" t="s">
        <v>206</v>
      </c>
      <c r="B41" s="333">
        <v>34</v>
      </c>
      <c r="E41" s="333" t="s">
        <v>824</v>
      </c>
      <c r="F41" s="332">
        <v>36</v>
      </c>
    </row>
    <row r="42" spans="1:6" x14ac:dyDescent="0.2">
      <c r="A42" s="333" t="s">
        <v>486</v>
      </c>
      <c r="B42" s="333">
        <v>35</v>
      </c>
      <c r="E42" s="333" t="s">
        <v>233</v>
      </c>
      <c r="F42" s="332">
        <v>37</v>
      </c>
    </row>
    <row r="43" spans="1:6" x14ac:dyDescent="0.2">
      <c r="A43" s="333" t="s">
        <v>488</v>
      </c>
      <c r="B43" s="333">
        <v>36</v>
      </c>
      <c r="E43" s="333" t="s">
        <v>907</v>
      </c>
      <c r="F43" s="332">
        <v>38</v>
      </c>
    </row>
    <row r="44" spans="1:6" x14ac:dyDescent="0.2">
      <c r="A44" s="333" t="s">
        <v>490</v>
      </c>
      <c r="B44" s="333">
        <v>37</v>
      </c>
      <c r="E44" s="333" t="s">
        <v>813</v>
      </c>
      <c r="F44" s="332">
        <v>39</v>
      </c>
    </row>
    <row r="45" spans="1:6" x14ac:dyDescent="0.2">
      <c r="A45" s="333" t="s">
        <v>492</v>
      </c>
      <c r="B45" s="333">
        <v>38</v>
      </c>
      <c r="E45" s="333" t="s">
        <v>909</v>
      </c>
      <c r="F45" s="332">
        <v>40</v>
      </c>
    </row>
    <row r="46" spans="1:6" x14ac:dyDescent="0.2">
      <c r="A46" s="333" t="s">
        <v>494</v>
      </c>
      <c r="B46" s="333">
        <v>39</v>
      </c>
      <c r="E46" s="333" t="s">
        <v>733</v>
      </c>
      <c r="F46" s="332">
        <v>41</v>
      </c>
    </row>
    <row r="47" spans="1:6" x14ac:dyDescent="0.2">
      <c r="A47" s="333" t="s">
        <v>496</v>
      </c>
      <c r="B47" s="333">
        <v>40</v>
      </c>
      <c r="E47" s="333" t="s">
        <v>834</v>
      </c>
      <c r="F47" s="332">
        <v>42</v>
      </c>
    </row>
    <row r="48" spans="1:6" x14ac:dyDescent="0.2">
      <c r="A48" s="333" t="s">
        <v>498</v>
      </c>
      <c r="B48" s="333">
        <v>41</v>
      </c>
      <c r="E48" s="333" t="s">
        <v>911</v>
      </c>
      <c r="F48" s="332">
        <v>43</v>
      </c>
    </row>
    <row r="49" spans="1:6" x14ac:dyDescent="0.2">
      <c r="A49" s="333" t="s">
        <v>500</v>
      </c>
      <c r="B49" s="333">
        <v>42</v>
      </c>
      <c r="E49" s="333" t="s">
        <v>849</v>
      </c>
      <c r="F49" s="332">
        <v>44</v>
      </c>
    </row>
    <row r="50" spans="1:6" x14ac:dyDescent="0.2">
      <c r="A50" s="333" t="s">
        <v>502</v>
      </c>
      <c r="B50" s="333">
        <v>43</v>
      </c>
      <c r="E50" s="333" t="s">
        <v>85</v>
      </c>
      <c r="F50" s="332">
        <v>45</v>
      </c>
    </row>
    <row r="51" spans="1:6" x14ac:dyDescent="0.2">
      <c r="A51" s="333" t="s">
        <v>504</v>
      </c>
      <c r="B51" s="333">
        <v>44</v>
      </c>
      <c r="E51" s="333" t="s">
        <v>913</v>
      </c>
      <c r="F51" s="332">
        <v>46</v>
      </c>
    </row>
    <row r="52" spans="1:6" x14ac:dyDescent="0.2">
      <c r="A52" s="333" t="s">
        <v>506</v>
      </c>
      <c r="B52" s="333">
        <v>45</v>
      </c>
      <c r="E52" s="333" t="s">
        <v>803</v>
      </c>
      <c r="F52" s="332">
        <v>47</v>
      </c>
    </row>
    <row r="53" spans="1:6" x14ac:dyDescent="0.2">
      <c r="A53" s="333" t="s">
        <v>508</v>
      </c>
      <c r="B53" s="333">
        <v>46</v>
      </c>
      <c r="E53" s="333" t="s">
        <v>735</v>
      </c>
      <c r="F53" s="332">
        <v>48</v>
      </c>
    </row>
    <row r="54" spans="1:6" x14ac:dyDescent="0.2">
      <c r="A54" s="333" t="s">
        <v>510</v>
      </c>
      <c r="B54" s="333">
        <v>47</v>
      </c>
      <c r="E54" s="333" t="s">
        <v>915</v>
      </c>
      <c r="F54" s="332">
        <v>49</v>
      </c>
    </row>
    <row r="55" spans="1:6" x14ac:dyDescent="0.2">
      <c r="A55" s="333" t="s">
        <v>303</v>
      </c>
      <c r="B55" s="333">
        <v>48</v>
      </c>
      <c r="E55" s="333" t="s">
        <v>822</v>
      </c>
      <c r="F55" s="332">
        <v>50</v>
      </c>
    </row>
    <row r="56" spans="1:6" x14ac:dyDescent="0.2">
      <c r="A56" s="333" t="s">
        <v>260</v>
      </c>
      <c r="B56" s="333">
        <v>49</v>
      </c>
      <c r="E56" s="333" t="s">
        <v>567</v>
      </c>
      <c r="F56" s="332">
        <v>51</v>
      </c>
    </row>
    <row r="57" spans="1:6" x14ac:dyDescent="0.2">
      <c r="A57" s="333" t="s">
        <v>305</v>
      </c>
      <c r="B57" s="333">
        <v>50</v>
      </c>
      <c r="E57" s="333" t="s">
        <v>917</v>
      </c>
      <c r="F57" s="332">
        <v>52</v>
      </c>
    </row>
    <row r="58" spans="1:6" x14ac:dyDescent="0.2">
      <c r="A58" s="333" t="s">
        <v>307</v>
      </c>
      <c r="B58" s="333">
        <v>51</v>
      </c>
      <c r="E58" s="333" t="s">
        <v>820</v>
      </c>
      <c r="F58" s="332">
        <v>53</v>
      </c>
    </row>
    <row r="59" spans="1:6" x14ac:dyDescent="0.2">
      <c r="A59" s="333" t="s">
        <v>309</v>
      </c>
      <c r="B59" s="333">
        <v>52</v>
      </c>
      <c r="E59" s="333" t="s">
        <v>724</v>
      </c>
      <c r="F59" s="332">
        <v>54</v>
      </c>
    </row>
    <row r="60" spans="1:6" x14ac:dyDescent="0.2">
      <c r="A60" s="333" t="s">
        <v>311</v>
      </c>
      <c r="B60" s="333">
        <v>53</v>
      </c>
      <c r="E60" s="333" t="s">
        <v>825</v>
      </c>
      <c r="F60" s="332">
        <v>55</v>
      </c>
    </row>
    <row r="61" spans="1:6" x14ac:dyDescent="0.2">
      <c r="A61" s="333" t="s">
        <v>259</v>
      </c>
      <c r="B61" s="333">
        <v>54</v>
      </c>
      <c r="E61" s="333" t="s">
        <v>920</v>
      </c>
      <c r="F61" s="332">
        <v>56</v>
      </c>
    </row>
    <row r="62" spans="1:6" x14ac:dyDescent="0.2">
      <c r="A62" s="333" t="s">
        <v>258</v>
      </c>
      <c r="B62" s="333">
        <v>55</v>
      </c>
      <c r="E62" s="333" t="s">
        <v>856</v>
      </c>
      <c r="F62" s="332">
        <v>57</v>
      </c>
    </row>
    <row r="63" spans="1:6" x14ac:dyDescent="0.2">
      <c r="A63" s="333" t="s">
        <v>390</v>
      </c>
      <c r="B63" s="333">
        <v>56</v>
      </c>
      <c r="E63" s="333" t="s">
        <v>726</v>
      </c>
      <c r="F63" s="332">
        <v>58</v>
      </c>
    </row>
    <row r="64" spans="1:6" x14ac:dyDescent="0.2">
      <c r="A64" s="333" t="s">
        <v>392</v>
      </c>
      <c r="B64" s="333">
        <v>57</v>
      </c>
      <c r="E64" s="333" t="s">
        <v>830</v>
      </c>
      <c r="F64" s="332">
        <v>59</v>
      </c>
    </row>
    <row r="65" spans="1:6" x14ac:dyDescent="0.2">
      <c r="A65" s="333" t="s">
        <v>394</v>
      </c>
      <c r="B65" s="333">
        <v>58</v>
      </c>
      <c r="E65" s="333" t="s">
        <v>146</v>
      </c>
      <c r="F65" s="332">
        <v>60</v>
      </c>
    </row>
    <row r="66" spans="1:6" x14ac:dyDescent="0.2">
      <c r="A66" s="333" t="s">
        <v>396</v>
      </c>
      <c r="B66" s="333">
        <v>59</v>
      </c>
      <c r="E66" s="333" t="s">
        <v>923</v>
      </c>
      <c r="F66" s="332">
        <v>61</v>
      </c>
    </row>
    <row r="67" spans="1:6" x14ac:dyDescent="0.2">
      <c r="A67" s="333" t="s">
        <v>398</v>
      </c>
      <c r="B67" s="333">
        <v>60</v>
      </c>
      <c r="E67" s="333" t="s">
        <v>844</v>
      </c>
      <c r="F67" s="332">
        <v>62</v>
      </c>
    </row>
    <row r="68" spans="1:6" x14ac:dyDescent="0.2">
      <c r="A68" s="333" t="s">
        <v>400</v>
      </c>
      <c r="B68" s="333">
        <v>61</v>
      </c>
      <c r="E68" s="333" t="s">
        <v>144</v>
      </c>
      <c r="F68" s="332">
        <v>63</v>
      </c>
    </row>
    <row r="69" spans="1:6" x14ac:dyDescent="0.2">
      <c r="A69" s="333" t="s">
        <v>402</v>
      </c>
      <c r="B69" s="333">
        <v>62</v>
      </c>
      <c r="E69" s="333" t="s">
        <v>842</v>
      </c>
      <c r="F69" s="332">
        <v>64</v>
      </c>
    </row>
    <row r="70" spans="1:6" x14ac:dyDescent="0.2">
      <c r="A70" s="333" t="s">
        <v>404</v>
      </c>
      <c r="B70" s="333">
        <v>63</v>
      </c>
      <c r="E70" s="333" t="s">
        <v>852</v>
      </c>
      <c r="F70" s="332">
        <v>65</v>
      </c>
    </row>
    <row r="71" spans="1:6" x14ac:dyDescent="0.2">
      <c r="A71" s="333" t="s">
        <v>406</v>
      </c>
      <c r="B71" s="333">
        <v>64</v>
      </c>
      <c r="E71" s="333" t="s">
        <v>82</v>
      </c>
      <c r="F71" s="332">
        <v>66</v>
      </c>
    </row>
    <row r="72" spans="1:6" x14ac:dyDescent="0.2">
      <c r="A72" s="333" t="s">
        <v>167</v>
      </c>
      <c r="B72" s="333">
        <v>65</v>
      </c>
      <c r="E72" s="333" t="s">
        <v>927</v>
      </c>
      <c r="F72" s="332">
        <v>67</v>
      </c>
    </row>
    <row r="73" spans="1:6" x14ac:dyDescent="0.2">
      <c r="A73" s="333" t="s">
        <v>408</v>
      </c>
      <c r="B73" s="333">
        <v>66</v>
      </c>
      <c r="E73" s="333" t="s">
        <v>801</v>
      </c>
      <c r="F73" s="332">
        <v>68</v>
      </c>
    </row>
    <row r="74" spans="1:6" x14ac:dyDescent="0.2">
      <c r="A74" s="333" t="s">
        <v>410</v>
      </c>
      <c r="B74" s="333">
        <v>67</v>
      </c>
      <c r="E74" s="333" t="s">
        <v>704</v>
      </c>
      <c r="F74" s="332">
        <v>69</v>
      </c>
    </row>
    <row r="75" spans="1:6" x14ac:dyDescent="0.2">
      <c r="A75" s="333" t="s">
        <v>412</v>
      </c>
      <c r="B75" s="333">
        <v>68</v>
      </c>
      <c r="E75" s="333" t="s">
        <v>929</v>
      </c>
      <c r="F75" s="332">
        <v>70</v>
      </c>
    </row>
    <row r="76" spans="1:6" x14ac:dyDescent="0.2">
      <c r="A76" s="333" t="s">
        <v>414</v>
      </c>
      <c r="B76" s="333">
        <v>69</v>
      </c>
      <c r="E76" s="333" t="s">
        <v>159</v>
      </c>
      <c r="F76" s="332">
        <v>71</v>
      </c>
    </row>
    <row r="77" spans="1:6" x14ac:dyDescent="0.2">
      <c r="A77" s="333" t="s">
        <v>416</v>
      </c>
      <c r="B77" s="333">
        <v>70</v>
      </c>
      <c r="E77" s="333" t="s">
        <v>930</v>
      </c>
      <c r="F77" s="332">
        <v>72</v>
      </c>
    </row>
    <row r="78" spans="1:6" x14ac:dyDescent="0.2">
      <c r="A78" s="333" t="s">
        <v>418</v>
      </c>
      <c r="B78" s="333">
        <v>71</v>
      </c>
      <c r="E78" s="333" t="s">
        <v>809</v>
      </c>
      <c r="F78" s="332">
        <v>73</v>
      </c>
    </row>
    <row r="79" spans="1:6" x14ac:dyDescent="0.2">
      <c r="A79" s="333" t="s">
        <v>207</v>
      </c>
      <c r="B79" s="333">
        <v>72</v>
      </c>
      <c r="E79" s="333" t="s">
        <v>165</v>
      </c>
      <c r="F79" s="332">
        <v>74</v>
      </c>
    </row>
    <row r="80" spans="1:6" x14ac:dyDescent="0.2">
      <c r="A80" s="333" t="s">
        <v>421</v>
      </c>
      <c r="B80" s="333">
        <v>73</v>
      </c>
      <c r="E80" s="333" t="s">
        <v>932</v>
      </c>
      <c r="F80" s="332">
        <v>75</v>
      </c>
    </row>
    <row r="81" spans="1:6" x14ac:dyDescent="0.2">
      <c r="A81" s="333" t="s">
        <v>423</v>
      </c>
      <c r="B81" s="333">
        <v>74</v>
      </c>
      <c r="E81" s="333" t="s">
        <v>837</v>
      </c>
      <c r="F81" s="332">
        <v>76</v>
      </c>
    </row>
    <row r="82" spans="1:6" x14ac:dyDescent="0.2">
      <c r="A82" s="333" t="s">
        <v>208</v>
      </c>
      <c r="B82" s="333">
        <v>75</v>
      </c>
      <c r="E82" s="333" t="s">
        <v>228</v>
      </c>
      <c r="F82" s="332">
        <v>77</v>
      </c>
    </row>
    <row r="83" spans="1:6" x14ac:dyDescent="0.2">
      <c r="A83" s="333" t="s">
        <v>426</v>
      </c>
      <c r="B83" s="333">
        <v>76</v>
      </c>
      <c r="E83" s="333" t="s">
        <v>807</v>
      </c>
      <c r="F83" s="332">
        <v>78</v>
      </c>
    </row>
    <row r="84" spans="1:6" x14ac:dyDescent="0.2">
      <c r="A84" s="333" t="s">
        <v>428</v>
      </c>
      <c r="B84" s="333">
        <v>77</v>
      </c>
      <c r="E84" s="333" t="s">
        <v>155</v>
      </c>
      <c r="F84" s="332">
        <v>79</v>
      </c>
    </row>
    <row r="85" spans="1:6" x14ac:dyDescent="0.2">
      <c r="A85" s="333" t="s">
        <v>430</v>
      </c>
      <c r="B85" s="333">
        <v>78</v>
      </c>
      <c r="E85" s="333" t="s">
        <v>851</v>
      </c>
      <c r="F85" s="332">
        <v>80</v>
      </c>
    </row>
    <row r="86" spans="1:6" x14ac:dyDescent="0.2">
      <c r="A86" s="333" t="s">
        <v>432</v>
      </c>
      <c r="B86" s="333">
        <v>79</v>
      </c>
      <c r="E86" s="333" t="s">
        <v>797</v>
      </c>
      <c r="F86" s="332">
        <v>81</v>
      </c>
    </row>
    <row r="87" spans="1:6" x14ac:dyDescent="0.2">
      <c r="A87" s="333" t="s">
        <v>434</v>
      </c>
      <c r="B87" s="333">
        <v>80</v>
      </c>
      <c r="E87" s="333" t="s">
        <v>805</v>
      </c>
      <c r="F87" s="332">
        <v>82</v>
      </c>
    </row>
    <row r="88" spans="1:6" x14ac:dyDescent="0.2">
      <c r="A88" s="333" t="s">
        <v>435</v>
      </c>
      <c r="B88" s="333">
        <v>81</v>
      </c>
      <c r="E88" s="333" t="s">
        <v>938</v>
      </c>
      <c r="F88" s="332">
        <v>83</v>
      </c>
    </row>
    <row r="89" spans="1:6" x14ac:dyDescent="0.2">
      <c r="A89" s="333" t="s">
        <v>437</v>
      </c>
      <c r="B89" s="333">
        <v>82</v>
      </c>
      <c r="E89" s="333" t="s">
        <v>707</v>
      </c>
      <c r="F89" s="332">
        <v>84</v>
      </c>
    </row>
    <row r="90" spans="1:6" x14ac:dyDescent="0.2">
      <c r="A90" s="333" t="s">
        <v>439</v>
      </c>
      <c r="B90" s="333">
        <v>83</v>
      </c>
      <c r="E90" s="333" t="s">
        <v>858</v>
      </c>
      <c r="F90" s="332">
        <v>85</v>
      </c>
    </row>
    <row r="91" spans="1:6" x14ac:dyDescent="0.2">
      <c r="A91" s="333" t="s">
        <v>441</v>
      </c>
      <c r="B91" s="333">
        <v>84</v>
      </c>
      <c r="E91" s="333" t="s">
        <v>832</v>
      </c>
      <c r="F91" s="332">
        <v>86</v>
      </c>
    </row>
    <row r="92" spans="1:6" x14ac:dyDescent="0.2">
      <c r="A92" s="333" t="s">
        <v>443</v>
      </c>
      <c r="B92" s="333">
        <v>85</v>
      </c>
      <c r="E92" s="333" t="s">
        <v>941</v>
      </c>
      <c r="F92" s="332">
        <v>87</v>
      </c>
    </row>
    <row r="93" spans="1:6" x14ac:dyDescent="0.2">
      <c r="A93" s="333" t="s">
        <v>445</v>
      </c>
      <c r="B93" s="333">
        <v>86</v>
      </c>
      <c r="E93" s="333" t="s">
        <v>819</v>
      </c>
      <c r="F93" s="332">
        <v>88</v>
      </c>
    </row>
    <row r="94" spans="1:6" x14ac:dyDescent="0.2">
      <c r="A94" s="333" t="s">
        <v>447</v>
      </c>
      <c r="B94" s="333">
        <v>87</v>
      </c>
      <c r="E94" s="333" t="s">
        <v>74</v>
      </c>
      <c r="F94" s="332">
        <v>89</v>
      </c>
    </row>
    <row r="95" spans="1:6" x14ac:dyDescent="0.2">
      <c r="A95" s="333" t="s">
        <v>449</v>
      </c>
      <c r="B95" s="333">
        <v>88</v>
      </c>
      <c r="E95" s="333" t="s">
        <v>943</v>
      </c>
      <c r="F95" s="332">
        <v>90</v>
      </c>
    </row>
    <row r="96" spans="1:6" x14ac:dyDescent="0.2">
      <c r="A96" s="333" t="s">
        <v>209</v>
      </c>
      <c r="B96" s="333">
        <v>89</v>
      </c>
      <c r="E96" s="333" t="s">
        <v>829</v>
      </c>
      <c r="F96" s="332">
        <v>91</v>
      </c>
    </row>
    <row r="97" spans="1:6" x14ac:dyDescent="0.2">
      <c r="A97" s="333" t="s">
        <v>452</v>
      </c>
      <c r="B97" s="333">
        <v>90</v>
      </c>
      <c r="E97" s="333" t="s">
        <v>945</v>
      </c>
      <c r="F97" s="332">
        <v>92</v>
      </c>
    </row>
    <row r="98" spans="1:6" x14ac:dyDescent="0.2">
      <c r="A98" s="333" t="s">
        <v>454</v>
      </c>
      <c r="B98" s="333">
        <v>91</v>
      </c>
      <c r="E98" s="333" t="s">
        <v>860</v>
      </c>
      <c r="F98" s="332">
        <v>93</v>
      </c>
    </row>
    <row r="99" spans="1:6" x14ac:dyDescent="0.2">
      <c r="A99" s="333" t="s">
        <v>456</v>
      </c>
      <c r="B99" s="333">
        <v>92</v>
      </c>
      <c r="E99" s="333" t="s">
        <v>730</v>
      </c>
      <c r="F99" s="332">
        <v>94</v>
      </c>
    </row>
    <row r="100" spans="1:6" x14ac:dyDescent="0.2">
      <c r="A100" s="333" t="s">
        <v>458</v>
      </c>
      <c r="B100" s="333">
        <v>93</v>
      </c>
    </row>
    <row r="101" spans="1:6" x14ac:dyDescent="0.2">
      <c r="A101" s="333" t="s">
        <v>460</v>
      </c>
      <c r="B101" s="333">
        <v>94</v>
      </c>
    </row>
    <row r="102" spans="1:6" x14ac:dyDescent="0.2">
      <c r="A102" s="333" t="s">
        <v>462</v>
      </c>
      <c r="B102" s="333">
        <v>95</v>
      </c>
    </row>
    <row r="103" spans="1:6" x14ac:dyDescent="0.2">
      <c r="A103" s="333" t="s">
        <v>464</v>
      </c>
      <c r="B103" s="333">
        <v>96</v>
      </c>
    </row>
    <row r="104" spans="1:6" x14ac:dyDescent="0.2">
      <c r="A104" s="333" t="s">
        <v>604</v>
      </c>
      <c r="B104" s="333">
        <v>97</v>
      </c>
    </row>
    <row r="105" spans="1:6" x14ac:dyDescent="0.2">
      <c r="A105" s="333" t="s">
        <v>171</v>
      </c>
      <c r="B105" s="333">
        <v>98</v>
      </c>
    </row>
    <row r="106" spans="1:6" x14ac:dyDescent="0.2">
      <c r="A106" s="333" t="s">
        <v>173</v>
      </c>
      <c r="B106" s="333">
        <v>99</v>
      </c>
    </row>
    <row r="107" spans="1:6" x14ac:dyDescent="0.2">
      <c r="A107" s="333" t="s">
        <v>175</v>
      </c>
      <c r="B107" s="333">
        <v>100</v>
      </c>
    </row>
    <row r="108" spans="1:6" x14ac:dyDescent="0.2">
      <c r="A108" s="333" t="s">
        <v>177</v>
      </c>
      <c r="B108" s="333">
        <v>101</v>
      </c>
    </row>
    <row r="109" spans="1:6" x14ac:dyDescent="0.2">
      <c r="A109" s="333" t="s">
        <v>179</v>
      </c>
      <c r="B109" s="333">
        <v>102</v>
      </c>
    </row>
    <row r="110" spans="1:6" x14ac:dyDescent="0.2">
      <c r="A110" s="333" t="s">
        <v>181</v>
      </c>
      <c r="B110" s="333">
        <v>103</v>
      </c>
    </row>
    <row r="111" spans="1:6" x14ac:dyDescent="0.2">
      <c r="A111" s="333" t="s">
        <v>183</v>
      </c>
      <c r="B111" s="333">
        <v>104</v>
      </c>
    </row>
    <row r="112" spans="1:6" x14ac:dyDescent="0.2">
      <c r="A112" s="333" t="s">
        <v>185</v>
      </c>
      <c r="B112" s="333">
        <v>105</v>
      </c>
    </row>
    <row r="113" spans="1:2" x14ac:dyDescent="0.2">
      <c r="A113" s="333" t="s">
        <v>187</v>
      </c>
      <c r="B113" s="333">
        <v>106</v>
      </c>
    </row>
    <row r="114" spans="1:2" x14ac:dyDescent="0.2">
      <c r="A114" s="333" t="s">
        <v>189</v>
      </c>
      <c r="B114" s="333">
        <v>107</v>
      </c>
    </row>
    <row r="115" spans="1:2" x14ac:dyDescent="0.2">
      <c r="A115" s="333" t="s">
        <v>191</v>
      </c>
      <c r="B115" s="333">
        <v>108</v>
      </c>
    </row>
    <row r="116" spans="1:2" x14ac:dyDescent="0.2">
      <c r="A116" s="333" t="s">
        <v>193</v>
      </c>
      <c r="B116" s="333">
        <v>109</v>
      </c>
    </row>
    <row r="117" spans="1:2" x14ac:dyDescent="0.2">
      <c r="A117" s="333" t="s">
        <v>195</v>
      </c>
      <c r="B117" s="333">
        <v>110</v>
      </c>
    </row>
    <row r="118" spans="1:2" x14ac:dyDescent="0.2">
      <c r="A118" s="333" t="s">
        <v>197</v>
      </c>
      <c r="B118" s="333">
        <v>111</v>
      </c>
    </row>
    <row r="119" spans="1:2" x14ac:dyDescent="0.2">
      <c r="A119" s="333" t="s">
        <v>736</v>
      </c>
      <c r="B119" s="333">
        <v>112</v>
      </c>
    </row>
    <row r="120" spans="1:2" x14ac:dyDescent="0.2">
      <c r="A120" s="333" t="s">
        <v>738</v>
      </c>
      <c r="B120" s="333">
        <v>113</v>
      </c>
    </row>
    <row r="121" spans="1:2" x14ac:dyDescent="0.2">
      <c r="A121" s="333" t="s">
        <v>210</v>
      </c>
      <c r="B121" s="333">
        <v>114</v>
      </c>
    </row>
    <row r="122" spans="1:2" x14ac:dyDescent="0.2">
      <c r="A122" s="333" t="s">
        <v>741</v>
      </c>
      <c r="B122" s="333">
        <v>115</v>
      </c>
    </row>
    <row r="123" spans="1:2" x14ac:dyDescent="0.2">
      <c r="A123" s="333" t="s">
        <v>211</v>
      </c>
      <c r="B123" s="333">
        <v>116</v>
      </c>
    </row>
    <row r="124" spans="1:2" x14ac:dyDescent="0.2">
      <c r="A124" s="333" t="s">
        <v>744</v>
      </c>
      <c r="B124" s="333">
        <v>117</v>
      </c>
    </row>
    <row r="125" spans="1:2" x14ac:dyDescent="0.2">
      <c r="A125" s="333" t="s">
        <v>746</v>
      </c>
      <c r="B125" s="333">
        <v>118</v>
      </c>
    </row>
    <row r="126" spans="1:2" x14ac:dyDescent="0.2">
      <c r="A126" s="333" t="s">
        <v>748</v>
      </c>
      <c r="B126" s="333">
        <v>119</v>
      </c>
    </row>
    <row r="127" spans="1:2" x14ac:dyDescent="0.2">
      <c r="A127" s="333" t="s">
        <v>750</v>
      </c>
      <c r="B127" s="333">
        <v>120</v>
      </c>
    </row>
    <row r="128" spans="1:2" x14ac:dyDescent="0.2">
      <c r="A128" s="333" t="s">
        <v>752</v>
      </c>
      <c r="B128" s="333">
        <v>121</v>
      </c>
    </row>
    <row r="129" spans="1:2" x14ac:dyDescent="0.2">
      <c r="A129" s="333" t="s">
        <v>754</v>
      </c>
      <c r="B129" s="333">
        <v>122</v>
      </c>
    </row>
    <row r="130" spans="1:2" x14ac:dyDescent="0.2">
      <c r="A130" s="333" t="s">
        <v>212</v>
      </c>
      <c r="B130" s="333">
        <v>123</v>
      </c>
    </row>
    <row r="131" spans="1:2" x14ac:dyDescent="0.2">
      <c r="A131" s="333" t="s">
        <v>5</v>
      </c>
      <c r="B131" s="333">
        <v>124</v>
      </c>
    </row>
    <row r="132" spans="1:2" x14ac:dyDescent="0.2">
      <c r="A132" s="333" t="s">
        <v>7</v>
      </c>
      <c r="B132" s="333">
        <v>125</v>
      </c>
    </row>
    <row r="133" spans="1:2" x14ac:dyDescent="0.2">
      <c r="A133" s="333" t="s">
        <v>9</v>
      </c>
      <c r="B133" s="333">
        <v>126</v>
      </c>
    </row>
    <row r="134" spans="1:2" x14ac:dyDescent="0.2">
      <c r="A134" s="333" t="s">
        <v>213</v>
      </c>
      <c r="B134" s="333">
        <v>127</v>
      </c>
    </row>
    <row r="135" spans="1:2" x14ac:dyDescent="0.2">
      <c r="A135" s="333" t="s">
        <v>12</v>
      </c>
      <c r="B135" s="333">
        <v>128</v>
      </c>
    </row>
    <row r="136" spans="1:2" x14ac:dyDescent="0.2">
      <c r="A136" s="333" t="s">
        <v>14</v>
      </c>
      <c r="B136" s="333">
        <v>129</v>
      </c>
    </row>
    <row r="137" spans="1:2" x14ac:dyDescent="0.2">
      <c r="A137" s="333" t="s">
        <v>16</v>
      </c>
      <c r="B137" s="333">
        <v>130</v>
      </c>
    </row>
    <row r="138" spans="1:2" x14ac:dyDescent="0.2">
      <c r="A138" s="333" t="s">
        <v>214</v>
      </c>
      <c r="B138" s="333">
        <v>131</v>
      </c>
    </row>
    <row r="139" spans="1:2" x14ac:dyDescent="0.2">
      <c r="A139" s="333" t="s">
        <v>19</v>
      </c>
      <c r="B139" s="333">
        <v>132</v>
      </c>
    </row>
    <row r="140" spans="1:2" x14ac:dyDescent="0.2">
      <c r="A140" s="333" t="s">
        <v>21</v>
      </c>
      <c r="B140" s="333">
        <v>133</v>
      </c>
    </row>
    <row r="141" spans="1:2" x14ac:dyDescent="0.2">
      <c r="A141" s="333" t="s">
        <v>23</v>
      </c>
      <c r="B141" s="333">
        <v>134</v>
      </c>
    </row>
    <row r="142" spans="1:2" x14ac:dyDescent="0.2">
      <c r="A142" s="333" t="s">
        <v>25</v>
      </c>
      <c r="B142" s="333">
        <v>135</v>
      </c>
    </row>
    <row r="143" spans="1:2" x14ac:dyDescent="0.2">
      <c r="A143" s="333" t="s">
        <v>27</v>
      </c>
      <c r="B143" s="333">
        <v>136</v>
      </c>
    </row>
    <row r="144" spans="1:2" x14ac:dyDescent="0.2">
      <c r="A144" s="333" t="s">
        <v>215</v>
      </c>
      <c r="B144" s="333">
        <v>137</v>
      </c>
    </row>
    <row r="145" spans="1:2" x14ac:dyDescent="0.2">
      <c r="A145" s="333" t="s">
        <v>30</v>
      </c>
      <c r="B145" s="333">
        <v>138</v>
      </c>
    </row>
    <row r="146" spans="1:2" x14ac:dyDescent="0.2">
      <c r="A146" s="333" t="s">
        <v>32</v>
      </c>
      <c r="B146" s="333">
        <v>139</v>
      </c>
    </row>
    <row r="147" spans="1:2" x14ac:dyDescent="0.2">
      <c r="A147" s="333" t="s">
        <v>216</v>
      </c>
      <c r="B147" s="333">
        <v>140</v>
      </c>
    </row>
    <row r="148" spans="1:2" x14ac:dyDescent="0.2">
      <c r="A148" s="333" t="s">
        <v>91</v>
      </c>
      <c r="B148" s="333">
        <v>141</v>
      </c>
    </row>
    <row r="149" spans="1:2" x14ac:dyDescent="0.2">
      <c r="A149" s="333" t="s">
        <v>56</v>
      </c>
      <c r="B149" s="333">
        <v>142</v>
      </c>
    </row>
    <row r="150" spans="1:2" x14ac:dyDescent="0.2">
      <c r="A150" s="333" t="s">
        <v>57</v>
      </c>
      <c r="B150" s="333">
        <v>143</v>
      </c>
    </row>
    <row r="151" spans="1:2" x14ac:dyDescent="0.2">
      <c r="A151" s="333" t="s">
        <v>58</v>
      </c>
      <c r="B151" s="333">
        <v>144</v>
      </c>
    </row>
    <row r="152" spans="1:2" x14ac:dyDescent="0.2">
      <c r="A152" s="333" t="s">
        <v>96</v>
      </c>
      <c r="B152" s="333">
        <v>145</v>
      </c>
    </row>
    <row r="153" spans="1:2" x14ac:dyDescent="0.2">
      <c r="A153" s="333" t="s">
        <v>98</v>
      </c>
      <c r="B153" s="333">
        <v>146</v>
      </c>
    </row>
    <row r="154" spans="1:2" x14ac:dyDescent="0.2">
      <c r="A154" s="333" t="s">
        <v>100</v>
      </c>
      <c r="B154" s="333">
        <v>147</v>
      </c>
    </row>
    <row r="155" spans="1:2" x14ac:dyDescent="0.2">
      <c r="A155" s="333" t="s">
        <v>102</v>
      </c>
      <c r="B155" s="333">
        <v>148</v>
      </c>
    </row>
    <row r="156" spans="1:2" x14ac:dyDescent="0.2">
      <c r="A156" s="333" t="s">
        <v>104</v>
      </c>
      <c r="B156" s="333">
        <v>149</v>
      </c>
    </row>
    <row r="157" spans="1:2" x14ac:dyDescent="0.2">
      <c r="A157" s="333" t="s">
        <v>59</v>
      </c>
      <c r="B157" s="333">
        <v>150</v>
      </c>
    </row>
    <row r="158" spans="1:2" x14ac:dyDescent="0.2">
      <c r="A158" s="333" t="s">
        <v>107</v>
      </c>
      <c r="B158" s="333">
        <v>151</v>
      </c>
    </row>
    <row r="159" spans="1:2" x14ac:dyDescent="0.2">
      <c r="A159" s="333" t="s">
        <v>109</v>
      </c>
      <c r="B159" s="333">
        <v>152</v>
      </c>
    </row>
    <row r="160" spans="1:2" x14ac:dyDescent="0.2">
      <c r="A160" s="333" t="s">
        <v>111</v>
      </c>
      <c r="B160" s="333">
        <v>153</v>
      </c>
    </row>
    <row r="161" spans="1:2" x14ac:dyDescent="0.2">
      <c r="A161" s="333" t="s">
        <v>113</v>
      </c>
      <c r="B161" s="333">
        <v>154</v>
      </c>
    </row>
    <row r="162" spans="1:2" x14ac:dyDescent="0.2">
      <c r="A162" s="333" t="s">
        <v>115</v>
      </c>
      <c r="B162" s="333">
        <v>155</v>
      </c>
    </row>
    <row r="163" spans="1:2" x14ac:dyDescent="0.2">
      <c r="A163" s="333" t="s">
        <v>60</v>
      </c>
      <c r="B163" s="333">
        <v>156</v>
      </c>
    </row>
    <row r="164" spans="1:2" x14ac:dyDescent="0.2">
      <c r="A164" s="333" t="s">
        <v>118</v>
      </c>
      <c r="B164" s="333">
        <v>157</v>
      </c>
    </row>
    <row r="165" spans="1:2" x14ac:dyDescent="0.2">
      <c r="A165" s="333" t="s">
        <v>120</v>
      </c>
      <c r="B165" s="333">
        <v>158</v>
      </c>
    </row>
    <row r="166" spans="1:2" x14ac:dyDescent="0.2">
      <c r="A166" s="333" t="s">
        <v>122</v>
      </c>
      <c r="B166" s="333">
        <v>159</v>
      </c>
    </row>
    <row r="167" spans="1:2" x14ac:dyDescent="0.2">
      <c r="A167" s="333" t="s">
        <v>124</v>
      </c>
      <c r="B167" s="333">
        <v>160</v>
      </c>
    </row>
    <row r="168" spans="1:2" x14ac:dyDescent="0.2">
      <c r="A168" s="333" t="s">
        <v>126</v>
      </c>
      <c r="B168" s="333">
        <v>161</v>
      </c>
    </row>
    <row r="169" spans="1:2" x14ac:dyDescent="0.2">
      <c r="A169" s="333" t="s">
        <v>61</v>
      </c>
      <c r="B169" s="333">
        <v>162</v>
      </c>
    </row>
    <row r="170" spans="1:2" x14ac:dyDescent="0.2">
      <c r="A170" s="333" t="s">
        <v>129</v>
      </c>
      <c r="B170" s="333">
        <v>163</v>
      </c>
    </row>
    <row r="171" spans="1:2" x14ac:dyDescent="0.2">
      <c r="A171" s="333" t="s">
        <v>131</v>
      </c>
      <c r="B171" s="333">
        <v>164</v>
      </c>
    </row>
    <row r="172" spans="1:2" x14ac:dyDescent="0.2">
      <c r="A172" s="333" t="s">
        <v>133</v>
      </c>
      <c r="B172" s="333">
        <v>165</v>
      </c>
    </row>
    <row r="173" spans="1:2" x14ac:dyDescent="0.2">
      <c r="A173" s="333" t="s">
        <v>135</v>
      </c>
      <c r="B173" s="333">
        <v>166</v>
      </c>
    </row>
    <row r="174" spans="1:2" x14ac:dyDescent="0.2">
      <c r="A174" s="333" t="s">
        <v>137</v>
      </c>
      <c r="B174" s="333">
        <v>167</v>
      </c>
    </row>
    <row r="175" spans="1:2" x14ac:dyDescent="0.2">
      <c r="A175" s="333" t="s">
        <v>34</v>
      </c>
      <c r="B175" s="333">
        <v>168</v>
      </c>
    </row>
    <row r="176" spans="1:2" x14ac:dyDescent="0.2">
      <c r="A176" s="333" t="s">
        <v>62</v>
      </c>
      <c r="B176" s="333">
        <v>169</v>
      </c>
    </row>
    <row r="177" spans="1:2" x14ac:dyDescent="0.2">
      <c r="A177" s="333" t="s">
        <v>63</v>
      </c>
      <c r="B177" s="333">
        <v>170</v>
      </c>
    </row>
    <row r="178" spans="1:2" x14ac:dyDescent="0.2">
      <c r="A178" s="333" t="s">
        <v>38</v>
      </c>
      <c r="B178" s="333">
        <v>171</v>
      </c>
    </row>
    <row r="179" spans="1:2" x14ac:dyDescent="0.2">
      <c r="A179" s="333" t="s">
        <v>40</v>
      </c>
      <c r="B179" s="333">
        <v>172</v>
      </c>
    </row>
    <row r="180" spans="1:2" x14ac:dyDescent="0.2">
      <c r="A180" s="333" t="s">
        <v>64</v>
      </c>
      <c r="B180" s="333">
        <v>173</v>
      </c>
    </row>
    <row r="181" spans="1:2" x14ac:dyDescent="0.2">
      <c r="A181" s="333" t="s">
        <v>65</v>
      </c>
      <c r="B181" s="333">
        <v>174</v>
      </c>
    </row>
    <row r="182" spans="1:2" x14ac:dyDescent="0.2">
      <c r="A182" s="333" t="s">
        <v>44</v>
      </c>
      <c r="B182" s="333">
        <v>175</v>
      </c>
    </row>
    <row r="183" spans="1:2" x14ac:dyDescent="0.2">
      <c r="A183" s="333" t="s">
        <v>46</v>
      </c>
      <c r="B183" s="333">
        <v>176</v>
      </c>
    </row>
    <row r="184" spans="1:2" x14ac:dyDescent="0.2">
      <c r="A184" s="333" t="s">
        <v>48</v>
      </c>
      <c r="B184" s="333">
        <v>177</v>
      </c>
    </row>
    <row r="185" spans="1:2" x14ac:dyDescent="0.2">
      <c r="A185" s="333" t="s">
        <v>50</v>
      </c>
      <c r="B185" s="333">
        <v>178</v>
      </c>
    </row>
    <row r="186" spans="1:2" x14ac:dyDescent="0.2">
      <c r="A186" s="333" t="s">
        <v>52</v>
      </c>
      <c r="B186" s="333">
        <v>179</v>
      </c>
    </row>
    <row r="187" spans="1:2" x14ac:dyDescent="0.2">
      <c r="A187" s="333" t="s">
        <v>66</v>
      </c>
      <c r="B187" s="333">
        <v>180</v>
      </c>
    </row>
    <row r="188" spans="1:2" x14ac:dyDescent="0.2">
      <c r="A188" s="333" t="s">
        <v>532</v>
      </c>
      <c r="B188" s="333">
        <v>181</v>
      </c>
    </row>
    <row r="189" spans="1:2" x14ac:dyDescent="0.2">
      <c r="A189" s="333" t="s">
        <v>534</v>
      </c>
      <c r="B189" s="333">
        <v>182</v>
      </c>
    </row>
    <row r="190" spans="1:2" x14ac:dyDescent="0.2">
      <c r="A190" s="333" t="s">
        <v>67</v>
      </c>
      <c r="B190" s="333">
        <v>183</v>
      </c>
    </row>
    <row r="191" spans="1:2" x14ac:dyDescent="0.2">
      <c r="A191" s="333" t="s">
        <v>537</v>
      </c>
      <c r="B191" s="333">
        <v>184</v>
      </c>
    </row>
    <row r="192" spans="1:2" x14ac:dyDescent="0.2">
      <c r="A192" s="333" t="s">
        <v>545</v>
      </c>
      <c r="B192" s="333">
        <v>185</v>
      </c>
    </row>
    <row r="193" spans="1:2" x14ac:dyDescent="0.2">
      <c r="A193" s="333" t="s">
        <v>540</v>
      </c>
      <c r="B193" s="333">
        <v>186</v>
      </c>
    </row>
    <row r="194" spans="1:2" x14ac:dyDescent="0.2">
      <c r="A194" s="333" t="s">
        <v>542</v>
      </c>
      <c r="B194" s="333">
        <v>187</v>
      </c>
    </row>
    <row r="195" spans="1:2" x14ac:dyDescent="0.2">
      <c r="A195" s="333" t="s">
        <v>544</v>
      </c>
      <c r="B195" s="333">
        <v>188</v>
      </c>
    </row>
    <row r="196" spans="1:2" x14ac:dyDescent="0.2">
      <c r="A196" s="333" t="s">
        <v>236</v>
      </c>
      <c r="B196" s="333">
        <v>189</v>
      </c>
    </row>
    <row r="197" spans="1:2" x14ac:dyDescent="0.2">
      <c r="A197" s="333" t="s">
        <v>77</v>
      </c>
      <c r="B197" s="333">
        <v>190</v>
      </c>
    </row>
    <row r="198" spans="1:2" x14ac:dyDescent="0.2">
      <c r="A198" s="333" t="s">
        <v>238</v>
      </c>
      <c r="B198" s="333">
        <v>191</v>
      </c>
    </row>
    <row r="199" spans="1:2" x14ac:dyDescent="0.2">
      <c r="A199" s="333" t="s">
        <v>546</v>
      </c>
      <c r="B199" s="333">
        <v>192</v>
      </c>
    </row>
    <row r="200" spans="1:2" x14ac:dyDescent="0.2">
      <c r="A200" s="333" t="s">
        <v>547</v>
      </c>
      <c r="B200" s="333">
        <v>193</v>
      </c>
    </row>
    <row r="201" spans="1:2" x14ac:dyDescent="0.2">
      <c r="A201" s="333" t="s">
        <v>548</v>
      </c>
      <c r="B201" s="333">
        <v>194</v>
      </c>
    </row>
    <row r="202" spans="1:2" x14ac:dyDescent="0.2">
      <c r="A202" s="333" t="s">
        <v>243</v>
      </c>
      <c r="B202" s="333">
        <v>195</v>
      </c>
    </row>
    <row r="203" spans="1:2" x14ac:dyDescent="0.2">
      <c r="A203" s="333" t="s">
        <v>245</v>
      </c>
      <c r="B203" s="333">
        <v>196</v>
      </c>
    </row>
    <row r="204" spans="1:2" x14ac:dyDescent="0.2">
      <c r="A204" s="333" t="s">
        <v>247</v>
      </c>
      <c r="B204" s="333">
        <v>197</v>
      </c>
    </row>
    <row r="205" spans="1:2" x14ac:dyDescent="0.2">
      <c r="A205" s="333" t="s">
        <v>549</v>
      </c>
      <c r="B205" s="333">
        <v>198</v>
      </c>
    </row>
    <row r="206" spans="1:2" x14ac:dyDescent="0.2">
      <c r="A206" s="333" t="s">
        <v>550</v>
      </c>
      <c r="B206" s="333">
        <v>199</v>
      </c>
    </row>
    <row r="207" spans="1:2" x14ac:dyDescent="0.2">
      <c r="A207" s="333" t="s">
        <v>551</v>
      </c>
      <c r="B207" s="333">
        <v>200</v>
      </c>
    </row>
    <row r="208" spans="1:2" x14ac:dyDescent="0.2">
      <c r="A208" s="333" t="s">
        <v>552</v>
      </c>
      <c r="B208" s="333">
        <v>201</v>
      </c>
    </row>
    <row r="209" spans="1:2" x14ac:dyDescent="0.2">
      <c r="A209" s="333" t="s">
        <v>253</v>
      </c>
      <c r="B209" s="333">
        <v>202</v>
      </c>
    </row>
    <row r="210" spans="1:2" x14ac:dyDescent="0.2">
      <c r="A210" s="333" t="s">
        <v>255</v>
      </c>
      <c r="B210" s="333">
        <v>203</v>
      </c>
    </row>
    <row r="211" spans="1:2" x14ac:dyDescent="0.2">
      <c r="A211" s="333" t="s">
        <v>553</v>
      </c>
      <c r="B211" s="333">
        <v>204</v>
      </c>
    </row>
    <row r="212" spans="1:2" x14ac:dyDescent="0.2">
      <c r="A212" s="333" t="s">
        <v>261</v>
      </c>
      <c r="B212" s="333">
        <v>205</v>
      </c>
    </row>
    <row r="213" spans="1:2" x14ac:dyDescent="0.2">
      <c r="A213" s="333" t="s">
        <v>554</v>
      </c>
      <c r="B213" s="333">
        <v>206</v>
      </c>
    </row>
    <row r="214" spans="1:2" x14ac:dyDescent="0.2">
      <c r="A214" s="333" t="s">
        <v>264</v>
      </c>
      <c r="B214" s="333">
        <v>207</v>
      </c>
    </row>
    <row r="215" spans="1:2" x14ac:dyDescent="0.2">
      <c r="A215" s="333" t="s">
        <v>555</v>
      </c>
      <c r="B215" s="333">
        <v>208</v>
      </c>
    </row>
    <row r="216" spans="1:2" x14ac:dyDescent="0.2">
      <c r="A216" s="333" t="s">
        <v>267</v>
      </c>
      <c r="B216" s="333">
        <v>209</v>
      </c>
    </row>
    <row r="217" spans="1:2" x14ac:dyDescent="0.2">
      <c r="A217" s="333" t="s">
        <v>556</v>
      </c>
      <c r="B217" s="333">
        <v>210</v>
      </c>
    </row>
    <row r="218" spans="1:2" x14ac:dyDescent="0.2">
      <c r="A218" s="333" t="s">
        <v>270</v>
      </c>
      <c r="B218" s="333">
        <v>211</v>
      </c>
    </row>
    <row r="219" spans="1:2" x14ac:dyDescent="0.2">
      <c r="A219" s="333" t="s">
        <v>272</v>
      </c>
      <c r="B219" s="333">
        <v>212</v>
      </c>
    </row>
    <row r="220" spans="1:2" x14ac:dyDescent="0.2">
      <c r="A220" s="333" t="s">
        <v>274</v>
      </c>
      <c r="B220" s="333">
        <v>213</v>
      </c>
    </row>
    <row r="221" spans="1:2" x14ac:dyDescent="0.2">
      <c r="A221" s="333" t="s">
        <v>276</v>
      </c>
      <c r="B221" s="333">
        <v>214</v>
      </c>
    </row>
    <row r="222" spans="1:2" x14ac:dyDescent="0.2">
      <c r="A222" s="333" t="s">
        <v>278</v>
      </c>
      <c r="B222" s="333">
        <v>215</v>
      </c>
    </row>
    <row r="223" spans="1:2" x14ac:dyDescent="0.2">
      <c r="A223" s="333" t="s">
        <v>280</v>
      </c>
      <c r="B223" s="333">
        <v>216</v>
      </c>
    </row>
    <row r="224" spans="1:2" x14ac:dyDescent="0.2">
      <c r="A224" s="333" t="s">
        <v>282</v>
      </c>
      <c r="B224" s="333">
        <v>217</v>
      </c>
    </row>
    <row r="225" spans="1:2" x14ac:dyDescent="0.2">
      <c r="A225" s="333" t="s">
        <v>284</v>
      </c>
      <c r="B225" s="333">
        <v>218</v>
      </c>
    </row>
    <row r="226" spans="1:2" x14ac:dyDescent="0.2">
      <c r="A226" s="333" t="s">
        <v>286</v>
      </c>
      <c r="B226" s="333">
        <v>219</v>
      </c>
    </row>
    <row r="227" spans="1:2" x14ac:dyDescent="0.2">
      <c r="A227" s="333" t="s">
        <v>288</v>
      </c>
      <c r="B227" s="333">
        <v>220</v>
      </c>
    </row>
    <row r="228" spans="1:2" x14ac:dyDescent="0.2">
      <c r="A228" s="333" t="s">
        <v>557</v>
      </c>
      <c r="B228" s="333">
        <v>221</v>
      </c>
    </row>
    <row r="229" spans="1:2" x14ac:dyDescent="0.2">
      <c r="A229" s="333" t="s">
        <v>291</v>
      </c>
      <c r="B229" s="333">
        <v>222</v>
      </c>
    </row>
    <row r="230" spans="1:2" x14ac:dyDescent="0.2">
      <c r="A230" s="333" t="s">
        <v>293</v>
      </c>
      <c r="B230" s="333">
        <v>223</v>
      </c>
    </row>
    <row r="231" spans="1:2" x14ac:dyDescent="0.2">
      <c r="A231" s="333" t="s">
        <v>295</v>
      </c>
      <c r="B231" s="333">
        <v>224</v>
      </c>
    </row>
    <row r="232" spans="1:2" x14ac:dyDescent="0.2">
      <c r="A232" s="333" t="s">
        <v>297</v>
      </c>
      <c r="B232" s="333">
        <v>225</v>
      </c>
    </row>
    <row r="233" spans="1:2" x14ac:dyDescent="0.2">
      <c r="A233" s="333" t="s">
        <v>299</v>
      </c>
      <c r="B233" s="333">
        <v>226</v>
      </c>
    </row>
    <row r="234" spans="1:2" x14ac:dyDescent="0.2">
      <c r="A234" s="333" t="s">
        <v>301</v>
      </c>
      <c r="B234" s="333">
        <v>227</v>
      </c>
    </row>
    <row r="235" spans="1:2" x14ac:dyDescent="0.2">
      <c r="A235" s="333" t="s">
        <v>570</v>
      </c>
      <c r="B235" s="333">
        <v>228</v>
      </c>
    </row>
    <row r="236" spans="1:2" x14ac:dyDescent="0.2">
      <c r="A236" s="333" t="s">
        <v>572</v>
      </c>
      <c r="B236" s="333">
        <v>229</v>
      </c>
    </row>
    <row r="237" spans="1:2" x14ac:dyDescent="0.2">
      <c r="A237" s="333" t="s">
        <v>574</v>
      </c>
      <c r="B237" s="333">
        <v>230</v>
      </c>
    </row>
    <row r="238" spans="1:2" x14ac:dyDescent="0.2">
      <c r="A238" s="333" t="s">
        <v>576</v>
      </c>
      <c r="B238" s="333">
        <v>231</v>
      </c>
    </row>
    <row r="239" spans="1:2" x14ac:dyDescent="0.2">
      <c r="A239" s="333" t="s">
        <v>727</v>
      </c>
      <c r="B239" s="333">
        <v>232</v>
      </c>
    </row>
    <row r="240" spans="1:2" x14ac:dyDescent="0.2">
      <c r="A240" s="333" t="s">
        <v>558</v>
      </c>
      <c r="B240" s="333">
        <v>233</v>
      </c>
    </row>
    <row r="241" spans="1:2" x14ac:dyDescent="0.2">
      <c r="A241" s="333" t="s">
        <v>579</v>
      </c>
      <c r="B241" s="333">
        <v>234</v>
      </c>
    </row>
    <row r="242" spans="1:2" x14ac:dyDescent="0.2">
      <c r="A242" s="333" t="s">
        <v>581</v>
      </c>
      <c r="B242" s="333">
        <v>235</v>
      </c>
    </row>
    <row r="243" spans="1:2" x14ac:dyDescent="0.2">
      <c r="A243" s="333" t="s">
        <v>583</v>
      </c>
      <c r="B243" s="333">
        <v>236</v>
      </c>
    </row>
    <row r="244" spans="1:2" x14ac:dyDescent="0.2">
      <c r="A244" s="333" t="s">
        <v>585</v>
      </c>
      <c r="B244" s="333">
        <v>237</v>
      </c>
    </row>
    <row r="245" spans="1:2" x14ac:dyDescent="0.2">
      <c r="A245" s="333" t="s">
        <v>559</v>
      </c>
      <c r="B245" s="333">
        <v>238</v>
      </c>
    </row>
    <row r="246" spans="1:2" x14ac:dyDescent="0.2">
      <c r="A246" s="333" t="s">
        <v>588</v>
      </c>
      <c r="B246" s="333">
        <v>239</v>
      </c>
    </row>
    <row r="247" spans="1:2" x14ac:dyDescent="0.2">
      <c r="A247" s="333" t="s">
        <v>590</v>
      </c>
      <c r="B247" s="333">
        <v>240</v>
      </c>
    </row>
    <row r="248" spans="1:2" x14ac:dyDescent="0.2">
      <c r="A248" s="333" t="s">
        <v>616</v>
      </c>
      <c r="B248" s="333">
        <v>241</v>
      </c>
    </row>
    <row r="249" spans="1:2" x14ac:dyDescent="0.2">
      <c r="A249" s="333" t="s">
        <v>618</v>
      </c>
      <c r="B249" s="333">
        <v>242</v>
      </c>
    </row>
    <row r="250" spans="1:2" x14ac:dyDescent="0.2">
      <c r="A250" s="333" t="s">
        <v>620</v>
      </c>
      <c r="B250" s="333">
        <v>243</v>
      </c>
    </row>
    <row r="251" spans="1:2" x14ac:dyDescent="0.2">
      <c r="A251" s="333" t="s">
        <v>622</v>
      </c>
      <c r="B251" s="333">
        <v>244</v>
      </c>
    </row>
    <row r="252" spans="1:2" x14ac:dyDescent="0.2">
      <c r="A252" s="333" t="s">
        <v>624</v>
      </c>
      <c r="B252" s="333">
        <v>245</v>
      </c>
    </row>
    <row r="253" spans="1:2" x14ac:dyDescent="0.2">
      <c r="A253" s="333" t="s">
        <v>626</v>
      </c>
      <c r="B253" s="333">
        <v>246</v>
      </c>
    </row>
    <row r="254" spans="1:2" x14ac:dyDescent="0.2">
      <c r="A254" s="333" t="s">
        <v>628</v>
      </c>
      <c r="B254" s="333">
        <v>247</v>
      </c>
    </row>
    <row r="255" spans="1:2" x14ac:dyDescent="0.2">
      <c r="A255" s="333" t="s">
        <v>630</v>
      </c>
      <c r="B255" s="333">
        <v>248</v>
      </c>
    </row>
    <row r="256" spans="1:2" x14ac:dyDescent="0.2">
      <c r="A256" s="333" t="s">
        <v>632</v>
      </c>
      <c r="B256" s="333">
        <v>249</v>
      </c>
    </row>
    <row r="257" spans="1:2" x14ac:dyDescent="0.2">
      <c r="A257" s="333" t="s">
        <v>560</v>
      </c>
      <c r="B257" s="333">
        <v>250</v>
      </c>
    </row>
    <row r="258" spans="1:2" x14ac:dyDescent="0.2">
      <c r="A258" s="333" t="s">
        <v>561</v>
      </c>
      <c r="B258" s="333">
        <v>251</v>
      </c>
    </row>
    <row r="259" spans="1:2" x14ac:dyDescent="0.2">
      <c r="A259" s="333" t="s">
        <v>636</v>
      </c>
      <c r="B259" s="333">
        <v>252</v>
      </c>
    </row>
    <row r="260" spans="1:2" x14ac:dyDescent="0.2">
      <c r="A260" s="333" t="s">
        <v>638</v>
      </c>
      <c r="B260" s="333">
        <v>253</v>
      </c>
    </row>
    <row r="261" spans="1:2" x14ac:dyDescent="0.2">
      <c r="A261" s="333" t="s">
        <v>640</v>
      </c>
      <c r="B261" s="333">
        <v>254</v>
      </c>
    </row>
    <row r="262" spans="1:2" x14ac:dyDescent="0.2">
      <c r="A262" s="333" t="s">
        <v>642</v>
      </c>
      <c r="B262" s="333">
        <v>255</v>
      </c>
    </row>
    <row r="263" spans="1:2" x14ac:dyDescent="0.2">
      <c r="A263" s="333" t="s">
        <v>644</v>
      </c>
      <c r="B263" s="333">
        <v>256</v>
      </c>
    </row>
    <row r="264" spans="1:2" x14ac:dyDescent="0.2">
      <c r="A264" s="333" t="s">
        <v>646</v>
      </c>
      <c r="B264" s="333">
        <v>257</v>
      </c>
    </row>
    <row r="265" spans="1:2" x14ac:dyDescent="0.2">
      <c r="A265" s="333" t="s">
        <v>648</v>
      </c>
      <c r="B265" s="333">
        <v>258</v>
      </c>
    </row>
    <row r="266" spans="1:2" x14ac:dyDescent="0.2">
      <c r="A266" s="333" t="s">
        <v>650</v>
      </c>
      <c r="B266" s="333">
        <v>259</v>
      </c>
    </row>
    <row r="267" spans="1:2" x14ac:dyDescent="0.2">
      <c r="A267" s="333" t="s">
        <v>652</v>
      </c>
      <c r="B267" s="333">
        <v>260</v>
      </c>
    </row>
    <row r="268" spans="1:2" x14ac:dyDescent="0.2">
      <c r="A268" s="333" t="s">
        <v>562</v>
      </c>
      <c r="B268" s="333">
        <v>261</v>
      </c>
    </row>
    <row r="269" spans="1:2" x14ac:dyDescent="0.2">
      <c r="A269" s="333" t="s">
        <v>563</v>
      </c>
      <c r="B269" s="333">
        <v>262</v>
      </c>
    </row>
    <row r="270" spans="1:2" x14ac:dyDescent="0.2">
      <c r="A270" s="333" t="s">
        <v>656</v>
      </c>
      <c r="B270" s="333">
        <v>263</v>
      </c>
    </row>
    <row r="271" spans="1:2" x14ac:dyDescent="0.2">
      <c r="A271" s="333" t="s">
        <v>658</v>
      </c>
      <c r="B271" s="333">
        <v>264</v>
      </c>
    </row>
    <row r="272" spans="1:2" x14ac:dyDescent="0.2">
      <c r="A272" s="333" t="s">
        <v>660</v>
      </c>
      <c r="B272" s="333">
        <v>265</v>
      </c>
    </row>
    <row r="273" spans="1:2" x14ac:dyDescent="0.2">
      <c r="A273" s="333" t="s">
        <v>662</v>
      </c>
      <c r="B273" s="333">
        <v>266</v>
      </c>
    </row>
    <row r="274" spans="1:2" x14ac:dyDescent="0.2">
      <c r="A274" s="333" t="s">
        <v>664</v>
      </c>
      <c r="B274" s="333">
        <v>267</v>
      </c>
    </row>
    <row r="275" spans="1:2" x14ac:dyDescent="0.2">
      <c r="A275" s="333" t="s">
        <v>666</v>
      </c>
      <c r="B275" s="333">
        <v>268</v>
      </c>
    </row>
    <row r="276" spans="1:2" x14ac:dyDescent="0.2">
      <c r="A276" s="333" t="s">
        <v>668</v>
      </c>
      <c r="B276" s="333">
        <v>269</v>
      </c>
    </row>
    <row r="277" spans="1:2" x14ac:dyDescent="0.2">
      <c r="A277" s="333" t="s">
        <v>564</v>
      </c>
      <c r="B277" s="333">
        <v>270</v>
      </c>
    </row>
    <row r="278" spans="1:2" x14ac:dyDescent="0.2">
      <c r="A278" s="333" t="s">
        <v>671</v>
      </c>
      <c r="B278" s="333">
        <v>271</v>
      </c>
    </row>
    <row r="279" spans="1:2" x14ac:dyDescent="0.2">
      <c r="A279" s="333" t="s">
        <v>673</v>
      </c>
      <c r="B279" s="333">
        <v>272</v>
      </c>
    </row>
    <row r="280" spans="1:2" x14ac:dyDescent="0.2">
      <c r="A280" s="333" t="s">
        <v>675</v>
      </c>
      <c r="B280" s="333">
        <v>273</v>
      </c>
    </row>
    <row r="281" spans="1:2" x14ac:dyDescent="0.2">
      <c r="A281" s="333" t="s">
        <v>677</v>
      </c>
      <c r="B281" s="333">
        <v>274</v>
      </c>
    </row>
    <row r="282" spans="1:2" x14ac:dyDescent="0.2">
      <c r="A282" s="333" t="s">
        <v>679</v>
      </c>
      <c r="B282" s="333">
        <v>275</v>
      </c>
    </row>
    <row r="283" spans="1:2" x14ac:dyDescent="0.2">
      <c r="A283" s="333" t="s">
        <v>386</v>
      </c>
      <c r="B283" s="333">
        <v>276</v>
      </c>
    </row>
    <row r="284" spans="1:2" x14ac:dyDescent="0.2">
      <c r="A284" s="333" t="s">
        <v>682</v>
      </c>
      <c r="B284" s="333">
        <v>277</v>
      </c>
    </row>
    <row r="285" spans="1:2" x14ac:dyDescent="0.2">
      <c r="A285" s="333" t="s">
        <v>684</v>
      </c>
      <c r="B285" s="333">
        <v>278</v>
      </c>
    </row>
    <row r="286" spans="1:2" x14ac:dyDescent="0.2">
      <c r="A286" s="333" t="s">
        <v>686</v>
      </c>
      <c r="B286" s="333">
        <v>279</v>
      </c>
    </row>
    <row r="287" spans="1:2" x14ac:dyDescent="0.2">
      <c r="A287" s="333" t="s">
        <v>688</v>
      </c>
      <c r="B287" s="333">
        <v>280</v>
      </c>
    </row>
    <row r="288" spans="1:2" x14ac:dyDescent="0.2">
      <c r="A288" s="333" t="s">
        <v>690</v>
      </c>
      <c r="B288" s="333">
        <v>281</v>
      </c>
    </row>
    <row r="289" spans="1:2" x14ac:dyDescent="0.2">
      <c r="A289" s="333" t="s">
        <v>387</v>
      </c>
      <c r="B289" s="333">
        <v>282</v>
      </c>
    </row>
    <row r="290" spans="1:2" x14ac:dyDescent="0.2">
      <c r="A290" s="333" t="s">
        <v>388</v>
      </c>
      <c r="B290" s="333">
        <v>283</v>
      </c>
    </row>
    <row r="291" spans="1:2" x14ac:dyDescent="0.2">
      <c r="A291" s="333" t="s">
        <v>217</v>
      </c>
      <c r="B291" s="333">
        <v>284</v>
      </c>
    </row>
    <row r="292" spans="1:2" x14ac:dyDescent="0.2">
      <c r="A292" s="333" t="s">
        <v>695</v>
      </c>
      <c r="B292" s="333">
        <v>285</v>
      </c>
    </row>
    <row r="293" spans="1:2" x14ac:dyDescent="0.2">
      <c r="A293" s="333" t="s">
        <v>697</v>
      </c>
      <c r="B293" s="333">
        <v>286</v>
      </c>
    </row>
    <row r="294" spans="1:2" x14ac:dyDescent="0.2">
      <c r="A294" s="333" t="s">
        <v>699</v>
      </c>
      <c r="B294" s="333">
        <v>287</v>
      </c>
    </row>
    <row r="295" spans="1:2" x14ac:dyDescent="0.2">
      <c r="A295" s="333" t="s">
        <v>701</v>
      </c>
      <c r="B295" s="333">
        <v>288</v>
      </c>
    </row>
    <row r="296" spans="1:2" x14ac:dyDescent="0.2">
      <c r="A296" s="333" t="s">
        <v>328</v>
      </c>
      <c r="B296" s="333">
        <v>289</v>
      </c>
    </row>
    <row r="297" spans="1:2" x14ac:dyDescent="0.2">
      <c r="A297" s="333" t="s">
        <v>330</v>
      </c>
      <c r="B297" s="333">
        <v>290</v>
      </c>
    </row>
    <row r="298" spans="1:2" x14ac:dyDescent="0.2">
      <c r="A298" s="333" t="s">
        <v>332</v>
      </c>
      <c r="B298" s="333">
        <v>291</v>
      </c>
    </row>
    <row r="299" spans="1:2" x14ac:dyDescent="0.2">
      <c r="A299" s="333" t="s">
        <v>334</v>
      </c>
      <c r="B299" s="333">
        <v>292</v>
      </c>
    </row>
    <row r="300" spans="1:2" x14ac:dyDescent="0.2">
      <c r="A300" s="333" t="s">
        <v>336</v>
      </c>
      <c r="B300" s="333">
        <v>293</v>
      </c>
    </row>
    <row r="301" spans="1:2" x14ac:dyDescent="0.2">
      <c r="A301" s="333" t="s">
        <v>338</v>
      </c>
      <c r="B301" s="333">
        <v>294</v>
      </c>
    </row>
    <row r="302" spans="1:2" x14ac:dyDescent="0.2">
      <c r="A302" s="333" t="s">
        <v>218</v>
      </c>
      <c r="B302" s="333">
        <v>295</v>
      </c>
    </row>
    <row r="303" spans="1:2" x14ac:dyDescent="0.2">
      <c r="A303" s="333" t="s">
        <v>341</v>
      </c>
      <c r="B303" s="333">
        <v>296</v>
      </c>
    </row>
    <row r="304" spans="1:2" x14ac:dyDescent="0.2">
      <c r="A304" s="333" t="s">
        <v>343</v>
      </c>
      <c r="B304" s="333">
        <v>297</v>
      </c>
    </row>
    <row r="305" spans="1:2" x14ac:dyDescent="0.2">
      <c r="A305" s="333" t="s">
        <v>345</v>
      </c>
      <c r="B305" s="333">
        <v>298</v>
      </c>
    </row>
    <row r="306" spans="1:2" x14ac:dyDescent="0.2">
      <c r="A306" s="333" t="s">
        <v>347</v>
      </c>
      <c r="B306" s="333">
        <v>299</v>
      </c>
    </row>
    <row r="307" spans="1:2" x14ac:dyDescent="0.2">
      <c r="A307" s="333" t="s">
        <v>349</v>
      </c>
      <c r="B307" s="333">
        <v>300</v>
      </c>
    </row>
    <row r="308" spans="1:2" x14ac:dyDescent="0.2">
      <c r="A308" s="333" t="s">
        <v>351</v>
      </c>
      <c r="B308" s="333">
        <v>301</v>
      </c>
    </row>
    <row r="309" spans="1:2" x14ac:dyDescent="0.2">
      <c r="A309" s="333" t="s">
        <v>353</v>
      </c>
      <c r="B309" s="333">
        <v>302</v>
      </c>
    </row>
    <row r="310" spans="1:2" x14ac:dyDescent="0.2">
      <c r="A310" s="333" t="s">
        <v>219</v>
      </c>
      <c r="B310" s="333">
        <v>303</v>
      </c>
    </row>
    <row r="311" spans="1:2" x14ac:dyDescent="0.2">
      <c r="A311" s="333" t="s">
        <v>356</v>
      </c>
      <c r="B311" s="333">
        <v>304</v>
      </c>
    </row>
    <row r="312" spans="1:2" x14ac:dyDescent="0.2">
      <c r="A312" s="333" t="s">
        <v>358</v>
      </c>
      <c r="B312" s="333">
        <v>305</v>
      </c>
    </row>
    <row r="313" spans="1:2" x14ac:dyDescent="0.2">
      <c r="A313" s="333" t="s">
        <v>360</v>
      </c>
      <c r="B313" s="333">
        <v>306</v>
      </c>
    </row>
    <row r="314" spans="1:2" x14ac:dyDescent="0.2">
      <c r="A314" s="333" t="s">
        <v>362</v>
      </c>
      <c r="B314" s="333">
        <v>307</v>
      </c>
    </row>
    <row r="315" spans="1:2" x14ac:dyDescent="0.2">
      <c r="A315" s="333" t="s">
        <v>364</v>
      </c>
      <c r="B315" s="333">
        <v>308</v>
      </c>
    </row>
    <row r="316" spans="1:2" x14ac:dyDescent="0.2">
      <c r="A316" s="333" t="s">
        <v>366</v>
      </c>
      <c r="B316" s="333">
        <v>309</v>
      </c>
    </row>
    <row r="317" spans="1:2" x14ac:dyDescent="0.2">
      <c r="A317" s="333" t="s">
        <v>368</v>
      </c>
      <c r="B317" s="333">
        <v>310</v>
      </c>
    </row>
    <row r="318" spans="1:2" x14ac:dyDescent="0.2">
      <c r="A318" s="333" t="s">
        <v>220</v>
      </c>
      <c r="B318" s="333">
        <v>311</v>
      </c>
    </row>
    <row r="319" spans="1:2" x14ac:dyDescent="0.2">
      <c r="A319" s="333" t="s">
        <v>371</v>
      </c>
      <c r="B319" s="333">
        <v>312</v>
      </c>
    </row>
    <row r="320" spans="1:2" x14ac:dyDescent="0.2">
      <c r="A320" s="333" t="s">
        <v>156</v>
      </c>
      <c r="B320" s="333">
        <v>313</v>
      </c>
    </row>
    <row r="321" spans="1:2" x14ac:dyDescent="0.2">
      <c r="A321" s="333" t="s">
        <v>373</v>
      </c>
      <c r="B321" s="333">
        <v>314</v>
      </c>
    </row>
    <row r="322" spans="1:2" x14ac:dyDescent="0.2">
      <c r="A322" s="333" t="s">
        <v>221</v>
      </c>
      <c r="B322" s="333">
        <v>315</v>
      </c>
    </row>
    <row r="323" spans="1:2" x14ac:dyDescent="0.2">
      <c r="A323" s="333" t="s">
        <v>376</v>
      </c>
      <c r="B323" s="333">
        <v>316</v>
      </c>
    </row>
    <row r="324" spans="1:2" x14ac:dyDescent="0.2">
      <c r="A324" s="333" t="s">
        <v>378</v>
      </c>
      <c r="B324" s="333">
        <v>317</v>
      </c>
    </row>
    <row r="325" spans="1:2" x14ac:dyDescent="0.2">
      <c r="A325" s="333" t="s">
        <v>222</v>
      </c>
      <c r="B325" s="333">
        <v>318</v>
      </c>
    </row>
    <row r="326" spans="1:2" x14ac:dyDescent="0.2">
      <c r="A326" s="333" t="s">
        <v>381</v>
      </c>
      <c r="B326" s="333">
        <v>319</v>
      </c>
    </row>
    <row r="327" spans="1:2" x14ac:dyDescent="0.2">
      <c r="A327" s="333" t="s">
        <v>383</v>
      </c>
      <c r="B327" s="333">
        <v>320</v>
      </c>
    </row>
    <row r="328" spans="1:2" x14ac:dyDescent="0.2">
      <c r="A328" s="333" t="s">
        <v>385</v>
      </c>
      <c r="B328" s="333">
        <v>321</v>
      </c>
    </row>
    <row r="329" spans="1:2" x14ac:dyDescent="0.2">
      <c r="A329" s="333" t="s">
        <v>593</v>
      </c>
      <c r="B329" s="333">
        <v>322</v>
      </c>
    </row>
    <row r="330" spans="1:2" x14ac:dyDescent="0.2">
      <c r="A330" s="333" t="s">
        <v>595</v>
      </c>
      <c r="B330" s="333">
        <v>323</v>
      </c>
    </row>
    <row r="331" spans="1:2" x14ac:dyDescent="0.2">
      <c r="A331" s="333" t="s">
        <v>597</v>
      </c>
      <c r="B331" s="333">
        <v>324</v>
      </c>
    </row>
    <row r="332" spans="1:2" x14ac:dyDescent="0.2">
      <c r="A332" s="333" t="s">
        <v>599</v>
      </c>
      <c r="B332" s="333">
        <v>325</v>
      </c>
    </row>
    <row r="333" spans="1:2" x14ac:dyDescent="0.2">
      <c r="A333" s="333" t="s">
        <v>223</v>
      </c>
      <c r="B333" s="333">
        <v>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4"/>
  <sheetViews>
    <sheetView topLeftCell="A37" workbookViewId="0">
      <selection sqref="A1:XFD1048576"/>
    </sheetView>
  </sheetViews>
  <sheetFormatPr defaultRowHeight="12.75" x14ac:dyDescent="0.2"/>
  <cols>
    <col min="1" max="1" width="30.42578125" style="376" bestFit="1" customWidth="1"/>
    <col min="5" max="5" width="77.140625" bestFit="1" customWidth="1"/>
  </cols>
  <sheetData>
    <row r="1" spans="1:6" ht="15.75" x14ac:dyDescent="0.25">
      <c r="A1" s="390" t="s">
        <v>951</v>
      </c>
      <c r="B1" s="357" t="s">
        <v>984</v>
      </c>
      <c r="E1" s="333" t="s">
        <v>815</v>
      </c>
      <c r="F1" s="385" t="s">
        <v>881</v>
      </c>
    </row>
    <row r="2" spans="1:6" ht="15.75" x14ac:dyDescent="0.25">
      <c r="A2" s="390"/>
      <c r="B2" s="357"/>
      <c r="E2" s="333" t="s">
        <v>882</v>
      </c>
      <c r="F2" s="385" t="s">
        <v>719</v>
      </c>
    </row>
    <row r="3" spans="1:6" ht="15" x14ac:dyDescent="0.2">
      <c r="A3" s="393" t="s">
        <v>759</v>
      </c>
      <c r="B3" s="349" t="s">
        <v>760</v>
      </c>
      <c r="E3" s="333" t="s">
        <v>883</v>
      </c>
      <c r="F3" s="385" t="s">
        <v>565</v>
      </c>
    </row>
    <row r="4" spans="1:6" ht="15" x14ac:dyDescent="0.2">
      <c r="A4" s="393" t="s">
        <v>761</v>
      </c>
      <c r="B4" s="349" t="s">
        <v>762</v>
      </c>
      <c r="E4" s="333" t="s">
        <v>817</v>
      </c>
      <c r="F4" s="385" t="s">
        <v>884</v>
      </c>
    </row>
    <row r="5" spans="1:6" ht="15" x14ac:dyDescent="0.2">
      <c r="A5" s="393" t="s">
        <v>763</v>
      </c>
      <c r="B5" s="349" t="s">
        <v>764</v>
      </c>
      <c r="E5" s="333" t="s">
        <v>885</v>
      </c>
      <c r="F5" s="385" t="s">
        <v>720</v>
      </c>
    </row>
    <row r="6" spans="1:6" ht="15" x14ac:dyDescent="0.2">
      <c r="A6" s="393" t="s">
        <v>765</v>
      </c>
      <c r="B6" s="349" t="s">
        <v>766</v>
      </c>
      <c r="E6" s="333" t="s">
        <v>88</v>
      </c>
      <c r="F6" s="385" t="s">
        <v>87</v>
      </c>
    </row>
    <row r="7" spans="1:6" ht="15" x14ac:dyDescent="0.2">
      <c r="A7" s="393" t="s">
        <v>767</v>
      </c>
      <c r="B7" s="349" t="s">
        <v>768</v>
      </c>
      <c r="E7" s="333" t="s">
        <v>886</v>
      </c>
      <c r="F7" s="385" t="s">
        <v>89</v>
      </c>
    </row>
    <row r="8" spans="1:6" ht="15" x14ac:dyDescent="0.2">
      <c r="A8" s="393" t="s">
        <v>769</v>
      </c>
      <c r="B8" s="349" t="s">
        <v>770</v>
      </c>
      <c r="E8" s="333" t="s">
        <v>162</v>
      </c>
      <c r="F8" s="385" t="s">
        <v>161</v>
      </c>
    </row>
    <row r="9" spans="1:6" ht="15" x14ac:dyDescent="0.2">
      <c r="A9" s="393" t="s">
        <v>771</v>
      </c>
      <c r="B9" s="349" t="s">
        <v>772</v>
      </c>
      <c r="E9" s="333" t="s">
        <v>887</v>
      </c>
      <c r="F9" s="385" t="s">
        <v>163</v>
      </c>
    </row>
    <row r="10" spans="1:6" ht="15" x14ac:dyDescent="0.2">
      <c r="A10" s="393" t="s">
        <v>773</v>
      </c>
      <c r="B10" s="349" t="s">
        <v>774</v>
      </c>
      <c r="E10" s="333" t="s">
        <v>835</v>
      </c>
      <c r="F10" s="385" t="s">
        <v>888</v>
      </c>
    </row>
    <row r="11" spans="1:6" ht="15" x14ac:dyDescent="0.2">
      <c r="A11" s="393" t="s">
        <v>199</v>
      </c>
      <c r="B11" s="349" t="s">
        <v>775</v>
      </c>
      <c r="E11" s="333" t="s">
        <v>889</v>
      </c>
      <c r="F11" s="385" t="s">
        <v>705</v>
      </c>
    </row>
    <row r="12" spans="1:6" ht="15" x14ac:dyDescent="0.2">
      <c r="A12" s="393" t="s">
        <v>776</v>
      </c>
      <c r="B12" s="349" t="s">
        <v>777</v>
      </c>
      <c r="E12" s="333" t="s">
        <v>840</v>
      </c>
      <c r="F12" s="385" t="s">
        <v>890</v>
      </c>
    </row>
    <row r="13" spans="1:6" ht="15" x14ac:dyDescent="0.2">
      <c r="A13" s="393" t="s">
        <v>778</v>
      </c>
      <c r="B13" s="349" t="s">
        <v>779</v>
      </c>
      <c r="E13" s="333" t="s">
        <v>891</v>
      </c>
      <c r="F13" s="385" t="s">
        <v>722</v>
      </c>
    </row>
    <row r="14" spans="1:6" ht="15" x14ac:dyDescent="0.2">
      <c r="A14" s="393" t="s">
        <v>780</v>
      </c>
      <c r="B14" s="349" t="s">
        <v>781</v>
      </c>
      <c r="E14" s="333" t="s">
        <v>854</v>
      </c>
      <c r="F14" s="385" t="s">
        <v>892</v>
      </c>
    </row>
    <row r="15" spans="1:6" ht="15" x14ac:dyDescent="0.2">
      <c r="A15" s="393" t="s">
        <v>782</v>
      </c>
      <c r="B15" s="349" t="s">
        <v>783</v>
      </c>
      <c r="E15" s="333" t="s">
        <v>76</v>
      </c>
      <c r="F15" s="385" t="s">
        <v>75</v>
      </c>
    </row>
    <row r="16" spans="1:6" ht="15" x14ac:dyDescent="0.2">
      <c r="A16" s="393" t="s">
        <v>603</v>
      </c>
      <c r="B16" s="349" t="s">
        <v>784</v>
      </c>
      <c r="E16" s="333" t="s">
        <v>798</v>
      </c>
      <c r="F16" s="385" t="s">
        <v>893</v>
      </c>
    </row>
    <row r="17" spans="1:6" ht="15" x14ac:dyDescent="0.2">
      <c r="A17" s="393" t="s">
        <v>316</v>
      </c>
      <c r="B17" s="349" t="s">
        <v>317</v>
      </c>
      <c r="E17" s="333" t="s">
        <v>79</v>
      </c>
      <c r="F17" s="385" t="s">
        <v>78</v>
      </c>
    </row>
    <row r="18" spans="1:6" ht="15" x14ac:dyDescent="0.2">
      <c r="A18" s="393" t="s">
        <v>200</v>
      </c>
      <c r="B18" s="349" t="s">
        <v>318</v>
      </c>
      <c r="E18" s="333" t="s">
        <v>894</v>
      </c>
      <c r="F18" s="385" t="s">
        <v>80</v>
      </c>
    </row>
    <row r="19" spans="1:6" ht="15" x14ac:dyDescent="0.2">
      <c r="A19" s="393" t="s">
        <v>319</v>
      </c>
      <c r="B19" s="349" t="s">
        <v>517</v>
      </c>
      <c r="E19" s="333" t="s">
        <v>799</v>
      </c>
      <c r="F19" s="385" t="s">
        <v>895</v>
      </c>
    </row>
    <row r="20" spans="1:6" ht="15" x14ac:dyDescent="0.2">
      <c r="A20" s="393" t="s">
        <v>320</v>
      </c>
      <c r="B20" s="349" t="s">
        <v>321</v>
      </c>
      <c r="E20" s="333" t="s">
        <v>843</v>
      </c>
      <c r="F20" s="385" t="s">
        <v>896</v>
      </c>
    </row>
    <row r="21" spans="1:6" ht="15" x14ac:dyDescent="0.2">
      <c r="A21" s="393" t="s">
        <v>322</v>
      </c>
      <c r="B21" s="349" t="s">
        <v>323</v>
      </c>
      <c r="E21" s="333" t="s">
        <v>149</v>
      </c>
      <c r="F21" s="385" t="s">
        <v>148</v>
      </c>
    </row>
    <row r="22" spans="1:6" ht="15" x14ac:dyDescent="0.2">
      <c r="A22" s="393" t="s">
        <v>324</v>
      </c>
      <c r="B22" s="349" t="s">
        <v>325</v>
      </c>
      <c r="E22" s="333" t="s">
        <v>897</v>
      </c>
      <c r="F22" s="385" t="s">
        <v>150</v>
      </c>
    </row>
    <row r="23" spans="1:6" ht="15" x14ac:dyDescent="0.2">
      <c r="A23" s="393" t="s">
        <v>201</v>
      </c>
      <c r="B23" s="349" t="s">
        <v>326</v>
      </c>
      <c r="E23" s="333" t="s">
        <v>141</v>
      </c>
      <c r="F23" s="385" t="s">
        <v>140</v>
      </c>
    </row>
    <row r="24" spans="1:6" ht="15" x14ac:dyDescent="0.2">
      <c r="A24" s="393" t="s">
        <v>202</v>
      </c>
      <c r="B24" s="349" t="s">
        <v>327</v>
      </c>
      <c r="E24" s="333" t="s">
        <v>898</v>
      </c>
      <c r="F24" s="385" t="s">
        <v>142</v>
      </c>
    </row>
    <row r="25" spans="1:6" ht="15" x14ac:dyDescent="0.2">
      <c r="A25" s="393" t="s">
        <v>466</v>
      </c>
      <c r="B25" s="349" t="s">
        <v>467</v>
      </c>
      <c r="E25" s="333" t="s">
        <v>826</v>
      </c>
      <c r="F25" s="385" t="s">
        <v>899</v>
      </c>
    </row>
    <row r="26" spans="1:6" ht="15" x14ac:dyDescent="0.2">
      <c r="A26" s="393" t="s">
        <v>468</v>
      </c>
      <c r="B26" s="349" t="s">
        <v>469</v>
      </c>
      <c r="E26" s="333" t="s">
        <v>900</v>
      </c>
      <c r="F26" s="385" t="s">
        <v>139</v>
      </c>
    </row>
    <row r="27" spans="1:6" ht="15" x14ac:dyDescent="0.2">
      <c r="A27" s="393" t="s">
        <v>470</v>
      </c>
      <c r="B27" s="349" t="s">
        <v>471</v>
      </c>
      <c r="E27" s="333" t="s">
        <v>846</v>
      </c>
      <c r="F27" s="385" t="s">
        <v>901</v>
      </c>
    </row>
    <row r="28" spans="1:6" ht="15" x14ac:dyDescent="0.2">
      <c r="A28" s="393" t="s">
        <v>203</v>
      </c>
      <c r="B28" s="349" t="s">
        <v>472</v>
      </c>
      <c r="E28" s="333" t="s">
        <v>152</v>
      </c>
      <c r="F28" s="385" t="s">
        <v>151</v>
      </c>
    </row>
    <row r="29" spans="1:6" ht="15" x14ac:dyDescent="0.2">
      <c r="A29" s="393" t="s">
        <v>204</v>
      </c>
      <c r="B29" s="349" t="s">
        <v>473</v>
      </c>
      <c r="E29" s="333" t="s">
        <v>902</v>
      </c>
      <c r="F29" s="385" t="s">
        <v>153</v>
      </c>
    </row>
    <row r="30" spans="1:6" ht="15" x14ac:dyDescent="0.2">
      <c r="A30" s="393" t="s">
        <v>474</v>
      </c>
      <c r="B30" s="349" t="s">
        <v>475</v>
      </c>
      <c r="E30" s="333" t="s">
        <v>230</v>
      </c>
      <c r="F30" s="385" t="s">
        <v>229</v>
      </c>
    </row>
    <row r="31" spans="1:6" ht="15" x14ac:dyDescent="0.2">
      <c r="A31" s="393" t="s">
        <v>476</v>
      </c>
      <c r="B31" s="349" t="s">
        <v>477</v>
      </c>
      <c r="E31" s="333" t="s">
        <v>903</v>
      </c>
      <c r="F31" s="385" t="s">
        <v>231</v>
      </c>
    </row>
    <row r="32" spans="1:6" ht="15" x14ac:dyDescent="0.2">
      <c r="A32" s="393" t="s">
        <v>478</v>
      </c>
      <c r="B32" s="349" t="s">
        <v>479</v>
      </c>
      <c r="E32" s="333" t="s">
        <v>811</v>
      </c>
      <c r="F32" s="385" t="s">
        <v>904</v>
      </c>
    </row>
    <row r="33" spans="1:6" ht="15" x14ac:dyDescent="0.2">
      <c r="A33" s="393" t="s">
        <v>480</v>
      </c>
      <c r="B33" s="349" t="s">
        <v>481</v>
      </c>
      <c r="E33" s="333" t="s">
        <v>169</v>
      </c>
      <c r="F33" s="385" t="s">
        <v>168</v>
      </c>
    </row>
    <row r="34" spans="1:6" ht="15" x14ac:dyDescent="0.2">
      <c r="A34" s="393" t="s">
        <v>482</v>
      </c>
      <c r="B34" s="349" t="s">
        <v>483</v>
      </c>
      <c r="E34" s="333" t="s">
        <v>839</v>
      </c>
      <c r="F34" s="385" t="s">
        <v>905</v>
      </c>
    </row>
    <row r="35" spans="1:6" ht="15" x14ac:dyDescent="0.2">
      <c r="A35" s="393" t="s">
        <v>205</v>
      </c>
      <c r="B35" s="349" t="s">
        <v>484</v>
      </c>
      <c r="E35" s="333" t="s">
        <v>713</v>
      </c>
      <c r="F35" s="385" t="s">
        <v>712</v>
      </c>
    </row>
    <row r="36" spans="1:6" ht="15" x14ac:dyDescent="0.2">
      <c r="A36" s="393" t="s">
        <v>206</v>
      </c>
      <c r="B36" s="349" t="s">
        <v>485</v>
      </c>
      <c r="E36" s="333" t="s">
        <v>824</v>
      </c>
      <c r="F36" s="385" t="s">
        <v>906</v>
      </c>
    </row>
    <row r="37" spans="1:6" ht="15" x14ac:dyDescent="0.2">
      <c r="A37" s="393" t="s">
        <v>486</v>
      </c>
      <c r="B37" s="349" t="s">
        <v>487</v>
      </c>
      <c r="E37" s="333" t="s">
        <v>233</v>
      </c>
      <c r="F37" s="385" t="s">
        <v>232</v>
      </c>
    </row>
    <row r="38" spans="1:6" ht="15" x14ac:dyDescent="0.2">
      <c r="A38" s="393" t="s">
        <v>488</v>
      </c>
      <c r="B38" s="349" t="s">
        <v>489</v>
      </c>
      <c r="E38" s="333" t="s">
        <v>907</v>
      </c>
      <c r="F38" s="385" t="s">
        <v>234</v>
      </c>
    </row>
    <row r="39" spans="1:6" ht="15" x14ac:dyDescent="0.2">
      <c r="A39" s="393" t="s">
        <v>490</v>
      </c>
      <c r="B39" s="349" t="s">
        <v>491</v>
      </c>
      <c r="E39" s="333" t="s">
        <v>813</v>
      </c>
      <c r="F39" s="385" t="s">
        <v>908</v>
      </c>
    </row>
    <row r="40" spans="1:6" ht="15" x14ac:dyDescent="0.2">
      <c r="A40" s="393" t="s">
        <v>492</v>
      </c>
      <c r="B40" s="349" t="s">
        <v>493</v>
      </c>
      <c r="E40" s="333" t="s">
        <v>909</v>
      </c>
      <c r="F40" s="385" t="s">
        <v>731</v>
      </c>
    </row>
    <row r="41" spans="1:6" ht="15" x14ac:dyDescent="0.2">
      <c r="A41" s="393" t="s">
        <v>494</v>
      </c>
      <c r="B41" s="349" t="s">
        <v>495</v>
      </c>
      <c r="E41" s="333" t="s">
        <v>733</v>
      </c>
      <c r="F41" s="385" t="s">
        <v>732</v>
      </c>
    </row>
    <row r="42" spans="1:6" ht="15" x14ac:dyDescent="0.2">
      <c r="A42" s="393" t="s">
        <v>496</v>
      </c>
      <c r="B42" s="349" t="s">
        <v>497</v>
      </c>
      <c r="E42" s="333" t="s">
        <v>834</v>
      </c>
      <c r="F42" s="385" t="s">
        <v>910</v>
      </c>
    </row>
    <row r="43" spans="1:6" ht="15" x14ac:dyDescent="0.2">
      <c r="A43" s="393" t="s">
        <v>498</v>
      </c>
      <c r="B43" s="349" t="s">
        <v>499</v>
      </c>
      <c r="E43" s="333" t="s">
        <v>911</v>
      </c>
      <c r="F43" s="385" t="s">
        <v>721</v>
      </c>
    </row>
    <row r="44" spans="1:6" ht="15" x14ac:dyDescent="0.2">
      <c r="A44" s="393" t="s">
        <v>500</v>
      </c>
      <c r="B44" s="349" t="s">
        <v>501</v>
      </c>
      <c r="E44" s="333" t="s">
        <v>849</v>
      </c>
      <c r="F44" s="385" t="s">
        <v>912</v>
      </c>
    </row>
    <row r="45" spans="1:6" ht="15" x14ac:dyDescent="0.2">
      <c r="A45" s="393" t="s">
        <v>502</v>
      </c>
      <c r="B45" s="349" t="s">
        <v>503</v>
      </c>
      <c r="E45" s="333" t="s">
        <v>85</v>
      </c>
      <c r="F45" s="385" t="s">
        <v>84</v>
      </c>
    </row>
    <row r="46" spans="1:6" ht="15" x14ac:dyDescent="0.2">
      <c r="A46" s="393" t="s">
        <v>504</v>
      </c>
      <c r="B46" s="349" t="s">
        <v>505</v>
      </c>
      <c r="E46" s="333" t="s">
        <v>913</v>
      </c>
      <c r="F46" s="385" t="s">
        <v>86</v>
      </c>
    </row>
    <row r="47" spans="1:6" ht="15" x14ac:dyDescent="0.2">
      <c r="A47" s="393" t="s">
        <v>506</v>
      </c>
      <c r="B47" s="349" t="s">
        <v>507</v>
      </c>
      <c r="E47" s="333" t="s">
        <v>803</v>
      </c>
      <c r="F47" s="385" t="s">
        <v>914</v>
      </c>
    </row>
    <row r="48" spans="1:6" ht="15" x14ac:dyDescent="0.2">
      <c r="A48" s="393" t="s">
        <v>508</v>
      </c>
      <c r="B48" s="349" t="s">
        <v>509</v>
      </c>
      <c r="E48" s="333" t="s">
        <v>735</v>
      </c>
      <c r="F48" s="385" t="s">
        <v>734</v>
      </c>
    </row>
    <row r="49" spans="1:6" ht="15" x14ac:dyDescent="0.2">
      <c r="A49" s="393" t="s">
        <v>510</v>
      </c>
      <c r="B49" s="349" t="s">
        <v>511</v>
      </c>
      <c r="E49" s="333" t="s">
        <v>915</v>
      </c>
      <c r="F49" s="385" t="s">
        <v>160</v>
      </c>
    </row>
    <row r="50" spans="1:6" ht="15" x14ac:dyDescent="0.2">
      <c r="A50" s="393" t="s">
        <v>303</v>
      </c>
      <c r="B50" s="349" t="s">
        <v>304</v>
      </c>
      <c r="E50" s="333" t="s">
        <v>822</v>
      </c>
      <c r="F50" s="385" t="s">
        <v>916</v>
      </c>
    </row>
    <row r="51" spans="1:6" ht="15" x14ac:dyDescent="0.2">
      <c r="A51" s="393" t="s">
        <v>260</v>
      </c>
      <c r="B51" s="349" t="s">
        <v>518</v>
      </c>
      <c r="E51" s="333" t="s">
        <v>567</v>
      </c>
      <c r="F51" s="385" t="s">
        <v>566</v>
      </c>
    </row>
    <row r="52" spans="1:6" ht="15" x14ac:dyDescent="0.2">
      <c r="A52" s="393" t="s">
        <v>305</v>
      </c>
      <c r="B52" s="349" t="s">
        <v>306</v>
      </c>
      <c r="E52" s="333" t="s">
        <v>917</v>
      </c>
      <c r="F52" s="385" t="s">
        <v>568</v>
      </c>
    </row>
    <row r="53" spans="1:6" ht="15" x14ac:dyDescent="0.2">
      <c r="A53" s="393" t="s">
        <v>307</v>
      </c>
      <c r="B53" s="349" t="s">
        <v>308</v>
      </c>
      <c r="E53" s="333" t="s">
        <v>820</v>
      </c>
      <c r="F53" s="385" t="s">
        <v>918</v>
      </c>
    </row>
    <row r="54" spans="1:6" ht="15" x14ac:dyDescent="0.2">
      <c r="A54" s="393" t="s">
        <v>309</v>
      </c>
      <c r="B54" s="349" t="s">
        <v>310</v>
      </c>
      <c r="E54" s="333" t="s">
        <v>724</v>
      </c>
      <c r="F54" s="385" t="s">
        <v>723</v>
      </c>
    </row>
    <row r="55" spans="1:6" ht="15" x14ac:dyDescent="0.2">
      <c r="A55" s="393" t="s">
        <v>311</v>
      </c>
      <c r="B55" s="349" t="s">
        <v>389</v>
      </c>
      <c r="E55" s="333" t="s">
        <v>825</v>
      </c>
      <c r="F55" s="385" t="s">
        <v>919</v>
      </c>
    </row>
    <row r="56" spans="1:6" ht="15" x14ac:dyDescent="0.2">
      <c r="A56" s="393" t="s">
        <v>259</v>
      </c>
      <c r="B56" s="349" t="s">
        <v>519</v>
      </c>
      <c r="E56" s="333" t="s">
        <v>920</v>
      </c>
      <c r="F56" s="385" t="s">
        <v>717</v>
      </c>
    </row>
    <row r="57" spans="1:6" ht="15" x14ac:dyDescent="0.2">
      <c r="A57" s="393" t="s">
        <v>258</v>
      </c>
      <c r="B57" s="349" t="s">
        <v>520</v>
      </c>
      <c r="E57" s="333" t="s">
        <v>856</v>
      </c>
      <c r="F57" s="385" t="s">
        <v>921</v>
      </c>
    </row>
    <row r="58" spans="1:6" ht="15" x14ac:dyDescent="0.2">
      <c r="A58" s="393" t="s">
        <v>390</v>
      </c>
      <c r="B58" s="349" t="s">
        <v>391</v>
      </c>
      <c r="E58" s="333" t="s">
        <v>726</v>
      </c>
      <c r="F58" s="385" t="s">
        <v>725</v>
      </c>
    </row>
    <row r="59" spans="1:6" ht="15" x14ac:dyDescent="0.2">
      <c r="A59" s="393" t="s">
        <v>392</v>
      </c>
      <c r="B59" s="349" t="s">
        <v>393</v>
      </c>
      <c r="E59" s="333" t="s">
        <v>830</v>
      </c>
      <c r="F59" s="385" t="s">
        <v>922</v>
      </c>
    </row>
    <row r="60" spans="1:6" ht="15" x14ac:dyDescent="0.2">
      <c r="A60" s="393" t="s">
        <v>394</v>
      </c>
      <c r="B60" s="349" t="s">
        <v>395</v>
      </c>
      <c r="E60" s="333" t="s">
        <v>146</v>
      </c>
      <c r="F60" s="385" t="s">
        <v>145</v>
      </c>
    </row>
    <row r="61" spans="1:6" ht="15" x14ac:dyDescent="0.2">
      <c r="A61" s="393" t="s">
        <v>396</v>
      </c>
      <c r="B61" s="349" t="s">
        <v>397</v>
      </c>
      <c r="E61" s="333" t="s">
        <v>923</v>
      </c>
      <c r="F61" s="385" t="s">
        <v>147</v>
      </c>
    </row>
    <row r="62" spans="1:6" ht="15" x14ac:dyDescent="0.2">
      <c r="A62" s="393" t="s">
        <v>398</v>
      </c>
      <c r="B62" s="349" t="s">
        <v>399</v>
      </c>
      <c r="E62" s="333" t="s">
        <v>844</v>
      </c>
      <c r="F62" s="385" t="s">
        <v>924</v>
      </c>
    </row>
    <row r="63" spans="1:6" ht="15" x14ac:dyDescent="0.2">
      <c r="A63" s="393" t="s">
        <v>400</v>
      </c>
      <c r="B63" s="349" t="s">
        <v>401</v>
      </c>
      <c r="E63" s="333" t="s">
        <v>144</v>
      </c>
      <c r="F63" s="385" t="s">
        <v>143</v>
      </c>
    </row>
    <row r="64" spans="1:6" ht="15" x14ac:dyDescent="0.2">
      <c r="A64" s="393" t="s">
        <v>402</v>
      </c>
      <c r="B64" s="349" t="s">
        <v>403</v>
      </c>
      <c r="E64" s="333" t="s">
        <v>842</v>
      </c>
      <c r="F64" s="385" t="s">
        <v>925</v>
      </c>
    </row>
    <row r="65" spans="1:6" ht="15" x14ac:dyDescent="0.2">
      <c r="A65" s="393" t="s">
        <v>404</v>
      </c>
      <c r="B65" s="349" t="s">
        <v>405</v>
      </c>
      <c r="E65" s="333" t="s">
        <v>852</v>
      </c>
      <c r="F65" s="385" t="s">
        <v>926</v>
      </c>
    </row>
    <row r="66" spans="1:6" ht="15" x14ac:dyDescent="0.2">
      <c r="A66" s="393" t="s">
        <v>406</v>
      </c>
      <c r="B66" s="349" t="s">
        <v>407</v>
      </c>
      <c r="E66" s="333" t="s">
        <v>82</v>
      </c>
      <c r="F66" s="385" t="s">
        <v>81</v>
      </c>
    </row>
    <row r="67" spans="1:6" ht="15" x14ac:dyDescent="0.2">
      <c r="A67" s="393" t="s">
        <v>167</v>
      </c>
      <c r="B67" s="349" t="s">
        <v>521</v>
      </c>
      <c r="E67" s="333" t="s">
        <v>927</v>
      </c>
      <c r="F67" s="385" t="s">
        <v>83</v>
      </c>
    </row>
    <row r="68" spans="1:6" ht="15" x14ac:dyDescent="0.2">
      <c r="A68" s="393" t="s">
        <v>408</v>
      </c>
      <c r="B68" s="349" t="s">
        <v>409</v>
      </c>
      <c r="E68" s="333" t="s">
        <v>801</v>
      </c>
      <c r="F68" s="385" t="s">
        <v>928</v>
      </c>
    </row>
    <row r="69" spans="1:6" ht="15" x14ac:dyDescent="0.2">
      <c r="A69" s="393" t="s">
        <v>410</v>
      </c>
      <c r="B69" s="349" t="s">
        <v>411</v>
      </c>
      <c r="E69" s="333" t="s">
        <v>704</v>
      </c>
      <c r="F69" s="385" t="s">
        <v>703</v>
      </c>
    </row>
    <row r="70" spans="1:6" ht="15" x14ac:dyDescent="0.2">
      <c r="A70" s="393" t="s">
        <v>412</v>
      </c>
      <c r="B70" s="349" t="s">
        <v>413</v>
      </c>
      <c r="E70" s="333" t="s">
        <v>929</v>
      </c>
      <c r="F70" s="385" t="s">
        <v>728</v>
      </c>
    </row>
    <row r="71" spans="1:6" ht="15" x14ac:dyDescent="0.2">
      <c r="A71" s="393" t="s">
        <v>414</v>
      </c>
      <c r="B71" s="349" t="s">
        <v>415</v>
      </c>
      <c r="E71" s="333" t="s">
        <v>159</v>
      </c>
      <c r="F71" s="385" t="s">
        <v>158</v>
      </c>
    </row>
    <row r="72" spans="1:6" ht="15" x14ac:dyDescent="0.2">
      <c r="A72" s="393" t="s">
        <v>416</v>
      </c>
      <c r="B72" s="349" t="s">
        <v>417</v>
      </c>
      <c r="E72" s="333" t="s">
        <v>930</v>
      </c>
      <c r="F72" s="385" t="s">
        <v>709</v>
      </c>
    </row>
    <row r="73" spans="1:6" ht="15" x14ac:dyDescent="0.2">
      <c r="A73" s="393" t="s">
        <v>418</v>
      </c>
      <c r="B73" s="349" t="s">
        <v>419</v>
      </c>
      <c r="E73" s="333" t="s">
        <v>809</v>
      </c>
      <c r="F73" s="385" t="s">
        <v>931</v>
      </c>
    </row>
    <row r="74" spans="1:6" ht="15" x14ac:dyDescent="0.2">
      <c r="A74" s="393" t="s">
        <v>207</v>
      </c>
      <c r="B74" s="349" t="s">
        <v>420</v>
      </c>
      <c r="E74" s="333" t="s">
        <v>165</v>
      </c>
      <c r="F74" s="385" t="s">
        <v>164</v>
      </c>
    </row>
    <row r="75" spans="1:6" ht="15" x14ac:dyDescent="0.2">
      <c r="A75" s="393" t="s">
        <v>421</v>
      </c>
      <c r="B75" s="349" t="s">
        <v>422</v>
      </c>
      <c r="E75" s="333" t="s">
        <v>932</v>
      </c>
      <c r="F75" s="385" t="s">
        <v>166</v>
      </c>
    </row>
    <row r="76" spans="1:6" ht="15" x14ac:dyDescent="0.2">
      <c r="A76" s="393" t="s">
        <v>423</v>
      </c>
      <c r="B76" s="349" t="s">
        <v>424</v>
      </c>
      <c r="E76" s="333" t="s">
        <v>837</v>
      </c>
      <c r="F76" s="385" t="s">
        <v>933</v>
      </c>
    </row>
    <row r="77" spans="1:6" ht="15" x14ac:dyDescent="0.2">
      <c r="A77" s="393" t="s">
        <v>208</v>
      </c>
      <c r="B77" s="349" t="s">
        <v>425</v>
      </c>
      <c r="E77" s="333" t="s">
        <v>228</v>
      </c>
      <c r="F77" s="385" t="s">
        <v>227</v>
      </c>
    </row>
    <row r="78" spans="1:6" ht="15" x14ac:dyDescent="0.2">
      <c r="A78" s="393" t="s">
        <v>426</v>
      </c>
      <c r="B78" s="349" t="s">
        <v>427</v>
      </c>
      <c r="E78" s="333" t="s">
        <v>807</v>
      </c>
      <c r="F78" s="385" t="s">
        <v>934</v>
      </c>
    </row>
    <row r="79" spans="1:6" ht="15" x14ac:dyDescent="0.2">
      <c r="A79" s="393" t="s">
        <v>428</v>
      </c>
      <c r="B79" s="349" t="s">
        <v>429</v>
      </c>
      <c r="E79" s="333" t="s">
        <v>155</v>
      </c>
      <c r="F79" s="385" t="s">
        <v>154</v>
      </c>
    </row>
    <row r="80" spans="1:6" ht="15" x14ac:dyDescent="0.2">
      <c r="A80" s="393" t="s">
        <v>430</v>
      </c>
      <c r="B80" s="349" t="s">
        <v>431</v>
      </c>
      <c r="E80" s="333" t="s">
        <v>851</v>
      </c>
      <c r="F80" s="385" t="s">
        <v>935</v>
      </c>
    </row>
    <row r="81" spans="1:6" ht="15" x14ac:dyDescent="0.2">
      <c r="A81" s="393" t="s">
        <v>432</v>
      </c>
      <c r="B81" s="349" t="s">
        <v>433</v>
      </c>
      <c r="E81" s="333" t="s">
        <v>797</v>
      </c>
      <c r="F81" s="385" t="s">
        <v>936</v>
      </c>
    </row>
    <row r="82" spans="1:6" ht="15" x14ac:dyDescent="0.2">
      <c r="A82" s="393" t="s">
        <v>434</v>
      </c>
      <c r="B82" s="349" t="s">
        <v>522</v>
      </c>
      <c r="E82" s="333" t="s">
        <v>805</v>
      </c>
      <c r="F82" s="385" t="s">
        <v>937</v>
      </c>
    </row>
    <row r="83" spans="1:6" ht="15" x14ac:dyDescent="0.2">
      <c r="A83" s="393" t="s">
        <v>435</v>
      </c>
      <c r="B83" s="349" t="s">
        <v>436</v>
      </c>
      <c r="E83" s="333" t="s">
        <v>938</v>
      </c>
      <c r="F83" s="385" t="s">
        <v>716</v>
      </c>
    </row>
    <row r="84" spans="1:6" ht="15" x14ac:dyDescent="0.2">
      <c r="A84" s="393" t="s">
        <v>437</v>
      </c>
      <c r="B84" s="349" t="s">
        <v>438</v>
      </c>
      <c r="E84" s="333" t="s">
        <v>707</v>
      </c>
      <c r="F84" s="385" t="s">
        <v>706</v>
      </c>
    </row>
    <row r="85" spans="1:6" ht="15" x14ac:dyDescent="0.2">
      <c r="A85" s="393" t="s">
        <v>439</v>
      </c>
      <c r="B85" s="349" t="s">
        <v>440</v>
      </c>
      <c r="E85" s="333" t="s">
        <v>858</v>
      </c>
      <c r="F85" s="385" t="s">
        <v>939</v>
      </c>
    </row>
    <row r="86" spans="1:6" ht="15" x14ac:dyDescent="0.2">
      <c r="A86" s="393" t="s">
        <v>441</v>
      </c>
      <c r="B86" s="349" t="s">
        <v>442</v>
      </c>
      <c r="E86" s="333" t="s">
        <v>832</v>
      </c>
      <c r="F86" s="385" t="s">
        <v>940</v>
      </c>
    </row>
    <row r="87" spans="1:6" ht="15" x14ac:dyDescent="0.2">
      <c r="A87" s="393" t="s">
        <v>443</v>
      </c>
      <c r="B87" s="349" t="s">
        <v>444</v>
      </c>
      <c r="E87" s="333" t="s">
        <v>941</v>
      </c>
      <c r="F87" s="385" t="s">
        <v>710</v>
      </c>
    </row>
    <row r="88" spans="1:6" ht="15" x14ac:dyDescent="0.2">
      <c r="A88" s="393" t="s">
        <v>445</v>
      </c>
      <c r="B88" s="349" t="s">
        <v>446</v>
      </c>
      <c r="E88" s="333" t="s">
        <v>819</v>
      </c>
      <c r="F88" s="385" t="s">
        <v>942</v>
      </c>
    </row>
    <row r="89" spans="1:6" ht="15" x14ac:dyDescent="0.2">
      <c r="A89" s="393" t="s">
        <v>447</v>
      </c>
      <c r="B89" s="349" t="s">
        <v>448</v>
      </c>
      <c r="E89" s="333" t="s">
        <v>74</v>
      </c>
      <c r="F89" s="385" t="s">
        <v>73</v>
      </c>
    </row>
    <row r="90" spans="1:6" ht="15" x14ac:dyDescent="0.2">
      <c r="A90" s="393" t="s">
        <v>449</v>
      </c>
      <c r="B90" s="349" t="s">
        <v>450</v>
      </c>
      <c r="E90" s="333" t="s">
        <v>943</v>
      </c>
      <c r="F90" s="385" t="s">
        <v>714</v>
      </c>
    </row>
    <row r="91" spans="1:6" ht="15" x14ac:dyDescent="0.2">
      <c r="A91" s="393" t="s">
        <v>209</v>
      </c>
      <c r="B91" s="349" t="s">
        <v>451</v>
      </c>
      <c r="E91" s="333" t="s">
        <v>829</v>
      </c>
      <c r="F91" s="385" t="s">
        <v>944</v>
      </c>
    </row>
    <row r="92" spans="1:6" ht="15" x14ac:dyDescent="0.2">
      <c r="A92" s="393" t="s">
        <v>452</v>
      </c>
      <c r="B92" s="349" t="s">
        <v>453</v>
      </c>
      <c r="E92" s="333" t="s">
        <v>945</v>
      </c>
      <c r="F92" s="385" t="s">
        <v>157</v>
      </c>
    </row>
    <row r="93" spans="1:6" ht="15" x14ac:dyDescent="0.2">
      <c r="A93" s="393" t="s">
        <v>454</v>
      </c>
      <c r="B93" s="349" t="s">
        <v>455</v>
      </c>
      <c r="E93" s="333" t="s">
        <v>860</v>
      </c>
      <c r="F93" s="385" t="s">
        <v>946</v>
      </c>
    </row>
    <row r="94" spans="1:6" ht="15" x14ac:dyDescent="0.2">
      <c r="A94" s="393" t="s">
        <v>456</v>
      </c>
      <c r="B94" s="349" t="s">
        <v>457</v>
      </c>
      <c r="E94" s="333" t="s">
        <v>730</v>
      </c>
      <c r="F94" s="385" t="s">
        <v>729</v>
      </c>
    </row>
    <row r="95" spans="1:6" ht="15" x14ac:dyDescent="0.2">
      <c r="A95" s="393" t="s">
        <v>458</v>
      </c>
      <c r="B95" s="349" t="s">
        <v>459</v>
      </c>
      <c r="E95" s="333"/>
      <c r="F95" s="385"/>
    </row>
    <row r="96" spans="1:6" ht="15" x14ac:dyDescent="0.2">
      <c r="A96" s="393" t="s">
        <v>460</v>
      </c>
      <c r="B96" s="349" t="s">
        <v>461</v>
      </c>
      <c r="E96" s="87" t="s">
        <v>997</v>
      </c>
      <c r="F96" s="386" t="s">
        <v>983</v>
      </c>
    </row>
    <row r="97" spans="1:6" ht="15" x14ac:dyDescent="0.2">
      <c r="A97" s="393" t="s">
        <v>462</v>
      </c>
      <c r="B97" s="349" t="s">
        <v>463</v>
      </c>
      <c r="E97" s="87" t="s">
        <v>998</v>
      </c>
      <c r="F97" s="386" t="s">
        <v>980</v>
      </c>
    </row>
    <row r="98" spans="1:6" ht="15" x14ac:dyDescent="0.2">
      <c r="A98" s="393" t="s">
        <v>464</v>
      </c>
      <c r="B98" s="349" t="s">
        <v>465</v>
      </c>
      <c r="E98" s="87" t="s">
        <v>999</v>
      </c>
      <c r="F98" s="386" t="s">
        <v>978</v>
      </c>
    </row>
    <row r="99" spans="1:6" ht="15" x14ac:dyDescent="0.2">
      <c r="A99" s="393" t="s">
        <v>604</v>
      </c>
      <c r="B99" s="349" t="s">
        <v>170</v>
      </c>
      <c r="E99" s="348" t="s">
        <v>1003</v>
      </c>
      <c r="F99" s="387" t="s">
        <v>976</v>
      </c>
    </row>
    <row r="100" spans="1:6" ht="15" x14ac:dyDescent="0.2">
      <c r="A100" s="393" t="s">
        <v>171</v>
      </c>
      <c r="B100" s="349" t="s">
        <v>172</v>
      </c>
    </row>
    <row r="101" spans="1:6" ht="15" x14ac:dyDescent="0.2">
      <c r="A101" s="393" t="s">
        <v>173</v>
      </c>
      <c r="B101" s="349" t="s">
        <v>174</v>
      </c>
    </row>
    <row r="102" spans="1:6" ht="15" x14ac:dyDescent="0.2">
      <c r="A102" s="393" t="s">
        <v>175</v>
      </c>
      <c r="B102" s="349" t="s">
        <v>176</v>
      </c>
    </row>
    <row r="103" spans="1:6" ht="15" x14ac:dyDescent="0.2">
      <c r="A103" s="393" t="s">
        <v>177</v>
      </c>
      <c r="B103" s="349" t="s">
        <v>178</v>
      </c>
    </row>
    <row r="104" spans="1:6" ht="15" x14ac:dyDescent="0.2">
      <c r="A104" s="393" t="s">
        <v>179</v>
      </c>
      <c r="B104" s="349" t="s">
        <v>180</v>
      </c>
    </row>
    <row r="105" spans="1:6" ht="15" x14ac:dyDescent="0.2">
      <c r="A105" s="393" t="s">
        <v>181</v>
      </c>
      <c r="B105" s="349" t="s">
        <v>182</v>
      </c>
    </row>
    <row r="106" spans="1:6" ht="15" x14ac:dyDescent="0.2">
      <c r="A106" s="393" t="s">
        <v>183</v>
      </c>
      <c r="B106" s="349" t="s">
        <v>184</v>
      </c>
    </row>
    <row r="107" spans="1:6" ht="15" x14ac:dyDescent="0.2">
      <c r="A107" s="393" t="s">
        <v>185</v>
      </c>
      <c r="B107" s="349" t="s">
        <v>186</v>
      </c>
    </row>
    <row r="108" spans="1:6" ht="15" x14ac:dyDescent="0.2">
      <c r="A108" s="393" t="s">
        <v>187</v>
      </c>
      <c r="B108" s="349" t="s">
        <v>188</v>
      </c>
    </row>
    <row r="109" spans="1:6" ht="15" x14ac:dyDescent="0.2">
      <c r="A109" s="393" t="s">
        <v>189</v>
      </c>
      <c r="B109" s="349" t="s">
        <v>190</v>
      </c>
    </row>
    <row r="110" spans="1:6" ht="15" x14ac:dyDescent="0.2">
      <c r="A110" s="393" t="s">
        <v>191</v>
      </c>
      <c r="B110" s="349" t="s">
        <v>192</v>
      </c>
    </row>
    <row r="111" spans="1:6" ht="15" x14ac:dyDescent="0.2">
      <c r="A111" s="393" t="s">
        <v>193</v>
      </c>
      <c r="B111" s="349" t="s">
        <v>194</v>
      </c>
    </row>
    <row r="112" spans="1:6" ht="15" x14ac:dyDescent="0.2">
      <c r="A112" s="393" t="s">
        <v>195</v>
      </c>
      <c r="B112" s="349" t="s">
        <v>196</v>
      </c>
    </row>
    <row r="113" spans="1:2" ht="15" x14ac:dyDescent="0.2">
      <c r="A113" s="393" t="s">
        <v>197</v>
      </c>
      <c r="B113" s="349" t="s">
        <v>198</v>
      </c>
    </row>
    <row r="114" spans="1:2" ht="15" x14ac:dyDescent="0.2">
      <c r="A114" s="393" t="s">
        <v>736</v>
      </c>
      <c r="B114" s="349" t="s">
        <v>737</v>
      </c>
    </row>
    <row r="115" spans="1:2" ht="15" x14ac:dyDescent="0.2">
      <c r="A115" s="393" t="s">
        <v>738</v>
      </c>
      <c r="B115" s="349" t="s">
        <v>739</v>
      </c>
    </row>
    <row r="116" spans="1:2" ht="15" x14ac:dyDescent="0.2">
      <c r="A116" s="393" t="s">
        <v>210</v>
      </c>
      <c r="B116" s="349" t="s">
        <v>740</v>
      </c>
    </row>
    <row r="117" spans="1:2" ht="15" x14ac:dyDescent="0.2">
      <c r="A117" s="393" t="s">
        <v>741</v>
      </c>
      <c r="B117" s="349" t="s">
        <v>742</v>
      </c>
    </row>
    <row r="118" spans="1:2" ht="15" x14ac:dyDescent="0.2">
      <c r="A118" s="393" t="s">
        <v>211</v>
      </c>
      <c r="B118" s="349" t="s">
        <v>743</v>
      </c>
    </row>
    <row r="119" spans="1:2" ht="15" x14ac:dyDescent="0.2">
      <c r="A119" s="393" t="s">
        <v>744</v>
      </c>
      <c r="B119" s="349" t="s">
        <v>745</v>
      </c>
    </row>
    <row r="120" spans="1:2" ht="15" x14ac:dyDescent="0.2">
      <c r="A120" s="393" t="s">
        <v>746</v>
      </c>
      <c r="B120" s="349" t="s">
        <v>747</v>
      </c>
    </row>
    <row r="121" spans="1:2" ht="15" x14ac:dyDescent="0.2">
      <c r="A121" s="393" t="s">
        <v>748</v>
      </c>
      <c r="B121" s="349" t="s">
        <v>749</v>
      </c>
    </row>
    <row r="122" spans="1:2" ht="15" x14ac:dyDescent="0.2">
      <c r="A122" s="393" t="s">
        <v>750</v>
      </c>
      <c r="B122" s="349" t="s">
        <v>751</v>
      </c>
    </row>
    <row r="123" spans="1:2" ht="15" x14ac:dyDescent="0.2">
      <c r="A123" s="393" t="s">
        <v>752</v>
      </c>
      <c r="B123" s="349" t="s">
        <v>753</v>
      </c>
    </row>
    <row r="124" spans="1:2" ht="15" x14ac:dyDescent="0.2">
      <c r="A124" s="393" t="s">
        <v>754</v>
      </c>
      <c r="B124" s="349" t="s">
        <v>755</v>
      </c>
    </row>
    <row r="125" spans="1:2" ht="15" x14ac:dyDescent="0.2">
      <c r="A125" s="393" t="s">
        <v>212</v>
      </c>
      <c r="B125" s="349" t="s">
        <v>4</v>
      </c>
    </row>
    <row r="126" spans="1:2" ht="15" x14ac:dyDescent="0.2">
      <c r="A126" s="393" t="s">
        <v>5</v>
      </c>
      <c r="B126" s="349" t="s">
        <v>6</v>
      </c>
    </row>
    <row r="127" spans="1:2" ht="15" x14ac:dyDescent="0.2">
      <c r="A127" s="393" t="s">
        <v>7</v>
      </c>
      <c r="B127" s="349" t="s">
        <v>8</v>
      </c>
    </row>
    <row r="128" spans="1:2" ht="15" x14ac:dyDescent="0.2">
      <c r="A128" s="393" t="s">
        <v>9</v>
      </c>
      <c r="B128" s="349" t="s">
        <v>10</v>
      </c>
    </row>
    <row r="129" spans="1:2" ht="15" x14ac:dyDescent="0.2">
      <c r="A129" s="393" t="s">
        <v>213</v>
      </c>
      <c r="B129" s="349" t="s">
        <v>11</v>
      </c>
    </row>
    <row r="130" spans="1:2" ht="15" x14ac:dyDescent="0.2">
      <c r="A130" s="393" t="s">
        <v>12</v>
      </c>
      <c r="B130" s="349" t="s">
        <v>13</v>
      </c>
    </row>
    <row r="131" spans="1:2" ht="15" x14ac:dyDescent="0.2">
      <c r="A131" s="393" t="s">
        <v>14</v>
      </c>
      <c r="B131" s="349" t="s">
        <v>15</v>
      </c>
    </row>
    <row r="132" spans="1:2" ht="15" x14ac:dyDescent="0.2">
      <c r="A132" s="393" t="s">
        <v>16</v>
      </c>
      <c r="B132" s="349" t="s">
        <v>17</v>
      </c>
    </row>
    <row r="133" spans="1:2" ht="15" x14ac:dyDescent="0.2">
      <c r="A133" s="393" t="s">
        <v>214</v>
      </c>
      <c r="B133" s="349" t="s">
        <v>18</v>
      </c>
    </row>
    <row r="134" spans="1:2" ht="15" x14ac:dyDescent="0.2">
      <c r="A134" s="393" t="s">
        <v>19</v>
      </c>
      <c r="B134" s="349" t="s">
        <v>20</v>
      </c>
    </row>
    <row r="135" spans="1:2" ht="15" x14ac:dyDescent="0.2">
      <c r="A135" s="393" t="s">
        <v>21</v>
      </c>
      <c r="B135" s="349" t="s">
        <v>22</v>
      </c>
    </row>
    <row r="136" spans="1:2" ht="15" x14ac:dyDescent="0.2">
      <c r="A136" s="393" t="s">
        <v>23</v>
      </c>
      <c r="B136" s="349" t="s">
        <v>24</v>
      </c>
    </row>
    <row r="137" spans="1:2" ht="15" x14ac:dyDescent="0.2">
      <c r="A137" s="393" t="s">
        <v>25</v>
      </c>
      <c r="B137" s="349" t="s">
        <v>26</v>
      </c>
    </row>
    <row r="138" spans="1:2" ht="15" x14ac:dyDescent="0.2">
      <c r="A138" s="393" t="s">
        <v>27</v>
      </c>
      <c r="B138" s="349" t="s">
        <v>28</v>
      </c>
    </row>
    <row r="139" spans="1:2" ht="15" x14ac:dyDescent="0.2">
      <c r="A139" s="393" t="s">
        <v>215</v>
      </c>
      <c r="B139" s="349" t="s">
        <v>29</v>
      </c>
    </row>
    <row r="140" spans="1:2" ht="15" x14ac:dyDescent="0.2">
      <c r="A140" s="393" t="s">
        <v>30</v>
      </c>
      <c r="B140" s="349" t="s">
        <v>31</v>
      </c>
    </row>
    <row r="141" spans="1:2" ht="15" x14ac:dyDescent="0.2">
      <c r="A141" s="393" t="s">
        <v>32</v>
      </c>
      <c r="B141" s="349" t="s">
        <v>33</v>
      </c>
    </row>
    <row r="142" spans="1:2" ht="15" x14ac:dyDescent="0.2">
      <c r="A142" s="393" t="s">
        <v>216</v>
      </c>
      <c r="B142" s="349" t="s">
        <v>90</v>
      </c>
    </row>
    <row r="143" spans="1:2" ht="15" x14ac:dyDescent="0.2">
      <c r="A143" s="393" t="s">
        <v>91</v>
      </c>
      <c r="B143" s="349" t="s">
        <v>92</v>
      </c>
    </row>
    <row r="144" spans="1:2" ht="15" x14ac:dyDescent="0.2">
      <c r="A144" s="393" t="s">
        <v>56</v>
      </c>
      <c r="B144" s="349" t="s">
        <v>93</v>
      </c>
    </row>
    <row r="145" spans="1:2" ht="15" x14ac:dyDescent="0.2">
      <c r="A145" s="393" t="s">
        <v>57</v>
      </c>
      <c r="B145" s="349" t="s">
        <v>94</v>
      </c>
    </row>
    <row r="146" spans="1:2" ht="15" x14ac:dyDescent="0.2">
      <c r="A146" s="393" t="s">
        <v>58</v>
      </c>
      <c r="B146" s="349" t="s">
        <v>95</v>
      </c>
    </row>
    <row r="147" spans="1:2" ht="15" x14ac:dyDescent="0.2">
      <c r="A147" s="393" t="s">
        <v>96</v>
      </c>
      <c r="B147" s="349" t="s">
        <v>97</v>
      </c>
    </row>
    <row r="148" spans="1:2" ht="15" x14ac:dyDescent="0.2">
      <c r="A148" s="393" t="s">
        <v>98</v>
      </c>
      <c r="B148" s="349" t="s">
        <v>99</v>
      </c>
    </row>
    <row r="149" spans="1:2" ht="15" x14ac:dyDescent="0.2">
      <c r="A149" s="393" t="s">
        <v>100</v>
      </c>
      <c r="B149" s="349" t="s">
        <v>101</v>
      </c>
    </row>
    <row r="150" spans="1:2" ht="15" x14ac:dyDescent="0.2">
      <c r="A150" s="393" t="s">
        <v>102</v>
      </c>
      <c r="B150" s="349" t="s">
        <v>103</v>
      </c>
    </row>
    <row r="151" spans="1:2" ht="15" x14ac:dyDescent="0.2">
      <c r="A151" s="393" t="s">
        <v>104</v>
      </c>
      <c r="B151" s="349" t="s">
        <v>105</v>
      </c>
    </row>
    <row r="152" spans="1:2" ht="15" x14ac:dyDescent="0.2">
      <c r="A152" s="393" t="s">
        <v>59</v>
      </c>
      <c r="B152" s="349" t="s">
        <v>106</v>
      </c>
    </row>
    <row r="153" spans="1:2" ht="15" x14ac:dyDescent="0.2">
      <c r="A153" s="393" t="s">
        <v>107</v>
      </c>
      <c r="B153" s="349" t="s">
        <v>108</v>
      </c>
    </row>
    <row r="154" spans="1:2" ht="15" x14ac:dyDescent="0.2">
      <c r="A154" s="393" t="s">
        <v>109</v>
      </c>
      <c r="B154" s="349" t="s">
        <v>110</v>
      </c>
    </row>
    <row r="155" spans="1:2" ht="15" x14ac:dyDescent="0.2">
      <c r="A155" s="393" t="s">
        <v>111</v>
      </c>
      <c r="B155" s="349" t="s">
        <v>112</v>
      </c>
    </row>
    <row r="156" spans="1:2" ht="15" x14ac:dyDescent="0.2">
      <c r="A156" s="393" t="s">
        <v>113</v>
      </c>
      <c r="B156" s="349" t="s">
        <v>114</v>
      </c>
    </row>
    <row r="157" spans="1:2" ht="15" x14ac:dyDescent="0.2">
      <c r="A157" s="393" t="s">
        <v>115</v>
      </c>
      <c r="B157" s="349" t="s">
        <v>116</v>
      </c>
    </row>
    <row r="158" spans="1:2" ht="15" x14ac:dyDescent="0.2">
      <c r="A158" s="393" t="s">
        <v>60</v>
      </c>
      <c r="B158" s="349" t="s">
        <v>117</v>
      </c>
    </row>
    <row r="159" spans="1:2" ht="15" x14ac:dyDescent="0.2">
      <c r="A159" s="393" t="s">
        <v>118</v>
      </c>
      <c r="B159" s="349" t="s">
        <v>119</v>
      </c>
    </row>
    <row r="160" spans="1:2" ht="15" x14ac:dyDescent="0.2">
      <c r="A160" s="393" t="s">
        <v>120</v>
      </c>
      <c r="B160" s="349" t="s">
        <v>121</v>
      </c>
    </row>
    <row r="161" spans="1:2" ht="15" x14ac:dyDescent="0.2">
      <c r="A161" s="393" t="s">
        <v>122</v>
      </c>
      <c r="B161" s="349" t="s">
        <v>123</v>
      </c>
    </row>
    <row r="162" spans="1:2" ht="15" x14ac:dyDescent="0.2">
      <c r="A162" s="393" t="s">
        <v>124</v>
      </c>
      <c r="B162" s="349" t="s">
        <v>125</v>
      </c>
    </row>
    <row r="163" spans="1:2" ht="15" x14ac:dyDescent="0.2">
      <c r="A163" s="393" t="s">
        <v>126</v>
      </c>
      <c r="B163" s="349" t="s">
        <v>127</v>
      </c>
    </row>
    <row r="164" spans="1:2" ht="15" x14ac:dyDescent="0.2">
      <c r="A164" s="393" t="s">
        <v>61</v>
      </c>
      <c r="B164" s="349" t="s">
        <v>128</v>
      </c>
    </row>
    <row r="165" spans="1:2" ht="15" x14ac:dyDescent="0.2">
      <c r="A165" s="393" t="s">
        <v>129</v>
      </c>
      <c r="B165" s="349" t="s">
        <v>130</v>
      </c>
    </row>
    <row r="166" spans="1:2" ht="15" x14ac:dyDescent="0.2">
      <c r="A166" s="393" t="s">
        <v>131</v>
      </c>
      <c r="B166" s="349" t="s">
        <v>132</v>
      </c>
    </row>
    <row r="167" spans="1:2" ht="15" x14ac:dyDescent="0.2">
      <c r="A167" s="393" t="s">
        <v>133</v>
      </c>
      <c r="B167" s="349" t="s">
        <v>134</v>
      </c>
    </row>
    <row r="168" spans="1:2" ht="15" x14ac:dyDescent="0.2">
      <c r="A168" s="393" t="s">
        <v>135</v>
      </c>
      <c r="B168" s="349" t="s">
        <v>136</v>
      </c>
    </row>
    <row r="169" spans="1:2" ht="15" x14ac:dyDescent="0.2">
      <c r="A169" s="393" t="s">
        <v>137</v>
      </c>
      <c r="B169" s="349" t="s">
        <v>138</v>
      </c>
    </row>
    <row r="170" spans="1:2" ht="15" x14ac:dyDescent="0.2">
      <c r="A170" s="393" t="s">
        <v>34</v>
      </c>
      <c r="B170" s="349" t="s">
        <v>35</v>
      </c>
    </row>
    <row r="171" spans="1:2" ht="15" x14ac:dyDescent="0.2">
      <c r="A171" s="393" t="s">
        <v>62</v>
      </c>
      <c r="B171" s="349" t="s">
        <v>36</v>
      </c>
    </row>
    <row r="172" spans="1:2" ht="15" x14ac:dyDescent="0.2">
      <c r="A172" s="393" t="s">
        <v>63</v>
      </c>
      <c r="B172" s="349" t="s">
        <v>37</v>
      </c>
    </row>
    <row r="173" spans="1:2" ht="15" x14ac:dyDescent="0.2">
      <c r="A173" s="393" t="s">
        <v>38</v>
      </c>
      <c r="B173" s="349" t="s">
        <v>39</v>
      </c>
    </row>
    <row r="174" spans="1:2" ht="15" x14ac:dyDescent="0.2">
      <c r="A174" s="393" t="s">
        <v>40</v>
      </c>
      <c r="B174" s="349" t="s">
        <v>41</v>
      </c>
    </row>
    <row r="175" spans="1:2" ht="15" x14ac:dyDescent="0.2">
      <c r="A175" s="393" t="s">
        <v>64</v>
      </c>
      <c r="B175" s="349" t="s">
        <v>42</v>
      </c>
    </row>
    <row r="176" spans="1:2" ht="15" x14ac:dyDescent="0.2">
      <c r="A176" s="393" t="s">
        <v>65</v>
      </c>
      <c r="B176" s="349" t="s">
        <v>43</v>
      </c>
    </row>
    <row r="177" spans="1:2" ht="15" x14ac:dyDescent="0.2">
      <c r="A177" s="393" t="s">
        <v>44</v>
      </c>
      <c r="B177" s="349" t="s">
        <v>45</v>
      </c>
    </row>
    <row r="178" spans="1:2" ht="15" x14ac:dyDescent="0.2">
      <c r="A178" s="393" t="s">
        <v>46</v>
      </c>
      <c r="B178" s="349" t="s">
        <v>47</v>
      </c>
    </row>
    <row r="179" spans="1:2" ht="15" x14ac:dyDescent="0.2">
      <c r="A179" s="393" t="s">
        <v>48</v>
      </c>
      <c r="B179" s="349" t="s">
        <v>49</v>
      </c>
    </row>
    <row r="180" spans="1:2" ht="15" x14ac:dyDescent="0.2">
      <c r="A180" s="393" t="s">
        <v>50</v>
      </c>
      <c r="B180" s="349" t="s">
        <v>51</v>
      </c>
    </row>
    <row r="181" spans="1:2" ht="15" x14ac:dyDescent="0.2">
      <c r="A181" s="393" t="s">
        <v>52</v>
      </c>
      <c r="B181" s="349" t="s">
        <v>53</v>
      </c>
    </row>
    <row r="182" spans="1:2" ht="15" x14ac:dyDescent="0.2">
      <c r="A182" s="393" t="s">
        <v>66</v>
      </c>
      <c r="B182" s="349" t="s">
        <v>54</v>
      </c>
    </row>
    <row r="183" spans="1:2" ht="15" x14ac:dyDescent="0.2">
      <c r="A183" s="393" t="s">
        <v>532</v>
      </c>
      <c r="B183" s="349" t="s">
        <v>533</v>
      </c>
    </row>
    <row r="184" spans="1:2" ht="15" x14ac:dyDescent="0.2">
      <c r="A184" s="393" t="s">
        <v>534</v>
      </c>
      <c r="B184" s="349" t="s">
        <v>535</v>
      </c>
    </row>
    <row r="185" spans="1:2" ht="15" x14ac:dyDescent="0.2">
      <c r="A185" s="393" t="s">
        <v>67</v>
      </c>
      <c r="B185" s="349" t="s">
        <v>536</v>
      </c>
    </row>
    <row r="186" spans="1:2" ht="15" x14ac:dyDescent="0.2">
      <c r="A186" s="393" t="s">
        <v>537</v>
      </c>
      <c r="B186" s="349" t="s">
        <v>538</v>
      </c>
    </row>
    <row r="187" spans="1:2" ht="15" x14ac:dyDescent="0.2">
      <c r="A187" s="393" t="s">
        <v>545</v>
      </c>
      <c r="B187" s="349" t="s">
        <v>539</v>
      </c>
    </row>
    <row r="188" spans="1:2" ht="15" x14ac:dyDescent="0.2">
      <c r="A188" s="393" t="s">
        <v>540</v>
      </c>
      <c r="B188" s="349" t="s">
        <v>541</v>
      </c>
    </row>
    <row r="189" spans="1:2" ht="15" x14ac:dyDescent="0.2">
      <c r="A189" s="393" t="s">
        <v>542</v>
      </c>
      <c r="B189" s="349" t="s">
        <v>543</v>
      </c>
    </row>
    <row r="190" spans="1:2" ht="15" x14ac:dyDescent="0.2">
      <c r="A190" s="393" t="s">
        <v>544</v>
      </c>
      <c r="B190" s="349" t="s">
        <v>235</v>
      </c>
    </row>
    <row r="191" spans="1:2" ht="15" x14ac:dyDescent="0.2">
      <c r="A191" s="393" t="s">
        <v>236</v>
      </c>
      <c r="B191" s="349" t="s">
        <v>237</v>
      </c>
    </row>
    <row r="192" spans="1:2" ht="15" x14ac:dyDescent="0.2">
      <c r="A192" s="393" t="s">
        <v>77</v>
      </c>
      <c r="B192" s="349" t="s">
        <v>523</v>
      </c>
    </row>
    <row r="193" spans="1:2" ht="15" x14ac:dyDescent="0.2">
      <c r="A193" s="393" t="s">
        <v>238</v>
      </c>
      <c r="B193" s="349" t="s">
        <v>239</v>
      </c>
    </row>
    <row r="194" spans="1:2" ht="15" x14ac:dyDescent="0.2">
      <c r="A194" s="393" t="s">
        <v>546</v>
      </c>
      <c r="B194" s="349" t="s">
        <v>240</v>
      </c>
    </row>
    <row r="195" spans="1:2" ht="15" x14ac:dyDescent="0.2">
      <c r="A195" s="393" t="s">
        <v>547</v>
      </c>
      <c r="B195" s="349" t="s">
        <v>241</v>
      </c>
    </row>
    <row r="196" spans="1:2" ht="15" x14ac:dyDescent="0.2">
      <c r="A196" s="393" t="s">
        <v>548</v>
      </c>
      <c r="B196" s="349" t="s">
        <v>242</v>
      </c>
    </row>
    <row r="197" spans="1:2" ht="15" x14ac:dyDescent="0.2">
      <c r="A197" s="393" t="s">
        <v>243</v>
      </c>
      <c r="B197" s="349" t="s">
        <v>244</v>
      </c>
    </row>
    <row r="198" spans="1:2" ht="15" x14ac:dyDescent="0.2">
      <c r="A198" s="393" t="s">
        <v>245</v>
      </c>
      <c r="B198" s="349" t="s">
        <v>246</v>
      </c>
    </row>
    <row r="199" spans="1:2" ht="15" x14ac:dyDescent="0.2">
      <c r="A199" s="393" t="s">
        <v>247</v>
      </c>
      <c r="B199" s="349" t="s">
        <v>248</v>
      </c>
    </row>
    <row r="200" spans="1:2" ht="15" x14ac:dyDescent="0.2">
      <c r="A200" s="393" t="s">
        <v>549</v>
      </c>
      <c r="B200" s="349" t="s">
        <v>249</v>
      </c>
    </row>
    <row r="201" spans="1:2" ht="15" x14ac:dyDescent="0.2">
      <c r="A201" s="393" t="s">
        <v>550</v>
      </c>
      <c r="B201" s="349" t="s">
        <v>250</v>
      </c>
    </row>
    <row r="202" spans="1:2" ht="15" x14ac:dyDescent="0.2">
      <c r="A202" s="393" t="s">
        <v>551</v>
      </c>
      <c r="B202" s="349" t="s">
        <v>251</v>
      </c>
    </row>
    <row r="203" spans="1:2" ht="15" x14ac:dyDescent="0.2">
      <c r="A203" s="393" t="s">
        <v>552</v>
      </c>
      <c r="B203" s="349" t="s">
        <v>252</v>
      </c>
    </row>
    <row r="204" spans="1:2" ht="15" x14ac:dyDescent="0.2">
      <c r="A204" s="393" t="s">
        <v>253</v>
      </c>
      <c r="B204" s="349" t="s">
        <v>254</v>
      </c>
    </row>
    <row r="205" spans="1:2" ht="15" x14ac:dyDescent="0.2">
      <c r="A205" s="393" t="s">
        <v>255</v>
      </c>
      <c r="B205" s="349" t="s">
        <v>256</v>
      </c>
    </row>
    <row r="206" spans="1:2" ht="15" x14ac:dyDescent="0.2">
      <c r="A206" s="393" t="s">
        <v>553</v>
      </c>
      <c r="B206" s="349" t="s">
        <v>257</v>
      </c>
    </row>
    <row r="207" spans="1:2" ht="15" x14ac:dyDescent="0.2">
      <c r="A207" s="393" t="s">
        <v>261</v>
      </c>
      <c r="B207" s="349" t="s">
        <v>262</v>
      </c>
    </row>
    <row r="208" spans="1:2" ht="15" x14ac:dyDescent="0.2">
      <c r="A208" s="393" t="s">
        <v>554</v>
      </c>
      <c r="B208" s="349" t="s">
        <v>263</v>
      </c>
    </row>
    <row r="209" spans="1:2" ht="15" x14ac:dyDescent="0.2">
      <c r="A209" s="393" t="s">
        <v>264</v>
      </c>
      <c r="B209" s="349" t="s">
        <v>265</v>
      </c>
    </row>
    <row r="210" spans="1:2" ht="15" x14ac:dyDescent="0.2">
      <c r="A210" s="393" t="s">
        <v>555</v>
      </c>
      <c r="B210" s="349" t="s">
        <v>266</v>
      </c>
    </row>
    <row r="211" spans="1:2" ht="15" x14ac:dyDescent="0.2">
      <c r="A211" s="393" t="s">
        <v>267</v>
      </c>
      <c r="B211" s="349" t="s">
        <v>268</v>
      </c>
    </row>
    <row r="212" spans="1:2" ht="15" x14ac:dyDescent="0.2">
      <c r="A212" s="393" t="s">
        <v>556</v>
      </c>
      <c r="B212" s="349" t="s">
        <v>269</v>
      </c>
    </row>
    <row r="213" spans="1:2" ht="15" x14ac:dyDescent="0.2">
      <c r="A213" s="393" t="s">
        <v>270</v>
      </c>
      <c r="B213" s="349" t="s">
        <v>271</v>
      </c>
    </row>
    <row r="214" spans="1:2" ht="15" x14ac:dyDescent="0.2">
      <c r="A214" s="393" t="s">
        <v>272</v>
      </c>
      <c r="B214" s="349" t="s">
        <v>273</v>
      </c>
    </row>
    <row r="215" spans="1:2" ht="15" x14ac:dyDescent="0.2">
      <c r="A215" s="393" t="s">
        <v>274</v>
      </c>
      <c r="B215" s="349" t="s">
        <v>275</v>
      </c>
    </row>
    <row r="216" spans="1:2" ht="15" x14ac:dyDescent="0.2">
      <c r="A216" s="393" t="s">
        <v>276</v>
      </c>
      <c r="B216" s="349" t="s">
        <v>277</v>
      </c>
    </row>
    <row r="217" spans="1:2" ht="15" x14ac:dyDescent="0.2">
      <c r="A217" s="393" t="s">
        <v>278</v>
      </c>
      <c r="B217" s="349" t="s">
        <v>279</v>
      </c>
    </row>
    <row r="218" spans="1:2" ht="15" x14ac:dyDescent="0.2">
      <c r="A218" s="393" t="s">
        <v>280</v>
      </c>
      <c r="B218" s="349" t="s">
        <v>281</v>
      </c>
    </row>
    <row r="219" spans="1:2" ht="15" x14ac:dyDescent="0.2">
      <c r="A219" s="393" t="s">
        <v>282</v>
      </c>
      <c r="B219" s="349" t="s">
        <v>283</v>
      </c>
    </row>
    <row r="220" spans="1:2" ht="15" x14ac:dyDescent="0.2">
      <c r="A220" s="393" t="s">
        <v>284</v>
      </c>
      <c r="B220" s="349" t="s">
        <v>285</v>
      </c>
    </row>
    <row r="221" spans="1:2" ht="15" x14ac:dyDescent="0.2">
      <c r="A221" s="393" t="s">
        <v>286</v>
      </c>
      <c r="B221" s="349" t="s">
        <v>287</v>
      </c>
    </row>
    <row r="222" spans="1:2" ht="15" x14ac:dyDescent="0.2">
      <c r="A222" s="393" t="s">
        <v>288</v>
      </c>
      <c r="B222" s="349" t="s">
        <v>289</v>
      </c>
    </row>
    <row r="223" spans="1:2" ht="15" x14ac:dyDescent="0.2">
      <c r="A223" s="393" t="s">
        <v>557</v>
      </c>
      <c r="B223" s="349" t="s">
        <v>290</v>
      </c>
    </row>
    <row r="224" spans="1:2" ht="15" x14ac:dyDescent="0.2">
      <c r="A224" s="393" t="s">
        <v>291</v>
      </c>
      <c r="B224" s="349" t="s">
        <v>292</v>
      </c>
    </row>
    <row r="225" spans="1:2" ht="15" x14ac:dyDescent="0.2">
      <c r="A225" s="393" t="s">
        <v>293</v>
      </c>
      <c r="B225" s="349" t="s">
        <v>294</v>
      </c>
    </row>
    <row r="226" spans="1:2" ht="15" x14ac:dyDescent="0.2">
      <c r="A226" s="393" t="s">
        <v>295</v>
      </c>
      <c r="B226" s="349" t="s">
        <v>296</v>
      </c>
    </row>
    <row r="227" spans="1:2" ht="15" x14ac:dyDescent="0.2">
      <c r="A227" s="393" t="s">
        <v>297</v>
      </c>
      <c r="B227" s="349" t="s">
        <v>298</v>
      </c>
    </row>
    <row r="228" spans="1:2" ht="15" x14ac:dyDescent="0.2">
      <c r="A228" s="393" t="s">
        <v>299</v>
      </c>
      <c r="B228" s="349" t="s">
        <v>300</v>
      </c>
    </row>
    <row r="229" spans="1:2" ht="15" x14ac:dyDescent="0.2">
      <c r="A229" s="393" t="s">
        <v>301</v>
      </c>
      <c r="B229" s="349" t="s">
        <v>569</v>
      </c>
    </row>
    <row r="230" spans="1:2" ht="15" x14ac:dyDescent="0.2">
      <c r="A230" s="393" t="s">
        <v>570</v>
      </c>
      <c r="B230" s="349" t="s">
        <v>571</v>
      </c>
    </row>
    <row r="231" spans="1:2" ht="15" x14ac:dyDescent="0.2">
      <c r="A231" s="393" t="s">
        <v>572</v>
      </c>
      <c r="B231" s="349" t="s">
        <v>573</v>
      </c>
    </row>
    <row r="232" spans="1:2" ht="15" x14ac:dyDescent="0.2">
      <c r="A232" s="393" t="s">
        <v>574</v>
      </c>
      <c r="B232" s="349" t="s">
        <v>575</v>
      </c>
    </row>
    <row r="233" spans="1:2" ht="15" x14ac:dyDescent="0.2">
      <c r="A233" s="393" t="s">
        <v>576</v>
      </c>
      <c r="B233" s="349" t="s">
        <v>577</v>
      </c>
    </row>
    <row r="234" spans="1:2" ht="15" x14ac:dyDescent="0.2">
      <c r="A234" s="393" t="s">
        <v>727</v>
      </c>
      <c r="B234" s="349" t="s">
        <v>524</v>
      </c>
    </row>
    <row r="235" spans="1:2" ht="15" x14ac:dyDescent="0.2">
      <c r="A235" s="393" t="s">
        <v>558</v>
      </c>
      <c r="B235" s="349" t="s">
        <v>578</v>
      </c>
    </row>
    <row r="236" spans="1:2" ht="15" x14ac:dyDescent="0.2">
      <c r="A236" s="393" t="s">
        <v>579</v>
      </c>
      <c r="B236" s="349" t="s">
        <v>580</v>
      </c>
    </row>
    <row r="237" spans="1:2" ht="15" x14ac:dyDescent="0.2">
      <c r="A237" s="393" t="s">
        <v>581</v>
      </c>
      <c r="B237" s="349" t="s">
        <v>582</v>
      </c>
    </row>
    <row r="238" spans="1:2" ht="15" x14ac:dyDescent="0.2">
      <c r="A238" s="393" t="s">
        <v>583</v>
      </c>
      <c r="B238" s="349" t="s">
        <v>584</v>
      </c>
    </row>
    <row r="239" spans="1:2" ht="15" x14ac:dyDescent="0.2">
      <c r="A239" s="393" t="s">
        <v>585</v>
      </c>
      <c r="B239" s="349" t="s">
        <v>586</v>
      </c>
    </row>
    <row r="240" spans="1:2" ht="15" x14ac:dyDescent="0.2">
      <c r="A240" s="393" t="s">
        <v>559</v>
      </c>
      <c r="B240" s="349" t="s">
        <v>587</v>
      </c>
    </row>
    <row r="241" spans="1:2" ht="15" x14ac:dyDescent="0.2">
      <c r="A241" s="393" t="s">
        <v>588</v>
      </c>
      <c r="B241" s="349" t="s">
        <v>589</v>
      </c>
    </row>
    <row r="242" spans="1:2" ht="15" x14ac:dyDescent="0.2">
      <c r="A242" s="393" t="s">
        <v>590</v>
      </c>
      <c r="B242" s="349" t="s">
        <v>591</v>
      </c>
    </row>
    <row r="243" spans="1:2" ht="15" x14ac:dyDescent="0.2">
      <c r="A243" s="393" t="s">
        <v>616</v>
      </c>
      <c r="B243" s="349" t="s">
        <v>617</v>
      </c>
    </row>
    <row r="244" spans="1:2" ht="15" x14ac:dyDescent="0.2">
      <c r="A244" s="393" t="s">
        <v>618</v>
      </c>
      <c r="B244" s="349" t="s">
        <v>619</v>
      </c>
    </row>
    <row r="245" spans="1:2" ht="15" x14ac:dyDescent="0.2">
      <c r="A245" s="393" t="s">
        <v>620</v>
      </c>
      <c r="B245" s="349" t="s">
        <v>621</v>
      </c>
    </row>
    <row r="246" spans="1:2" ht="15" x14ac:dyDescent="0.2">
      <c r="A246" s="393" t="s">
        <v>622</v>
      </c>
      <c r="B246" s="349" t="s">
        <v>623</v>
      </c>
    </row>
    <row r="247" spans="1:2" ht="15" x14ac:dyDescent="0.2">
      <c r="A247" s="393" t="s">
        <v>624</v>
      </c>
      <c r="B247" s="349" t="s">
        <v>625</v>
      </c>
    </row>
    <row r="248" spans="1:2" ht="15" x14ac:dyDescent="0.2">
      <c r="A248" s="393" t="s">
        <v>626</v>
      </c>
      <c r="B248" s="349" t="s">
        <v>627</v>
      </c>
    </row>
    <row r="249" spans="1:2" ht="15" x14ac:dyDescent="0.2">
      <c r="A249" s="393" t="s">
        <v>628</v>
      </c>
      <c r="B249" s="349" t="s">
        <v>629</v>
      </c>
    </row>
    <row r="250" spans="1:2" ht="15" x14ac:dyDescent="0.2">
      <c r="A250" s="393" t="s">
        <v>630</v>
      </c>
      <c r="B250" s="349" t="s">
        <v>631</v>
      </c>
    </row>
    <row r="251" spans="1:2" ht="15" x14ac:dyDescent="0.2">
      <c r="A251" s="393" t="s">
        <v>632</v>
      </c>
      <c r="B251" s="349" t="s">
        <v>633</v>
      </c>
    </row>
    <row r="252" spans="1:2" ht="15" x14ac:dyDescent="0.2">
      <c r="A252" s="393" t="s">
        <v>560</v>
      </c>
      <c r="B252" s="349" t="s">
        <v>634</v>
      </c>
    </row>
    <row r="253" spans="1:2" ht="15" x14ac:dyDescent="0.2">
      <c r="A253" s="393" t="s">
        <v>561</v>
      </c>
      <c r="B253" s="349" t="s">
        <v>635</v>
      </c>
    </row>
    <row r="254" spans="1:2" ht="15" x14ac:dyDescent="0.2">
      <c r="A254" s="393" t="s">
        <v>636</v>
      </c>
      <c r="B254" s="349" t="s">
        <v>637</v>
      </c>
    </row>
    <row r="255" spans="1:2" ht="15" x14ac:dyDescent="0.2">
      <c r="A255" s="393" t="s">
        <v>638</v>
      </c>
      <c r="B255" s="349" t="s">
        <v>639</v>
      </c>
    </row>
    <row r="256" spans="1:2" ht="15" x14ac:dyDescent="0.2">
      <c r="A256" s="393" t="s">
        <v>640</v>
      </c>
      <c r="B256" s="349" t="s">
        <v>641</v>
      </c>
    </row>
    <row r="257" spans="1:2" ht="15" x14ac:dyDescent="0.2">
      <c r="A257" s="393" t="s">
        <v>642</v>
      </c>
      <c r="B257" s="349" t="s">
        <v>643</v>
      </c>
    </row>
    <row r="258" spans="1:2" ht="15" x14ac:dyDescent="0.2">
      <c r="A258" s="393" t="s">
        <v>644</v>
      </c>
      <c r="B258" s="349" t="s">
        <v>645</v>
      </c>
    </row>
    <row r="259" spans="1:2" ht="15" x14ac:dyDescent="0.2">
      <c r="A259" s="393" t="s">
        <v>646</v>
      </c>
      <c r="B259" s="349" t="s">
        <v>647</v>
      </c>
    </row>
    <row r="260" spans="1:2" ht="15" x14ac:dyDescent="0.2">
      <c r="A260" s="393" t="s">
        <v>648</v>
      </c>
      <c r="B260" s="349" t="s">
        <v>649</v>
      </c>
    </row>
    <row r="261" spans="1:2" ht="15" x14ac:dyDescent="0.2">
      <c r="A261" s="393" t="s">
        <v>650</v>
      </c>
      <c r="B261" s="349" t="s">
        <v>651</v>
      </c>
    </row>
    <row r="262" spans="1:2" ht="15" x14ac:dyDescent="0.2">
      <c r="A262" s="393" t="s">
        <v>652</v>
      </c>
      <c r="B262" s="349" t="s">
        <v>653</v>
      </c>
    </row>
    <row r="263" spans="1:2" ht="15" x14ac:dyDescent="0.2">
      <c r="A263" s="393" t="s">
        <v>562</v>
      </c>
      <c r="B263" s="349" t="s">
        <v>654</v>
      </c>
    </row>
    <row r="264" spans="1:2" ht="15" x14ac:dyDescent="0.2">
      <c r="A264" s="393" t="s">
        <v>563</v>
      </c>
      <c r="B264" s="349" t="s">
        <v>655</v>
      </c>
    </row>
    <row r="265" spans="1:2" ht="15" x14ac:dyDescent="0.2">
      <c r="A265" s="393" t="s">
        <v>656</v>
      </c>
      <c r="B265" s="349" t="s">
        <v>657</v>
      </c>
    </row>
    <row r="266" spans="1:2" ht="15" x14ac:dyDescent="0.2">
      <c r="A266" s="393" t="s">
        <v>658</v>
      </c>
      <c r="B266" s="349" t="s">
        <v>659</v>
      </c>
    </row>
    <row r="267" spans="1:2" ht="15" x14ac:dyDescent="0.2">
      <c r="A267" s="393" t="s">
        <v>660</v>
      </c>
      <c r="B267" s="349" t="s">
        <v>661</v>
      </c>
    </row>
    <row r="268" spans="1:2" ht="15" x14ac:dyDescent="0.2">
      <c r="A268" s="393" t="s">
        <v>662</v>
      </c>
      <c r="B268" s="349" t="s">
        <v>663</v>
      </c>
    </row>
    <row r="269" spans="1:2" ht="15" x14ac:dyDescent="0.2">
      <c r="A269" s="393" t="s">
        <v>664</v>
      </c>
      <c r="B269" s="349" t="s">
        <v>665</v>
      </c>
    </row>
    <row r="270" spans="1:2" ht="15" x14ac:dyDescent="0.2">
      <c r="A270" s="393" t="s">
        <v>666</v>
      </c>
      <c r="B270" s="349" t="s">
        <v>667</v>
      </c>
    </row>
    <row r="271" spans="1:2" ht="15" x14ac:dyDescent="0.2">
      <c r="A271" s="393" t="s">
        <v>668</v>
      </c>
      <c r="B271" s="349" t="s">
        <v>669</v>
      </c>
    </row>
    <row r="272" spans="1:2" ht="15" x14ac:dyDescent="0.2">
      <c r="A272" s="393" t="s">
        <v>564</v>
      </c>
      <c r="B272" s="349" t="s">
        <v>670</v>
      </c>
    </row>
    <row r="273" spans="1:2" ht="15" x14ac:dyDescent="0.2">
      <c r="A273" s="393" t="s">
        <v>671</v>
      </c>
      <c r="B273" s="349" t="s">
        <v>672</v>
      </c>
    </row>
    <row r="274" spans="1:2" ht="15" x14ac:dyDescent="0.2">
      <c r="A274" s="393" t="s">
        <v>673</v>
      </c>
      <c r="B274" s="349" t="s">
        <v>674</v>
      </c>
    </row>
    <row r="275" spans="1:2" ht="15" x14ac:dyDescent="0.2">
      <c r="A275" s="393" t="s">
        <v>675</v>
      </c>
      <c r="B275" s="349" t="s">
        <v>676</v>
      </c>
    </row>
    <row r="276" spans="1:2" ht="15" x14ac:dyDescent="0.2">
      <c r="A276" s="393" t="s">
        <v>677</v>
      </c>
      <c r="B276" s="349" t="s">
        <v>678</v>
      </c>
    </row>
    <row r="277" spans="1:2" ht="15" x14ac:dyDescent="0.2">
      <c r="A277" s="393" t="s">
        <v>679</v>
      </c>
      <c r="B277" s="349" t="s">
        <v>680</v>
      </c>
    </row>
    <row r="278" spans="1:2" ht="15" x14ac:dyDescent="0.2">
      <c r="A278" s="393" t="s">
        <v>386</v>
      </c>
      <c r="B278" s="349" t="s">
        <v>681</v>
      </c>
    </row>
    <row r="279" spans="1:2" ht="15" x14ac:dyDescent="0.2">
      <c r="A279" s="393" t="s">
        <v>682</v>
      </c>
      <c r="B279" s="349" t="s">
        <v>683</v>
      </c>
    </row>
    <row r="280" spans="1:2" ht="15" x14ac:dyDescent="0.2">
      <c r="A280" s="393" t="s">
        <v>684</v>
      </c>
      <c r="B280" s="349" t="s">
        <v>685</v>
      </c>
    </row>
    <row r="281" spans="1:2" ht="15" x14ac:dyDescent="0.2">
      <c r="A281" s="393" t="s">
        <v>686</v>
      </c>
      <c r="B281" s="349" t="s">
        <v>687</v>
      </c>
    </row>
    <row r="282" spans="1:2" ht="15" x14ac:dyDescent="0.2">
      <c r="A282" s="393" t="s">
        <v>688</v>
      </c>
      <c r="B282" s="349" t="s">
        <v>689</v>
      </c>
    </row>
    <row r="283" spans="1:2" ht="15" x14ac:dyDescent="0.2">
      <c r="A283" s="393" t="s">
        <v>690</v>
      </c>
      <c r="B283" s="349" t="s">
        <v>691</v>
      </c>
    </row>
    <row r="284" spans="1:2" ht="15" x14ac:dyDescent="0.2">
      <c r="A284" s="393" t="s">
        <v>387</v>
      </c>
      <c r="B284" s="349" t="s">
        <v>692</v>
      </c>
    </row>
    <row r="285" spans="1:2" ht="15" x14ac:dyDescent="0.2">
      <c r="A285" s="393" t="s">
        <v>388</v>
      </c>
      <c r="B285" s="349" t="s">
        <v>693</v>
      </c>
    </row>
    <row r="286" spans="1:2" ht="15" x14ac:dyDescent="0.2">
      <c r="A286" s="393" t="s">
        <v>217</v>
      </c>
      <c r="B286" s="349" t="s">
        <v>694</v>
      </c>
    </row>
    <row r="287" spans="1:2" ht="15" x14ac:dyDescent="0.2">
      <c r="A287" s="393" t="s">
        <v>695</v>
      </c>
      <c r="B287" s="349" t="s">
        <v>696</v>
      </c>
    </row>
    <row r="288" spans="1:2" ht="15" x14ac:dyDescent="0.2">
      <c r="A288" s="393" t="s">
        <v>697</v>
      </c>
      <c r="B288" s="349" t="s">
        <v>698</v>
      </c>
    </row>
    <row r="289" spans="1:2" ht="15" x14ac:dyDescent="0.2">
      <c r="A289" s="393" t="s">
        <v>699</v>
      </c>
      <c r="B289" s="349" t="s">
        <v>700</v>
      </c>
    </row>
    <row r="290" spans="1:2" ht="15" x14ac:dyDescent="0.2">
      <c r="A290" s="393" t="s">
        <v>701</v>
      </c>
      <c r="B290" s="349" t="s">
        <v>702</v>
      </c>
    </row>
    <row r="291" spans="1:2" ht="15" x14ac:dyDescent="0.2">
      <c r="A291" s="393" t="s">
        <v>328</v>
      </c>
      <c r="B291" s="349" t="s">
        <v>329</v>
      </c>
    </row>
    <row r="292" spans="1:2" ht="15" x14ac:dyDescent="0.2">
      <c r="A292" s="393" t="s">
        <v>330</v>
      </c>
      <c r="B292" s="349" t="s">
        <v>331</v>
      </c>
    </row>
    <row r="293" spans="1:2" ht="15" x14ac:dyDescent="0.2">
      <c r="A293" s="393" t="s">
        <v>332</v>
      </c>
      <c r="B293" s="349" t="s">
        <v>333</v>
      </c>
    </row>
    <row r="294" spans="1:2" ht="15" x14ac:dyDescent="0.2">
      <c r="A294" s="393" t="s">
        <v>334</v>
      </c>
      <c r="B294" s="349" t="s">
        <v>335</v>
      </c>
    </row>
    <row r="295" spans="1:2" ht="15" x14ac:dyDescent="0.2">
      <c r="A295" s="393" t="s">
        <v>336</v>
      </c>
      <c r="B295" s="349" t="s">
        <v>337</v>
      </c>
    </row>
    <row r="296" spans="1:2" ht="15" x14ac:dyDescent="0.2">
      <c r="A296" s="393" t="s">
        <v>338</v>
      </c>
      <c r="B296" s="349" t="s">
        <v>339</v>
      </c>
    </row>
    <row r="297" spans="1:2" ht="15" x14ac:dyDescent="0.2">
      <c r="A297" s="393" t="s">
        <v>218</v>
      </c>
      <c r="B297" s="349" t="s">
        <v>340</v>
      </c>
    </row>
    <row r="298" spans="1:2" ht="15" x14ac:dyDescent="0.2">
      <c r="A298" s="393" t="s">
        <v>341</v>
      </c>
      <c r="B298" s="349" t="s">
        <v>342</v>
      </c>
    </row>
    <row r="299" spans="1:2" ht="15" x14ac:dyDescent="0.2">
      <c r="A299" s="393" t="s">
        <v>343</v>
      </c>
      <c r="B299" s="349" t="s">
        <v>344</v>
      </c>
    </row>
    <row r="300" spans="1:2" ht="15" x14ac:dyDescent="0.2">
      <c r="A300" s="393" t="s">
        <v>345</v>
      </c>
      <c r="B300" s="349" t="s">
        <v>346</v>
      </c>
    </row>
    <row r="301" spans="1:2" ht="15" x14ac:dyDescent="0.2">
      <c r="A301" s="393" t="s">
        <v>347</v>
      </c>
      <c r="B301" s="349" t="s">
        <v>348</v>
      </c>
    </row>
    <row r="302" spans="1:2" ht="15" x14ac:dyDescent="0.2">
      <c r="A302" s="393" t="s">
        <v>349</v>
      </c>
      <c r="B302" s="349" t="s">
        <v>350</v>
      </c>
    </row>
    <row r="303" spans="1:2" ht="15" x14ac:dyDescent="0.2">
      <c r="A303" s="393" t="s">
        <v>351</v>
      </c>
      <c r="B303" s="349" t="s">
        <v>352</v>
      </c>
    </row>
    <row r="304" spans="1:2" ht="15" x14ac:dyDescent="0.2">
      <c r="A304" s="393" t="s">
        <v>353</v>
      </c>
      <c r="B304" s="349" t="s">
        <v>354</v>
      </c>
    </row>
    <row r="305" spans="1:2" ht="15" x14ac:dyDescent="0.2">
      <c r="A305" s="393" t="s">
        <v>219</v>
      </c>
      <c r="B305" s="349" t="s">
        <v>355</v>
      </c>
    </row>
    <row r="306" spans="1:2" ht="15" x14ac:dyDescent="0.2">
      <c r="A306" s="393" t="s">
        <v>356</v>
      </c>
      <c r="B306" s="349" t="s">
        <v>357</v>
      </c>
    </row>
    <row r="307" spans="1:2" ht="15" x14ac:dyDescent="0.2">
      <c r="A307" s="393" t="s">
        <v>358</v>
      </c>
      <c r="B307" s="349" t="s">
        <v>359</v>
      </c>
    </row>
    <row r="308" spans="1:2" ht="15" x14ac:dyDescent="0.2">
      <c r="A308" s="393" t="s">
        <v>360</v>
      </c>
      <c r="B308" s="349" t="s">
        <v>361</v>
      </c>
    </row>
    <row r="309" spans="1:2" ht="15" x14ac:dyDescent="0.2">
      <c r="A309" s="393" t="s">
        <v>362</v>
      </c>
      <c r="B309" s="349" t="s">
        <v>363</v>
      </c>
    </row>
    <row r="310" spans="1:2" ht="15" x14ac:dyDescent="0.2">
      <c r="A310" s="393" t="s">
        <v>364</v>
      </c>
      <c r="B310" s="349" t="s">
        <v>365</v>
      </c>
    </row>
    <row r="311" spans="1:2" ht="15" x14ac:dyDescent="0.2">
      <c r="A311" s="393" t="s">
        <v>366</v>
      </c>
      <c r="B311" s="349" t="s">
        <v>367</v>
      </c>
    </row>
    <row r="312" spans="1:2" ht="15" x14ac:dyDescent="0.2">
      <c r="A312" s="393" t="s">
        <v>368</v>
      </c>
      <c r="B312" s="349" t="s">
        <v>369</v>
      </c>
    </row>
    <row r="313" spans="1:2" ht="15" x14ac:dyDescent="0.2">
      <c r="A313" s="393" t="s">
        <v>220</v>
      </c>
      <c r="B313" s="349" t="s">
        <v>370</v>
      </c>
    </row>
    <row r="314" spans="1:2" ht="15" x14ac:dyDescent="0.2">
      <c r="A314" s="393" t="s">
        <v>371</v>
      </c>
      <c r="B314" s="349" t="s">
        <v>372</v>
      </c>
    </row>
    <row r="315" spans="1:2" ht="15" x14ac:dyDescent="0.2">
      <c r="A315" s="393" t="s">
        <v>156</v>
      </c>
      <c r="B315" s="349" t="s">
        <v>525</v>
      </c>
    </row>
    <row r="316" spans="1:2" ht="15" x14ac:dyDescent="0.2">
      <c r="A316" s="393" t="s">
        <v>373</v>
      </c>
      <c r="B316" s="349" t="s">
        <v>374</v>
      </c>
    </row>
    <row r="317" spans="1:2" ht="15" x14ac:dyDescent="0.2">
      <c r="A317" s="393" t="s">
        <v>221</v>
      </c>
      <c r="B317" s="349" t="s">
        <v>375</v>
      </c>
    </row>
    <row r="318" spans="1:2" ht="15" x14ac:dyDescent="0.2">
      <c r="A318" s="393" t="s">
        <v>376</v>
      </c>
      <c r="B318" s="349" t="s">
        <v>377</v>
      </c>
    </row>
    <row r="319" spans="1:2" ht="15" x14ac:dyDescent="0.2">
      <c r="A319" s="393" t="s">
        <v>378</v>
      </c>
      <c r="B319" s="349" t="s">
        <v>379</v>
      </c>
    </row>
    <row r="320" spans="1:2" ht="15" x14ac:dyDescent="0.2">
      <c r="A320" s="393" t="s">
        <v>222</v>
      </c>
      <c r="B320" s="349" t="s">
        <v>380</v>
      </c>
    </row>
    <row r="321" spans="1:2" ht="15" x14ac:dyDescent="0.2">
      <c r="A321" s="393" t="s">
        <v>381</v>
      </c>
      <c r="B321" s="349" t="s">
        <v>382</v>
      </c>
    </row>
    <row r="322" spans="1:2" ht="15" x14ac:dyDescent="0.2">
      <c r="A322" s="393" t="s">
        <v>383</v>
      </c>
      <c r="B322" s="349" t="s">
        <v>384</v>
      </c>
    </row>
    <row r="323" spans="1:2" ht="15" x14ac:dyDescent="0.2">
      <c r="A323" s="393" t="s">
        <v>385</v>
      </c>
      <c r="B323" s="349" t="s">
        <v>592</v>
      </c>
    </row>
    <row r="324" spans="1:2" ht="15" x14ac:dyDescent="0.2">
      <c r="A324" s="393" t="s">
        <v>593</v>
      </c>
      <c r="B324" s="349" t="s">
        <v>594</v>
      </c>
    </row>
    <row r="325" spans="1:2" ht="15" x14ac:dyDescent="0.2">
      <c r="A325" s="393" t="s">
        <v>595</v>
      </c>
      <c r="B325" s="349" t="s">
        <v>596</v>
      </c>
    </row>
    <row r="326" spans="1:2" ht="15" x14ac:dyDescent="0.2">
      <c r="A326" s="393" t="s">
        <v>597</v>
      </c>
      <c r="B326" s="349" t="s">
        <v>598</v>
      </c>
    </row>
    <row r="327" spans="1:2" ht="15" x14ac:dyDescent="0.2">
      <c r="A327" s="393" t="s">
        <v>599</v>
      </c>
      <c r="B327" s="349" t="s">
        <v>600</v>
      </c>
    </row>
    <row r="328" spans="1:2" ht="15" x14ac:dyDescent="0.2">
      <c r="A328" s="393" t="s">
        <v>223</v>
      </c>
      <c r="B328" s="349" t="s">
        <v>601</v>
      </c>
    </row>
    <row r="330" spans="1:2" ht="15" x14ac:dyDescent="0.2">
      <c r="A330" s="391" t="s">
        <v>312</v>
      </c>
      <c r="B330" s="349" t="s">
        <v>981</v>
      </c>
    </row>
    <row r="331" spans="1:2" ht="15" x14ac:dyDescent="0.2">
      <c r="A331" s="391" t="s">
        <v>315</v>
      </c>
      <c r="B331" s="92" t="s">
        <v>979</v>
      </c>
    </row>
    <row r="332" spans="1:2" ht="15" x14ac:dyDescent="0.2">
      <c r="A332" s="391" t="s">
        <v>996</v>
      </c>
      <c r="B332" s="92" t="s">
        <v>862</v>
      </c>
    </row>
    <row r="333" spans="1:2" ht="15" x14ac:dyDescent="0.2">
      <c r="A333" s="391" t="s">
        <v>718</v>
      </c>
      <c r="B333" s="349" t="s">
        <v>786</v>
      </c>
    </row>
    <row r="334" spans="1:2" ht="15" x14ac:dyDescent="0.2">
      <c r="A334" s="392" t="s">
        <v>71</v>
      </c>
      <c r="B334" s="366" t="s">
        <v>785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1:H334"/>
  <sheetViews>
    <sheetView workbookViewId="0">
      <pane xSplit="3" ySplit="3" topLeftCell="D4" activePane="bottomRight" state="frozen"/>
      <selection activeCell="D32" sqref="D32"/>
      <selection pane="topRight" activeCell="D32" sqref="D32"/>
      <selection pane="bottomLeft" activeCell="D32" sqref="D32"/>
      <selection pane="bottomRight" activeCell="H31" sqref="H31"/>
    </sheetView>
  </sheetViews>
  <sheetFormatPr defaultColWidth="9.140625" defaultRowHeight="12.75" x14ac:dyDescent="0.2"/>
  <cols>
    <col min="1" max="1" width="6.42578125" style="117" customWidth="1"/>
    <col min="2" max="2" width="30.85546875" style="117" customWidth="1"/>
    <col min="3" max="3" width="12.42578125" style="118" customWidth="1"/>
    <col min="4" max="4" width="22.140625" style="122" bestFit="1" customWidth="1"/>
    <col min="5" max="5" width="64.140625" style="122" bestFit="1" customWidth="1"/>
    <col min="6" max="6" width="23" style="122" bestFit="1" customWidth="1"/>
    <col min="7" max="7" width="10.28515625" style="64" customWidth="1"/>
    <col min="8" max="8" width="10.28515625" style="109" customWidth="1"/>
    <col min="9" max="16384" width="9.140625" style="64"/>
  </cols>
  <sheetData>
    <row r="1" spans="1:8" s="98" customFormat="1" x14ac:dyDescent="0.2">
      <c r="A1" s="93"/>
      <c r="B1" s="94"/>
      <c r="C1" s="95"/>
      <c r="D1" s="146" t="s">
        <v>796</v>
      </c>
      <c r="E1" s="146" t="s">
        <v>69</v>
      </c>
      <c r="F1" s="146" t="s">
        <v>70</v>
      </c>
      <c r="H1" s="161"/>
    </row>
    <row r="2" spans="1:8" x14ac:dyDescent="0.2">
      <c r="A2" s="99" t="s">
        <v>512</v>
      </c>
      <c r="B2" s="100" t="s">
        <v>226</v>
      </c>
      <c r="C2" s="101" t="s">
        <v>513</v>
      </c>
      <c r="D2" s="102">
        <v>2</v>
      </c>
      <c r="E2" s="145">
        <v>3</v>
      </c>
      <c r="F2" s="145">
        <v>4</v>
      </c>
      <c r="G2" s="98"/>
    </row>
    <row r="3" spans="1:8" x14ac:dyDescent="0.2">
      <c r="A3" s="103"/>
      <c r="B3" s="104"/>
      <c r="C3" s="105"/>
      <c r="D3" s="78"/>
      <c r="E3" s="78"/>
      <c r="F3" s="78"/>
      <c r="G3" s="98"/>
    </row>
    <row r="4" spans="1:8" ht="16.5" x14ac:dyDescent="0.2">
      <c r="A4" s="106"/>
      <c r="B4" s="107"/>
      <c r="C4" s="108"/>
      <c r="D4" s="135"/>
      <c r="E4" s="135"/>
      <c r="F4" s="135"/>
      <c r="G4" s="76"/>
    </row>
    <row r="5" spans="1:8" ht="15" customHeight="1" x14ac:dyDescent="0.2">
      <c r="A5" s="110">
        <v>1</v>
      </c>
      <c r="B5" s="111" t="s">
        <v>759</v>
      </c>
      <c r="C5" s="112" t="s">
        <v>760</v>
      </c>
      <c r="D5" s="128" t="s">
        <v>74</v>
      </c>
      <c r="E5" s="7" t="s">
        <v>797</v>
      </c>
      <c r="F5" s="129" t="s">
        <v>2</v>
      </c>
      <c r="G5" s="160"/>
      <c r="H5"/>
    </row>
    <row r="6" spans="1:8" ht="15" customHeight="1" x14ac:dyDescent="0.2">
      <c r="A6" s="110">
        <v>2</v>
      </c>
      <c r="B6" s="111" t="s">
        <v>761</v>
      </c>
      <c r="C6" s="113" t="s">
        <v>762</v>
      </c>
      <c r="D6" s="130" t="s">
        <v>76</v>
      </c>
      <c r="E6" s="11" t="s">
        <v>798</v>
      </c>
      <c r="F6" s="131" t="s">
        <v>2</v>
      </c>
      <c r="G6" s="160"/>
      <c r="H6"/>
    </row>
    <row r="7" spans="1:8" ht="15" customHeight="1" x14ac:dyDescent="0.2">
      <c r="A7" s="110">
        <v>3</v>
      </c>
      <c r="B7" s="111" t="s">
        <v>763</v>
      </c>
      <c r="C7" s="113" t="s">
        <v>764</v>
      </c>
      <c r="D7" s="130" t="s">
        <v>79</v>
      </c>
      <c r="E7" s="11" t="s">
        <v>799</v>
      </c>
      <c r="F7" s="131" t="s">
        <v>800</v>
      </c>
      <c r="G7" s="160"/>
      <c r="H7"/>
    </row>
    <row r="8" spans="1:8" ht="15" customHeight="1" x14ac:dyDescent="0.2">
      <c r="A8" s="110">
        <v>4</v>
      </c>
      <c r="B8" s="111" t="s">
        <v>765</v>
      </c>
      <c r="C8" s="113" t="s">
        <v>766</v>
      </c>
      <c r="D8" s="130" t="s">
        <v>74</v>
      </c>
      <c r="E8" s="11" t="s">
        <v>797</v>
      </c>
      <c r="F8" s="131" t="s">
        <v>2</v>
      </c>
      <c r="G8" s="160"/>
      <c r="H8"/>
    </row>
    <row r="9" spans="1:8" ht="15" customHeight="1" x14ac:dyDescent="0.2">
      <c r="A9" s="110">
        <v>5</v>
      </c>
      <c r="B9" s="111" t="s">
        <v>767</v>
      </c>
      <c r="C9" s="113" t="s">
        <v>768</v>
      </c>
      <c r="D9" s="130" t="s">
        <v>82</v>
      </c>
      <c r="E9" s="11" t="s">
        <v>801</v>
      </c>
      <c r="F9" s="131" t="s">
        <v>802</v>
      </c>
      <c r="G9" s="160"/>
      <c r="H9"/>
    </row>
    <row r="10" spans="1:8" ht="15" customHeight="1" x14ac:dyDescent="0.2">
      <c r="A10" s="110">
        <v>6</v>
      </c>
      <c r="B10" s="111" t="s">
        <v>769</v>
      </c>
      <c r="C10" s="113" t="s">
        <v>770</v>
      </c>
      <c r="D10" s="130" t="s">
        <v>85</v>
      </c>
      <c r="E10" s="11" t="s">
        <v>803</v>
      </c>
      <c r="F10" s="131" t="s">
        <v>804</v>
      </c>
      <c r="G10" s="160"/>
      <c r="H10"/>
    </row>
    <row r="11" spans="1:8" ht="15" customHeight="1" x14ac:dyDescent="0.2">
      <c r="A11" s="110">
        <v>7</v>
      </c>
      <c r="B11" s="111" t="s">
        <v>771</v>
      </c>
      <c r="C11" s="113" t="s">
        <v>772</v>
      </c>
      <c r="D11" s="130" t="s">
        <v>88</v>
      </c>
      <c r="E11" s="11" t="s">
        <v>805</v>
      </c>
      <c r="F11" s="131" t="s">
        <v>806</v>
      </c>
      <c r="G11" s="160"/>
      <c r="H11"/>
    </row>
    <row r="12" spans="1:8" ht="15" customHeight="1" x14ac:dyDescent="0.2">
      <c r="A12" s="110">
        <v>8</v>
      </c>
      <c r="B12" s="111" t="s">
        <v>773</v>
      </c>
      <c r="C12" s="113" t="s">
        <v>774</v>
      </c>
      <c r="D12" s="130" t="s">
        <v>228</v>
      </c>
      <c r="E12" s="11" t="s">
        <v>807</v>
      </c>
      <c r="F12" s="131" t="s">
        <v>2</v>
      </c>
      <c r="G12" s="160"/>
      <c r="H12"/>
    </row>
    <row r="13" spans="1:8" ht="15" customHeight="1" x14ac:dyDescent="0.2">
      <c r="A13" s="110">
        <v>9</v>
      </c>
      <c r="B13" s="111" t="s">
        <v>199</v>
      </c>
      <c r="C13" s="113" t="s">
        <v>775</v>
      </c>
      <c r="D13" s="130" t="s">
        <v>314</v>
      </c>
      <c r="E13" s="11" t="s">
        <v>808</v>
      </c>
      <c r="F13" s="131" t="s">
        <v>2</v>
      </c>
      <c r="G13" s="160"/>
      <c r="H13"/>
    </row>
    <row r="14" spans="1:8" ht="15" customHeight="1" x14ac:dyDescent="0.2">
      <c r="A14" s="110">
        <v>10</v>
      </c>
      <c r="B14" s="111" t="s">
        <v>776</v>
      </c>
      <c r="C14" s="113" t="s">
        <v>777</v>
      </c>
      <c r="D14" s="130" t="s">
        <v>314</v>
      </c>
      <c r="E14" s="11" t="s">
        <v>808</v>
      </c>
      <c r="F14" s="131" t="s">
        <v>2</v>
      </c>
      <c r="G14" s="160"/>
      <c r="H14"/>
    </row>
    <row r="15" spans="1:8" ht="15" customHeight="1" x14ac:dyDescent="0.2">
      <c r="A15" s="110">
        <v>11</v>
      </c>
      <c r="B15" s="111" t="s">
        <v>778</v>
      </c>
      <c r="C15" s="113" t="s">
        <v>779</v>
      </c>
      <c r="D15" s="130" t="s">
        <v>2</v>
      </c>
      <c r="E15" s="11" t="s">
        <v>809</v>
      </c>
      <c r="F15" s="131" t="s">
        <v>810</v>
      </c>
      <c r="G15" s="160"/>
      <c r="H15"/>
    </row>
    <row r="16" spans="1:8" ht="15" customHeight="1" x14ac:dyDescent="0.2">
      <c r="A16" s="110">
        <v>12</v>
      </c>
      <c r="B16" s="111" t="s">
        <v>780</v>
      </c>
      <c r="C16" s="113" t="s">
        <v>781</v>
      </c>
      <c r="D16" s="130" t="s">
        <v>76</v>
      </c>
      <c r="E16" s="11" t="s">
        <v>798</v>
      </c>
      <c r="F16" s="131" t="s">
        <v>2</v>
      </c>
      <c r="G16" s="160"/>
      <c r="H16"/>
    </row>
    <row r="17" spans="1:8" ht="15" customHeight="1" x14ac:dyDescent="0.2">
      <c r="A17" s="110">
        <v>13</v>
      </c>
      <c r="B17" s="111" t="s">
        <v>782</v>
      </c>
      <c r="C17" s="113" t="s">
        <v>783</v>
      </c>
      <c r="D17" s="130" t="s">
        <v>230</v>
      </c>
      <c r="E17" s="11" t="s">
        <v>811</v>
      </c>
      <c r="F17" s="131" t="s">
        <v>812</v>
      </c>
      <c r="G17" s="160"/>
      <c r="H17"/>
    </row>
    <row r="18" spans="1:8" ht="15" customHeight="1" x14ac:dyDescent="0.2">
      <c r="A18" s="110">
        <v>14</v>
      </c>
      <c r="B18" s="111" t="s">
        <v>603</v>
      </c>
      <c r="C18" s="113" t="s">
        <v>784</v>
      </c>
      <c r="D18" s="130" t="s">
        <v>233</v>
      </c>
      <c r="E18" s="11" t="s">
        <v>813</v>
      </c>
      <c r="F18" s="131" t="s">
        <v>814</v>
      </c>
      <c r="G18" s="160"/>
      <c r="H18"/>
    </row>
    <row r="19" spans="1:8" ht="15" customHeight="1" x14ac:dyDescent="0.2">
      <c r="A19" s="110">
        <v>15</v>
      </c>
      <c r="B19" s="111" t="s">
        <v>316</v>
      </c>
      <c r="C19" s="113" t="s">
        <v>317</v>
      </c>
      <c r="D19" s="130" t="s">
        <v>82</v>
      </c>
      <c r="E19" s="11" t="s">
        <v>801</v>
      </c>
      <c r="F19" s="131" t="s">
        <v>802</v>
      </c>
      <c r="G19" s="160"/>
      <c r="H19"/>
    </row>
    <row r="20" spans="1:8" ht="15" customHeight="1" x14ac:dyDescent="0.2">
      <c r="A20" s="110">
        <v>16</v>
      </c>
      <c r="B20" s="111" t="s">
        <v>200</v>
      </c>
      <c r="C20" s="113" t="s">
        <v>318</v>
      </c>
      <c r="D20" s="130" t="s">
        <v>2</v>
      </c>
      <c r="E20" s="11" t="s">
        <v>815</v>
      </c>
      <c r="F20" s="131" t="s">
        <v>816</v>
      </c>
      <c r="G20" s="160"/>
      <c r="H20"/>
    </row>
    <row r="21" spans="1:8" ht="15" customHeight="1" x14ac:dyDescent="0.2">
      <c r="A21" s="110">
        <v>17</v>
      </c>
      <c r="B21" s="114" t="s">
        <v>319</v>
      </c>
      <c r="C21" s="113" t="s">
        <v>517</v>
      </c>
      <c r="D21" s="130" t="s">
        <v>2</v>
      </c>
      <c r="E21" s="11" t="s">
        <v>817</v>
      </c>
      <c r="F21" s="131" t="s">
        <v>818</v>
      </c>
      <c r="G21" s="160"/>
      <c r="H21"/>
    </row>
    <row r="22" spans="1:8" ht="15" customHeight="1" x14ac:dyDescent="0.2">
      <c r="A22" s="110">
        <v>18</v>
      </c>
      <c r="B22" s="111" t="s">
        <v>320</v>
      </c>
      <c r="C22" s="113" t="s">
        <v>321</v>
      </c>
      <c r="D22" s="130" t="s">
        <v>314</v>
      </c>
      <c r="E22" s="11" t="s">
        <v>808</v>
      </c>
      <c r="F22" s="131" t="s">
        <v>2</v>
      </c>
      <c r="G22" s="160"/>
      <c r="H22"/>
    </row>
    <row r="23" spans="1:8" ht="15" customHeight="1" x14ac:dyDescent="0.2">
      <c r="A23" s="110">
        <v>19</v>
      </c>
      <c r="B23" s="111" t="s">
        <v>322</v>
      </c>
      <c r="C23" s="113" t="s">
        <v>323</v>
      </c>
      <c r="D23" s="130" t="s">
        <v>2</v>
      </c>
      <c r="E23" s="11" t="s">
        <v>819</v>
      </c>
      <c r="F23" s="131" t="s">
        <v>711</v>
      </c>
      <c r="G23" s="160"/>
      <c r="H23"/>
    </row>
    <row r="24" spans="1:8" ht="15" customHeight="1" x14ac:dyDescent="0.2">
      <c r="A24" s="110">
        <v>20</v>
      </c>
      <c r="B24" s="111" t="s">
        <v>324</v>
      </c>
      <c r="C24" s="113" t="s">
        <v>325</v>
      </c>
      <c r="D24" s="130" t="s">
        <v>567</v>
      </c>
      <c r="E24" s="11" t="s">
        <v>820</v>
      </c>
      <c r="F24" s="131" t="s">
        <v>821</v>
      </c>
      <c r="G24" s="160"/>
      <c r="H24"/>
    </row>
    <row r="25" spans="1:8" ht="15" customHeight="1" x14ac:dyDescent="0.2">
      <c r="A25" s="110">
        <v>21</v>
      </c>
      <c r="B25" s="111" t="s">
        <v>201</v>
      </c>
      <c r="C25" s="113" t="s">
        <v>326</v>
      </c>
      <c r="D25" s="130" t="s">
        <v>2</v>
      </c>
      <c r="E25" s="11" t="s">
        <v>822</v>
      </c>
      <c r="F25" s="131" t="s">
        <v>823</v>
      </c>
      <c r="G25" s="160"/>
      <c r="H25"/>
    </row>
    <row r="26" spans="1:8" ht="15" customHeight="1" x14ac:dyDescent="0.2">
      <c r="A26" s="110">
        <v>22</v>
      </c>
      <c r="B26" s="111" t="s">
        <v>202</v>
      </c>
      <c r="C26" s="113" t="s">
        <v>327</v>
      </c>
      <c r="D26" s="130" t="s">
        <v>2</v>
      </c>
      <c r="E26" s="11" t="s">
        <v>822</v>
      </c>
      <c r="F26" s="131" t="s">
        <v>823</v>
      </c>
      <c r="G26" s="160"/>
      <c r="H26"/>
    </row>
    <row r="27" spans="1:8" ht="15" customHeight="1" x14ac:dyDescent="0.2">
      <c r="A27" s="110">
        <v>23</v>
      </c>
      <c r="B27" s="111" t="s">
        <v>466</v>
      </c>
      <c r="C27" s="113" t="s">
        <v>467</v>
      </c>
      <c r="D27" s="130" t="s">
        <v>79</v>
      </c>
      <c r="E27" s="11" t="s">
        <v>799</v>
      </c>
      <c r="F27" s="131" t="s">
        <v>800</v>
      </c>
      <c r="G27" s="160"/>
      <c r="H27"/>
    </row>
    <row r="28" spans="1:8" ht="15" customHeight="1" x14ac:dyDescent="0.2">
      <c r="A28" s="110">
        <v>24</v>
      </c>
      <c r="B28" s="111" t="s">
        <v>468</v>
      </c>
      <c r="C28" s="113" t="s">
        <v>469</v>
      </c>
      <c r="D28" s="130" t="s">
        <v>2</v>
      </c>
      <c r="E28" s="11" t="s">
        <v>824</v>
      </c>
      <c r="F28" s="131" t="s">
        <v>713</v>
      </c>
      <c r="G28" s="160"/>
      <c r="H28"/>
    </row>
    <row r="29" spans="1:8" ht="15" customHeight="1" x14ac:dyDescent="0.2">
      <c r="A29" s="110">
        <v>25</v>
      </c>
      <c r="B29" s="111" t="s">
        <v>470</v>
      </c>
      <c r="C29" s="113" t="s">
        <v>471</v>
      </c>
      <c r="D29" s="130" t="s">
        <v>724</v>
      </c>
      <c r="E29" s="11" t="s">
        <v>825</v>
      </c>
      <c r="F29" s="131" t="s">
        <v>2</v>
      </c>
      <c r="G29" s="160"/>
      <c r="H29"/>
    </row>
    <row r="30" spans="1:8" ht="15" customHeight="1" x14ac:dyDescent="0.2">
      <c r="A30" s="110">
        <v>26</v>
      </c>
      <c r="B30" s="111" t="s">
        <v>203</v>
      </c>
      <c r="C30" s="113" t="s">
        <v>472</v>
      </c>
      <c r="D30" s="130" t="s">
        <v>2</v>
      </c>
      <c r="E30" s="11" t="s">
        <v>826</v>
      </c>
      <c r="F30" s="131" t="s">
        <v>827</v>
      </c>
      <c r="G30" s="160"/>
      <c r="H30"/>
    </row>
    <row r="31" spans="1:8" ht="15" customHeight="1" x14ac:dyDescent="0.2">
      <c r="A31" s="110">
        <v>27</v>
      </c>
      <c r="B31" s="111" t="s">
        <v>204</v>
      </c>
      <c r="C31" s="113" t="s">
        <v>473</v>
      </c>
      <c r="D31" s="130" t="s">
        <v>2</v>
      </c>
      <c r="E31" s="11" t="s">
        <v>805</v>
      </c>
      <c r="F31" s="131" t="s">
        <v>828</v>
      </c>
      <c r="G31" s="160"/>
      <c r="H31"/>
    </row>
    <row r="32" spans="1:8" ht="15" customHeight="1" x14ac:dyDescent="0.2">
      <c r="A32" s="110">
        <v>28</v>
      </c>
      <c r="B32" s="111" t="s">
        <v>474</v>
      </c>
      <c r="C32" s="113" t="s">
        <v>475</v>
      </c>
      <c r="D32" s="130" t="s">
        <v>2</v>
      </c>
      <c r="E32" s="11" t="s">
        <v>829</v>
      </c>
      <c r="F32" s="131" t="s">
        <v>715</v>
      </c>
      <c r="G32" s="160"/>
      <c r="H32"/>
    </row>
    <row r="33" spans="1:8" ht="15" customHeight="1" x14ac:dyDescent="0.2">
      <c r="A33" s="110">
        <v>29</v>
      </c>
      <c r="B33" s="111" t="s">
        <v>476</v>
      </c>
      <c r="C33" s="113" t="s">
        <v>477</v>
      </c>
      <c r="D33" s="130" t="s">
        <v>230</v>
      </c>
      <c r="E33" s="11" t="s">
        <v>811</v>
      </c>
      <c r="F33" s="131" t="s">
        <v>812</v>
      </c>
      <c r="G33" s="160"/>
      <c r="H33"/>
    </row>
    <row r="34" spans="1:8" ht="15" customHeight="1" x14ac:dyDescent="0.2">
      <c r="A34" s="110">
        <v>30</v>
      </c>
      <c r="B34" s="111" t="s">
        <v>478</v>
      </c>
      <c r="C34" s="113" t="s">
        <v>479</v>
      </c>
      <c r="D34" s="130" t="s">
        <v>726</v>
      </c>
      <c r="E34" s="11" t="s">
        <v>830</v>
      </c>
      <c r="F34" s="131" t="s">
        <v>2</v>
      </c>
      <c r="G34" s="160"/>
      <c r="H34"/>
    </row>
    <row r="35" spans="1:8" ht="15" customHeight="1" x14ac:dyDescent="0.2">
      <c r="A35" s="110">
        <v>31</v>
      </c>
      <c r="B35" s="111" t="s">
        <v>480</v>
      </c>
      <c r="C35" s="113" t="s">
        <v>481</v>
      </c>
      <c r="D35" s="130" t="s">
        <v>314</v>
      </c>
      <c r="E35" s="11" t="s">
        <v>808</v>
      </c>
      <c r="F35" s="131" t="s">
        <v>2</v>
      </c>
      <c r="G35" s="160"/>
      <c r="H35"/>
    </row>
    <row r="36" spans="1:8" ht="15" customHeight="1" x14ac:dyDescent="0.2">
      <c r="A36" s="110">
        <v>32</v>
      </c>
      <c r="B36" s="111" t="s">
        <v>482</v>
      </c>
      <c r="C36" s="113" t="s">
        <v>483</v>
      </c>
      <c r="D36" s="130" t="s">
        <v>230</v>
      </c>
      <c r="E36" s="11" t="s">
        <v>811</v>
      </c>
      <c r="F36" s="131" t="s">
        <v>812</v>
      </c>
      <c r="G36" s="160"/>
      <c r="H36"/>
    </row>
    <row r="37" spans="1:8" ht="15" customHeight="1" x14ac:dyDescent="0.2">
      <c r="A37" s="110">
        <v>33</v>
      </c>
      <c r="B37" s="111" t="s">
        <v>205</v>
      </c>
      <c r="C37" s="113" t="s">
        <v>484</v>
      </c>
      <c r="D37" s="130" t="s">
        <v>2</v>
      </c>
      <c r="E37" s="11" t="s">
        <v>797</v>
      </c>
      <c r="F37" s="131" t="s">
        <v>831</v>
      </c>
      <c r="G37" s="160"/>
      <c r="H37"/>
    </row>
    <row r="38" spans="1:8" ht="15" customHeight="1" x14ac:dyDescent="0.2">
      <c r="A38" s="110">
        <v>34</v>
      </c>
      <c r="B38" s="111" t="s">
        <v>206</v>
      </c>
      <c r="C38" s="113" t="s">
        <v>485</v>
      </c>
      <c r="D38" s="130" t="s">
        <v>2</v>
      </c>
      <c r="E38" s="11" t="s">
        <v>815</v>
      </c>
      <c r="F38" s="131" t="s">
        <v>816</v>
      </c>
      <c r="G38" s="160"/>
      <c r="H38"/>
    </row>
    <row r="39" spans="1:8" ht="15" customHeight="1" x14ac:dyDescent="0.2">
      <c r="A39" s="110">
        <v>35</v>
      </c>
      <c r="B39" s="111" t="s">
        <v>486</v>
      </c>
      <c r="C39" s="113" t="s">
        <v>487</v>
      </c>
      <c r="D39" s="130" t="s">
        <v>726</v>
      </c>
      <c r="E39" s="11" t="s">
        <v>830</v>
      </c>
      <c r="F39" s="131" t="s">
        <v>2</v>
      </c>
      <c r="G39" s="160"/>
      <c r="H39"/>
    </row>
    <row r="40" spans="1:8" ht="15" customHeight="1" x14ac:dyDescent="0.2">
      <c r="A40" s="110">
        <v>36</v>
      </c>
      <c r="B40" s="111" t="s">
        <v>488</v>
      </c>
      <c r="C40" s="113" t="s">
        <v>489</v>
      </c>
      <c r="D40" s="130" t="s">
        <v>314</v>
      </c>
      <c r="E40" s="11" t="s">
        <v>808</v>
      </c>
      <c r="F40" s="131" t="s">
        <v>2</v>
      </c>
      <c r="G40" s="160"/>
      <c r="H40"/>
    </row>
    <row r="41" spans="1:8" ht="15" customHeight="1" x14ac:dyDescent="0.2">
      <c r="A41" s="110">
        <v>37</v>
      </c>
      <c r="B41" s="111" t="s">
        <v>490</v>
      </c>
      <c r="C41" s="113" t="s">
        <v>491</v>
      </c>
      <c r="D41" s="130" t="s">
        <v>730</v>
      </c>
      <c r="E41" s="11" t="s">
        <v>832</v>
      </c>
      <c r="F41" s="131" t="s">
        <v>833</v>
      </c>
      <c r="G41" s="160"/>
      <c r="H41"/>
    </row>
    <row r="42" spans="1:8" ht="15" customHeight="1" x14ac:dyDescent="0.2">
      <c r="A42" s="110">
        <v>38</v>
      </c>
      <c r="B42" s="111" t="s">
        <v>492</v>
      </c>
      <c r="C42" s="113" t="s">
        <v>493</v>
      </c>
      <c r="D42" s="130" t="s">
        <v>733</v>
      </c>
      <c r="E42" s="11" t="s">
        <v>834</v>
      </c>
      <c r="F42" s="131" t="s">
        <v>2</v>
      </c>
      <c r="G42" s="160"/>
      <c r="H42"/>
    </row>
    <row r="43" spans="1:8" ht="15" customHeight="1" x14ac:dyDescent="0.2">
      <c r="A43" s="110">
        <v>39</v>
      </c>
      <c r="B43" s="111" t="s">
        <v>494</v>
      </c>
      <c r="C43" s="113" t="s">
        <v>495</v>
      </c>
      <c r="D43" s="130" t="s">
        <v>82</v>
      </c>
      <c r="E43" s="11" t="s">
        <v>801</v>
      </c>
      <c r="F43" s="131" t="s">
        <v>802</v>
      </c>
      <c r="G43" s="160"/>
      <c r="H43"/>
    </row>
    <row r="44" spans="1:8" ht="15" customHeight="1" x14ac:dyDescent="0.2">
      <c r="A44" s="110">
        <v>40</v>
      </c>
      <c r="B44" s="111" t="s">
        <v>496</v>
      </c>
      <c r="C44" s="113" t="s">
        <v>497</v>
      </c>
      <c r="D44" s="130" t="s">
        <v>735</v>
      </c>
      <c r="E44" s="11" t="s">
        <v>822</v>
      </c>
      <c r="F44" s="131" t="s">
        <v>823</v>
      </c>
      <c r="G44" s="160"/>
      <c r="H44"/>
    </row>
    <row r="45" spans="1:8" ht="15" customHeight="1" x14ac:dyDescent="0.2">
      <c r="A45" s="110">
        <v>41</v>
      </c>
      <c r="B45" s="111" t="s">
        <v>498</v>
      </c>
      <c r="C45" s="113" t="s">
        <v>499</v>
      </c>
      <c r="D45" s="130" t="s">
        <v>2</v>
      </c>
      <c r="E45" s="11" t="s">
        <v>824</v>
      </c>
      <c r="F45" s="131" t="s">
        <v>713</v>
      </c>
      <c r="G45" s="160"/>
      <c r="H45"/>
    </row>
    <row r="46" spans="1:8" ht="15" customHeight="1" x14ac:dyDescent="0.2">
      <c r="A46" s="110">
        <v>42</v>
      </c>
      <c r="B46" s="111" t="s">
        <v>500</v>
      </c>
      <c r="C46" s="113" t="s">
        <v>501</v>
      </c>
      <c r="D46" s="130" t="s">
        <v>2</v>
      </c>
      <c r="E46" s="11" t="s">
        <v>829</v>
      </c>
      <c r="F46" s="131" t="s">
        <v>715</v>
      </c>
      <c r="G46" s="160"/>
      <c r="H46"/>
    </row>
    <row r="47" spans="1:8" ht="15" customHeight="1" x14ac:dyDescent="0.2">
      <c r="A47" s="110">
        <v>43</v>
      </c>
      <c r="B47" s="111" t="s">
        <v>502</v>
      </c>
      <c r="C47" s="113" t="s">
        <v>503</v>
      </c>
      <c r="D47" s="130" t="s">
        <v>162</v>
      </c>
      <c r="E47" s="11" t="s">
        <v>835</v>
      </c>
      <c r="F47" s="131" t="s">
        <v>836</v>
      </c>
      <c r="G47" s="160"/>
      <c r="H47"/>
    </row>
    <row r="48" spans="1:8" ht="15" customHeight="1" x14ac:dyDescent="0.2">
      <c r="A48" s="110">
        <v>44</v>
      </c>
      <c r="B48" s="111" t="s">
        <v>504</v>
      </c>
      <c r="C48" s="113" t="s">
        <v>505</v>
      </c>
      <c r="D48" s="130" t="s">
        <v>314</v>
      </c>
      <c r="E48" s="11" t="s">
        <v>808</v>
      </c>
      <c r="F48" s="131" t="s">
        <v>2</v>
      </c>
      <c r="G48" s="160"/>
      <c r="H48"/>
    </row>
    <row r="49" spans="1:8" ht="15" customHeight="1" x14ac:dyDescent="0.2">
      <c r="A49" s="110">
        <v>45</v>
      </c>
      <c r="B49" s="111" t="s">
        <v>506</v>
      </c>
      <c r="C49" s="113" t="s">
        <v>507</v>
      </c>
      <c r="D49" s="130" t="s">
        <v>165</v>
      </c>
      <c r="E49" s="11" t="s">
        <v>837</v>
      </c>
      <c r="F49" s="131" t="s">
        <v>838</v>
      </c>
      <c r="G49" s="160"/>
      <c r="H49"/>
    </row>
    <row r="50" spans="1:8" ht="15" customHeight="1" x14ac:dyDescent="0.2">
      <c r="A50" s="110">
        <v>46</v>
      </c>
      <c r="B50" s="111" t="s">
        <v>508</v>
      </c>
      <c r="C50" s="113" t="s">
        <v>509</v>
      </c>
      <c r="D50" s="130" t="s">
        <v>85</v>
      </c>
      <c r="E50" s="11" t="s">
        <v>803</v>
      </c>
      <c r="F50" s="131" t="s">
        <v>804</v>
      </c>
      <c r="G50" s="160"/>
      <c r="H50"/>
    </row>
    <row r="51" spans="1:8" ht="15" customHeight="1" x14ac:dyDescent="0.2">
      <c r="A51" s="110">
        <v>47</v>
      </c>
      <c r="B51" s="111" t="s">
        <v>510</v>
      </c>
      <c r="C51" s="113" t="s">
        <v>511</v>
      </c>
      <c r="D51" s="130" t="s">
        <v>76</v>
      </c>
      <c r="E51" s="11" t="s">
        <v>798</v>
      </c>
      <c r="F51" s="131" t="s">
        <v>2</v>
      </c>
      <c r="G51" s="160"/>
      <c r="H51"/>
    </row>
    <row r="52" spans="1:8" ht="15" customHeight="1" x14ac:dyDescent="0.2">
      <c r="A52" s="110">
        <v>48</v>
      </c>
      <c r="B52" s="111" t="s">
        <v>303</v>
      </c>
      <c r="C52" s="113" t="s">
        <v>304</v>
      </c>
      <c r="D52" s="130" t="s">
        <v>230</v>
      </c>
      <c r="E52" s="11" t="s">
        <v>811</v>
      </c>
      <c r="F52" s="131" t="s">
        <v>812</v>
      </c>
      <c r="G52" s="160"/>
      <c r="H52"/>
    </row>
    <row r="53" spans="1:8" ht="15" customHeight="1" x14ac:dyDescent="0.2">
      <c r="A53" s="110">
        <v>49</v>
      </c>
      <c r="B53" s="114" t="s">
        <v>260</v>
      </c>
      <c r="C53" s="113" t="s">
        <v>518</v>
      </c>
      <c r="D53" s="130" t="s">
        <v>2</v>
      </c>
      <c r="E53" s="11" t="s">
        <v>817</v>
      </c>
      <c r="F53" s="131" t="s">
        <v>818</v>
      </c>
      <c r="G53" s="160"/>
      <c r="H53"/>
    </row>
    <row r="54" spans="1:8" ht="15" customHeight="1" x14ac:dyDescent="0.2">
      <c r="A54" s="110">
        <v>50</v>
      </c>
      <c r="B54" s="111" t="s">
        <v>305</v>
      </c>
      <c r="C54" s="113" t="s">
        <v>306</v>
      </c>
      <c r="D54" s="130" t="s">
        <v>567</v>
      </c>
      <c r="E54" s="11" t="s">
        <v>820</v>
      </c>
      <c r="F54" s="131" t="s">
        <v>821</v>
      </c>
      <c r="G54" s="160"/>
      <c r="H54"/>
    </row>
    <row r="55" spans="1:8" ht="15" customHeight="1" x14ac:dyDescent="0.2">
      <c r="A55" s="110">
        <v>51</v>
      </c>
      <c r="B55" s="111" t="s">
        <v>307</v>
      </c>
      <c r="C55" s="113" t="s">
        <v>308</v>
      </c>
      <c r="D55" s="130" t="s">
        <v>230</v>
      </c>
      <c r="E55" s="11" t="s">
        <v>811</v>
      </c>
      <c r="F55" s="131" t="s">
        <v>812</v>
      </c>
      <c r="G55" s="160"/>
      <c r="H55"/>
    </row>
    <row r="56" spans="1:8" ht="15" customHeight="1" x14ac:dyDescent="0.2">
      <c r="A56" s="110">
        <v>52</v>
      </c>
      <c r="B56" s="111" t="s">
        <v>309</v>
      </c>
      <c r="C56" s="113" t="s">
        <v>310</v>
      </c>
      <c r="D56" s="130" t="s">
        <v>169</v>
      </c>
      <c r="E56" s="11" t="s">
        <v>839</v>
      </c>
      <c r="F56" s="131" t="s">
        <v>2</v>
      </c>
      <c r="G56" s="160"/>
      <c r="H56"/>
    </row>
    <row r="57" spans="1:8" ht="15" customHeight="1" x14ac:dyDescent="0.2">
      <c r="A57" s="110">
        <v>53</v>
      </c>
      <c r="B57" s="111" t="s">
        <v>311</v>
      </c>
      <c r="C57" s="113" t="s">
        <v>389</v>
      </c>
      <c r="D57" s="130" t="s">
        <v>704</v>
      </c>
      <c r="E57" s="11" t="s">
        <v>805</v>
      </c>
      <c r="F57" s="131" t="s">
        <v>2</v>
      </c>
      <c r="G57" s="160"/>
      <c r="H57"/>
    </row>
    <row r="58" spans="1:8" ht="15" customHeight="1" x14ac:dyDescent="0.2">
      <c r="A58" s="110">
        <v>54</v>
      </c>
      <c r="B58" s="114" t="s">
        <v>259</v>
      </c>
      <c r="C58" s="113" t="s">
        <v>519</v>
      </c>
      <c r="D58" s="130" t="s">
        <v>2</v>
      </c>
      <c r="E58" s="11" t="s">
        <v>840</v>
      </c>
      <c r="F58" s="131" t="s">
        <v>841</v>
      </c>
      <c r="G58" s="160"/>
      <c r="H58"/>
    </row>
    <row r="59" spans="1:8" ht="15" customHeight="1" x14ac:dyDescent="0.2">
      <c r="A59" s="110">
        <v>55</v>
      </c>
      <c r="B59" s="111" t="s">
        <v>258</v>
      </c>
      <c r="C59" s="113" t="s">
        <v>520</v>
      </c>
      <c r="D59" s="130" t="s">
        <v>2</v>
      </c>
      <c r="E59" s="11" t="s">
        <v>840</v>
      </c>
      <c r="F59" s="131" t="s">
        <v>841</v>
      </c>
      <c r="G59" s="160"/>
      <c r="H59"/>
    </row>
    <row r="60" spans="1:8" ht="15" customHeight="1" x14ac:dyDescent="0.2">
      <c r="A60" s="110">
        <v>56</v>
      </c>
      <c r="B60" s="111" t="s">
        <v>390</v>
      </c>
      <c r="C60" s="113" t="s">
        <v>391</v>
      </c>
      <c r="D60" s="130" t="s">
        <v>79</v>
      </c>
      <c r="E60" s="11" t="s">
        <v>799</v>
      </c>
      <c r="F60" s="131" t="s">
        <v>800</v>
      </c>
      <c r="G60" s="160"/>
      <c r="H60"/>
    </row>
    <row r="61" spans="1:8" ht="15" customHeight="1" x14ac:dyDescent="0.2">
      <c r="A61" s="110">
        <v>57</v>
      </c>
      <c r="B61" s="111" t="s">
        <v>392</v>
      </c>
      <c r="C61" s="113" t="s">
        <v>393</v>
      </c>
      <c r="D61" s="130" t="s">
        <v>74</v>
      </c>
      <c r="E61" s="11" t="s">
        <v>797</v>
      </c>
      <c r="F61" s="131" t="s">
        <v>2</v>
      </c>
      <c r="G61" s="160"/>
      <c r="H61"/>
    </row>
    <row r="62" spans="1:8" ht="15" customHeight="1" x14ac:dyDescent="0.2">
      <c r="A62" s="110">
        <v>58</v>
      </c>
      <c r="B62" s="111" t="s">
        <v>394</v>
      </c>
      <c r="C62" s="113" t="s">
        <v>395</v>
      </c>
      <c r="D62" s="130" t="s">
        <v>88</v>
      </c>
      <c r="E62" s="11" t="s">
        <v>805</v>
      </c>
      <c r="F62" s="131" t="s">
        <v>806</v>
      </c>
      <c r="G62" s="160"/>
      <c r="H62"/>
    </row>
    <row r="63" spans="1:8" ht="15" customHeight="1" x14ac:dyDescent="0.2">
      <c r="A63" s="110">
        <v>59</v>
      </c>
      <c r="B63" s="111" t="s">
        <v>396</v>
      </c>
      <c r="C63" s="113" t="s">
        <v>397</v>
      </c>
      <c r="D63" s="130" t="s">
        <v>735</v>
      </c>
      <c r="E63" s="11" t="s">
        <v>822</v>
      </c>
      <c r="F63" s="131" t="s">
        <v>823</v>
      </c>
      <c r="G63" s="160"/>
      <c r="H63"/>
    </row>
    <row r="64" spans="1:8" ht="15" customHeight="1" x14ac:dyDescent="0.2">
      <c r="A64" s="110">
        <v>60</v>
      </c>
      <c r="B64" s="111" t="s">
        <v>398</v>
      </c>
      <c r="C64" s="113" t="s">
        <v>399</v>
      </c>
      <c r="D64" s="130" t="s">
        <v>141</v>
      </c>
      <c r="E64" s="11" t="s">
        <v>826</v>
      </c>
      <c r="F64" s="131" t="s">
        <v>827</v>
      </c>
      <c r="G64" s="160"/>
      <c r="H64"/>
    </row>
    <row r="65" spans="1:8" ht="15" customHeight="1" x14ac:dyDescent="0.2">
      <c r="A65" s="110">
        <v>61</v>
      </c>
      <c r="B65" s="111" t="s">
        <v>400</v>
      </c>
      <c r="C65" s="113" t="s">
        <v>401</v>
      </c>
      <c r="D65" s="130" t="s">
        <v>314</v>
      </c>
      <c r="E65" s="11" t="s">
        <v>2</v>
      </c>
      <c r="F65" s="131" t="s">
        <v>2</v>
      </c>
      <c r="G65" s="160"/>
      <c r="H65"/>
    </row>
    <row r="66" spans="1:8" ht="15" customHeight="1" x14ac:dyDescent="0.2">
      <c r="A66" s="110">
        <v>62</v>
      </c>
      <c r="B66" s="111" t="s">
        <v>402</v>
      </c>
      <c r="C66" s="113" t="s">
        <v>403</v>
      </c>
      <c r="D66" s="130" t="s">
        <v>230</v>
      </c>
      <c r="E66" s="11" t="s">
        <v>811</v>
      </c>
      <c r="F66" s="131" t="s">
        <v>812</v>
      </c>
      <c r="G66" s="160"/>
      <c r="H66"/>
    </row>
    <row r="67" spans="1:8" ht="15" customHeight="1" x14ac:dyDescent="0.2">
      <c r="A67" s="110">
        <v>63</v>
      </c>
      <c r="B67" s="111" t="s">
        <v>404</v>
      </c>
      <c r="C67" s="113" t="s">
        <v>405</v>
      </c>
      <c r="D67" s="130" t="s">
        <v>76</v>
      </c>
      <c r="E67" s="11" t="s">
        <v>798</v>
      </c>
      <c r="F67" s="131" t="s">
        <v>2</v>
      </c>
      <c r="G67" s="160"/>
      <c r="H67"/>
    </row>
    <row r="68" spans="1:8" ht="15" customHeight="1" x14ac:dyDescent="0.2">
      <c r="A68" s="110">
        <v>64</v>
      </c>
      <c r="B68" s="111" t="s">
        <v>406</v>
      </c>
      <c r="C68" s="113" t="s">
        <v>407</v>
      </c>
      <c r="D68" s="130" t="s">
        <v>144</v>
      </c>
      <c r="E68" s="11" t="s">
        <v>842</v>
      </c>
      <c r="F68" s="131" t="s">
        <v>2</v>
      </c>
      <c r="G68" s="160"/>
      <c r="H68"/>
    </row>
    <row r="69" spans="1:8" ht="15" customHeight="1" x14ac:dyDescent="0.2">
      <c r="A69" s="110">
        <v>65</v>
      </c>
      <c r="B69" s="111" t="s">
        <v>167</v>
      </c>
      <c r="C69" s="113" t="s">
        <v>521</v>
      </c>
      <c r="D69" s="130" t="s">
        <v>2</v>
      </c>
      <c r="E69" s="11" t="s">
        <v>843</v>
      </c>
      <c r="F69" s="131" t="s">
        <v>2</v>
      </c>
      <c r="G69" s="160"/>
      <c r="H69"/>
    </row>
    <row r="70" spans="1:8" ht="15" customHeight="1" x14ac:dyDescent="0.2">
      <c r="A70" s="110">
        <v>66</v>
      </c>
      <c r="B70" s="111" t="s">
        <v>408</v>
      </c>
      <c r="C70" s="113" t="s">
        <v>409</v>
      </c>
      <c r="D70" s="130" t="s">
        <v>169</v>
      </c>
      <c r="E70" s="11" t="s">
        <v>839</v>
      </c>
      <c r="F70" s="131" t="s">
        <v>2</v>
      </c>
      <c r="G70" s="160"/>
      <c r="H70"/>
    </row>
    <row r="71" spans="1:8" ht="15" customHeight="1" x14ac:dyDescent="0.2">
      <c r="A71" s="110">
        <v>67</v>
      </c>
      <c r="B71" s="111" t="s">
        <v>410</v>
      </c>
      <c r="C71" s="113" t="s">
        <v>411</v>
      </c>
      <c r="D71" s="130" t="s">
        <v>2</v>
      </c>
      <c r="E71" s="11" t="s">
        <v>819</v>
      </c>
      <c r="F71" s="131" t="s">
        <v>711</v>
      </c>
      <c r="G71" s="160"/>
      <c r="H71"/>
    </row>
    <row r="72" spans="1:8" ht="15" customHeight="1" x14ac:dyDescent="0.2">
      <c r="A72" s="110">
        <v>68</v>
      </c>
      <c r="B72" s="111" t="s">
        <v>412</v>
      </c>
      <c r="C72" s="113" t="s">
        <v>413</v>
      </c>
      <c r="D72" s="130" t="s">
        <v>146</v>
      </c>
      <c r="E72" s="11" t="s">
        <v>844</v>
      </c>
      <c r="F72" s="131" t="s">
        <v>845</v>
      </c>
      <c r="G72" s="160"/>
      <c r="H72"/>
    </row>
    <row r="73" spans="1:8" ht="15" customHeight="1" x14ac:dyDescent="0.2">
      <c r="A73" s="110">
        <v>69</v>
      </c>
      <c r="B73" s="111" t="s">
        <v>414</v>
      </c>
      <c r="C73" s="113" t="s">
        <v>415</v>
      </c>
      <c r="D73" s="130" t="s">
        <v>74</v>
      </c>
      <c r="E73" s="11" t="s">
        <v>797</v>
      </c>
      <c r="F73" s="131" t="s">
        <v>2</v>
      </c>
      <c r="G73" s="160"/>
      <c r="H73"/>
    </row>
    <row r="74" spans="1:8" ht="15" customHeight="1" x14ac:dyDescent="0.2">
      <c r="A74" s="110">
        <v>70</v>
      </c>
      <c r="B74" s="111" t="s">
        <v>416</v>
      </c>
      <c r="C74" s="113" t="s">
        <v>417</v>
      </c>
      <c r="D74" s="130" t="s">
        <v>314</v>
      </c>
      <c r="E74" s="11" t="s">
        <v>808</v>
      </c>
      <c r="F74" s="131" t="s">
        <v>2</v>
      </c>
      <c r="G74" s="160"/>
      <c r="H74"/>
    </row>
    <row r="75" spans="1:8" ht="15" customHeight="1" x14ac:dyDescent="0.2">
      <c r="A75" s="110">
        <v>71</v>
      </c>
      <c r="B75" s="111" t="s">
        <v>418</v>
      </c>
      <c r="C75" s="113" t="s">
        <v>419</v>
      </c>
      <c r="D75" s="130" t="s">
        <v>733</v>
      </c>
      <c r="E75" s="11" t="s">
        <v>834</v>
      </c>
      <c r="F75" s="131" t="s">
        <v>2</v>
      </c>
      <c r="G75" s="160"/>
      <c r="H75"/>
    </row>
    <row r="76" spans="1:8" ht="15" customHeight="1" x14ac:dyDescent="0.2">
      <c r="A76" s="110">
        <v>72</v>
      </c>
      <c r="B76" s="111" t="s">
        <v>207</v>
      </c>
      <c r="C76" s="113" t="s">
        <v>420</v>
      </c>
      <c r="D76" s="130" t="s">
        <v>2</v>
      </c>
      <c r="E76" s="11" t="s">
        <v>846</v>
      </c>
      <c r="F76" s="131" t="s">
        <v>847</v>
      </c>
      <c r="G76" s="160"/>
      <c r="H76"/>
    </row>
    <row r="77" spans="1:8" ht="15" customHeight="1" x14ac:dyDescent="0.2">
      <c r="A77" s="110">
        <v>73</v>
      </c>
      <c r="B77" s="111" t="s">
        <v>421</v>
      </c>
      <c r="C77" s="113" t="s">
        <v>422</v>
      </c>
      <c r="D77" s="130" t="s">
        <v>85</v>
      </c>
      <c r="E77" s="11" t="s">
        <v>803</v>
      </c>
      <c r="F77" s="131" t="s">
        <v>804</v>
      </c>
      <c r="G77" s="160"/>
      <c r="H77"/>
    </row>
    <row r="78" spans="1:8" ht="15" customHeight="1" x14ac:dyDescent="0.2">
      <c r="A78" s="110">
        <v>74</v>
      </c>
      <c r="B78" s="111" t="s">
        <v>423</v>
      </c>
      <c r="C78" s="113" t="s">
        <v>424</v>
      </c>
      <c r="D78" s="130" t="s">
        <v>144</v>
      </c>
      <c r="E78" s="11" t="s">
        <v>842</v>
      </c>
      <c r="F78" s="131" t="s">
        <v>2</v>
      </c>
      <c r="G78" s="160"/>
      <c r="H78"/>
    </row>
    <row r="79" spans="1:8" ht="15" customHeight="1" x14ac:dyDescent="0.2">
      <c r="A79" s="110">
        <v>75</v>
      </c>
      <c r="B79" s="111" t="s">
        <v>208</v>
      </c>
      <c r="C79" s="113" t="s">
        <v>425</v>
      </c>
      <c r="D79" s="130" t="s">
        <v>2</v>
      </c>
      <c r="E79" s="11" t="s">
        <v>799</v>
      </c>
      <c r="F79" s="131" t="s">
        <v>800</v>
      </c>
      <c r="G79" s="160"/>
      <c r="H79"/>
    </row>
    <row r="80" spans="1:8" ht="15" customHeight="1" x14ac:dyDescent="0.2">
      <c r="A80" s="110">
        <v>76</v>
      </c>
      <c r="B80" s="111" t="s">
        <v>426</v>
      </c>
      <c r="C80" s="113" t="s">
        <v>427</v>
      </c>
      <c r="D80" s="130" t="s">
        <v>79</v>
      </c>
      <c r="E80" s="11" t="s">
        <v>799</v>
      </c>
      <c r="F80" s="131" t="s">
        <v>800</v>
      </c>
      <c r="G80" s="160"/>
      <c r="H80"/>
    </row>
    <row r="81" spans="1:8" ht="15" customHeight="1" x14ac:dyDescent="0.2">
      <c r="A81" s="110">
        <v>77</v>
      </c>
      <c r="B81" s="111" t="s">
        <v>428</v>
      </c>
      <c r="C81" s="113" t="s">
        <v>429</v>
      </c>
      <c r="D81" s="130" t="s">
        <v>2</v>
      </c>
      <c r="E81" s="11" t="s">
        <v>809</v>
      </c>
      <c r="F81" s="131" t="s">
        <v>810</v>
      </c>
      <c r="G81" s="160"/>
      <c r="H81"/>
    </row>
    <row r="82" spans="1:8" ht="15" customHeight="1" x14ac:dyDescent="0.2">
      <c r="A82" s="110">
        <v>78</v>
      </c>
      <c r="B82" s="111" t="s">
        <v>430</v>
      </c>
      <c r="C82" s="113" t="s">
        <v>431</v>
      </c>
      <c r="D82" s="130" t="s">
        <v>85</v>
      </c>
      <c r="E82" s="11" t="s">
        <v>803</v>
      </c>
      <c r="F82" s="131" t="s">
        <v>804</v>
      </c>
      <c r="G82" s="160"/>
      <c r="H82"/>
    </row>
    <row r="83" spans="1:8" ht="15" customHeight="1" x14ac:dyDescent="0.2">
      <c r="A83" s="110">
        <v>79</v>
      </c>
      <c r="B83" s="111" t="s">
        <v>432</v>
      </c>
      <c r="C83" s="113" t="s">
        <v>433</v>
      </c>
      <c r="D83" s="130" t="s">
        <v>2</v>
      </c>
      <c r="E83" s="11" t="s">
        <v>819</v>
      </c>
      <c r="F83" s="131" t="s">
        <v>711</v>
      </c>
      <c r="G83" s="160"/>
      <c r="H83"/>
    </row>
    <row r="84" spans="1:8" ht="15" customHeight="1" x14ac:dyDescent="0.2">
      <c r="A84" s="110">
        <v>80</v>
      </c>
      <c r="B84" s="111" t="s">
        <v>434</v>
      </c>
      <c r="C84" s="113" t="s">
        <v>522</v>
      </c>
      <c r="D84" s="130" t="s">
        <v>2</v>
      </c>
      <c r="E84" s="11" t="s">
        <v>846</v>
      </c>
      <c r="F84" s="131" t="s">
        <v>847</v>
      </c>
      <c r="G84" s="160"/>
      <c r="H84"/>
    </row>
    <row r="85" spans="1:8" ht="15" customHeight="1" x14ac:dyDescent="0.2">
      <c r="A85" s="110">
        <v>81</v>
      </c>
      <c r="B85" s="111" t="s">
        <v>435</v>
      </c>
      <c r="C85" s="113" t="s">
        <v>436</v>
      </c>
      <c r="D85" s="130" t="s">
        <v>314</v>
      </c>
      <c r="E85" s="11" t="s">
        <v>808</v>
      </c>
      <c r="F85" s="131" t="s">
        <v>2</v>
      </c>
      <c r="G85" s="160"/>
      <c r="H85"/>
    </row>
    <row r="86" spans="1:8" ht="15" customHeight="1" x14ac:dyDescent="0.2">
      <c r="A86" s="110">
        <v>82</v>
      </c>
      <c r="B86" s="111" t="s">
        <v>437</v>
      </c>
      <c r="C86" s="113" t="s">
        <v>438</v>
      </c>
      <c r="D86" s="130" t="s">
        <v>162</v>
      </c>
      <c r="E86" s="11" t="s">
        <v>835</v>
      </c>
      <c r="F86" s="131" t="s">
        <v>836</v>
      </c>
      <c r="G86" s="160"/>
      <c r="H86"/>
    </row>
    <row r="87" spans="1:8" ht="15" customHeight="1" x14ac:dyDescent="0.2">
      <c r="A87" s="110">
        <v>83</v>
      </c>
      <c r="B87" s="111" t="s">
        <v>439</v>
      </c>
      <c r="C87" s="113" t="s">
        <v>440</v>
      </c>
      <c r="D87" s="130" t="s">
        <v>149</v>
      </c>
      <c r="E87" s="11" t="s">
        <v>843</v>
      </c>
      <c r="F87" s="131" t="s">
        <v>848</v>
      </c>
      <c r="G87" s="160"/>
      <c r="H87"/>
    </row>
    <row r="88" spans="1:8" ht="15" customHeight="1" x14ac:dyDescent="0.2">
      <c r="A88" s="110">
        <v>84</v>
      </c>
      <c r="B88" s="111" t="s">
        <v>441</v>
      </c>
      <c r="C88" s="113" t="s">
        <v>442</v>
      </c>
      <c r="D88" s="130" t="s">
        <v>141</v>
      </c>
      <c r="E88" s="11" t="s">
        <v>826</v>
      </c>
      <c r="F88" s="131" t="s">
        <v>827</v>
      </c>
      <c r="G88" s="160"/>
      <c r="H88"/>
    </row>
    <row r="89" spans="1:8" ht="15" customHeight="1" x14ac:dyDescent="0.2">
      <c r="A89" s="110">
        <v>85</v>
      </c>
      <c r="B89" s="111" t="s">
        <v>443</v>
      </c>
      <c r="C89" s="113" t="s">
        <v>444</v>
      </c>
      <c r="D89" s="130" t="s">
        <v>233</v>
      </c>
      <c r="E89" s="11" t="s">
        <v>813</v>
      </c>
      <c r="F89" s="131" t="s">
        <v>814</v>
      </c>
      <c r="G89" s="160"/>
      <c r="H89"/>
    </row>
    <row r="90" spans="1:8" ht="15" customHeight="1" x14ac:dyDescent="0.2">
      <c r="A90" s="110">
        <v>86</v>
      </c>
      <c r="B90" s="111" t="s">
        <v>445</v>
      </c>
      <c r="C90" s="113" t="s">
        <v>446</v>
      </c>
      <c r="D90" s="130" t="s">
        <v>733</v>
      </c>
      <c r="E90" s="11" t="s">
        <v>834</v>
      </c>
      <c r="F90" s="131" t="s">
        <v>2</v>
      </c>
      <c r="G90" s="160"/>
      <c r="H90"/>
    </row>
    <row r="91" spans="1:8" ht="15" customHeight="1" x14ac:dyDescent="0.2">
      <c r="A91" s="110">
        <v>87</v>
      </c>
      <c r="B91" s="111" t="s">
        <v>447</v>
      </c>
      <c r="C91" s="113" t="s">
        <v>448</v>
      </c>
      <c r="D91" s="130" t="s">
        <v>724</v>
      </c>
      <c r="E91" s="11" t="s">
        <v>825</v>
      </c>
      <c r="F91" s="131" t="s">
        <v>2</v>
      </c>
      <c r="G91" s="160"/>
      <c r="H91"/>
    </row>
    <row r="92" spans="1:8" ht="15" customHeight="1" x14ac:dyDescent="0.2">
      <c r="A92" s="110">
        <v>88</v>
      </c>
      <c r="B92" s="111" t="s">
        <v>449</v>
      </c>
      <c r="C92" s="113" t="s">
        <v>450</v>
      </c>
      <c r="D92" s="130" t="s">
        <v>144</v>
      </c>
      <c r="E92" s="11" t="s">
        <v>842</v>
      </c>
      <c r="F92" s="131" t="s">
        <v>2</v>
      </c>
      <c r="G92" s="160"/>
      <c r="H92"/>
    </row>
    <row r="93" spans="1:8" ht="15" customHeight="1" x14ac:dyDescent="0.2">
      <c r="A93" s="110">
        <v>89</v>
      </c>
      <c r="B93" s="111" t="s">
        <v>209</v>
      </c>
      <c r="C93" s="113" t="s">
        <v>451</v>
      </c>
      <c r="D93" s="130" t="s">
        <v>2</v>
      </c>
      <c r="E93" s="11" t="s">
        <v>849</v>
      </c>
      <c r="F93" s="131" t="s">
        <v>850</v>
      </c>
      <c r="G93" s="160"/>
      <c r="H93"/>
    </row>
    <row r="94" spans="1:8" ht="15" customHeight="1" x14ac:dyDescent="0.2">
      <c r="A94" s="110">
        <v>90</v>
      </c>
      <c r="B94" s="111" t="s">
        <v>452</v>
      </c>
      <c r="C94" s="113" t="s">
        <v>453</v>
      </c>
      <c r="D94" s="130" t="s">
        <v>165</v>
      </c>
      <c r="E94" s="11" t="s">
        <v>837</v>
      </c>
      <c r="F94" s="131" t="s">
        <v>838</v>
      </c>
      <c r="G94" s="160"/>
      <c r="H94"/>
    </row>
    <row r="95" spans="1:8" ht="15" customHeight="1" x14ac:dyDescent="0.2">
      <c r="A95" s="110">
        <v>91</v>
      </c>
      <c r="B95" s="111" t="s">
        <v>454</v>
      </c>
      <c r="C95" s="113" t="s">
        <v>455</v>
      </c>
      <c r="D95" s="130" t="s">
        <v>152</v>
      </c>
      <c r="E95" s="11" t="s">
        <v>797</v>
      </c>
      <c r="F95" s="131" t="s">
        <v>831</v>
      </c>
      <c r="G95" s="160"/>
      <c r="H95"/>
    </row>
    <row r="96" spans="1:8" ht="15" customHeight="1" x14ac:dyDescent="0.2">
      <c r="A96" s="110">
        <v>92</v>
      </c>
      <c r="B96" s="111" t="s">
        <v>456</v>
      </c>
      <c r="C96" s="113" t="s">
        <v>457</v>
      </c>
      <c r="D96" s="130" t="s">
        <v>233</v>
      </c>
      <c r="E96" s="11" t="s">
        <v>813</v>
      </c>
      <c r="F96" s="131" t="s">
        <v>814</v>
      </c>
      <c r="G96" s="160"/>
      <c r="H96"/>
    </row>
    <row r="97" spans="1:8" ht="15" customHeight="1" x14ac:dyDescent="0.2">
      <c r="A97" s="110">
        <v>93</v>
      </c>
      <c r="B97" s="111" t="s">
        <v>458</v>
      </c>
      <c r="C97" s="113" t="s">
        <v>459</v>
      </c>
      <c r="D97" s="130" t="s">
        <v>76</v>
      </c>
      <c r="E97" s="11" t="s">
        <v>798</v>
      </c>
      <c r="F97" s="131" t="s">
        <v>2</v>
      </c>
      <c r="G97" s="160"/>
      <c r="H97"/>
    </row>
    <row r="98" spans="1:8" ht="15" customHeight="1" x14ac:dyDescent="0.2">
      <c r="A98" s="110">
        <v>94</v>
      </c>
      <c r="B98" s="111" t="s">
        <v>460</v>
      </c>
      <c r="C98" s="113" t="s">
        <v>461</v>
      </c>
      <c r="D98" s="130" t="s">
        <v>155</v>
      </c>
      <c r="E98" s="11" t="s">
        <v>851</v>
      </c>
      <c r="F98" s="131" t="s">
        <v>2</v>
      </c>
      <c r="G98" s="160"/>
      <c r="H98"/>
    </row>
    <row r="99" spans="1:8" ht="15" customHeight="1" x14ac:dyDescent="0.2">
      <c r="A99" s="110">
        <v>95</v>
      </c>
      <c r="B99" s="111" t="s">
        <v>462</v>
      </c>
      <c r="C99" s="113" t="s">
        <v>463</v>
      </c>
      <c r="D99" s="130" t="s">
        <v>314</v>
      </c>
      <c r="E99" s="11" t="s">
        <v>808</v>
      </c>
      <c r="F99" s="131" t="s">
        <v>2</v>
      </c>
      <c r="G99" s="160"/>
      <c r="H99"/>
    </row>
    <row r="100" spans="1:8" ht="15" customHeight="1" x14ac:dyDescent="0.2">
      <c r="A100" s="110">
        <v>96</v>
      </c>
      <c r="B100" s="111" t="s">
        <v>464</v>
      </c>
      <c r="C100" s="113" t="s">
        <v>465</v>
      </c>
      <c r="D100" s="130" t="s">
        <v>230</v>
      </c>
      <c r="E100" s="11" t="s">
        <v>811</v>
      </c>
      <c r="F100" s="131" t="s">
        <v>812</v>
      </c>
      <c r="G100" s="160"/>
      <c r="H100"/>
    </row>
    <row r="101" spans="1:8" ht="15" customHeight="1" x14ac:dyDescent="0.2">
      <c r="A101" s="110">
        <v>97</v>
      </c>
      <c r="B101" s="111" t="s">
        <v>604</v>
      </c>
      <c r="C101" s="113" t="s">
        <v>170</v>
      </c>
      <c r="D101" s="130" t="s">
        <v>155</v>
      </c>
      <c r="E101" s="11" t="s">
        <v>851</v>
      </c>
      <c r="F101" s="131" t="s">
        <v>2</v>
      </c>
      <c r="G101" s="160"/>
      <c r="H101"/>
    </row>
    <row r="102" spans="1:8" ht="15" customHeight="1" x14ac:dyDescent="0.2">
      <c r="A102" s="110">
        <v>98</v>
      </c>
      <c r="B102" s="111" t="s">
        <v>171</v>
      </c>
      <c r="C102" s="113" t="s">
        <v>172</v>
      </c>
      <c r="D102" s="130" t="s">
        <v>79</v>
      </c>
      <c r="E102" s="11" t="s">
        <v>799</v>
      </c>
      <c r="F102" s="131" t="s">
        <v>800</v>
      </c>
      <c r="G102" s="160"/>
      <c r="H102"/>
    </row>
    <row r="103" spans="1:8" ht="15" customHeight="1" x14ac:dyDescent="0.2">
      <c r="A103" s="110">
        <v>99</v>
      </c>
      <c r="B103" s="111" t="s">
        <v>173</v>
      </c>
      <c r="C103" s="113" t="s">
        <v>174</v>
      </c>
      <c r="D103" s="130" t="s">
        <v>149</v>
      </c>
      <c r="E103" s="11" t="s">
        <v>843</v>
      </c>
      <c r="F103" s="131" t="s">
        <v>848</v>
      </c>
      <c r="G103" s="160"/>
      <c r="H103"/>
    </row>
    <row r="104" spans="1:8" ht="15" customHeight="1" x14ac:dyDescent="0.2">
      <c r="A104" s="110">
        <v>100</v>
      </c>
      <c r="B104" s="111" t="s">
        <v>175</v>
      </c>
      <c r="C104" s="113" t="s">
        <v>176</v>
      </c>
      <c r="D104" s="130" t="s">
        <v>233</v>
      </c>
      <c r="E104" s="11" t="s">
        <v>813</v>
      </c>
      <c r="F104" s="131" t="s">
        <v>814</v>
      </c>
      <c r="G104" s="160"/>
      <c r="H104"/>
    </row>
    <row r="105" spans="1:8" ht="15" customHeight="1" x14ac:dyDescent="0.2">
      <c r="A105" s="110">
        <v>101</v>
      </c>
      <c r="B105" s="111" t="s">
        <v>177</v>
      </c>
      <c r="C105" s="113" t="s">
        <v>178</v>
      </c>
      <c r="D105" s="130" t="s">
        <v>162</v>
      </c>
      <c r="E105" s="11" t="s">
        <v>835</v>
      </c>
      <c r="F105" s="131" t="s">
        <v>836</v>
      </c>
      <c r="G105" s="160"/>
      <c r="H105"/>
    </row>
    <row r="106" spans="1:8" ht="15" customHeight="1" x14ac:dyDescent="0.2">
      <c r="A106" s="110">
        <v>102</v>
      </c>
      <c r="B106" s="111" t="s">
        <v>179</v>
      </c>
      <c r="C106" s="113" t="s">
        <v>180</v>
      </c>
      <c r="D106" s="130" t="s">
        <v>228</v>
      </c>
      <c r="E106" s="11" t="s">
        <v>807</v>
      </c>
      <c r="F106" s="131" t="s">
        <v>2</v>
      </c>
      <c r="G106" s="160"/>
      <c r="H106"/>
    </row>
    <row r="107" spans="1:8" ht="15" customHeight="1" x14ac:dyDescent="0.2">
      <c r="A107" s="110">
        <v>103</v>
      </c>
      <c r="B107" s="111" t="s">
        <v>181</v>
      </c>
      <c r="C107" s="113" t="s">
        <v>182</v>
      </c>
      <c r="D107" s="130" t="s">
        <v>169</v>
      </c>
      <c r="E107" s="11" t="s">
        <v>839</v>
      </c>
      <c r="F107" s="131" t="s">
        <v>2</v>
      </c>
      <c r="G107" s="160"/>
      <c r="H107"/>
    </row>
    <row r="108" spans="1:8" ht="15" customHeight="1" x14ac:dyDescent="0.2">
      <c r="A108" s="110">
        <v>104</v>
      </c>
      <c r="B108" s="111" t="s">
        <v>183</v>
      </c>
      <c r="C108" s="113" t="s">
        <v>184</v>
      </c>
      <c r="D108" s="130" t="s">
        <v>735</v>
      </c>
      <c r="E108" s="11" t="s">
        <v>822</v>
      </c>
      <c r="F108" s="131" t="s">
        <v>823</v>
      </c>
      <c r="G108" s="160"/>
      <c r="H108"/>
    </row>
    <row r="109" spans="1:8" ht="15" customHeight="1" x14ac:dyDescent="0.2">
      <c r="A109" s="110">
        <v>105</v>
      </c>
      <c r="B109" s="111" t="s">
        <v>185</v>
      </c>
      <c r="C109" s="113" t="s">
        <v>186</v>
      </c>
      <c r="D109" s="130" t="s">
        <v>2</v>
      </c>
      <c r="E109" s="11" t="s">
        <v>852</v>
      </c>
      <c r="F109" s="131" t="s">
        <v>853</v>
      </c>
      <c r="G109" s="160"/>
      <c r="H109"/>
    </row>
    <row r="110" spans="1:8" ht="15" customHeight="1" x14ac:dyDescent="0.2">
      <c r="A110" s="110">
        <v>106</v>
      </c>
      <c r="B110" s="111" t="s">
        <v>187</v>
      </c>
      <c r="C110" s="113" t="s">
        <v>188</v>
      </c>
      <c r="D110" s="130" t="s">
        <v>82</v>
      </c>
      <c r="E110" s="11" t="s">
        <v>801</v>
      </c>
      <c r="F110" s="131" t="s">
        <v>802</v>
      </c>
      <c r="G110" s="160"/>
      <c r="H110"/>
    </row>
    <row r="111" spans="1:8" ht="15" customHeight="1" x14ac:dyDescent="0.2">
      <c r="A111" s="110">
        <v>107</v>
      </c>
      <c r="B111" s="111" t="s">
        <v>189</v>
      </c>
      <c r="C111" s="113" t="s">
        <v>190</v>
      </c>
      <c r="D111" s="130" t="s">
        <v>169</v>
      </c>
      <c r="E111" s="11" t="s">
        <v>839</v>
      </c>
      <c r="F111" s="131" t="s">
        <v>2</v>
      </c>
      <c r="G111" s="160"/>
      <c r="H111"/>
    </row>
    <row r="112" spans="1:8" ht="15" customHeight="1" x14ac:dyDescent="0.2">
      <c r="A112" s="110">
        <v>108</v>
      </c>
      <c r="B112" s="111" t="s">
        <v>191</v>
      </c>
      <c r="C112" s="113" t="s">
        <v>192</v>
      </c>
      <c r="D112" s="130" t="s">
        <v>233</v>
      </c>
      <c r="E112" s="11" t="s">
        <v>813</v>
      </c>
      <c r="F112" s="131" t="s">
        <v>814</v>
      </c>
      <c r="G112" s="160"/>
      <c r="H112"/>
    </row>
    <row r="113" spans="1:8" ht="15" customHeight="1" x14ac:dyDescent="0.2">
      <c r="A113" s="110">
        <v>109</v>
      </c>
      <c r="B113" s="111" t="s">
        <v>193</v>
      </c>
      <c r="C113" s="113" t="s">
        <v>194</v>
      </c>
      <c r="D113" s="130" t="s">
        <v>85</v>
      </c>
      <c r="E113" s="11" t="s">
        <v>803</v>
      </c>
      <c r="F113" s="131" t="s">
        <v>804</v>
      </c>
      <c r="G113" s="160"/>
      <c r="H113"/>
    </row>
    <row r="114" spans="1:8" ht="15" customHeight="1" x14ac:dyDescent="0.2">
      <c r="A114" s="110">
        <v>110</v>
      </c>
      <c r="B114" s="111" t="s">
        <v>195</v>
      </c>
      <c r="C114" s="113" t="s">
        <v>196</v>
      </c>
      <c r="D114" s="130" t="s">
        <v>726</v>
      </c>
      <c r="E114" s="11" t="s">
        <v>830</v>
      </c>
      <c r="F114" s="131" t="s">
        <v>2</v>
      </c>
      <c r="G114" s="160"/>
      <c r="H114"/>
    </row>
    <row r="115" spans="1:8" ht="15" customHeight="1" x14ac:dyDescent="0.2">
      <c r="A115" s="110">
        <v>111</v>
      </c>
      <c r="B115" s="111" t="s">
        <v>197</v>
      </c>
      <c r="C115" s="113" t="s">
        <v>198</v>
      </c>
      <c r="D115" s="130" t="s">
        <v>314</v>
      </c>
      <c r="E115" s="11" t="s">
        <v>808</v>
      </c>
      <c r="F115" s="131" t="s">
        <v>2</v>
      </c>
      <c r="G115" s="160"/>
      <c r="H115"/>
    </row>
    <row r="116" spans="1:8" ht="15" customHeight="1" x14ac:dyDescent="0.2">
      <c r="A116" s="110">
        <v>112</v>
      </c>
      <c r="B116" s="111" t="s">
        <v>736</v>
      </c>
      <c r="C116" s="113" t="s">
        <v>737</v>
      </c>
      <c r="D116" s="130" t="s">
        <v>155</v>
      </c>
      <c r="E116" s="11" t="s">
        <v>851</v>
      </c>
      <c r="F116" s="131" t="s">
        <v>2</v>
      </c>
      <c r="G116" s="160"/>
      <c r="H116"/>
    </row>
    <row r="117" spans="1:8" ht="15" customHeight="1" x14ac:dyDescent="0.2">
      <c r="A117" s="110">
        <v>113</v>
      </c>
      <c r="B117" s="111" t="s">
        <v>738</v>
      </c>
      <c r="C117" s="113" t="s">
        <v>739</v>
      </c>
      <c r="D117" s="130" t="s">
        <v>314</v>
      </c>
      <c r="E117" s="11" t="s">
        <v>808</v>
      </c>
      <c r="F117" s="131" t="s">
        <v>2</v>
      </c>
      <c r="G117" s="160"/>
      <c r="H117"/>
    </row>
    <row r="118" spans="1:8" ht="15" customHeight="1" x14ac:dyDescent="0.2">
      <c r="A118" s="110">
        <v>114</v>
      </c>
      <c r="B118" s="111" t="s">
        <v>210</v>
      </c>
      <c r="C118" s="113" t="s">
        <v>740</v>
      </c>
      <c r="D118" s="130" t="s">
        <v>2</v>
      </c>
      <c r="E118" s="11" t="s">
        <v>840</v>
      </c>
      <c r="F118" s="131" t="s">
        <v>841</v>
      </c>
      <c r="G118" s="160"/>
      <c r="H118"/>
    </row>
    <row r="119" spans="1:8" ht="15" customHeight="1" x14ac:dyDescent="0.2">
      <c r="A119" s="110">
        <v>115</v>
      </c>
      <c r="B119" s="111" t="s">
        <v>741</v>
      </c>
      <c r="C119" s="113" t="s">
        <v>742</v>
      </c>
      <c r="D119" s="130" t="s">
        <v>146</v>
      </c>
      <c r="E119" s="11" t="s">
        <v>844</v>
      </c>
      <c r="F119" s="131" t="s">
        <v>845</v>
      </c>
      <c r="G119" s="160"/>
      <c r="H119"/>
    </row>
    <row r="120" spans="1:8" ht="15" customHeight="1" x14ac:dyDescent="0.2">
      <c r="A120" s="110">
        <v>116</v>
      </c>
      <c r="B120" s="111" t="s">
        <v>211</v>
      </c>
      <c r="C120" s="113" t="s">
        <v>743</v>
      </c>
      <c r="D120" s="130" t="s">
        <v>314</v>
      </c>
      <c r="E120" s="11" t="s">
        <v>808</v>
      </c>
      <c r="F120" s="131" t="s">
        <v>2</v>
      </c>
      <c r="G120" s="160"/>
      <c r="H120"/>
    </row>
    <row r="121" spans="1:8" ht="15" customHeight="1" x14ac:dyDescent="0.2">
      <c r="A121" s="110">
        <v>117</v>
      </c>
      <c r="B121" s="111" t="s">
        <v>744</v>
      </c>
      <c r="C121" s="113" t="s">
        <v>745</v>
      </c>
      <c r="D121" s="130" t="s">
        <v>567</v>
      </c>
      <c r="E121" s="11" t="s">
        <v>820</v>
      </c>
      <c r="F121" s="131" t="s">
        <v>821</v>
      </c>
      <c r="G121" s="160"/>
      <c r="H121"/>
    </row>
    <row r="122" spans="1:8" ht="15" customHeight="1" x14ac:dyDescent="0.2">
      <c r="A122" s="110">
        <v>118</v>
      </c>
      <c r="B122" s="111" t="s">
        <v>746</v>
      </c>
      <c r="C122" s="113" t="s">
        <v>747</v>
      </c>
      <c r="D122" s="130" t="s">
        <v>314</v>
      </c>
      <c r="E122" s="11" t="s">
        <v>808</v>
      </c>
      <c r="F122" s="131" t="s">
        <v>2</v>
      </c>
      <c r="G122" s="160"/>
      <c r="H122"/>
    </row>
    <row r="123" spans="1:8" ht="15" customHeight="1" x14ac:dyDescent="0.2">
      <c r="A123" s="110">
        <v>119</v>
      </c>
      <c r="B123" s="111" t="s">
        <v>748</v>
      </c>
      <c r="C123" s="113" t="s">
        <v>749</v>
      </c>
      <c r="D123" s="130" t="s">
        <v>230</v>
      </c>
      <c r="E123" s="11" t="s">
        <v>811</v>
      </c>
      <c r="F123" s="131" t="s">
        <v>812</v>
      </c>
      <c r="G123" s="160"/>
      <c r="H123"/>
    </row>
    <row r="124" spans="1:8" ht="15" customHeight="1" x14ac:dyDescent="0.2">
      <c r="A124" s="110">
        <v>120</v>
      </c>
      <c r="B124" s="111" t="s">
        <v>750</v>
      </c>
      <c r="C124" s="113" t="s">
        <v>751</v>
      </c>
      <c r="D124" s="130" t="s">
        <v>146</v>
      </c>
      <c r="E124" s="11" t="s">
        <v>844</v>
      </c>
      <c r="F124" s="131" t="s">
        <v>845</v>
      </c>
      <c r="G124" s="160"/>
      <c r="H124"/>
    </row>
    <row r="125" spans="1:8" ht="15" customHeight="1" x14ac:dyDescent="0.2">
      <c r="A125" s="110">
        <v>121</v>
      </c>
      <c r="B125" s="111" t="s">
        <v>752</v>
      </c>
      <c r="C125" s="113" t="s">
        <v>753</v>
      </c>
      <c r="D125" s="130" t="s">
        <v>314</v>
      </c>
      <c r="E125" s="11" t="s">
        <v>808</v>
      </c>
      <c r="F125" s="131" t="s">
        <v>2</v>
      </c>
      <c r="G125" s="160"/>
      <c r="H125"/>
    </row>
    <row r="126" spans="1:8" ht="15" customHeight="1" x14ac:dyDescent="0.2">
      <c r="A126" s="110">
        <v>122</v>
      </c>
      <c r="B126" s="111" t="s">
        <v>754</v>
      </c>
      <c r="C126" s="113" t="s">
        <v>755</v>
      </c>
      <c r="D126" s="130" t="s">
        <v>233</v>
      </c>
      <c r="E126" s="11" t="s">
        <v>813</v>
      </c>
      <c r="F126" s="131" t="s">
        <v>814</v>
      </c>
      <c r="G126" s="160"/>
      <c r="H126"/>
    </row>
    <row r="127" spans="1:8" ht="15" customHeight="1" x14ac:dyDescent="0.2">
      <c r="A127" s="110">
        <v>123</v>
      </c>
      <c r="B127" s="111" t="s">
        <v>212</v>
      </c>
      <c r="C127" s="113" t="s">
        <v>4</v>
      </c>
      <c r="D127" s="130" t="s">
        <v>2</v>
      </c>
      <c r="E127" s="11" t="s">
        <v>854</v>
      </c>
      <c r="F127" s="131" t="s">
        <v>855</v>
      </c>
      <c r="G127" s="160"/>
      <c r="H127"/>
    </row>
    <row r="128" spans="1:8" ht="15" customHeight="1" x14ac:dyDescent="0.2">
      <c r="A128" s="110">
        <v>124</v>
      </c>
      <c r="B128" s="111" t="s">
        <v>5</v>
      </c>
      <c r="C128" s="113" t="s">
        <v>6</v>
      </c>
      <c r="D128" s="130" t="s">
        <v>152</v>
      </c>
      <c r="E128" s="11" t="s">
        <v>797</v>
      </c>
      <c r="F128" s="131" t="s">
        <v>831</v>
      </c>
      <c r="G128" s="160"/>
      <c r="H128"/>
    </row>
    <row r="129" spans="1:8" ht="15" customHeight="1" x14ac:dyDescent="0.2">
      <c r="A129" s="110">
        <v>125</v>
      </c>
      <c r="B129" s="111" t="s">
        <v>7</v>
      </c>
      <c r="C129" s="113" t="s">
        <v>8</v>
      </c>
      <c r="D129" s="130" t="s">
        <v>233</v>
      </c>
      <c r="E129" s="11" t="s">
        <v>813</v>
      </c>
      <c r="F129" s="131" t="s">
        <v>814</v>
      </c>
      <c r="G129" s="160"/>
      <c r="H129"/>
    </row>
    <row r="130" spans="1:8" ht="15" customHeight="1" x14ac:dyDescent="0.2">
      <c r="A130" s="110">
        <v>126</v>
      </c>
      <c r="B130" s="111" t="s">
        <v>9</v>
      </c>
      <c r="C130" s="113" t="s">
        <v>10</v>
      </c>
      <c r="D130" s="130" t="s">
        <v>314</v>
      </c>
      <c r="E130" s="11" t="s">
        <v>808</v>
      </c>
      <c r="F130" s="131" t="s">
        <v>2</v>
      </c>
      <c r="G130" s="160"/>
      <c r="H130"/>
    </row>
    <row r="131" spans="1:8" ht="15" customHeight="1" x14ac:dyDescent="0.2">
      <c r="A131" s="110">
        <v>127</v>
      </c>
      <c r="B131" s="111" t="s">
        <v>213</v>
      </c>
      <c r="C131" s="113" t="s">
        <v>11</v>
      </c>
      <c r="D131" s="130" t="s">
        <v>2</v>
      </c>
      <c r="E131" s="11" t="s">
        <v>832</v>
      </c>
      <c r="F131" s="131" t="s">
        <v>833</v>
      </c>
      <c r="G131" s="160"/>
      <c r="H131"/>
    </row>
    <row r="132" spans="1:8" ht="15" customHeight="1" x14ac:dyDescent="0.2">
      <c r="A132" s="110">
        <v>128</v>
      </c>
      <c r="B132" s="111" t="s">
        <v>12</v>
      </c>
      <c r="C132" s="113" t="s">
        <v>13</v>
      </c>
      <c r="D132" s="130" t="s">
        <v>733</v>
      </c>
      <c r="E132" s="11" t="s">
        <v>834</v>
      </c>
      <c r="F132" s="131" t="s">
        <v>2</v>
      </c>
      <c r="G132" s="160"/>
      <c r="H132"/>
    </row>
    <row r="133" spans="1:8" ht="15" customHeight="1" x14ac:dyDescent="0.2">
      <c r="A133" s="110">
        <v>129</v>
      </c>
      <c r="B133" s="111" t="s">
        <v>14</v>
      </c>
      <c r="C133" s="113" t="s">
        <v>15</v>
      </c>
      <c r="D133" s="130" t="s">
        <v>79</v>
      </c>
      <c r="E133" s="11" t="s">
        <v>799</v>
      </c>
      <c r="F133" s="131" t="s">
        <v>800</v>
      </c>
      <c r="G133" s="160"/>
      <c r="H133"/>
    </row>
    <row r="134" spans="1:8" ht="15" customHeight="1" x14ac:dyDescent="0.2">
      <c r="A134" s="110">
        <v>130</v>
      </c>
      <c r="B134" s="111" t="s">
        <v>16</v>
      </c>
      <c r="C134" s="113" t="s">
        <v>17</v>
      </c>
      <c r="D134" s="130" t="s">
        <v>314</v>
      </c>
      <c r="E134" s="11" t="s">
        <v>808</v>
      </c>
      <c r="F134" s="131" t="s">
        <v>2</v>
      </c>
      <c r="G134" s="160"/>
      <c r="H134"/>
    </row>
    <row r="135" spans="1:8" ht="15" customHeight="1" x14ac:dyDescent="0.2">
      <c r="A135" s="110">
        <v>131</v>
      </c>
      <c r="B135" s="111" t="s">
        <v>214</v>
      </c>
      <c r="C135" s="113" t="s">
        <v>18</v>
      </c>
      <c r="D135" s="130" t="s">
        <v>567</v>
      </c>
      <c r="E135" s="11" t="s">
        <v>820</v>
      </c>
      <c r="F135" s="131" t="s">
        <v>821</v>
      </c>
      <c r="G135" s="160"/>
      <c r="H135"/>
    </row>
    <row r="136" spans="1:8" ht="15" customHeight="1" x14ac:dyDescent="0.2">
      <c r="A136" s="110">
        <v>132</v>
      </c>
      <c r="B136" s="111" t="s">
        <v>19</v>
      </c>
      <c r="C136" s="113" t="s">
        <v>20</v>
      </c>
      <c r="D136" s="130" t="s">
        <v>74</v>
      </c>
      <c r="E136" s="11" t="s">
        <v>797</v>
      </c>
      <c r="F136" s="131" t="s">
        <v>2</v>
      </c>
      <c r="G136" s="160"/>
      <c r="H136"/>
    </row>
    <row r="137" spans="1:8" ht="15" customHeight="1" x14ac:dyDescent="0.2">
      <c r="A137" s="110">
        <v>133</v>
      </c>
      <c r="B137" s="111" t="s">
        <v>21</v>
      </c>
      <c r="C137" s="113" t="s">
        <v>22</v>
      </c>
      <c r="D137" s="130" t="s">
        <v>314</v>
      </c>
      <c r="E137" s="11" t="s">
        <v>808</v>
      </c>
      <c r="F137" s="131" t="s">
        <v>2</v>
      </c>
      <c r="G137" s="160"/>
      <c r="H137"/>
    </row>
    <row r="138" spans="1:8" ht="15" customHeight="1" x14ac:dyDescent="0.2">
      <c r="A138" s="110">
        <v>134</v>
      </c>
      <c r="B138" s="111" t="s">
        <v>23</v>
      </c>
      <c r="C138" s="113" t="s">
        <v>24</v>
      </c>
      <c r="D138" s="130" t="s">
        <v>162</v>
      </c>
      <c r="E138" s="11" t="s">
        <v>835</v>
      </c>
      <c r="F138" s="131" t="s">
        <v>836</v>
      </c>
      <c r="G138" s="160"/>
      <c r="H138"/>
    </row>
    <row r="139" spans="1:8" ht="15" customHeight="1" x14ac:dyDescent="0.2">
      <c r="A139" s="110">
        <v>135</v>
      </c>
      <c r="B139" s="111" t="s">
        <v>25</v>
      </c>
      <c r="C139" s="113" t="s">
        <v>26</v>
      </c>
      <c r="D139" s="130" t="s">
        <v>735</v>
      </c>
      <c r="E139" s="11" t="s">
        <v>822</v>
      </c>
      <c r="F139" s="131" t="s">
        <v>823</v>
      </c>
      <c r="G139" s="160"/>
      <c r="H139"/>
    </row>
    <row r="140" spans="1:8" ht="15" customHeight="1" x14ac:dyDescent="0.2">
      <c r="A140" s="110">
        <v>136</v>
      </c>
      <c r="B140" s="111" t="s">
        <v>27</v>
      </c>
      <c r="C140" s="113" t="s">
        <v>28</v>
      </c>
      <c r="D140" s="130" t="s">
        <v>228</v>
      </c>
      <c r="E140" s="11" t="s">
        <v>807</v>
      </c>
      <c r="F140" s="131" t="s">
        <v>2</v>
      </c>
      <c r="G140" s="160"/>
      <c r="H140"/>
    </row>
    <row r="141" spans="1:8" ht="15" customHeight="1" x14ac:dyDescent="0.2">
      <c r="A141" s="110">
        <v>137</v>
      </c>
      <c r="B141" s="111" t="s">
        <v>215</v>
      </c>
      <c r="C141" s="113" t="s">
        <v>29</v>
      </c>
      <c r="D141" s="130" t="s">
        <v>2</v>
      </c>
      <c r="E141" s="11" t="s">
        <v>813</v>
      </c>
      <c r="F141" s="131" t="s">
        <v>2</v>
      </c>
      <c r="G141" s="160"/>
      <c r="H141"/>
    </row>
    <row r="142" spans="1:8" ht="15" customHeight="1" x14ac:dyDescent="0.2">
      <c r="A142" s="110">
        <v>138</v>
      </c>
      <c r="B142" s="111" t="s">
        <v>30</v>
      </c>
      <c r="C142" s="113" t="s">
        <v>31</v>
      </c>
      <c r="D142" s="130" t="s">
        <v>2</v>
      </c>
      <c r="E142" s="11" t="s">
        <v>843</v>
      </c>
      <c r="F142" s="131" t="s">
        <v>2</v>
      </c>
      <c r="G142" s="160"/>
      <c r="H142"/>
    </row>
    <row r="143" spans="1:8" ht="15" customHeight="1" x14ac:dyDescent="0.2">
      <c r="A143" s="110">
        <v>139</v>
      </c>
      <c r="B143" s="111" t="s">
        <v>32</v>
      </c>
      <c r="C143" s="113" t="s">
        <v>33</v>
      </c>
      <c r="D143" s="130" t="s">
        <v>314</v>
      </c>
      <c r="E143" s="11" t="s">
        <v>808</v>
      </c>
      <c r="F143" s="131" t="s">
        <v>2</v>
      </c>
      <c r="G143" s="160"/>
      <c r="H143"/>
    </row>
    <row r="144" spans="1:8" ht="15" customHeight="1" x14ac:dyDescent="0.2">
      <c r="A144" s="110">
        <v>140</v>
      </c>
      <c r="B144" s="111" t="s">
        <v>216</v>
      </c>
      <c r="C144" s="113" t="s">
        <v>90</v>
      </c>
      <c r="D144" s="130" t="s">
        <v>314</v>
      </c>
      <c r="E144" s="11" t="s">
        <v>808</v>
      </c>
      <c r="F144" s="131" t="s">
        <v>2</v>
      </c>
      <c r="G144" s="160"/>
      <c r="H144"/>
    </row>
    <row r="145" spans="1:8" ht="15" customHeight="1" x14ac:dyDescent="0.2">
      <c r="A145" s="110">
        <v>141</v>
      </c>
      <c r="B145" s="111" t="s">
        <v>91</v>
      </c>
      <c r="C145" s="113" t="s">
        <v>92</v>
      </c>
      <c r="D145" s="130" t="s">
        <v>144</v>
      </c>
      <c r="E145" s="11" t="s">
        <v>842</v>
      </c>
      <c r="F145" s="131" t="s">
        <v>2</v>
      </c>
      <c r="G145" s="160"/>
      <c r="H145"/>
    </row>
    <row r="146" spans="1:8" ht="15" customHeight="1" x14ac:dyDescent="0.2">
      <c r="A146" s="110">
        <v>142</v>
      </c>
      <c r="B146" s="111" t="s">
        <v>56</v>
      </c>
      <c r="C146" s="113" t="s">
        <v>93</v>
      </c>
      <c r="D146" s="130" t="s">
        <v>726</v>
      </c>
      <c r="E146" s="11" t="s">
        <v>830</v>
      </c>
      <c r="F146" s="131" t="s">
        <v>2</v>
      </c>
      <c r="G146" s="160"/>
      <c r="H146"/>
    </row>
    <row r="147" spans="1:8" ht="15" customHeight="1" x14ac:dyDescent="0.2">
      <c r="A147" s="110">
        <v>143</v>
      </c>
      <c r="B147" s="111" t="s">
        <v>57</v>
      </c>
      <c r="C147" s="113" t="s">
        <v>94</v>
      </c>
      <c r="D147" s="130" t="s">
        <v>2</v>
      </c>
      <c r="E147" s="11" t="s">
        <v>849</v>
      </c>
      <c r="F147" s="131" t="s">
        <v>850</v>
      </c>
      <c r="G147" s="160"/>
      <c r="H147"/>
    </row>
    <row r="148" spans="1:8" ht="15" customHeight="1" x14ac:dyDescent="0.2">
      <c r="A148" s="110">
        <v>144</v>
      </c>
      <c r="B148" s="111" t="s">
        <v>58</v>
      </c>
      <c r="C148" s="113" t="s">
        <v>95</v>
      </c>
      <c r="D148" s="130" t="s">
        <v>314</v>
      </c>
      <c r="E148" s="11" t="s">
        <v>808</v>
      </c>
      <c r="F148" s="131" t="s">
        <v>2</v>
      </c>
      <c r="G148" s="160"/>
      <c r="H148"/>
    </row>
    <row r="149" spans="1:8" ht="15" customHeight="1" x14ac:dyDescent="0.2">
      <c r="A149" s="110">
        <v>145</v>
      </c>
      <c r="B149" s="111" t="s">
        <v>96</v>
      </c>
      <c r="C149" s="113" t="s">
        <v>97</v>
      </c>
      <c r="D149" s="130" t="s">
        <v>2</v>
      </c>
      <c r="E149" s="11" t="s">
        <v>829</v>
      </c>
      <c r="F149" s="131" t="s">
        <v>715</v>
      </c>
      <c r="G149" s="160"/>
      <c r="H149"/>
    </row>
    <row r="150" spans="1:8" ht="15" customHeight="1" x14ac:dyDescent="0.2">
      <c r="A150" s="110">
        <v>146</v>
      </c>
      <c r="B150" s="111" t="s">
        <v>98</v>
      </c>
      <c r="C150" s="113" t="s">
        <v>99</v>
      </c>
      <c r="D150" s="130" t="s">
        <v>2</v>
      </c>
      <c r="E150" s="11" t="s">
        <v>856</v>
      </c>
      <c r="F150" s="131" t="s">
        <v>857</v>
      </c>
      <c r="G150" s="160"/>
      <c r="H150"/>
    </row>
    <row r="151" spans="1:8" ht="15" customHeight="1" x14ac:dyDescent="0.2">
      <c r="A151" s="110">
        <v>147</v>
      </c>
      <c r="B151" s="111" t="s">
        <v>100</v>
      </c>
      <c r="C151" s="113" t="s">
        <v>101</v>
      </c>
      <c r="D151" s="130" t="s">
        <v>314</v>
      </c>
      <c r="E151" s="11" t="s">
        <v>808</v>
      </c>
      <c r="F151" s="131" t="s">
        <v>2</v>
      </c>
      <c r="G151" s="160"/>
      <c r="H151"/>
    </row>
    <row r="152" spans="1:8" ht="15" customHeight="1" x14ac:dyDescent="0.2">
      <c r="A152" s="110">
        <v>148</v>
      </c>
      <c r="B152" s="111" t="s">
        <v>102</v>
      </c>
      <c r="C152" s="113" t="s">
        <v>103</v>
      </c>
      <c r="D152" s="130" t="s">
        <v>735</v>
      </c>
      <c r="E152" s="11" t="s">
        <v>822</v>
      </c>
      <c r="F152" s="131" t="s">
        <v>823</v>
      </c>
      <c r="G152" s="160"/>
      <c r="H152"/>
    </row>
    <row r="153" spans="1:8" ht="15" customHeight="1" x14ac:dyDescent="0.2">
      <c r="A153" s="110">
        <v>149</v>
      </c>
      <c r="B153" s="111" t="s">
        <v>104</v>
      </c>
      <c r="C153" s="113" t="s">
        <v>105</v>
      </c>
      <c r="D153" s="130" t="s">
        <v>2</v>
      </c>
      <c r="E153" s="11" t="s">
        <v>829</v>
      </c>
      <c r="F153" s="131" t="s">
        <v>715</v>
      </c>
      <c r="G153" s="160"/>
      <c r="H153"/>
    </row>
    <row r="154" spans="1:8" ht="15" customHeight="1" x14ac:dyDescent="0.2">
      <c r="A154" s="110">
        <v>150</v>
      </c>
      <c r="B154" s="111" t="s">
        <v>59</v>
      </c>
      <c r="C154" s="113" t="s">
        <v>106</v>
      </c>
      <c r="D154" s="130" t="s">
        <v>2</v>
      </c>
      <c r="E154" s="11" t="s">
        <v>820</v>
      </c>
      <c r="F154" s="131" t="s">
        <v>821</v>
      </c>
      <c r="G154" s="160"/>
      <c r="H154"/>
    </row>
    <row r="155" spans="1:8" ht="15" customHeight="1" x14ac:dyDescent="0.2">
      <c r="A155" s="110">
        <v>151</v>
      </c>
      <c r="B155" s="111" t="s">
        <v>107</v>
      </c>
      <c r="C155" s="113" t="s">
        <v>108</v>
      </c>
      <c r="D155" s="130" t="s">
        <v>152</v>
      </c>
      <c r="E155" s="11" t="s">
        <v>797</v>
      </c>
      <c r="F155" s="131" t="s">
        <v>831</v>
      </c>
      <c r="G155" s="160"/>
      <c r="H155"/>
    </row>
    <row r="156" spans="1:8" ht="15" customHeight="1" x14ac:dyDescent="0.2">
      <c r="A156" s="110">
        <v>152</v>
      </c>
      <c r="B156" s="111" t="s">
        <v>109</v>
      </c>
      <c r="C156" s="113" t="s">
        <v>110</v>
      </c>
      <c r="D156" s="130" t="s">
        <v>314</v>
      </c>
      <c r="E156" s="11" t="s">
        <v>808</v>
      </c>
      <c r="F156" s="131" t="s">
        <v>2</v>
      </c>
      <c r="G156" s="160"/>
      <c r="H156"/>
    </row>
    <row r="157" spans="1:8" ht="15" customHeight="1" x14ac:dyDescent="0.2">
      <c r="A157" s="110">
        <v>153</v>
      </c>
      <c r="B157" s="111" t="s">
        <v>111</v>
      </c>
      <c r="C157" s="113" t="s">
        <v>112</v>
      </c>
      <c r="D157" s="130" t="s">
        <v>165</v>
      </c>
      <c r="E157" s="11" t="s">
        <v>837</v>
      </c>
      <c r="F157" s="131" t="s">
        <v>838</v>
      </c>
      <c r="G157" s="160"/>
      <c r="H157"/>
    </row>
    <row r="158" spans="1:8" ht="15" customHeight="1" x14ac:dyDescent="0.2">
      <c r="A158" s="110">
        <v>154</v>
      </c>
      <c r="B158" s="111" t="s">
        <v>113</v>
      </c>
      <c r="C158" s="113" t="s">
        <v>114</v>
      </c>
      <c r="D158" s="130" t="s">
        <v>724</v>
      </c>
      <c r="E158" s="11" t="s">
        <v>825</v>
      </c>
      <c r="F158" s="131" t="s">
        <v>2</v>
      </c>
      <c r="G158" s="160"/>
      <c r="H158"/>
    </row>
    <row r="159" spans="1:8" ht="15" customHeight="1" x14ac:dyDescent="0.2">
      <c r="A159" s="110">
        <v>155</v>
      </c>
      <c r="B159" s="111" t="s">
        <v>115</v>
      </c>
      <c r="C159" s="113" t="s">
        <v>116</v>
      </c>
      <c r="D159" s="130" t="s">
        <v>2</v>
      </c>
      <c r="E159" s="11" t="s">
        <v>856</v>
      </c>
      <c r="F159" s="131" t="s">
        <v>857</v>
      </c>
      <c r="G159" s="160"/>
      <c r="H159"/>
    </row>
    <row r="160" spans="1:8" ht="15" customHeight="1" x14ac:dyDescent="0.2">
      <c r="A160" s="110">
        <v>156</v>
      </c>
      <c r="B160" s="111" t="s">
        <v>60</v>
      </c>
      <c r="C160" s="113" t="s">
        <v>117</v>
      </c>
      <c r="D160" s="130" t="s">
        <v>2</v>
      </c>
      <c r="E160" s="11" t="s">
        <v>817</v>
      </c>
      <c r="F160" s="131" t="s">
        <v>818</v>
      </c>
      <c r="G160" s="160"/>
      <c r="H160"/>
    </row>
    <row r="161" spans="1:8" ht="15" customHeight="1" x14ac:dyDescent="0.2">
      <c r="A161" s="110">
        <v>157</v>
      </c>
      <c r="B161" s="111" t="s">
        <v>118</v>
      </c>
      <c r="C161" s="113" t="s">
        <v>119</v>
      </c>
      <c r="D161" s="130" t="s">
        <v>85</v>
      </c>
      <c r="E161" s="11" t="s">
        <v>803</v>
      </c>
      <c r="F161" s="131" t="s">
        <v>804</v>
      </c>
      <c r="G161" s="160"/>
      <c r="H161"/>
    </row>
    <row r="162" spans="1:8" ht="15" customHeight="1" x14ac:dyDescent="0.2">
      <c r="A162" s="110">
        <v>158</v>
      </c>
      <c r="B162" s="111" t="s">
        <v>120</v>
      </c>
      <c r="C162" s="113" t="s">
        <v>121</v>
      </c>
      <c r="D162" s="130" t="s">
        <v>230</v>
      </c>
      <c r="E162" s="11" t="s">
        <v>811</v>
      </c>
      <c r="F162" s="131" t="s">
        <v>812</v>
      </c>
      <c r="G162" s="160"/>
      <c r="H162"/>
    </row>
    <row r="163" spans="1:8" ht="15" customHeight="1" x14ac:dyDescent="0.2">
      <c r="A163" s="110">
        <v>159</v>
      </c>
      <c r="B163" s="111" t="s">
        <v>122</v>
      </c>
      <c r="C163" s="113" t="s">
        <v>123</v>
      </c>
      <c r="D163" s="130" t="s">
        <v>730</v>
      </c>
      <c r="E163" s="11" t="s">
        <v>832</v>
      </c>
      <c r="F163" s="131" t="s">
        <v>833</v>
      </c>
      <c r="G163" s="160"/>
      <c r="H163"/>
    </row>
    <row r="164" spans="1:8" ht="15" customHeight="1" x14ac:dyDescent="0.2">
      <c r="A164" s="110">
        <v>160</v>
      </c>
      <c r="B164" s="111" t="s">
        <v>124</v>
      </c>
      <c r="C164" s="113" t="s">
        <v>125</v>
      </c>
      <c r="D164" s="130" t="s">
        <v>2</v>
      </c>
      <c r="E164" s="11" t="s">
        <v>824</v>
      </c>
      <c r="F164" s="131" t="s">
        <v>713</v>
      </c>
      <c r="G164" s="160"/>
      <c r="H164"/>
    </row>
    <row r="165" spans="1:8" ht="15" customHeight="1" x14ac:dyDescent="0.2">
      <c r="A165" s="110">
        <v>161</v>
      </c>
      <c r="B165" s="111" t="s">
        <v>126</v>
      </c>
      <c r="C165" s="113" t="s">
        <v>127</v>
      </c>
      <c r="D165" s="130" t="s">
        <v>82</v>
      </c>
      <c r="E165" s="11" t="s">
        <v>801</v>
      </c>
      <c r="F165" s="131" t="s">
        <v>802</v>
      </c>
      <c r="G165" s="160"/>
      <c r="H165"/>
    </row>
    <row r="166" spans="1:8" ht="15" customHeight="1" x14ac:dyDescent="0.2">
      <c r="A166" s="110">
        <v>162</v>
      </c>
      <c r="B166" s="111" t="s">
        <v>61</v>
      </c>
      <c r="C166" s="113" t="s">
        <v>128</v>
      </c>
      <c r="D166" s="130" t="s">
        <v>2</v>
      </c>
      <c r="E166" s="11" t="s">
        <v>803</v>
      </c>
      <c r="F166" s="131" t="s">
        <v>804</v>
      </c>
      <c r="G166" s="160"/>
      <c r="H166"/>
    </row>
    <row r="167" spans="1:8" ht="15" customHeight="1" x14ac:dyDescent="0.2">
      <c r="A167" s="110">
        <v>163</v>
      </c>
      <c r="B167" s="111" t="s">
        <v>129</v>
      </c>
      <c r="C167" s="113" t="s">
        <v>130</v>
      </c>
      <c r="D167" s="130" t="s">
        <v>567</v>
      </c>
      <c r="E167" s="11" t="s">
        <v>820</v>
      </c>
      <c r="F167" s="131" t="s">
        <v>821</v>
      </c>
      <c r="G167" s="160"/>
      <c r="H167"/>
    </row>
    <row r="168" spans="1:8" ht="15" customHeight="1" x14ac:dyDescent="0.2">
      <c r="A168" s="110">
        <v>164</v>
      </c>
      <c r="B168" s="111" t="s">
        <v>131</v>
      </c>
      <c r="C168" s="113" t="s">
        <v>132</v>
      </c>
      <c r="D168" s="130" t="s">
        <v>159</v>
      </c>
      <c r="E168" s="11" t="s">
        <v>815</v>
      </c>
      <c r="F168" s="131" t="s">
        <v>848</v>
      </c>
      <c r="G168" s="160"/>
      <c r="H168"/>
    </row>
    <row r="169" spans="1:8" ht="15" customHeight="1" x14ac:dyDescent="0.2">
      <c r="A169" s="110">
        <v>165</v>
      </c>
      <c r="B169" s="111" t="s">
        <v>133</v>
      </c>
      <c r="C169" s="113" t="s">
        <v>134</v>
      </c>
      <c r="D169" s="130" t="s">
        <v>314</v>
      </c>
      <c r="E169" s="11" t="s">
        <v>808</v>
      </c>
      <c r="F169" s="131" t="s">
        <v>2</v>
      </c>
      <c r="G169" s="160"/>
      <c r="H169"/>
    </row>
    <row r="170" spans="1:8" ht="15" customHeight="1" x14ac:dyDescent="0.2">
      <c r="A170" s="110">
        <v>166</v>
      </c>
      <c r="B170" s="111" t="s">
        <v>135</v>
      </c>
      <c r="C170" s="113" t="s">
        <v>136</v>
      </c>
      <c r="D170" s="130" t="s">
        <v>149</v>
      </c>
      <c r="E170" s="11" t="s">
        <v>843</v>
      </c>
      <c r="F170" s="131" t="s">
        <v>848</v>
      </c>
      <c r="G170" s="160"/>
      <c r="H170"/>
    </row>
    <row r="171" spans="1:8" ht="15" customHeight="1" x14ac:dyDescent="0.2">
      <c r="A171" s="110">
        <v>167</v>
      </c>
      <c r="B171" s="111" t="s">
        <v>137</v>
      </c>
      <c r="C171" s="113" t="s">
        <v>138</v>
      </c>
      <c r="D171" s="130" t="s">
        <v>228</v>
      </c>
      <c r="E171" s="11" t="s">
        <v>807</v>
      </c>
      <c r="F171" s="131" t="s">
        <v>2</v>
      </c>
      <c r="G171" s="160"/>
      <c r="H171"/>
    </row>
    <row r="172" spans="1:8" ht="15" customHeight="1" x14ac:dyDescent="0.2">
      <c r="A172" s="110">
        <v>168</v>
      </c>
      <c r="B172" s="111" t="s">
        <v>34</v>
      </c>
      <c r="C172" s="113" t="s">
        <v>35</v>
      </c>
      <c r="D172" s="130" t="s">
        <v>74</v>
      </c>
      <c r="E172" s="11" t="s">
        <v>797</v>
      </c>
      <c r="F172" s="131" t="s">
        <v>2</v>
      </c>
      <c r="G172" s="160"/>
      <c r="H172"/>
    </row>
    <row r="173" spans="1:8" ht="15" customHeight="1" x14ac:dyDescent="0.2">
      <c r="A173" s="110">
        <v>169</v>
      </c>
      <c r="B173" s="111" t="s">
        <v>62</v>
      </c>
      <c r="C173" s="113" t="s">
        <v>36</v>
      </c>
      <c r="D173" s="130" t="s">
        <v>2</v>
      </c>
      <c r="E173" s="11" t="s">
        <v>854</v>
      </c>
      <c r="F173" s="131" t="s">
        <v>855</v>
      </c>
      <c r="G173" s="160"/>
      <c r="H173"/>
    </row>
    <row r="174" spans="1:8" ht="15" customHeight="1" x14ac:dyDescent="0.2">
      <c r="A174" s="110">
        <v>170</v>
      </c>
      <c r="B174" s="111" t="s">
        <v>63</v>
      </c>
      <c r="C174" s="113" t="s">
        <v>37</v>
      </c>
      <c r="D174" s="130" t="s">
        <v>2</v>
      </c>
      <c r="E174" s="11" t="s">
        <v>805</v>
      </c>
      <c r="F174" s="131" t="s">
        <v>806</v>
      </c>
      <c r="G174" s="160"/>
      <c r="H174"/>
    </row>
    <row r="175" spans="1:8" ht="15" customHeight="1" x14ac:dyDescent="0.2">
      <c r="A175" s="110">
        <v>171</v>
      </c>
      <c r="B175" s="111" t="s">
        <v>38</v>
      </c>
      <c r="C175" s="113" t="s">
        <v>39</v>
      </c>
      <c r="D175" s="130" t="s">
        <v>155</v>
      </c>
      <c r="E175" s="11" t="s">
        <v>851</v>
      </c>
      <c r="F175" s="131" t="s">
        <v>2</v>
      </c>
      <c r="G175" s="160"/>
      <c r="H175"/>
    </row>
    <row r="176" spans="1:8" ht="15" customHeight="1" x14ac:dyDescent="0.2">
      <c r="A176" s="110">
        <v>172</v>
      </c>
      <c r="B176" s="111" t="s">
        <v>40</v>
      </c>
      <c r="C176" s="113" t="s">
        <v>41</v>
      </c>
      <c r="D176" s="130" t="s">
        <v>233</v>
      </c>
      <c r="E176" s="11" t="s">
        <v>813</v>
      </c>
      <c r="F176" s="131" t="s">
        <v>814</v>
      </c>
      <c r="G176" s="160"/>
      <c r="H176"/>
    </row>
    <row r="177" spans="1:8" ht="15" customHeight="1" x14ac:dyDescent="0.2">
      <c r="A177" s="110">
        <v>173</v>
      </c>
      <c r="B177" s="111" t="s">
        <v>64</v>
      </c>
      <c r="C177" s="113" t="s">
        <v>42</v>
      </c>
      <c r="D177" s="130" t="s">
        <v>82</v>
      </c>
      <c r="E177" s="11" t="s">
        <v>801</v>
      </c>
      <c r="F177" s="131" t="s">
        <v>802</v>
      </c>
      <c r="G177" s="160"/>
      <c r="H177"/>
    </row>
    <row r="178" spans="1:8" ht="15" customHeight="1" x14ac:dyDescent="0.2">
      <c r="A178" s="110">
        <v>174</v>
      </c>
      <c r="B178" s="111" t="s">
        <v>65</v>
      </c>
      <c r="C178" s="113" t="s">
        <v>43</v>
      </c>
      <c r="D178" s="130" t="s">
        <v>2</v>
      </c>
      <c r="E178" s="11" t="s">
        <v>852</v>
      </c>
      <c r="F178" s="131" t="s">
        <v>853</v>
      </c>
      <c r="G178" s="160"/>
      <c r="H178"/>
    </row>
    <row r="179" spans="1:8" ht="15" customHeight="1" x14ac:dyDescent="0.2">
      <c r="A179" s="110">
        <v>175</v>
      </c>
      <c r="B179" s="111" t="s">
        <v>44</v>
      </c>
      <c r="C179" s="113" t="s">
        <v>45</v>
      </c>
      <c r="D179" s="130" t="s">
        <v>165</v>
      </c>
      <c r="E179" s="11" t="s">
        <v>837</v>
      </c>
      <c r="F179" s="131" t="s">
        <v>838</v>
      </c>
      <c r="G179" s="160"/>
      <c r="H179"/>
    </row>
    <row r="180" spans="1:8" ht="15" customHeight="1" x14ac:dyDescent="0.2">
      <c r="A180" s="110">
        <v>176</v>
      </c>
      <c r="B180" s="111" t="s">
        <v>46</v>
      </c>
      <c r="C180" s="113" t="s">
        <v>47</v>
      </c>
      <c r="D180" s="130" t="s">
        <v>314</v>
      </c>
      <c r="E180" s="11" t="s">
        <v>808</v>
      </c>
      <c r="F180" s="131" t="s">
        <v>2</v>
      </c>
      <c r="G180" s="160"/>
      <c r="H180"/>
    </row>
    <row r="181" spans="1:8" ht="15" customHeight="1" x14ac:dyDescent="0.2">
      <c r="A181" s="110">
        <v>177</v>
      </c>
      <c r="B181" s="111" t="s">
        <v>48</v>
      </c>
      <c r="C181" s="113" t="s">
        <v>49</v>
      </c>
      <c r="D181" s="130" t="s">
        <v>149</v>
      </c>
      <c r="E181" s="11" t="s">
        <v>843</v>
      </c>
      <c r="F181" s="131" t="s">
        <v>848</v>
      </c>
      <c r="G181" s="160"/>
      <c r="H181"/>
    </row>
    <row r="182" spans="1:8" ht="15" customHeight="1" x14ac:dyDescent="0.2">
      <c r="A182" s="110">
        <v>178</v>
      </c>
      <c r="B182" s="111" t="s">
        <v>50</v>
      </c>
      <c r="C182" s="113" t="s">
        <v>51</v>
      </c>
      <c r="D182" s="130" t="s">
        <v>141</v>
      </c>
      <c r="E182" s="11" t="s">
        <v>826</v>
      </c>
      <c r="F182" s="131" t="s">
        <v>827</v>
      </c>
      <c r="G182" s="160"/>
      <c r="H182"/>
    </row>
    <row r="183" spans="1:8" ht="15" customHeight="1" x14ac:dyDescent="0.2">
      <c r="A183" s="110">
        <v>179</v>
      </c>
      <c r="B183" s="111" t="s">
        <v>52</v>
      </c>
      <c r="C183" s="113" t="s">
        <v>53</v>
      </c>
      <c r="D183" s="130" t="s">
        <v>79</v>
      </c>
      <c r="E183" s="11" t="s">
        <v>799</v>
      </c>
      <c r="F183" s="131" t="s">
        <v>800</v>
      </c>
      <c r="G183" s="160"/>
      <c r="H183"/>
    </row>
    <row r="184" spans="1:8" ht="15" customHeight="1" x14ac:dyDescent="0.2">
      <c r="A184" s="110">
        <v>180</v>
      </c>
      <c r="B184" s="111" t="s">
        <v>66</v>
      </c>
      <c r="C184" s="113" t="s">
        <v>54</v>
      </c>
      <c r="D184" s="130" t="s">
        <v>2</v>
      </c>
      <c r="E184" s="11" t="s">
        <v>849</v>
      </c>
      <c r="F184" s="131" t="s">
        <v>850</v>
      </c>
      <c r="G184" s="160"/>
      <c r="H184"/>
    </row>
    <row r="185" spans="1:8" ht="15" customHeight="1" x14ac:dyDescent="0.2">
      <c r="A185" s="110">
        <v>181</v>
      </c>
      <c r="B185" s="111" t="s">
        <v>532</v>
      </c>
      <c r="C185" s="113" t="s">
        <v>533</v>
      </c>
      <c r="D185" s="130" t="s">
        <v>733</v>
      </c>
      <c r="E185" s="11" t="s">
        <v>834</v>
      </c>
      <c r="F185" s="131" t="s">
        <v>2</v>
      </c>
      <c r="G185" s="160"/>
      <c r="H185"/>
    </row>
    <row r="186" spans="1:8" ht="15" customHeight="1" x14ac:dyDescent="0.2">
      <c r="A186" s="110">
        <v>182</v>
      </c>
      <c r="B186" s="111" t="s">
        <v>534</v>
      </c>
      <c r="C186" s="113" t="s">
        <v>535</v>
      </c>
      <c r="D186" s="130" t="s">
        <v>724</v>
      </c>
      <c r="E186" s="11" t="s">
        <v>825</v>
      </c>
      <c r="F186" s="131" t="s">
        <v>2</v>
      </c>
      <c r="G186" s="160"/>
      <c r="H186"/>
    </row>
    <row r="187" spans="1:8" ht="15" customHeight="1" x14ac:dyDescent="0.2">
      <c r="A187" s="110">
        <v>183</v>
      </c>
      <c r="B187" s="111" t="s">
        <v>67</v>
      </c>
      <c r="C187" s="113" t="s">
        <v>536</v>
      </c>
      <c r="D187" s="130" t="s">
        <v>2</v>
      </c>
      <c r="E187" s="11" t="s">
        <v>849</v>
      </c>
      <c r="F187" s="131" t="s">
        <v>850</v>
      </c>
      <c r="G187" s="160"/>
      <c r="H187"/>
    </row>
    <row r="188" spans="1:8" ht="15" customHeight="1" x14ac:dyDescent="0.2">
      <c r="A188" s="110">
        <v>184</v>
      </c>
      <c r="B188" s="111" t="s">
        <v>537</v>
      </c>
      <c r="C188" s="113" t="s">
        <v>538</v>
      </c>
      <c r="D188" s="130" t="s">
        <v>726</v>
      </c>
      <c r="E188" s="11" t="s">
        <v>830</v>
      </c>
      <c r="F188" s="131" t="s">
        <v>2</v>
      </c>
      <c r="G188" s="160"/>
      <c r="H188"/>
    </row>
    <row r="189" spans="1:8" ht="15" customHeight="1" x14ac:dyDescent="0.2">
      <c r="A189" s="110">
        <v>185</v>
      </c>
      <c r="B189" s="111" t="s">
        <v>545</v>
      </c>
      <c r="C189" s="113" t="s">
        <v>539</v>
      </c>
      <c r="D189" s="130" t="s">
        <v>2</v>
      </c>
      <c r="E189" s="11" t="s">
        <v>815</v>
      </c>
      <c r="F189" s="131" t="s">
        <v>816</v>
      </c>
      <c r="G189" s="160"/>
      <c r="H189"/>
    </row>
    <row r="190" spans="1:8" ht="15" customHeight="1" x14ac:dyDescent="0.2">
      <c r="A190" s="110">
        <v>186</v>
      </c>
      <c r="B190" s="111" t="s">
        <v>540</v>
      </c>
      <c r="C190" s="113" t="s">
        <v>541</v>
      </c>
      <c r="D190" s="130" t="s">
        <v>2</v>
      </c>
      <c r="E190" s="11" t="s">
        <v>852</v>
      </c>
      <c r="F190" s="131" t="s">
        <v>853</v>
      </c>
      <c r="G190" s="160"/>
      <c r="H190"/>
    </row>
    <row r="191" spans="1:8" ht="15" customHeight="1" x14ac:dyDescent="0.2">
      <c r="A191" s="110">
        <v>187</v>
      </c>
      <c r="B191" s="111" t="s">
        <v>542</v>
      </c>
      <c r="C191" s="113" t="s">
        <v>543</v>
      </c>
      <c r="D191" s="130" t="s">
        <v>707</v>
      </c>
      <c r="E191" s="11" t="s">
        <v>858</v>
      </c>
      <c r="F191" s="131" t="s">
        <v>2</v>
      </c>
      <c r="G191" s="160"/>
      <c r="H191"/>
    </row>
    <row r="192" spans="1:8" ht="15" customHeight="1" x14ac:dyDescent="0.2">
      <c r="A192" s="110">
        <v>188</v>
      </c>
      <c r="B192" s="111" t="s">
        <v>544</v>
      </c>
      <c r="C192" s="113" t="s">
        <v>235</v>
      </c>
      <c r="D192" s="130" t="s">
        <v>567</v>
      </c>
      <c r="E192" s="11" t="s">
        <v>820</v>
      </c>
      <c r="F192" s="131" t="s">
        <v>821</v>
      </c>
      <c r="G192" s="160"/>
      <c r="H192"/>
    </row>
    <row r="193" spans="1:8" ht="15" customHeight="1" x14ac:dyDescent="0.2">
      <c r="A193" s="110">
        <v>189</v>
      </c>
      <c r="B193" s="111" t="s">
        <v>236</v>
      </c>
      <c r="C193" s="113" t="s">
        <v>237</v>
      </c>
      <c r="D193" s="130" t="s">
        <v>144</v>
      </c>
      <c r="E193" s="11" t="s">
        <v>842</v>
      </c>
      <c r="F193" s="131" t="s">
        <v>2</v>
      </c>
      <c r="G193" s="160"/>
      <c r="H193"/>
    </row>
    <row r="194" spans="1:8" ht="15" customHeight="1" x14ac:dyDescent="0.2">
      <c r="A194" s="110">
        <v>190</v>
      </c>
      <c r="B194" s="111" t="s">
        <v>77</v>
      </c>
      <c r="C194" s="113" t="s">
        <v>523</v>
      </c>
      <c r="D194" s="130" t="s">
        <v>2</v>
      </c>
      <c r="E194" s="11" t="s">
        <v>852</v>
      </c>
      <c r="F194" s="131" t="s">
        <v>2</v>
      </c>
      <c r="G194" s="160"/>
      <c r="H194"/>
    </row>
    <row r="195" spans="1:8" ht="15" customHeight="1" x14ac:dyDescent="0.2">
      <c r="A195" s="110">
        <v>191</v>
      </c>
      <c r="B195" s="111" t="s">
        <v>238</v>
      </c>
      <c r="C195" s="113" t="s">
        <v>239</v>
      </c>
      <c r="D195" s="130" t="s">
        <v>726</v>
      </c>
      <c r="E195" s="11" t="s">
        <v>830</v>
      </c>
      <c r="F195" s="131" t="s">
        <v>2</v>
      </c>
      <c r="G195" s="160"/>
      <c r="H195"/>
    </row>
    <row r="196" spans="1:8" ht="15" customHeight="1" x14ac:dyDescent="0.2">
      <c r="A196" s="110">
        <v>192</v>
      </c>
      <c r="B196" s="111" t="s">
        <v>546</v>
      </c>
      <c r="C196" s="113" t="s">
        <v>240</v>
      </c>
      <c r="D196" s="130" t="s">
        <v>2</v>
      </c>
      <c r="E196" s="11" t="s">
        <v>801</v>
      </c>
      <c r="F196" s="131" t="s">
        <v>802</v>
      </c>
      <c r="G196" s="160"/>
      <c r="H196"/>
    </row>
    <row r="197" spans="1:8" ht="15" customHeight="1" x14ac:dyDescent="0.2">
      <c r="A197" s="110">
        <v>193</v>
      </c>
      <c r="B197" s="111" t="s">
        <v>547</v>
      </c>
      <c r="C197" s="113" t="s">
        <v>241</v>
      </c>
      <c r="D197" s="130" t="s">
        <v>707</v>
      </c>
      <c r="E197" s="11" t="s">
        <v>858</v>
      </c>
      <c r="F197" s="131" t="s">
        <v>2</v>
      </c>
      <c r="G197" s="160"/>
      <c r="H197"/>
    </row>
    <row r="198" spans="1:8" ht="15" customHeight="1" x14ac:dyDescent="0.2">
      <c r="A198" s="110">
        <v>194</v>
      </c>
      <c r="B198" s="111" t="s">
        <v>548</v>
      </c>
      <c r="C198" s="113" t="s">
        <v>242</v>
      </c>
      <c r="D198" s="130" t="s">
        <v>567</v>
      </c>
      <c r="E198" s="11" t="s">
        <v>820</v>
      </c>
      <c r="F198" s="131" t="s">
        <v>821</v>
      </c>
      <c r="G198" s="160"/>
      <c r="H198"/>
    </row>
    <row r="199" spans="1:8" ht="15" customHeight="1" x14ac:dyDescent="0.2">
      <c r="A199" s="110">
        <v>195</v>
      </c>
      <c r="B199" s="111" t="s">
        <v>243</v>
      </c>
      <c r="C199" s="113" t="s">
        <v>244</v>
      </c>
      <c r="D199" s="130" t="s">
        <v>2</v>
      </c>
      <c r="E199" s="11" t="s">
        <v>824</v>
      </c>
      <c r="F199" s="131" t="s">
        <v>713</v>
      </c>
      <c r="G199" s="160"/>
      <c r="H199"/>
    </row>
    <row r="200" spans="1:8" ht="15" customHeight="1" x14ac:dyDescent="0.2">
      <c r="A200" s="110">
        <v>196</v>
      </c>
      <c r="B200" s="111" t="s">
        <v>245</v>
      </c>
      <c r="C200" s="113" t="s">
        <v>246</v>
      </c>
      <c r="D200" s="130" t="s">
        <v>704</v>
      </c>
      <c r="E200" s="11" t="s">
        <v>805</v>
      </c>
      <c r="F200" s="131" t="s">
        <v>2</v>
      </c>
      <c r="G200" s="160"/>
      <c r="H200"/>
    </row>
    <row r="201" spans="1:8" ht="15" customHeight="1" x14ac:dyDescent="0.2">
      <c r="A201" s="110">
        <v>197</v>
      </c>
      <c r="B201" s="111" t="s">
        <v>247</v>
      </c>
      <c r="C201" s="113" t="s">
        <v>248</v>
      </c>
      <c r="D201" s="130" t="s">
        <v>735</v>
      </c>
      <c r="E201" s="11" t="s">
        <v>822</v>
      </c>
      <c r="F201" s="131" t="s">
        <v>823</v>
      </c>
      <c r="G201" s="160"/>
      <c r="H201"/>
    </row>
    <row r="202" spans="1:8" ht="15" customHeight="1" x14ac:dyDescent="0.2">
      <c r="A202" s="110">
        <v>198</v>
      </c>
      <c r="B202" s="111" t="s">
        <v>549</v>
      </c>
      <c r="C202" s="113" t="s">
        <v>249</v>
      </c>
      <c r="D202" s="130" t="s">
        <v>2</v>
      </c>
      <c r="E202" s="11" t="s">
        <v>835</v>
      </c>
      <c r="F202" s="131" t="s">
        <v>836</v>
      </c>
      <c r="G202" s="160"/>
      <c r="H202"/>
    </row>
    <row r="203" spans="1:8" ht="15" customHeight="1" x14ac:dyDescent="0.2">
      <c r="A203" s="110">
        <v>199</v>
      </c>
      <c r="B203" s="111" t="s">
        <v>550</v>
      </c>
      <c r="C203" s="113" t="s">
        <v>250</v>
      </c>
      <c r="D203" s="130" t="s">
        <v>2</v>
      </c>
      <c r="E203" s="11" t="s">
        <v>843</v>
      </c>
      <c r="F203" s="131" t="s">
        <v>848</v>
      </c>
      <c r="G203" s="160"/>
      <c r="H203"/>
    </row>
    <row r="204" spans="1:8" ht="15" customHeight="1" x14ac:dyDescent="0.2">
      <c r="A204" s="110">
        <v>200</v>
      </c>
      <c r="B204" s="111" t="s">
        <v>551</v>
      </c>
      <c r="C204" s="113" t="s">
        <v>251</v>
      </c>
      <c r="D204" s="130" t="s">
        <v>2</v>
      </c>
      <c r="E204" s="11" t="s">
        <v>826</v>
      </c>
      <c r="F204" s="131" t="s">
        <v>827</v>
      </c>
      <c r="G204" s="160"/>
      <c r="H204"/>
    </row>
    <row r="205" spans="1:8" ht="15" customHeight="1" x14ac:dyDescent="0.2">
      <c r="A205" s="110">
        <v>201</v>
      </c>
      <c r="B205" s="111" t="s">
        <v>552</v>
      </c>
      <c r="C205" s="113" t="s">
        <v>252</v>
      </c>
      <c r="D205" s="130" t="s">
        <v>2</v>
      </c>
      <c r="E205" s="11" t="s">
        <v>813</v>
      </c>
      <c r="F205" s="131" t="s">
        <v>814</v>
      </c>
      <c r="G205" s="160"/>
      <c r="H205"/>
    </row>
    <row r="206" spans="1:8" ht="15" customHeight="1" x14ac:dyDescent="0.2">
      <c r="A206" s="110">
        <v>202</v>
      </c>
      <c r="B206" s="111" t="s">
        <v>253</v>
      </c>
      <c r="C206" s="113" t="s">
        <v>254</v>
      </c>
      <c r="D206" s="130" t="s">
        <v>735</v>
      </c>
      <c r="E206" s="11" t="s">
        <v>822</v>
      </c>
      <c r="F206" s="131" t="s">
        <v>823</v>
      </c>
      <c r="G206" s="160"/>
      <c r="H206"/>
    </row>
    <row r="207" spans="1:8" ht="15" customHeight="1" x14ac:dyDescent="0.2">
      <c r="A207" s="110">
        <v>203</v>
      </c>
      <c r="B207" s="111" t="s">
        <v>255</v>
      </c>
      <c r="C207" s="113" t="s">
        <v>256</v>
      </c>
      <c r="D207" s="130" t="s">
        <v>141</v>
      </c>
      <c r="E207" s="11" t="s">
        <v>826</v>
      </c>
      <c r="F207" s="131" t="s">
        <v>827</v>
      </c>
      <c r="G207" s="160"/>
      <c r="H207"/>
    </row>
    <row r="208" spans="1:8" ht="15" customHeight="1" x14ac:dyDescent="0.2">
      <c r="A208" s="110">
        <v>204</v>
      </c>
      <c r="B208" s="111" t="s">
        <v>553</v>
      </c>
      <c r="C208" s="113" t="s">
        <v>257</v>
      </c>
      <c r="D208" s="130" t="s">
        <v>2</v>
      </c>
      <c r="E208" s="11" t="s">
        <v>805</v>
      </c>
      <c r="F208" s="131" t="s">
        <v>828</v>
      </c>
      <c r="G208" s="160"/>
      <c r="H208"/>
    </row>
    <row r="209" spans="1:8" ht="15" customHeight="1" x14ac:dyDescent="0.2">
      <c r="A209" s="110">
        <v>205</v>
      </c>
      <c r="B209" s="111" t="s">
        <v>261</v>
      </c>
      <c r="C209" s="113" t="s">
        <v>262</v>
      </c>
      <c r="D209" s="130" t="s">
        <v>314</v>
      </c>
      <c r="E209" s="11" t="s">
        <v>808</v>
      </c>
      <c r="F209" s="131" t="s">
        <v>2</v>
      </c>
      <c r="G209" s="160"/>
      <c r="H209"/>
    </row>
    <row r="210" spans="1:8" ht="15" customHeight="1" x14ac:dyDescent="0.2">
      <c r="A210" s="110">
        <v>206</v>
      </c>
      <c r="B210" s="111" t="s">
        <v>554</v>
      </c>
      <c r="C210" s="113" t="s">
        <v>263</v>
      </c>
      <c r="D210" s="130" t="s">
        <v>2</v>
      </c>
      <c r="E210" s="11" t="s">
        <v>854</v>
      </c>
      <c r="F210" s="131" t="s">
        <v>855</v>
      </c>
      <c r="G210" s="160"/>
      <c r="H210"/>
    </row>
    <row r="211" spans="1:8" ht="15" customHeight="1" x14ac:dyDescent="0.2">
      <c r="A211" s="110">
        <v>207</v>
      </c>
      <c r="B211" s="111" t="s">
        <v>264</v>
      </c>
      <c r="C211" s="113" t="s">
        <v>265</v>
      </c>
      <c r="D211" s="130" t="s">
        <v>730</v>
      </c>
      <c r="E211" s="11" t="s">
        <v>832</v>
      </c>
      <c r="F211" s="131" t="s">
        <v>833</v>
      </c>
      <c r="G211" s="160"/>
      <c r="H211"/>
    </row>
    <row r="212" spans="1:8" ht="15" customHeight="1" x14ac:dyDescent="0.2">
      <c r="A212" s="110">
        <v>208</v>
      </c>
      <c r="B212" s="111" t="s">
        <v>555</v>
      </c>
      <c r="C212" s="113" t="s">
        <v>266</v>
      </c>
      <c r="D212" s="130" t="s">
        <v>155</v>
      </c>
      <c r="E212" s="11" t="s">
        <v>851</v>
      </c>
      <c r="F212" s="131" t="s">
        <v>2</v>
      </c>
      <c r="G212" s="160"/>
      <c r="H212"/>
    </row>
    <row r="213" spans="1:8" ht="15" customHeight="1" x14ac:dyDescent="0.2">
      <c r="A213" s="110">
        <v>209</v>
      </c>
      <c r="B213" s="111" t="s">
        <v>267</v>
      </c>
      <c r="C213" s="113" t="s">
        <v>268</v>
      </c>
      <c r="D213" s="130" t="s">
        <v>735</v>
      </c>
      <c r="E213" s="11" t="s">
        <v>822</v>
      </c>
      <c r="F213" s="131" t="s">
        <v>823</v>
      </c>
      <c r="G213" s="160"/>
      <c r="H213"/>
    </row>
    <row r="214" spans="1:8" ht="15" customHeight="1" x14ac:dyDescent="0.2">
      <c r="A214" s="110">
        <v>210</v>
      </c>
      <c r="B214" s="111" t="s">
        <v>556</v>
      </c>
      <c r="C214" s="113" t="s">
        <v>269</v>
      </c>
      <c r="D214" s="130" t="s">
        <v>314</v>
      </c>
      <c r="E214" s="11" t="s">
        <v>808</v>
      </c>
      <c r="F214" s="131" t="s">
        <v>2</v>
      </c>
      <c r="G214" s="160"/>
      <c r="H214"/>
    </row>
    <row r="215" spans="1:8" ht="15" customHeight="1" x14ac:dyDescent="0.2">
      <c r="A215" s="110">
        <v>211</v>
      </c>
      <c r="B215" s="111" t="s">
        <v>270</v>
      </c>
      <c r="C215" s="113" t="s">
        <v>271</v>
      </c>
      <c r="D215" s="130" t="s">
        <v>146</v>
      </c>
      <c r="E215" s="11" t="s">
        <v>844</v>
      </c>
      <c r="F215" s="131" t="s">
        <v>845</v>
      </c>
      <c r="G215" s="160"/>
      <c r="H215"/>
    </row>
    <row r="216" spans="1:8" ht="15" customHeight="1" x14ac:dyDescent="0.2">
      <c r="A216" s="110">
        <v>212</v>
      </c>
      <c r="B216" s="111" t="s">
        <v>272</v>
      </c>
      <c r="C216" s="113" t="s">
        <v>273</v>
      </c>
      <c r="D216" s="130" t="s">
        <v>2</v>
      </c>
      <c r="E216" s="11" t="s">
        <v>824</v>
      </c>
      <c r="F216" s="131" t="s">
        <v>713</v>
      </c>
      <c r="G216" s="160"/>
      <c r="H216"/>
    </row>
    <row r="217" spans="1:8" ht="15" customHeight="1" x14ac:dyDescent="0.2">
      <c r="A217" s="110">
        <v>213</v>
      </c>
      <c r="B217" s="111" t="s">
        <v>274</v>
      </c>
      <c r="C217" s="113" t="s">
        <v>275</v>
      </c>
      <c r="D217" s="130" t="s">
        <v>230</v>
      </c>
      <c r="E217" s="11" t="s">
        <v>811</v>
      </c>
      <c r="F217" s="131" t="s">
        <v>812</v>
      </c>
      <c r="G217" s="160"/>
      <c r="H217"/>
    </row>
    <row r="218" spans="1:8" ht="15" customHeight="1" x14ac:dyDescent="0.2">
      <c r="A218" s="110">
        <v>214</v>
      </c>
      <c r="B218" s="111" t="s">
        <v>276</v>
      </c>
      <c r="C218" s="113" t="s">
        <v>277</v>
      </c>
      <c r="D218" s="130" t="s">
        <v>735</v>
      </c>
      <c r="E218" s="11" t="s">
        <v>822</v>
      </c>
      <c r="F218" s="131" t="s">
        <v>823</v>
      </c>
      <c r="G218" s="160"/>
      <c r="H218"/>
    </row>
    <row r="219" spans="1:8" ht="15" customHeight="1" x14ac:dyDescent="0.2">
      <c r="A219" s="110">
        <v>215</v>
      </c>
      <c r="B219" s="111" t="s">
        <v>278</v>
      </c>
      <c r="C219" s="113" t="s">
        <v>279</v>
      </c>
      <c r="D219" s="130" t="s">
        <v>152</v>
      </c>
      <c r="E219" s="11" t="s">
        <v>797</v>
      </c>
      <c r="F219" s="131" t="s">
        <v>831</v>
      </c>
      <c r="G219" s="160"/>
      <c r="H219"/>
    </row>
    <row r="220" spans="1:8" ht="15" customHeight="1" x14ac:dyDescent="0.2">
      <c r="A220" s="110">
        <v>216</v>
      </c>
      <c r="B220" s="111" t="s">
        <v>280</v>
      </c>
      <c r="C220" s="113" t="s">
        <v>281</v>
      </c>
      <c r="D220" s="130" t="s">
        <v>2</v>
      </c>
      <c r="E220" s="11" t="s">
        <v>809</v>
      </c>
      <c r="F220" s="131" t="s">
        <v>810</v>
      </c>
      <c r="G220" s="160"/>
      <c r="H220"/>
    </row>
    <row r="221" spans="1:8" ht="15" customHeight="1" x14ac:dyDescent="0.2">
      <c r="A221" s="110">
        <v>217</v>
      </c>
      <c r="B221" s="111" t="s">
        <v>282</v>
      </c>
      <c r="C221" s="113" t="s">
        <v>283</v>
      </c>
      <c r="D221" s="130" t="s">
        <v>707</v>
      </c>
      <c r="E221" s="11" t="s">
        <v>858</v>
      </c>
      <c r="F221" s="131" t="s">
        <v>2</v>
      </c>
      <c r="G221" s="160"/>
      <c r="H221"/>
    </row>
    <row r="222" spans="1:8" ht="15" customHeight="1" x14ac:dyDescent="0.2">
      <c r="A222" s="110">
        <v>218</v>
      </c>
      <c r="B222" s="111" t="s">
        <v>284</v>
      </c>
      <c r="C222" s="113" t="s">
        <v>285</v>
      </c>
      <c r="D222" s="130" t="s">
        <v>155</v>
      </c>
      <c r="E222" s="11" t="s">
        <v>851</v>
      </c>
      <c r="F222" s="131" t="s">
        <v>2</v>
      </c>
      <c r="G222" s="160"/>
      <c r="H222"/>
    </row>
    <row r="223" spans="1:8" ht="15" customHeight="1" x14ac:dyDescent="0.2">
      <c r="A223" s="110">
        <v>219</v>
      </c>
      <c r="B223" s="111" t="s">
        <v>286</v>
      </c>
      <c r="C223" s="113" t="s">
        <v>287</v>
      </c>
      <c r="D223" s="130" t="s">
        <v>82</v>
      </c>
      <c r="E223" s="11" t="s">
        <v>801</v>
      </c>
      <c r="F223" s="131" t="s">
        <v>802</v>
      </c>
      <c r="G223" s="160"/>
      <c r="H223"/>
    </row>
    <row r="224" spans="1:8" ht="15" customHeight="1" x14ac:dyDescent="0.2">
      <c r="A224" s="110">
        <v>220</v>
      </c>
      <c r="B224" s="111" t="s">
        <v>288</v>
      </c>
      <c r="C224" s="113" t="s">
        <v>289</v>
      </c>
      <c r="D224" s="130" t="s">
        <v>233</v>
      </c>
      <c r="E224" s="11" t="s">
        <v>813</v>
      </c>
      <c r="F224" s="131" t="s">
        <v>814</v>
      </c>
      <c r="G224" s="160"/>
      <c r="H224"/>
    </row>
    <row r="225" spans="1:8" ht="15" customHeight="1" x14ac:dyDescent="0.2">
      <c r="A225" s="110">
        <v>221</v>
      </c>
      <c r="B225" s="111" t="s">
        <v>557</v>
      </c>
      <c r="C225" s="113" t="s">
        <v>290</v>
      </c>
      <c r="D225" s="130" t="s">
        <v>2</v>
      </c>
      <c r="E225" s="11" t="s">
        <v>820</v>
      </c>
      <c r="F225" s="131" t="s">
        <v>821</v>
      </c>
      <c r="G225" s="160"/>
      <c r="H225"/>
    </row>
    <row r="226" spans="1:8" ht="15" customHeight="1" x14ac:dyDescent="0.2">
      <c r="A226" s="110">
        <v>222</v>
      </c>
      <c r="B226" s="111" t="s">
        <v>291</v>
      </c>
      <c r="C226" s="113" t="s">
        <v>292</v>
      </c>
      <c r="D226" s="130" t="s">
        <v>146</v>
      </c>
      <c r="E226" s="11" t="s">
        <v>844</v>
      </c>
      <c r="F226" s="131" t="s">
        <v>845</v>
      </c>
      <c r="G226" s="160"/>
      <c r="H226"/>
    </row>
    <row r="227" spans="1:8" ht="15" customHeight="1" x14ac:dyDescent="0.2">
      <c r="A227" s="110">
        <v>223</v>
      </c>
      <c r="B227" s="111" t="s">
        <v>293</v>
      </c>
      <c r="C227" s="113" t="s">
        <v>294</v>
      </c>
      <c r="D227" s="130" t="s">
        <v>2</v>
      </c>
      <c r="E227" s="11" t="s">
        <v>824</v>
      </c>
      <c r="F227" s="131" t="s">
        <v>713</v>
      </c>
      <c r="G227" s="160"/>
      <c r="H227"/>
    </row>
    <row r="228" spans="1:8" ht="15" customHeight="1" x14ac:dyDescent="0.2">
      <c r="A228" s="110">
        <v>224</v>
      </c>
      <c r="B228" s="111" t="s">
        <v>295</v>
      </c>
      <c r="C228" s="113" t="s">
        <v>296</v>
      </c>
      <c r="D228" s="130" t="s">
        <v>2</v>
      </c>
      <c r="E228" s="11" t="s">
        <v>819</v>
      </c>
      <c r="F228" s="131" t="s">
        <v>711</v>
      </c>
      <c r="G228" s="160"/>
      <c r="H228"/>
    </row>
    <row r="229" spans="1:8" ht="15" customHeight="1" x14ac:dyDescent="0.2">
      <c r="A229" s="110">
        <v>225</v>
      </c>
      <c r="B229" s="111" t="s">
        <v>297</v>
      </c>
      <c r="C229" s="113" t="s">
        <v>298</v>
      </c>
      <c r="D229" s="130" t="s">
        <v>146</v>
      </c>
      <c r="E229" s="11" t="s">
        <v>844</v>
      </c>
      <c r="F229" s="131" t="s">
        <v>845</v>
      </c>
      <c r="G229" s="160"/>
      <c r="H229"/>
    </row>
    <row r="230" spans="1:8" ht="15" customHeight="1" x14ac:dyDescent="0.2">
      <c r="A230" s="110">
        <v>226</v>
      </c>
      <c r="B230" s="111" t="s">
        <v>299</v>
      </c>
      <c r="C230" s="113" t="s">
        <v>300</v>
      </c>
      <c r="D230" s="130" t="s">
        <v>159</v>
      </c>
      <c r="E230" s="11" t="s">
        <v>815</v>
      </c>
      <c r="F230" s="131" t="s">
        <v>848</v>
      </c>
      <c r="G230" s="160"/>
      <c r="H230"/>
    </row>
    <row r="231" spans="1:8" ht="15" customHeight="1" x14ac:dyDescent="0.2">
      <c r="A231" s="110">
        <v>227</v>
      </c>
      <c r="B231" s="111" t="s">
        <v>301</v>
      </c>
      <c r="C231" s="113" t="s">
        <v>569</v>
      </c>
      <c r="D231" s="130" t="s">
        <v>2</v>
      </c>
      <c r="E231" s="11" t="s">
        <v>856</v>
      </c>
      <c r="F231" s="131" t="s">
        <v>857</v>
      </c>
      <c r="G231" s="160"/>
      <c r="H231"/>
    </row>
    <row r="232" spans="1:8" ht="15" customHeight="1" x14ac:dyDescent="0.2">
      <c r="A232" s="110">
        <v>228</v>
      </c>
      <c r="B232" s="111" t="s">
        <v>570</v>
      </c>
      <c r="C232" s="113" t="s">
        <v>571</v>
      </c>
      <c r="D232" s="130" t="s">
        <v>146</v>
      </c>
      <c r="E232" s="11" t="s">
        <v>844</v>
      </c>
      <c r="F232" s="131" t="s">
        <v>845</v>
      </c>
      <c r="G232" s="160"/>
      <c r="H232"/>
    </row>
    <row r="233" spans="1:8" ht="15" customHeight="1" x14ac:dyDescent="0.2">
      <c r="A233" s="110">
        <v>229</v>
      </c>
      <c r="B233" s="111" t="s">
        <v>572</v>
      </c>
      <c r="C233" s="113" t="s">
        <v>573</v>
      </c>
      <c r="D233" s="130" t="s">
        <v>85</v>
      </c>
      <c r="E233" s="11" t="s">
        <v>803</v>
      </c>
      <c r="F233" s="131" t="s">
        <v>804</v>
      </c>
      <c r="G233" s="160"/>
      <c r="H233"/>
    </row>
    <row r="234" spans="1:8" ht="15" customHeight="1" x14ac:dyDescent="0.2">
      <c r="A234" s="110">
        <v>230</v>
      </c>
      <c r="B234" s="111" t="s">
        <v>574</v>
      </c>
      <c r="C234" s="113" t="s">
        <v>575</v>
      </c>
      <c r="D234" s="130" t="s">
        <v>2</v>
      </c>
      <c r="E234" s="11" t="s">
        <v>809</v>
      </c>
      <c r="F234" s="131" t="s">
        <v>810</v>
      </c>
      <c r="G234" s="160"/>
      <c r="H234"/>
    </row>
    <row r="235" spans="1:8" ht="15" customHeight="1" x14ac:dyDescent="0.2">
      <c r="A235" s="110">
        <v>231</v>
      </c>
      <c r="B235" s="111" t="s">
        <v>576</v>
      </c>
      <c r="C235" s="113" t="s">
        <v>577</v>
      </c>
      <c r="D235" s="130" t="s">
        <v>85</v>
      </c>
      <c r="E235" s="11" t="s">
        <v>803</v>
      </c>
      <c r="F235" s="131" t="s">
        <v>804</v>
      </c>
      <c r="G235" s="160"/>
      <c r="H235"/>
    </row>
    <row r="236" spans="1:8" ht="15" customHeight="1" x14ac:dyDescent="0.2">
      <c r="A236" s="110">
        <v>232</v>
      </c>
      <c r="B236" s="111" t="s">
        <v>727</v>
      </c>
      <c r="C236" s="113" t="s">
        <v>524</v>
      </c>
      <c r="D236" s="130" t="s">
        <v>2</v>
      </c>
      <c r="E236" s="11" t="s">
        <v>832</v>
      </c>
      <c r="F236" s="131" t="s">
        <v>859</v>
      </c>
      <c r="G236" s="160"/>
      <c r="H236"/>
    </row>
    <row r="237" spans="1:8" ht="15" customHeight="1" x14ac:dyDescent="0.2">
      <c r="A237" s="110">
        <v>233</v>
      </c>
      <c r="B237" s="111" t="s">
        <v>558</v>
      </c>
      <c r="C237" s="113" t="s">
        <v>578</v>
      </c>
      <c r="D237" s="130" t="s">
        <v>2</v>
      </c>
      <c r="E237" s="11" t="s">
        <v>805</v>
      </c>
      <c r="F237" s="131" t="s">
        <v>828</v>
      </c>
      <c r="G237" s="160"/>
      <c r="H237"/>
    </row>
    <row r="238" spans="1:8" ht="15" customHeight="1" x14ac:dyDescent="0.2">
      <c r="A238" s="110">
        <v>234</v>
      </c>
      <c r="B238" s="111" t="s">
        <v>579</v>
      </c>
      <c r="C238" s="113" t="s">
        <v>580</v>
      </c>
      <c r="D238" s="130" t="s">
        <v>2</v>
      </c>
      <c r="E238" s="11" t="s">
        <v>819</v>
      </c>
      <c r="F238" s="131" t="s">
        <v>711</v>
      </c>
      <c r="G238" s="160"/>
      <c r="H238"/>
    </row>
    <row r="239" spans="1:8" ht="15" customHeight="1" x14ac:dyDescent="0.2">
      <c r="A239" s="110">
        <v>235</v>
      </c>
      <c r="B239" s="111" t="s">
        <v>581</v>
      </c>
      <c r="C239" s="113" t="s">
        <v>582</v>
      </c>
      <c r="D239" s="130" t="s">
        <v>88</v>
      </c>
      <c r="E239" s="11" t="s">
        <v>805</v>
      </c>
      <c r="F239" s="131" t="s">
        <v>806</v>
      </c>
      <c r="G239" s="160"/>
      <c r="H239"/>
    </row>
    <row r="240" spans="1:8" ht="15" customHeight="1" x14ac:dyDescent="0.2">
      <c r="A240" s="110">
        <v>236</v>
      </c>
      <c r="B240" s="111" t="s">
        <v>583</v>
      </c>
      <c r="C240" s="113" t="s">
        <v>584</v>
      </c>
      <c r="D240" s="130" t="s">
        <v>162</v>
      </c>
      <c r="E240" s="11" t="s">
        <v>835</v>
      </c>
      <c r="F240" s="131" t="s">
        <v>836</v>
      </c>
      <c r="G240" s="160"/>
      <c r="H240"/>
    </row>
    <row r="241" spans="1:8" ht="15" customHeight="1" x14ac:dyDescent="0.2">
      <c r="A241" s="110">
        <v>237</v>
      </c>
      <c r="B241" s="111" t="s">
        <v>585</v>
      </c>
      <c r="C241" s="113" t="s">
        <v>586</v>
      </c>
      <c r="D241" s="130" t="s">
        <v>79</v>
      </c>
      <c r="E241" s="11" t="s">
        <v>799</v>
      </c>
      <c r="F241" s="131" t="s">
        <v>800</v>
      </c>
      <c r="G241" s="160"/>
      <c r="H241"/>
    </row>
    <row r="242" spans="1:8" ht="15" customHeight="1" x14ac:dyDescent="0.2">
      <c r="A242" s="110">
        <v>238</v>
      </c>
      <c r="B242" s="111" t="s">
        <v>559</v>
      </c>
      <c r="C242" s="113" t="s">
        <v>587</v>
      </c>
      <c r="D242" s="130" t="s">
        <v>2</v>
      </c>
      <c r="E242" s="11" t="s">
        <v>815</v>
      </c>
      <c r="F242" s="131" t="s">
        <v>816</v>
      </c>
      <c r="G242" s="160"/>
      <c r="H242"/>
    </row>
    <row r="243" spans="1:8" ht="15" customHeight="1" x14ac:dyDescent="0.2">
      <c r="A243" s="110">
        <v>239</v>
      </c>
      <c r="B243" s="111" t="s">
        <v>588</v>
      </c>
      <c r="C243" s="113" t="s">
        <v>589</v>
      </c>
      <c r="D243" s="130" t="s">
        <v>149</v>
      </c>
      <c r="E243" s="11" t="s">
        <v>843</v>
      </c>
      <c r="F243" s="131" t="s">
        <v>848</v>
      </c>
      <c r="G243" s="160"/>
      <c r="H243"/>
    </row>
    <row r="244" spans="1:8" ht="15" customHeight="1" x14ac:dyDescent="0.2">
      <c r="A244" s="110">
        <v>240</v>
      </c>
      <c r="B244" s="111" t="s">
        <v>590</v>
      </c>
      <c r="C244" s="113" t="s">
        <v>591</v>
      </c>
      <c r="D244" s="130" t="s">
        <v>724</v>
      </c>
      <c r="E244" s="11" t="s">
        <v>825</v>
      </c>
      <c r="F244" s="131" t="s">
        <v>2</v>
      </c>
      <c r="G244" s="160"/>
      <c r="H244"/>
    </row>
    <row r="245" spans="1:8" ht="15" customHeight="1" x14ac:dyDescent="0.2">
      <c r="A245" s="110">
        <v>241</v>
      </c>
      <c r="B245" s="111" t="s">
        <v>616</v>
      </c>
      <c r="C245" s="113" t="s">
        <v>617</v>
      </c>
      <c r="D245" s="130" t="s">
        <v>724</v>
      </c>
      <c r="E245" s="11" t="s">
        <v>825</v>
      </c>
      <c r="F245" s="131" t="s">
        <v>2</v>
      </c>
      <c r="G245" s="160"/>
      <c r="H245"/>
    </row>
    <row r="246" spans="1:8" ht="15" customHeight="1" x14ac:dyDescent="0.2">
      <c r="A246" s="110">
        <v>242</v>
      </c>
      <c r="B246" s="111" t="s">
        <v>618</v>
      </c>
      <c r="C246" s="113" t="s">
        <v>619</v>
      </c>
      <c r="D246" s="130" t="s">
        <v>76</v>
      </c>
      <c r="E246" s="11" t="s">
        <v>798</v>
      </c>
      <c r="F246" s="131" t="s">
        <v>2</v>
      </c>
      <c r="G246" s="160"/>
      <c r="H246"/>
    </row>
    <row r="247" spans="1:8" ht="15" customHeight="1" x14ac:dyDescent="0.2">
      <c r="A247" s="110">
        <v>243</v>
      </c>
      <c r="B247" s="111" t="s">
        <v>620</v>
      </c>
      <c r="C247" s="113" t="s">
        <v>621</v>
      </c>
      <c r="D247" s="130" t="s">
        <v>726</v>
      </c>
      <c r="E247" s="11" t="s">
        <v>830</v>
      </c>
      <c r="F247" s="131" t="s">
        <v>2</v>
      </c>
      <c r="G247" s="160"/>
      <c r="H247"/>
    </row>
    <row r="248" spans="1:8" ht="15" customHeight="1" x14ac:dyDescent="0.2">
      <c r="A248" s="110">
        <v>244</v>
      </c>
      <c r="B248" s="111" t="s">
        <v>622</v>
      </c>
      <c r="C248" s="113" t="s">
        <v>623</v>
      </c>
      <c r="D248" s="130" t="s">
        <v>144</v>
      </c>
      <c r="E248" s="11" t="s">
        <v>842</v>
      </c>
      <c r="F248" s="131" t="s">
        <v>2</v>
      </c>
      <c r="G248" s="160"/>
      <c r="H248"/>
    </row>
    <row r="249" spans="1:8" ht="15" customHeight="1" x14ac:dyDescent="0.2">
      <c r="A249" s="110">
        <v>245</v>
      </c>
      <c r="B249" s="111" t="s">
        <v>624</v>
      </c>
      <c r="C249" s="113" t="s">
        <v>625</v>
      </c>
      <c r="D249" s="130" t="s">
        <v>704</v>
      </c>
      <c r="E249" s="11" t="s">
        <v>805</v>
      </c>
      <c r="F249" s="131" t="s">
        <v>2</v>
      </c>
      <c r="G249" s="160"/>
      <c r="H249"/>
    </row>
    <row r="250" spans="1:8" ht="15" customHeight="1" x14ac:dyDescent="0.2">
      <c r="A250" s="110">
        <v>246</v>
      </c>
      <c r="B250" s="111" t="s">
        <v>626</v>
      </c>
      <c r="C250" s="113" t="s">
        <v>627</v>
      </c>
      <c r="D250" s="130" t="s">
        <v>735</v>
      </c>
      <c r="E250" s="11" t="s">
        <v>822</v>
      </c>
      <c r="F250" s="131" t="s">
        <v>823</v>
      </c>
      <c r="G250" s="160"/>
      <c r="H250"/>
    </row>
    <row r="251" spans="1:8" ht="15" customHeight="1" x14ac:dyDescent="0.2">
      <c r="A251" s="110">
        <v>247</v>
      </c>
      <c r="B251" s="111" t="s">
        <v>628</v>
      </c>
      <c r="C251" s="113" t="s">
        <v>629</v>
      </c>
      <c r="D251" s="130" t="s">
        <v>159</v>
      </c>
      <c r="E251" s="11" t="s">
        <v>815</v>
      </c>
      <c r="F251" s="131" t="s">
        <v>848</v>
      </c>
      <c r="G251" s="160"/>
      <c r="H251"/>
    </row>
    <row r="252" spans="1:8" ht="15" customHeight="1" x14ac:dyDescent="0.2">
      <c r="A252" s="110">
        <v>248</v>
      </c>
      <c r="B252" s="111" t="s">
        <v>630</v>
      </c>
      <c r="C252" s="113" t="s">
        <v>631</v>
      </c>
      <c r="D252" s="130" t="s">
        <v>165</v>
      </c>
      <c r="E252" s="11" t="s">
        <v>837</v>
      </c>
      <c r="F252" s="131" t="s">
        <v>838</v>
      </c>
      <c r="G252" s="160"/>
      <c r="H252"/>
    </row>
    <row r="253" spans="1:8" ht="15" customHeight="1" x14ac:dyDescent="0.2">
      <c r="A253" s="110">
        <v>249</v>
      </c>
      <c r="B253" s="111" t="s">
        <v>632</v>
      </c>
      <c r="C253" s="113" t="s">
        <v>633</v>
      </c>
      <c r="D253" s="130" t="s">
        <v>2</v>
      </c>
      <c r="E253" s="11" t="s">
        <v>852</v>
      </c>
      <c r="F253" s="131" t="s">
        <v>853</v>
      </c>
      <c r="G253" s="160"/>
      <c r="H253"/>
    </row>
    <row r="254" spans="1:8" ht="15" customHeight="1" x14ac:dyDescent="0.2">
      <c r="A254" s="110">
        <v>250</v>
      </c>
      <c r="B254" s="111" t="s">
        <v>560</v>
      </c>
      <c r="C254" s="113" t="s">
        <v>634</v>
      </c>
      <c r="D254" s="130" t="s">
        <v>2</v>
      </c>
      <c r="E254" s="11" t="s">
        <v>813</v>
      </c>
      <c r="F254" s="131" t="s">
        <v>814</v>
      </c>
      <c r="G254" s="160"/>
      <c r="H254"/>
    </row>
    <row r="255" spans="1:8" ht="15" customHeight="1" x14ac:dyDescent="0.2">
      <c r="A255" s="110">
        <v>251</v>
      </c>
      <c r="B255" s="111" t="s">
        <v>561</v>
      </c>
      <c r="C255" s="113" t="s">
        <v>635</v>
      </c>
      <c r="D255" s="130" t="s">
        <v>2</v>
      </c>
      <c r="E255" s="11" t="s">
        <v>811</v>
      </c>
      <c r="F255" s="131" t="s">
        <v>812</v>
      </c>
      <c r="G255" s="160"/>
      <c r="H255"/>
    </row>
    <row r="256" spans="1:8" ht="15" customHeight="1" x14ac:dyDescent="0.2">
      <c r="A256" s="110">
        <v>252</v>
      </c>
      <c r="B256" s="111" t="s">
        <v>636</v>
      </c>
      <c r="C256" s="113" t="s">
        <v>637</v>
      </c>
      <c r="D256" s="130" t="s">
        <v>314</v>
      </c>
      <c r="E256" s="11" t="s">
        <v>808</v>
      </c>
      <c r="F256" s="131" t="s">
        <v>2</v>
      </c>
      <c r="G256" s="160"/>
      <c r="H256"/>
    </row>
    <row r="257" spans="1:8" ht="15" customHeight="1" x14ac:dyDescent="0.2">
      <c r="A257" s="110">
        <v>253</v>
      </c>
      <c r="B257" s="111" t="s">
        <v>638</v>
      </c>
      <c r="C257" s="113" t="s">
        <v>639</v>
      </c>
      <c r="D257" s="130" t="s">
        <v>155</v>
      </c>
      <c r="E257" s="11" t="s">
        <v>851</v>
      </c>
      <c r="F257" s="131" t="s">
        <v>2</v>
      </c>
      <c r="G257" s="160"/>
      <c r="H257"/>
    </row>
    <row r="258" spans="1:8" ht="15" customHeight="1" x14ac:dyDescent="0.2">
      <c r="A258" s="110">
        <v>254</v>
      </c>
      <c r="B258" s="111" t="s">
        <v>640</v>
      </c>
      <c r="C258" s="113" t="s">
        <v>641</v>
      </c>
      <c r="D258" s="130" t="s">
        <v>733</v>
      </c>
      <c r="E258" s="11" t="s">
        <v>834</v>
      </c>
      <c r="F258" s="131" t="s">
        <v>2</v>
      </c>
      <c r="G258" s="160"/>
      <c r="H258"/>
    </row>
    <row r="259" spans="1:8" ht="15" customHeight="1" x14ac:dyDescent="0.2">
      <c r="A259" s="110">
        <v>255</v>
      </c>
      <c r="B259" s="111" t="s">
        <v>642</v>
      </c>
      <c r="C259" s="113" t="s">
        <v>643</v>
      </c>
      <c r="D259" s="130" t="s">
        <v>228</v>
      </c>
      <c r="E259" s="11" t="s">
        <v>807</v>
      </c>
      <c r="F259" s="131" t="s">
        <v>2</v>
      </c>
      <c r="G259" s="160"/>
      <c r="H259"/>
    </row>
    <row r="260" spans="1:8" ht="15" customHeight="1" x14ac:dyDescent="0.2">
      <c r="A260" s="110">
        <v>256</v>
      </c>
      <c r="B260" s="111" t="s">
        <v>644</v>
      </c>
      <c r="C260" s="113" t="s">
        <v>645</v>
      </c>
      <c r="D260" s="130" t="s">
        <v>2</v>
      </c>
      <c r="E260" s="11" t="s">
        <v>856</v>
      </c>
      <c r="F260" s="131" t="s">
        <v>857</v>
      </c>
      <c r="G260" s="160"/>
      <c r="H260"/>
    </row>
    <row r="261" spans="1:8" ht="15" customHeight="1" x14ac:dyDescent="0.2">
      <c r="A261" s="110">
        <v>257</v>
      </c>
      <c r="B261" s="111" t="s">
        <v>646</v>
      </c>
      <c r="C261" s="113" t="s">
        <v>647</v>
      </c>
      <c r="D261" s="130" t="s">
        <v>165</v>
      </c>
      <c r="E261" s="11" t="s">
        <v>837</v>
      </c>
      <c r="F261" s="131" t="s">
        <v>838</v>
      </c>
      <c r="G261" s="160"/>
      <c r="H261"/>
    </row>
    <row r="262" spans="1:8" ht="15" customHeight="1" x14ac:dyDescent="0.2">
      <c r="A262" s="110">
        <v>258</v>
      </c>
      <c r="B262" s="111" t="s">
        <v>648</v>
      </c>
      <c r="C262" s="113" t="s">
        <v>649</v>
      </c>
      <c r="D262" s="130" t="s">
        <v>165</v>
      </c>
      <c r="E262" s="11" t="s">
        <v>837</v>
      </c>
      <c r="F262" s="131" t="s">
        <v>838</v>
      </c>
      <c r="G262" s="160"/>
      <c r="H262"/>
    </row>
    <row r="263" spans="1:8" ht="15" customHeight="1" x14ac:dyDescent="0.2">
      <c r="A263" s="110">
        <v>259</v>
      </c>
      <c r="B263" s="111" t="s">
        <v>650</v>
      </c>
      <c r="C263" s="113" t="s">
        <v>651</v>
      </c>
      <c r="D263" s="130" t="s">
        <v>733</v>
      </c>
      <c r="E263" s="11" t="s">
        <v>834</v>
      </c>
      <c r="F263" s="131" t="s">
        <v>2</v>
      </c>
      <c r="G263" s="160"/>
      <c r="H263"/>
    </row>
    <row r="264" spans="1:8" ht="15" customHeight="1" x14ac:dyDescent="0.2">
      <c r="A264" s="110">
        <v>260</v>
      </c>
      <c r="B264" s="111" t="s">
        <v>652</v>
      </c>
      <c r="C264" s="113" t="s">
        <v>653</v>
      </c>
      <c r="D264" s="130" t="s">
        <v>2</v>
      </c>
      <c r="E264" s="11" t="s">
        <v>824</v>
      </c>
      <c r="F264" s="131" t="s">
        <v>713</v>
      </c>
      <c r="G264" s="160"/>
      <c r="H264"/>
    </row>
    <row r="265" spans="1:8" ht="15" customHeight="1" x14ac:dyDescent="0.2">
      <c r="A265" s="110">
        <v>261</v>
      </c>
      <c r="B265" s="111" t="s">
        <v>562</v>
      </c>
      <c r="C265" s="113" t="s">
        <v>654</v>
      </c>
      <c r="D265" s="130" t="s">
        <v>2</v>
      </c>
      <c r="E265" s="11" t="s">
        <v>854</v>
      </c>
      <c r="F265" s="131" t="s">
        <v>855</v>
      </c>
      <c r="G265" s="160"/>
      <c r="H265"/>
    </row>
    <row r="266" spans="1:8" ht="15" customHeight="1" x14ac:dyDescent="0.2">
      <c r="A266" s="110">
        <v>262</v>
      </c>
      <c r="B266" s="111" t="s">
        <v>563</v>
      </c>
      <c r="C266" s="113" t="s">
        <v>655</v>
      </c>
      <c r="D266" s="130" t="s">
        <v>2</v>
      </c>
      <c r="E266" s="11" t="s">
        <v>837</v>
      </c>
      <c r="F266" s="131" t="s">
        <v>838</v>
      </c>
      <c r="G266" s="160"/>
      <c r="H266"/>
    </row>
    <row r="267" spans="1:8" ht="15" customHeight="1" x14ac:dyDescent="0.2">
      <c r="A267" s="110">
        <v>263</v>
      </c>
      <c r="B267" s="111" t="s">
        <v>656</v>
      </c>
      <c r="C267" s="113" t="s">
        <v>657</v>
      </c>
      <c r="D267" s="130" t="s">
        <v>707</v>
      </c>
      <c r="E267" s="11" t="s">
        <v>858</v>
      </c>
      <c r="F267" s="131" t="s">
        <v>2</v>
      </c>
      <c r="G267" s="160"/>
      <c r="H267"/>
    </row>
    <row r="268" spans="1:8" ht="15" customHeight="1" x14ac:dyDescent="0.2">
      <c r="A268" s="110">
        <v>264</v>
      </c>
      <c r="B268" s="111" t="s">
        <v>658</v>
      </c>
      <c r="C268" s="113" t="s">
        <v>659</v>
      </c>
      <c r="D268" s="130" t="s">
        <v>169</v>
      </c>
      <c r="E268" s="11" t="s">
        <v>839</v>
      </c>
      <c r="F268" s="131" t="s">
        <v>2</v>
      </c>
      <c r="G268" s="160"/>
      <c r="H268"/>
    </row>
    <row r="269" spans="1:8" ht="15" customHeight="1" x14ac:dyDescent="0.2">
      <c r="A269" s="110">
        <v>265</v>
      </c>
      <c r="B269" s="111" t="s">
        <v>660</v>
      </c>
      <c r="C269" s="113" t="s">
        <v>661</v>
      </c>
      <c r="D269" s="130" t="s">
        <v>228</v>
      </c>
      <c r="E269" s="11" t="s">
        <v>807</v>
      </c>
      <c r="F269" s="131" t="s">
        <v>2</v>
      </c>
      <c r="G269" s="160"/>
      <c r="H269"/>
    </row>
    <row r="270" spans="1:8" ht="15" customHeight="1" x14ac:dyDescent="0.2">
      <c r="A270" s="110">
        <v>266</v>
      </c>
      <c r="B270" s="111" t="s">
        <v>662</v>
      </c>
      <c r="C270" s="113" t="s">
        <v>663</v>
      </c>
      <c r="D270" s="130" t="s">
        <v>2</v>
      </c>
      <c r="E270" s="11" t="s">
        <v>852</v>
      </c>
      <c r="F270" s="131" t="s">
        <v>853</v>
      </c>
      <c r="G270" s="160"/>
      <c r="H270"/>
    </row>
    <row r="271" spans="1:8" ht="15" customHeight="1" x14ac:dyDescent="0.2">
      <c r="A271" s="110">
        <v>267</v>
      </c>
      <c r="B271" s="111" t="s">
        <v>664</v>
      </c>
      <c r="C271" s="113" t="s">
        <v>665</v>
      </c>
      <c r="D271" s="130" t="s">
        <v>155</v>
      </c>
      <c r="E271" s="11" t="s">
        <v>851</v>
      </c>
      <c r="F271" s="131" t="s">
        <v>2</v>
      </c>
      <c r="G271" s="160"/>
      <c r="H271"/>
    </row>
    <row r="272" spans="1:8" ht="15" customHeight="1" x14ac:dyDescent="0.2">
      <c r="A272" s="110">
        <v>268</v>
      </c>
      <c r="B272" s="111" t="s">
        <v>666</v>
      </c>
      <c r="C272" s="113" t="s">
        <v>667</v>
      </c>
      <c r="D272" s="130" t="s">
        <v>314</v>
      </c>
      <c r="E272" s="11" t="s">
        <v>808</v>
      </c>
      <c r="F272" s="131" t="s">
        <v>2</v>
      </c>
      <c r="G272" s="160"/>
      <c r="H272"/>
    </row>
    <row r="273" spans="1:8" ht="15" customHeight="1" x14ac:dyDescent="0.2">
      <c r="A273" s="110">
        <v>269</v>
      </c>
      <c r="B273" s="111" t="s">
        <v>668</v>
      </c>
      <c r="C273" s="113" t="s">
        <v>669</v>
      </c>
      <c r="D273" s="130" t="s">
        <v>85</v>
      </c>
      <c r="E273" s="11" t="s">
        <v>803</v>
      </c>
      <c r="F273" s="131" t="s">
        <v>804</v>
      </c>
      <c r="G273" s="160"/>
      <c r="H273"/>
    </row>
    <row r="274" spans="1:8" ht="15" customHeight="1" x14ac:dyDescent="0.2">
      <c r="A274" s="110">
        <v>270</v>
      </c>
      <c r="B274" s="111" t="s">
        <v>564</v>
      </c>
      <c r="C274" s="113" t="s">
        <v>670</v>
      </c>
      <c r="D274" s="130" t="s">
        <v>2</v>
      </c>
      <c r="E274" s="11" t="s">
        <v>860</v>
      </c>
      <c r="F274" s="131" t="s">
        <v>861</v>
      </c>
      <c r="G274" s="160"/>
      <c r="H274"/>
    </row>
    <row r="275" spans="1:8" ht="15" customHeight="1" x14ac:dyDescent="0.2">
      <c r="A275" s="110">
        <v>271</v>
      </c>
      <c r="B275" s="111" t="s">
        <v>671</v>
      </c>
      <c r="C275" s="113" t="s">
        <v>672</v>
      </c>
      <c r="D275" s="130" t="s">
        <v>2</v>
      </c>
      <c r="E275" s="11" t="s">
        <v>824</v>
      </c>
      <c r="F275" s="131" t="s">
        <v>713</v>
      </c>
      <c r="G275" s="160"/>
      <c r="H275"/>
    </row>
    <row r="276" spans="1:8" ht="15" customHeight="1" x14ac:dyDescent="0.2">
      <c r="A276" s="110">
        <v>272</v>
      </c>
      <c r="B276" s="111" t="s">
        <v>673</v>
      </c>
      <c r="C276" s="113" t="s">
        <v>674</v>
      </c>
      <c r="D276" s="130" t="s">
        <v>165</v>
      </c>
      <c r="E276" s="11" t="s">
        <v>837</v>
      </c>
      <c r="F276" s="131" t="s">
        <v>838</v>
      </c>
      <c r="G276" s="160"/>
      <c r="H276"/>
    </row>
    <row r="277" spans="1:8" ht="15" customHeight="1" x14ac:dyDescent="0.2">
      <c r="A277" s="110">
        <v>273</v>
      </c>
      <c r="B277" s="111" t="s">
        <v>675</v>
      </c>
      <c r="C277" s="113" t="s">
        <v>676</v>
      </c>
      <c r="D277" s="130" t="s">
        <v>155</v>
      </c>
      <c r="E277" s="11" t="s">
        <v>851</v>
      </c>
      <c r="F277" s="131" t="s">
        <v>2</v>
      </c>
      <c r="G277" s="160"/>
      <c r="H277"/>
    </row>
    <row r="278" spans="1:8" ht="15" customHeight="1" x14ac:dyDescent="0.2">
      <c r="A278" s="110">
        <v>274</v>
      </c>
      <c r="B278" s="111" t="s">
        <v>677</v>
      </c>
      <c r="C278" s="113" t="s">
        <v>678</v>
      </c>
      <c r="D278" s="130" t="s">
        <v>159</v>
      </c>
      <c r="E278" s="11" t="s">
        <v>815</v>
      </c>
      <c r="F278" s="131" t="s">
        <v>848</v>
      </c>
      <c r="G278" s="160"/>
      <c r="H278"/>
    </row>
    <row r="279" spans="1:8" ht="15" customHeight="1" x14ac:dyDescent="0.2">
      <c r="A279" s="110">
        <v>275</v>
      </c>
      <c r="B279" s="111" t="s">
        <v>679</v>
      </c>
      <c r="C279" s="113" t="s">
        <v>680</v>
      </c>
      <c r="D279" s="130" t="s">
        <v>149</v>
      </c>
      <c r="E279" s="11" t="s">
        <v>843</v>
      </c>
      <c r="F279" s="131" t="s">
        <v>848</v>
      </c>
      <c r="G279" s="160"/>
      <c r="H279"/>
    </row>
    <row r="280" spans="1:8" ht="15" customHeight="1" x14ac:dyDescent="0.2">
      <c r="A280" s="110">
        <v>276</v>
      </c>
      <c r="B280" s="111" t="s">
        <v>386</v>
      </c>
      <c r="C280" s="113" t="s">
        <v>681</v>
      </c>
      <c r="D280" s="130" t="s">
        <v>2</v>
      </c>
      <c r="E280" s="11" t="s">
        <v>832</v>
      </c>
      <c r="F280" s="131" t="s">
        <v>859</v>
      </c>
      <c r="G280" s="160"/>
      <c r="H280"/>
    </row>
    <row r="281" spans="1:8" ht="15" customHeight="1" x14ac:dyDescent="0.2">
      <c r="A281" s="110">
        <v>277</v>
      </c>
      <c r="B281" s="111" t="s">
        <v>682</v>
      </c>
      <c r="C281" s="113" t="s">
        <v>683</v>
      </c>
      <c r="D281" s="130" t="s">
        <v>230</v>
      </c>
      <c r="E281" s="11" t="s">
        <v>811</v>
      </c>
      <c r="F281" s="131" t="s">
        <v>812</v>
      </c>
      <c r="G281" s="160"/>
      <c r="H281"/>
    </row>
    <row r="282" spans="1:8" ht="15" customHeight="1" x14ac:dyDescent="0.2">
      <c r="A282" s="110">
        <v>278</v>
      </c>
      <c r="B282" s="111" t="s">
        <v>684</v>
      </c>
      <c r="C282" s="113" t="s">
        <v>685</v>
      </c>
      <c r="D282" s="130" t="s">
        <v>233</v>
      </c>
      <c r="E282" s="11" t="s">
        <v>813</v>
      </c>
      <c r="F282" s="131" t="s">
        <v>814</v>
      </c>
      <c r="G282" s="160"/>
      <c r="H282"/>
    </row>
    <row r="283" spans="1:8" ht="15" customHeight="1" x14ac:dyDescent="0.2">
      <c r="A283" s="110">
        <v>279</v>
      </c>
      <c r="B283" s="111" t="s">
        <v>686</v>
      </c>
      <c r="C283" s="113" t="s">
        <v>687</v>
      </c>
      <c r="D283" s="130" t="s">
        <v>169</v>
      </c>
      <c r="E283" s="11" t="s">
        <v>839</v>
      </c>
      <c r="F283" s="131" t="s">
        <v>2</v>
      </c>
      <c r="G283" s="160"/>
      <c r="H283"/>
    </row>
    <row r="284" spans="1:8" ht="15" customHeight="1" x14ac:dyDescent="0.2">
      <c r="A284" s="110">
        <v>280</v>
      </c>
      <c r="B284" s="111" t="s">
        <v>688</v>
      </c>
      <c r="C284" s="113" t="s">
        <v>689</v>
      </c>
      <c r="D284" s="130" t="s">
        <v>85</v>
      </c>
      <c r="E284" s="11" t="s">
        <v>803</v>
      </c>
      <c r="F284" s="131" t="s">
        <v>804</v>
      </c>
      <c r="G284" s="160"/>
      <c r="H284"/>
    </row>
    <row r="285" spans="1:8" ht="15" customHeight="1" x14ac:dyDescent="0.2">
      <c r="A285" s="110">
        <v>281</v>
      </c>
      <c r="B285" s="111" t="s">
        <v>690</v>
      </c>
      <c r="C285" s="113" t="s">
        <v>691</v>
      </c>
      <c r="D285" s="130" t="s">
        <v>733</v>
      </c>
      <c r="E285" s="11" t="s">
        <v>834</v>
      </c>
      <c r="F285" s="131" t="s">
        <v>2</v>
      </c>
      <c r="G285" s="160"/>
      <c r="H285"/>
    </row>
    <row r="286" spans="1:8" ht="15" customHeight="1" x14ac:dyDescent="0.2">
      <c r="A286" s="110">
        <v>282</v>
      </c>
      <c r="B286" s="111" t="s">
        <v>387</v>
      </c>
      <c r="C286" s="113" t="s">
        <v>692</v>
      </c>
      <c r="D286" s="130" t="s">
        <v>2</v>
      </c>
      <c r="E286" s="11" t="s">
        <v>811</v>
      </c>
      <c r="F286" s="131" t="s">
        <v>812</v>
      </c>
      <c r="G286" s="160"/>
      <c r="H286"/>
    </row>
    <row r="287" spans="1:8" ht="15" customHeight="1" x14ac:dyDescent="0.2">
      <c r="A287" s="110">
        <v>283</v>
      </c>
      <c r="B287" s="111" t="s">
        <v>388</v>
      </c>
      <c r="C287" s="113" t="s">
        <v>693</v>
      </c>
      <c r="D287" s="130" t="s">
        <v>85</v>
      </c>
      <c r="E287" s="11" t="s">
        <v>803</v>
      </c>
      <c r="F287" s="131" t="s">
        <v>804</v>
      </c>
      <c r="G287" s="160"/>
      <c r="H287"/>
    </row>
    <row r="288" spans="1:8" ht="15" customHeight="1" x14ac:dyDescent="0.2">
      <c r="A288" s="110">
        <v>284</v>
      </c>
      <c r="B288" s="111" t="s">
        <v>217</v>
      </c>
      <c r="C288" s="113" t="s">
        <v>694</v>
      </c>
      <c r="D288" s="130" t="s">
        <v>2</v>
      </c>
      <c r="E288" s="11" t="s">
        <v>843</v>
      </c>
      <c r="F288" s="131" t="s">
        <v>848</v>
      </c>
      <c r="G288" s="160"/>
      <c r="H288"/>
    </row>
    <row r="289" spans="1:8" ht="15" customHeight="1" x14ac:dyDescent="0.2">
      <c r="A289" s="110">
        <v>285</v>
      </c>
      <c r="B289" s="111" t="s">
        <v>695</v>
      </c>
      <c r="C289" s="113" t="s">
        <v>696</v>
      </c>
      <c r="D289" s="130" t="s">
        <v>149</v>
      </c>
      <c r="E289" s="11" t="s">
        <v>843</v>
      </c>
      <c r="F289" s="131" t="s">
        <v>848</v>
      </c>
      <c r="G289" s="160"/>
      <c r="H289"/>
    </row>
    <row r="290" spans="1:8" ht="15" customHeight="1" x14ac:dyDescent="0.2">
      <c r="A290" s="110">
        <v>286</v>
      </c>
      <c r="B290" s="111" t="s">
        <v>697</v>
      </c>
      <c r="C290" s="113" t="s">
        <v>698</v>
      </c>
      <c r="D290" s="130" t="s">
        <v>314</v>
      </c>
      <c r="E290" s="11" t="s">
        <v>808</v>
      </c>
      <c r="F290" s="131" t="s">
        <v>2</v>
      </c>
      <c r="G290" s="160"/>
      <c r="H290"/>
    </row>
    <row r="291" spans="1:8" ht="15" customHeight="1" x14ac:dyDescent="0.2">
      <c r="A291" s="110">
        <v>287</v>
      </c>
      <c r="B291" s="111" t="s">
        <v>699</v>
      </c>
      <c r="C291" s="113" t="s">
        <v>700</v>
      </c>
      <c r="D291" s="130" t="s">
        <v>2</v>
      </c>
      <c r="E291" s="11" t="s">
        <v>824</v>
      </c>
      <c r="F291" s="131" t="s">
        <v>713</v>
      </c>
      <c r="G291" s="160"/>
      <c r="H291"/>
    </row>
    <row r="292" spans="1:8" ht="15" customHeight="1" x14ac:dyDescent="0.2">
      <c r="A292" s="110">
        <v>288</v>
      </c>
      <c r="B292" s="111" t="s">
        <v>701</v>
      </c>
      <c r="C292" s="113" t="s">
        <v>702</v>
      </c>
      <c r="D292" s="130" t="s">
        <v>85</v>
      </c>
      <c r="E292" s="11" t="s">
        <v>803</v>
      </c>
      <c r="F292" s="131" t="s">
        <v>804</v>
      </c>
      <c r="G292" s="160"/>
      <c r="H292"/>
    </row>
    <row r="293" spans="1:8" ht="15" customHeight="1" x14ac:dyDescent="0.2">
      <c r="A293" s="110">
        <v>289</v>
      </c>
      <c r="B293" s="111" t="s">
        <v>328</v>
      </c>
      <c r="C293" s="113" t="s">
        <v>329</v>
      </c>
      <c r="D293" s="130" t="s">
        <v>230</v>
      </c>
      <c r="E293" s="11" t="s">
        <v>811</v>
      </c>
      <c r="F293" s="131" t="s">
        <v>812</v>
      </c>
      <c r="G293" s="160"/>
      <c r="H293"/>
    </row>
    <row r="294" spans="1:8" ht="15" customHeight="1" x14ac:dyDescent="0.2">
      <c r="A294" s="110">
        <v>290</v>
      </c>
      <c r="B294" s="111" t="s">
        <v>330</v>
      </c>
      <c r="C294" s="113" t="s">
        <v>331</v>
      </c>
      <c r="D294" s="130" t="s">
        <v>704</v>
      </c>
      <c r="E294" s="11" t="s">
        <v>805</v>
      </c>
      <c r="F294" s="131" t="s">
        <v>2</v>
      </c>
      <c r="G294" s="160"/>
      <c r="H294"/>
    </row>
    <row r="295" spans="1:8" ht="15" customHeight="1" x14ac:dyDescent="0.2">
      <c r="A295" s="110">
        <v>291</v>
      </c>
      <c r="B295" s="111" t="s">
        <v>332</v>
      </c>
      <c r="C295" s="113" t="s">
        <v>333</v>
      </c>
      <c r="D295" s="130" t="s">
        <v>2</v>
      </c>
      <c r="E295" s="11" t="s">
        <v>829</v>
      </c>
      <c r="F295" s="131" t="s">
        <v>715</v>
      </c>
      <c r="G295" s="160"/>
      <c r="H295"/>
    </row>
    <row r="296" spans="1:8" ht="15" customHeight="1" x14ac:dyDescent="0.2">
      <c r="A296" s="110">
        <v>292</v>
      </c>
      <c r="B296" s="111" t="s">
        <v>334</v>
      </c>
      <c r="C296" s="113" t="s">
        <v>335</v>
      </c>
      <c r="D296" s="130" t="s">
        <v>2</v>
      </c>
      <c r="E296" s="11" t="s">
        <v>819</v>
      </c>
      <c r="F296" s="131" t="s">
        <v>711</v>
      </c>
      <c r="G296" s="160"/>
      <c r="H296"/>
    </row>
    <row r="297" spans="1:8" ht="15" customHeight="1" x14ac:dyDescent="0.2">
      <c r="A297" s="110">
        <v>293</v>
      </c>
      <c r="B297" s="111" t="s">
        <v>336</v>
      </c>
      <c r="C297" s="113" t="s">
        <v>337</v>
      </c>
      <c r="D297" s="130" t="s">
        <v>314</v>
      </c>
      <c r="E297" s="11" t="s">
        <v>808</v>
      </c>
      <c r="F297" s="131" t="s">
        <v>2</v>
      </c>
      <c r="G297" s="160"/>
      <c r="H297"/>
    </row>
    <row r="298" spans="1:8" ht="15" customHeight="1" x14ac:dyDescent="0.2">
      <c r="A298" s="110">
        <v>294</v>
      </c>
      <c r="B298" s="111" t="s">
        <v>338</v>
      </c>
      <c r="C298" s="113" t="s">
        <v>339</v>
      </c>
      <c r="D298" s="130" t="s">
        <v>314</v>
      </c>
      <c r="E298" s="11" t="s">
        <v>808</v>
      </c>
      <c r="F298" s="131" t="s">
        <v>2</v>
      </c>
      <c r="G298" s="160"/>
      <c r="H298"/>
    </row>
    <row r="299" spans="1:8" ht="15" customHeight="1" x14ac:dyDescent="0.2">
      <c r="A299" s="110">
        <v>295</v>
      </c>
      <c r="B299" s="111" t="s">
        <v>218</v>
      </c>
      <c r="C299" s="113" t="s">
        <v>340</v>
      </c>
      <c r="D299" s="130" t="s">
        <v>2</v>
      </c>
      <c r="E299" s="11" t="s">
        <v>840</v>
      </c>
      <c r="F299" s="131" t="s">
        <v>841</v>
      </c>
      <c r="G299" s="160"/>
      <c r="H299"/>
    </row>
    <row r="300" spans="1:8" ht="15" customHeight="1" x14ac:dyDescent="0.2">
      <c r="A300" s="110">
        <v>296</v>
      </c>
      <c r="B300" s="111" t="s">
        <v>341</v>
      </c>
      <c r="C300" s="113" t="s">
        <v>342</v>
      </c>
      <c r="D300" s="130" t="s">
        <v>707</v>
      </c>
      <c r="E300" s="11" t="s">
        <v>858</v>
      </c>
      <c r="F300" s="131" t="s">
        <v>2</v>
      </c>
      <c r="G300" s="160"/>
      <c r="H300"/>
    </row>
    <row r="301" spans="1:8" ht="15" customHeight="1" x14ac:dyDescent="0.2">
      <c r="A301" s="110">
        <v>297</v>
      </c>
      <c r="B301" s="111" t="s">
        <v>343</v>
      </c>
      <c r="C301" s="113" t="s">
        <v>344</v>
      </c>
      <c r="D301" s="130" t="s">
        <v>733</v>
      </c>
      <c r="E301" s="11" t="s">
        <v>834</v>
      </c>
      <c r="F301" s="131" t="s">
        <v>2</v>
      </c>
      <c r="G301" s="160"/>
      <c r="H301"/>
    </row>
    <row r="302" spans="1:8" ht="15" customHeight="1" x14ac:dyDescent="0.2">
      <c r="A302" s="110">
        <v>298</v>
      </c>
      <c r="B302" s="111" t="s">
        <v>345</v>
      </c>
      <c r="C302" s="113" t="s">
        <v>346</v>
      </c>
      <c r="D302" s="130" t="s">
        <v>228</v>
      </c>
      <c r="E302" s="11" t="s">
        <v>807</v>
      </c>
      <c r="F302" s="131" t="s">
        <v>2</v>
      </c>
      <c r="G302" s="160"/>
      <c r="H302"/>
    </row>
    <row r="303" spans="1:8" ht="15" customHeight="1" x14ac:dyDescent="0.2">
      <c r="A303" s="110">
        <v>299</v>
      </c>
      <c r="B303" s="111" t="s">
        <v>347</v>
      </c>
      <c r="C303" s="113" t="s">
        <v>348</v>
      </c>
      <c r="D303" s="130" t="s">
        <v>155</v>
      </c>
      <c r="E303" s="11" t="s">
        <v>851</v>
      </c>
      <c r="F303" s="131" t="s">
        <v>2</v>
      </c>
      <c r="G303" s="160"/>
      <c r="H303"/>
    </row>
    <row r="304" spans="1:8" ht="15" customHeight="1" x14ac:dyDescent="0.2">
      <c r="A304" s="110">
        <v>300</v>
      </c>
      <c r="B304" s="111" t="s">
        <v>349</v>
      </c>
      <c r="C304" s="113" t="s">
        <v>350</v>
      </c>
      <c r="D304" s="130" t="s">
        <v>152</v>
      </c>
      <c r="E304" s="11" t="s">
        <v>797</v>
      </c>
      <c r="F304" s="131" t="s">
        <v>831</v>
      </c>
      <c r="G304" s="160"/>
      <c r="H304"/>
    </row>
    <row r="305" spans="1:8" ht="15" customHeight="1" x14ac:dyDescent="0.2">
      <c r="A305" s="110">
        <v>301</v>
      </c>
      <c r="B305" s="111" t="s">
        <v>351</v>
      </c>
      <c r="C305" s="113" t="s">
        <v>352</v>
      </c>
      <c r="D305" s="130" t="s">
        <v>144</v>
      </c>
      <c r="E305" s="11" t="s">
        <v>842</v>
      </c>
      <c r="F305" s="131" t="s">
        <v>2</v>
      </c>
      <c r="G305" s="160"/>
      <c r="H305"/>
    </row>
    <row r="306" spans="1:8" ht="15" customHeight="1" x14ac:dyDescent="0.2">
      <c r="A306" s="110">
        <v>302</v>
      </c>
      <c r="B306" s="111" t="s">
        <v>353</v>
      </c>
      <c r="C306" s="113" t="s">
        <v>354</v>
      </c>
      <c r="D306" s="130" t="s">
        <v>733</v>
      </c>
      <c r="E306" s="11" t="s">
        <v>834</v>
      </c>
      <c r="F306" s="131" t="s">
        <v>2</v>
      </c>
      <c r="G306" s="160"/>
      <c r="H306"/>
    </row>
    <row r="307" spans="1:8" ht="15" customHeight="1" x14ac:dyDescent="0.2">
      <c r="A307" s="110">
        <v>303</v>
      </c>
      <c r="B307" s="111" t="s">
        <v>219</v>
      </c>
      <c r="C307" s="113" t="s">
        <v>355</v>
      </c>
      <c r="D307" s="130" t="s">
        <v>2</v>
      </c>
      <c r="E307" s="11" t="s">
        <v>805</v>
      </c>
      <c r="F307" s="131" t="s">
        <v>828</v>
      </c>
      <c r="G307" s="160"/>
      <c r="H307"/>
    </row>
    <row r="308" spans="1:8" ht="15" customHeight="1" x14ac:dyDescent="0.2">
      <c r="A308" s="110">
        <v>304</v>
      </c>
      <c r="B308" s="111" t="s">
        <v>356</v>
      </c>
      <c r="C308" s="113" t="s">
        <v>357</v>
      </c>
      <c r="D308" s="130" t="s">
        <v>149</v>
      </c>
      <c r="E308" s="11" t="s">
        <v>843</v>
      </c>
      <c r="F308" s="131" t="s">
        <v>848</v>
      </c>
      <c r="G308" s="160"/>
      <c r="H308"/>
    </row>
    <row r="309" spans="1:8" ht="15" customHeight="1" x14ac:dyDescent="0.2">
      <c r="A309" s="110">
        <v>305</v>
      </c>
      <c r="B309" s="111" t="s">
        <v>358</v>
      </c>
      <c r="C309" s="113" t="s">
        <v>359</v>
      </c>
      <c r="D309" s="130" t="s">
        <v>141</v>
      </c>
      <c r="E309" s="11" t="s">
        <v>826</v>
      </c>
      <c r="F309" s="131" t="s">
        <v>827</v>
      </c>
      <c r="G309" s="160"/>
      <c r="H309"/>
    </row>
    <row r="310" spans="1:8" ht="15" customHeight="1" x14ac:dyDescent="0.2">
      <c r="A310" s="110">
        <v>306</v>
      </c>
      <c r="B310" s="111" t="s">
        <v>360</v>
      </c>
      <c r="C310" s="113" t="s">
        <v>361</v>
      </c>
      <c r="D310" s="130" t="s">
        <v>735</v>
      </c>
      <c r="E310" s="11" t="s">
        <v>822</v>
      </c>
      <c r="F310" s="131" t="s">
        <v>823</v>
      </c>
      <c r="G310" s="160"/>
      <c r="H310"/>
    </row>
    <row r="311" spans="1:8" ht="15" customHeight="1" x14ac:dyDescent="0.2">
      <c r="A311" s="110">
        <v>307</v>
      </c>
      <c r="B311" s="111" t="s">
        <v>362</v>
      </c>
      <c r="C311" s="113" t="s">
        <v>363</v>
      </c>
      <c r="D311" s="130" t="s">
        <v>724</v>
      </c>
      <c r="E311" s="11" t="s">
        <v>825</v>
      </c>
      <c r="F311" s="131" t="s">
        <v>2</v>
      </c>
      <c r="G311" s="160"/>
      <c r="H311"/>
    </row>
    <row r="312" spans="1:8" ht="15" customHeight="1" x14ac:dyDescent="0.2">
      <c r="A312" s="110">
        <v>308</v>
      </c>
      <c r="B312" s="111" t="s">
        <v>364</v>
      </c>
      <c r="C312" s="113" t="s">
        <v>365</v>
      </c>
      <c r="D312" s="130" t="s">
        <v>704</v>
      </c>
      <c r="E312" s="11" t="s">
        <v>805</v>
      </c>
      <c r="F312" s="131" t="s">
        <v>2</v>
      </c>
      <c r="G312" s="160"/>
      <c r="H312"/>
    </row>
    <row r="313" spans="1:8" ht="15" customHeight="1" x14ac:dyDescent="0.2">
      <c r="A313" s="110">
        <v>309</v>
      </c>
      <c r="B313" s="111" t="s">
        <v>366</v>
      </c>
      <c r="C313" s="113" t="s">
        <v>367</v>
      </c>
      <c r="D313" s="130" t="s">
        <v>159</v>
      </c>
      <c r="E313" s="11" t="s">
        <v>815</v>
      </c>
      <c r="F313" s="131" t="s">
        <v>848</v>
      </c>
      <c r="G313" s="160"/>
      <c r="H313"/>
    </row>
    <row r="314" spans="1:8" ht="15" customHeight="1" x14ac:dyDescent="0.2">
      <c r="A314" s="110">
        <v>310</v>
      </c>
      <c r="B314" s="111" t="s">
        <v>368</v>
      </c>
      <c r="C314" s="113" t="s">
        <v>369</v>
      </c>
      <c r="D314" s="130" t="s">
        <v>314</v>
      </c>
      <c r="E314" s="11" t="s">
        <v>808</v>
      </c>
      <c r="F314" s="131" t="s">
        <v>2</v>
      </c>
      <c r="G314" s="160"/>
      <c r="H314"/>
    </row>
    <row r="315" spans="1:8" ht="15" customHeight="1" x14ac:dyDescent="0.2">
      <c r="A315" s="110">
        <v>311</v>
      </c>
      <c r="B315" s="111" t="s">
        <v>220</v>
      </c>
      <c r="C315" s="113" t="s">
        <v>370</v>
      </c>
      <c r="D315" s="130" t="s">
        <v>141</v>
      </c>
      <c r="E315" s="11" t="s">
        <v>826</v>
      </c>
      <c r="F315" s="131" t="s">
        <v>827</v>
      </c>
      <c r="G315" s="160"/>
      <c r="H315"/>
    </row>
    <row r="316" spans="1:8" ht="15" customHeight="1" x14ac:dyDescent="0.2">
      <c r="A316" s="110">
        <v>312</v>
      </c>
      <c r="B316" s="111" t="s">
        <v>371</v>
      </c>
      <c r="C316" s="113" t="s">
        <v>372</v>
      </c>
      <c r="D316" s="130" t="s">
        <v>2</v>
      </c>
      <c r="E316" s="11" t="s">
        <v>824</v>
      </c>
      <c r="F316" s="131" t="s">
        <v>713</v>
      </c>
      <c r="G316" s="160"/>
      <c r="H316"/>
    </row>
    <row r="317" spans="1:8" ht="15" customHeight="1" x14ac:dyDescent="0.2">
      <c r="A317" s="110">
        <v>313</v>
      </c>
      <c r="B317" s="111" t="s">
        <v>156</v>
      </c>
      <c r="C317" s="113" t="s">
        <v>525</v>
      </c>
      <c r="D317" s="130" t="s">
        <v>2</v>
      </c>
      <c r="E317" s="11" t="s">
        <v>860</v>
      </c>
      <c r="F317" s="131" t="s">
        <v>861</v>
      </c>
      <c r="G317" s="160"/>
      <c r="H317"/>
    </row>
    <row r="318" spans="1:8" ht="15" customHeight="1" x14ac:dyDescent="0.2">
      <c r="A318" s="110">
        <v>314</v>
      </c>
      <c r="B318" s="111" t="s">
        <v>373</v>
      </c>
      <c r="C318" s="113" t="s">
        <v>374</v>
      </c>
      <c r="D318" s="130" t="s">
        <v>233</v>
      </c>
      <c r="E318" s="11" t="s">
        <v>813</v>
      </c>
      <c r="F318" s="131" t="s">
        <v>814</v>
      </c>
      <c r="G318" s="160"/>
      <c r="H318"/>
    </row>
    <row r="319" spans="1:8" ht="15" customHeight="1" x14ac:dyDescent="0.2">
      <c r="A319" s="110">
        <v>315</v>
      </c>
      <c r="B319" s="111" t="s">
        <v>221</v>
      </c>
      <c r="C319" s="113" t="s">
        <v>375</v>
      </c>
      <c r="D319" s="130" t="s">
        <v>2</v>
      </c>
      <c r="E319" s="11" t="s">
        <v>805</v>
      </c>
      <c r="F319" s="131" t="s">
        <v>828</v>
      </c>
      <c r="G319" s="160"/>
      <c r="H319"/>
    </row>
    <row r="320" spans="1:8" ht="15" customHeight="1" x14ac:dyDescent="0.2">
      <c r="A320" s="110">
        <v>316</v>
      </c>
      <c r="B320" s="111" t="s">
        <v>376</v>
      </c>
      <c r="C320" s="113" t="s">
        <v>377</v>
      </c>
      <c r="D320" s="130" t="s">
        <v>2</v>
      </c>
      <c r="E320" s="11" t="s">
        <v>856</v>
      </c>
      <c r="F320" s="131" t="s">
        <v>857</v>
      </c>
      <c r="G320" s="160"/>
      <c r="H320"/>
    </row>
    <row r="321" spans="1:8" ht="15" customHeight="1" x14ac:dyDescent="0.2">
      <c r="A321" s="110">
        <v>317</v>
      </c>
      <c r="B321" s="111" t="s">
        <v>378</v>
      </c>
      <c r="C321" s="113" t="s">
        <v>379</v>
      </c>
      <c r="D321" s="130" t="s">
        <v>155</v>
      </c>
      <c r="E321" s="11" t="s">
        <v>851</v>
      </c>
      <c r="F321" s="131" t="s">
        <v>2</v>
      </c>
      <c r="G321" s="160"/>
      <c r="H321"/>
    </row>
    <row r="322" spans="1:8" ht="15" customHeight="1" x14ac:dyDescent="0.2">
      <c r="A322" s="110">
        <v>318</v>
      </c>
      <c r="B322" s="111" t="s">
        <v>222</v>
      </c>
      <c r="C322" s="113" t="s">
        <v>380</v>
      </c>
      <c r="D322" s="130" t="s">
        <v>2</v>
      </c>
      <c r="E322" s="11" t="s">
        <v>805</v>
      </c>
      <c r="F322" s="131" t="s">
        <v>828</v>
      </c>
      <c r="G322" s="160"/>
      <c r="H322"/>
    </row>
    <row r="323" spans="1:8" ht="15" customHeight="1" x14ac:dyDescent="0.2">
      <c r="A323" s="110">
        <v>319</v>
      </c>
      <c r="B323" s="111" t="s">
        <v>381</v>
      </c>
      <c r="C323" s="113" t="s">
        <v>382</v>
      </c>
      <c r="D323" s="130" t="s">
        <v>2</v>
      </c>
      <c r="E323" s="11" t="s">
        <v>819</v>
      </c>
      <c r="F323" s="131" t="s">
        <v>711</v>
      </c>
      <c r="G323" s="160"/>
      <c r="H323"/>
    </row>
    <row r="324" spans="1:8" ht="15" customHeight="1" x14ac:dyDescent="0.2">
      <c r="A324" s="110">
        <v>320</v>
      </c>
      <c r="B324" s="111" t="s">
        <v>383</v>
      </c>
      <c r="C324" s="113" t="s">
        <v>384</v>
      </c>
      <c r="D324" s="130" t="s">
        <v>730</v>
      </c>
      <c r="E324" s="11" t="s">
        <v>832</v>
      </c>
      <c r="F324" s="131" t="s">
        <v>833</v>
      </c>
      <c r="G324" s="160"/>
      <c r="H324"/>
    </row>
    <row r="325" spans="1:8" ht="15" customHeight="1" x14ac:dyDescent="0.2">
      <c r="A325" s="110">
        <v>321</v>
      </c>
      <c r="B325" s="111" t="s">
        <v>385</v>
      </c>
      <c r="C325" s="113" t="s">
        <v>592</v>
      </c>
      <c r="D325" s="130" t="s">
        <v>74</v>
      </c>
      <c r="E325" s="11" t="s">
        <v>797</v>
      </c>
      <c r="F325" s="131" t="s">
        <v>2</v>
      </c>
      <c r="G325" s="160"/>
      <c r="H325"/>
    </row>
    <row r="326" spans="1:8" ht="15" customHeight="1" x14ac:dyDescent="0.2">
      <c r="A326" s="110">
        <v>322</v>
      </c>
      <c r="B326" s="111" t="s">
        <v>593</v>
      </c>
      <c r="C326" s="113" t="s">
        <v>594</v>
      </c>
      <c r="D326" s="130" t="s">
        <v>730</v>
      </c>
      <c r="E326" s="11" t="s">
        <v>832</v>
      </c>
      <c r="F326" s="131" t="s">
        <v>833</v>
      </c>
      <c r="G326" s="160"/>
      <c r="H326"/>
    </row>
    <row r="327" spans="1:8" ht="15" customHeight="1" x14ac:dyDescent="0.2">
      <c r="A327" s="110">
        <v>323</v>
      </c>
      <c r="B327" s="111" t="s">
        <v>595</v>
      </c>
      <c r="C327" s="113" t="s">
        <v>596</v>
      </c>
      <c r="D327" s="130" t="s">
        <v>88</v>
      </c>
      <c r="E327" s="11" t="s">
        <v>805</v>
      </c>
      <c r="F327" s="131" t="s">
        <v>806</v>
      </c>
      <c r="G327" s="160"/>
      <c r="H327"/>
    </row>
    <row r="328" spans="1:8" ht="15" customHeight="1" x14ac:dyDescent="0.2">
      <c r="A328" s="110">
        <v>324</v>
      </c>
      <c r="B328" s="111" t="s">
        <v>597</v>
      </c>
      <c r="C328" s="113" t="s">
        <v>598</v>
      </c>
      <c r="D328" s="130" t="s">
        <v>735</v>
      </c>
      <c r="E328" s="11" t="s">
        <v>822</v>
      </c>
      <c r="F328" s="131" t="s">
        <v>823</v>
      </c>
      <c r="G328" s="160"/>
      <c r="H328"/>
    </row>
    <row r="329" spans="1:8" ht="15" customHeight="1" x14ac:dyDescent="0.2">
      <c r="A329" s="110">
        <v>325</v>
      </c>
      <c r="B329" s="111" t="s">
        <v>599</v>
      </c>
      <c r="C329" s="113" t="s">
        <v>600</v>
      </c>
      <c r="D329" s="130" t="s">
        <v>730</v>
      </c>
      <c r="E329" s="11" t="s">
        <v>832</v>
      </c>
      <c r="F329" s="131" t="s">
        <v>833</v>
      </c>
      <c r="G329" s="160"/>
      <c r="H329"/>
    </row>
    <row r="330" spans="1:8" ht="15" customHeight="1" x14ac:dyDescent="0.2">
      <c r="A330" s="110">
        <v>326</v>
      </c>
      <c r="B330" s="111" t="s">
        <v>223</v>
      </c>
      <c r="C330" s="113" t="s">
        <v>601</v>
      </c>
      <c r="D330" s="132" t="s">
        <v>2</v>
      </c>
      <c r="E330" s="133" t="s">
        <v>844</v>
      </c>
      <c r="F330" s="134" t="s">
        <v>845</v>
      </c>
      <c r="G330" s="160"/>
      <c r="H330"/>
    </row>
    <row r="331" spans="1:8" x14ac:dyDescent="0.2">
      <c r="A331" s="115">
        <v>327</v>
      </c>
      <c r="B331" s="116" t="s">
        <v>224</v>
      </c>
      <c r="C331" s="115" t="s">
        <v>602</v>
      </c>
      <c r="D331" s="572"/>
      <c r="E331" s="573"/>
      <c r="F331" s="574"/>
      <c r="H331" s="162"/>
    </row>
    <row r="332" spans="1:8" x14ac:dyDescent="0.2">
      <c r="D332" s="575"/>
      <c r="E332" s="576"/>
      <c r="F332" s="577"/>
      <c r="G332" s="119"/>
      <c r="H332" s="163"/>
    </row>
    <row r="333" spans="1:8" x14ac:dyDescent="0.2">
      <c r="C333" s="118" t="s">
        <v>984</v>
      </c>
      <c r="D333" s="97" t="s">
        <v>302</v>
      </c>
      <c r="E333" s="97" t="s">
        <v>302</v>
      </c>
      <c r="F333" s="97" t="s">
        <v>302</v>
      </c>
      <c r="G333" s="96"/>
    </row>
    <row r="334" spans="1:8" x14ac:dyDescent="0.2">
      <c r="D334" s="64"/>
      <c r="E334" s="64"/>
      <c r="F334" s="64"/>
    </row>
  </sheetData>
  <mergeCells count="2">
    <mergeCell ref="D331:F331"/>
    <mergeCell ref="D332:F332"/>
  </mergeCells>
  <phoneticPr fontId="32"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351"/>
  <sheetViews>
    <sheetView workbookViewId="0">
      <selection activeCell="B17" sqref="B17"/>
    </sheetView>
  </sheetViews>
  <sheetFormatPr defaultRowHeight="12.75" x14ac:dyDescent="0.2"/>
  <cols>
    <col min="1" max="1" width="12.42578125" style="118" customWidth="1"/>
    <col min="2" max="2" width="6.42578125" style="117" customWidth="1"/>
  </cols>
  <sheetData>
    <row r="1" spans="1:2" x14ac:dyDescent="0.2">
      <c r="A1" s="95"/>
      <c r="B1" s="93"/>
    </row>
    <row r="2" spans="1:2" x14ac:dyDescent="0.2">
      <c r="A2" s="101" t="s">
        <v>513</v>
      </c>
      <c r="B2" s="99" t="s">
        <v>512</v>
      </c>
    </row>
    <row r="3" spans="1:2" x14ac:dyDescent="0.2">
      <c r="A3" s="105"/>
      <c r="B3" s="103"/>
    </row>
    <row r="4" spans="1:2" x14ac:dyDescent="0.2">
      <c r="A4" s="108"/>
      <c r="B4" s="106"/>
    </row>
    <row r="5" spans="1:2" x14ac:dyDescent="0.2">
      <c r="A5" s="112" t="s">
        <v>760</v>
      </c>
      <c r="B5" s="110">
        <v>1</v>
      </c>
    </row>
    <row r="6" spans="1:2" x14ac:dyDescent="0.2">
      <c r="A6" s="113" t="s">
        <v>762</v>
      </c>
      <c r="B6" s="110">
        <v>2</v>
      </c>
    </row>
    <row r="7" spans="1:2" x14ac:dyDescent="0.2">
      <c r="A7" s="113" t="s">
        <v>764</v>
      </c>
      <c r="B7" s="110">
        <v>3</v>
      </c>
    </row>
    <row r="8" spans="1:2" x14ac:dyDescent="0.2">
      <c r="A8" s="113" t="s">
        <v>766</v>
      </c>
      <c r="B8" s="110">
        <v>4</v>
      </c>
    </row>
    <row r="9" spans="1:2" x14ac:dyDescent="0.2">
      <c r="A9" s="113" t="s">
        <v>768</v>
      </c>
      <c r="B9" s="110">
        <v>5</v>
      </c>
    </row>
    <row r="10" spans="1:2" x14ac:dyDescent="0.2">
      <c r="A10" s="113" t="s">
        <v>770</v>
      </c>
      <c r="B10" s="110">
        <v>6</v>
      </c>
    </row>
    <row r="11" spans="1:2" x14ac:dyDescent="0.2">
      <c r="A11" s="113" t="s">
        <v>772</v>
      </c>
      <c r="B11" s="110">
        <v>7</v>
      </c>
    </row>
    <row r="12" spans="1:2" x14ac:dyDescent="0.2">
      <c r="A12" s="113" t="s">
        <v>774</v>
      </c>
      <c r="B12" s="110">
        <v>8</v>
      </c>
    </row>
    <row r="13" spans="1:2" x14ac:dyDescent="0.2">
      <c r="A13" s="113" t="s">
        <v>775</v>
      </c>
      <c r="B13" s="110">
        <v>9</v>
      </c>
    </row>
    <row r="14" spans="1:2" x14ac:dyDescent="0.2">
      <c r="A14" s="113" t="s">
        <v>777</v>
      </c>
      <c r="B14" s="110">
        <v>10</v>
      </c>
    </row>
    <row r="15" spans="1:2" x14ac:dyDescent="0.2">
      <c r="A15" s="113" t="s">
        <v>779</v>
      </c>
      <c r="B15" s="110">
        <v>11</v>
      </c>
    </row>
    <row r="16" spans="1:2" x14ac:dyDescent="0.2">
      <c r="A16" s="113" t="s">
        <v>781</v>
      </c>
      <c r="B16" s="110">
        <v>12</v>
      </c>
    </row>
    <row r="17" spans="1:2" x14ac:dyDescent="0.2">
      <c r="A17" s="113" t="s">
        <v>783</v>
      </c>
      <c r="B17" s="110">
        <v>13</v>
      </c>
    </row>
    <row r="18" spans="1:2" x14ac:dyDescent="0.2">
      <c r="A18" s="113" t="s">
        <v>784</v>
      </c>
      <c r="B18" s="110">
        <v>14</v>
      </c>
    </row>
    <row r="19" spans="1:2" x14ac:dyDescent="0.2">
      <c r="A19" s="113" t="s">
        <v>317</v>
      </c>
      <c r="B19" s="110">
        <v>15</v>
      </c>
    </row>
    <row r="20" spans="1:2" x14ac:dyDescent="0.2">
      <c r="A20" s="113" t="s">
        <v>318</v>
      </c>
      <c r="B20" s="110">
        <v>16</v>
      </c>
    </row>
    <row r="21" spans="1:2" x14ac:dyDescent="0.2">
      <c r="A21" s="113" t="s">
        <v>517</v>
      </c>
      <c r="B21" s="110">
        <v>17</v>
      </c>
    </row>
    <row r="22" spans="1:2" x14ac:dyDescent="0.2">
      <c r="A22" s="113" t="s">
        <v>321</v>
      </c>
      <c r="B22" s="110">
        <v>18</v>
      </c>
    </row>
    <row r="23" spans="1:2" x14ac:dyDescent="0.2">
      <c r="A23" s="113" t="s">
        <v>323</v>
      </c>
      <c r="B23" s="110">
        <v>19</v>
      </c>
    </row>
    <row r="24" spans="1:2" x14ac:dyDescent="0.2">
      <c r="A24" s="113" t="s">
        <v>325</v>
      </c>
      <c r="B24" s="110">
        <v>20</v>
      </c>
    </row>
    <row r="25" spans="1:2" x14ac:dyDescent="0.2">
      <c r="A25" s="113" t="s">
        <v>326</v>
      </c>
      <c r="B25" s="110">
        <v>21</v>
      </c>
    </row>
    <row r="26" spans="1:2" x14ac:dyDescent="0.2">
      <c r="A26" s="113" t="s">
        <v>327</v>
      </c>
      <c r="B26" s="110">
        <v>22</v>
      </c>
    </row>
    <row r="27" spans="1:2" x14ac:dyDescent="0.2">
      <c r="A27" s="113" t="s">
        <v>467</v>
      </c>
      <c r="B27" s="110">
        <v>23</v>
      </c>
    </row>
    <row r="28" spans="1:2" x14ac:dyDescent="0.2">
      <c r="A28" s="113" t="s">
        <v>469</v>
      </c>
      <c r="B28" s="110">
        <v>24</v>
      </c>
    </row>
    <row r="29" spans="1:2" x14ac:dyDescent="0.2">
      <c r="A29" s="113" t="s">
        <v>471</v>
      </c>
      <c r="B29" s="110">
        <v>25</v>
      </c>
    </row>
    <row r="30" spans="1:2" x14ac:dyDescent="0.2">
      <c r="A30" s="113" t="s">
        <v>472</v>
      </c>
      <c r="B30" s="110">
        <v>26</v>
      </c>
    </row>
    <row r="31" spans="1:2" x14ac:dyDescent="0.2">
      <c r="A31" s="113" t="s">
        <v>473</v>
      </c>
      <c r="B31" s="110">
        <v>27</v>
      </c>
    </row>
    <row r="32" spans="1:2" x14ac:dyDescent="0.2">
      <c r="A32" s="113" t="s">
        <v>475</v>
      </c>
      <c r="B32" s="110">
        <v>28</v>
      </c>
    </row>
    <row r="33" spans="1:2" x14ac:dyDescent="0.2">
      <c r="A33" s="113" t="s">
        <v>477</v>
      </c>
      <c r="B33" s="110">
        <v>29</v>
      </c>
    </row>
    <row r="34" spans="1:2" x14ac:dyDescent="0.2">
      <c r="A34" s="113" t="s">
        <v>479</v>
      </c>
      <c r="B34" s="110">
        <v>30</v>
      </c>
    </row>
    <row r="35" spans="1:2" x14ac:dyDescent="0.2">
      <c r="A35" s="113" t="s">
        <v>481</v>
      </c>
      <c r="B35" s="110">
        <v>31</v>
      </c>
    </row>
    <row r="36" spans="1:2" x14ac:dyDescent="0.2">
      <c r="A36" s="113" t="s">
        <v>483</v>
      </c>
      <c r="B36" s="110">
        <v>32</v>
      </c>
    </row>
    <row r="37" spans="1:2" x14ac:dyDescent="0.2">
      <c r="A37" s="113" t="s">
        <v>484</v>
      </c>
      <c r="B37" s="110">
        <v>33</v>
      </c>
    </row>
    <row r="38" spans="1:2" x14ac:dyDescent="0.2">
      <c r="A38" s="113" t="s">
        <v>485</v>
      </c>
      <c r="B38" s="110">
        <v>34</v>
      </c>
    </row>
    <row r="39" spans="1:2" x14ac:dyDescent="0.2">
      <c r="A39" s="113" t="s">
        <v>487</v>
      </c>
      <c r="B39" s="110">
        <v>35</v>
      </c>
    </row>
    <row r="40" spans="1:2" x14ac:dyDescent="0.2">
      <c r="A40" s="113" t="s">
        <v>489</v>
      </c>
      <c r="B40" s="110">
        <v>36</v>
      </c>
    </row>
    <row r="41" spans="1:2" x14ac:dyDescent="0.2">
      <c r="A41" s="113" t="s">
        <v>491</v>
      </c>
      <c r="B41" s="110">
        <v>37</v>
      </c>
    </row>
    <row r="42" spans="1:2" x14ac:dyDescent="0.2">
      <c r="A42" s="113" t="s">
        <v>493</v>
      </c>
      <c r="B42" s="110">
        <v>38</v>
      </c>
    </row>
    <row r="43" spans="1:2" x14ac:dyDescent="0.2">
      <c r="A43" s="113" t="s">
        <v>495</v>
      </c>
      <c r="B43" s="110">
        <v>39</v>
      </c>
    </row>
    <row r="44" spans="1:2" x14ac:dyDescent="0.2">
      <c r="A44" s="113" t="s">
        <v>497</v>
      </c>
      <c r="B44" s="110">
        <v>40</v>
      </c>
    </row>
    <row r="45" spans="1:2" x14ac:dyDescent="0.2">
      <c r="A45" s="113" t="s">
        <v>499</v>
      </c>
      <c r="B45" s="110">
        <v>41</v>
      </c>
    </row>
    <row r="46" spans="1:2" x14ac:dyDescent="0.2">
      <c r="A46" s="113" t="s">
        <v>501</v>
      </c>
      <c r="B46" s="110">
        <v>42</v>
      </c>
    </row>
    <row r="47" spans="1:2" x14ac:dyDescent="0.2">
      <c r="A47" s="113" t="s">
        <v>503</v>
      </c>
      <c r="B47" s="110">
        <v>43</v>
      </c>
    </row>
    <row r="48" spans="1:2" x14ac:dyDescent="0.2">
      <c r="A48" s="113" t="s">
        <v>505</v>
      </c>
      <c r="B48" s="110">
        <v>44</v>
      </c>
    </row>
    <row r="49" spans="1:2" x14ac:dyDescent="0.2">
      <c r="A49" s="113" t="s">
        <v>507</v>
      </c>
      <c r="B49" s="110">
        <v>45</v>
      </c>
    </row>
    <row r="50" spans="1:2" x14ac:dyDescent="0.2">
      <c r="A50" s="113" t="s">
        <v>509</v>
      </c>
      <c r="B50" s="110">
        <v>46</v>
      </c>
    </row>
    <row r="51" spans="1:2" x14ac:dyDescent="0.2">
      <c r="A51" s="113" t="s">
        <v>511</v>
      </c>
      <c r="B51" s="110">
        <v>47</v>
      </c>
    </row>
    <row r="52" spans="1:2" x14ac:dyDescent="0.2">
      <c r="A52" s="113" t="s">
        <v>304</v>
      </c>
      <c r="B52" s="110">
        <v>48</v>
      </c>
    </row>
    <row r="53" spans="1:2" x14ac:dyDescent="0.2">
      <c r="A53" s="113" t="s">
        <v>518</v>
      </c>
      <c r="B53" s="110">
        <v>49</v>
      </c>
    </row>
    <row r="54" spans="1:2" x14ac:dyDescent="0.2">
      <c r="A54" s="113" t="s">
        <v>306</v>
      </c>
      <c r="B54" s="110">
        <v>50</v>
      </c>
    </row>
    <row r="55" spans="1:2" x14ac:dyDescent="0.2">
      <c r="A55" s="113" t="s">
        <v>308</v>
      </c>
      <c r="B55" s="110">
        <v>51</v>
      </c>
    </row>
    <row r="56" spans="1:2" x14ac:dyDescent="0.2">
      <c r="A56" s="113" t="s">
        <v>310</v>
      </c>
      <c r="B56" s="110">
        <v>52</v>
      </c>
    </row>
    <row r="57" spans="1:2" x14ac:dyDescent="0.2">
      <c r="A57" s="113" t="s">
        <v>389</v>
      </c>
      <c r="B57" s="110">
        <v>53</v>
      </c>
    </row>
    <row r="58" spans="1:2" x14ac:dyDescent="0.2">
      <c r="A58" s="113" t="s">
        <v>519</v>
      </c>
      <c r="B58" s="110">
        <v>54</v>
      </c>
    </row>
    <row r="59" spans="1:2" x14ac:dyDescent="0.2">
      <c r="A59" s="113" t="s">
        <v>520</v>
      </c>
      <c r="B59" s="110">
        <v>55</v>
      </c>
    </row>
    <row r="60" spans="1:2" x14ac:dyDescent="0.2">
      <c r="A60" s="113" t="s">
        <v>391</v>
      </c>
      <c r="B60" s="110">
        <v>56</v>
      </c>
    </row>
    <row r="61" spans="1:2" x14ac:dyDescent="0.2">
      <c r="A61" s="113" t="s">
        <v>393</v>
      </c>
      <c r="B61" s="110">
        <v>57</v>
      </c>
    </row>
    <row r="62" spans="1:2" x14ac:dyDescent="0.2">
      <c r="A62" s="113" t="s">
        <v>395</v>
      </c>
      <c r="B62" s="110">
        <v>58</v>
      </c>
    </row>
    <row r="63" spans="1:2" x14ac:dyDescent="0.2">
      <c r="A63" s="113" t="s">
        <v>397</v>
      </c>
      <c r="B63" s="110">
        <v>59</v>
      </c>
    </row>
    <row r="64" spans="1:2" x14ac:dyDescent="0.2">
      <c r="A64" s="113" t="s">
        <v>399</v>
      </c>
      <c r="B64" s="110">
        <v>60</v>
      </c>
    </row>
    <row r="65" spans="1:2" x14ac:dyDescent="0.2">
      <c r="A65" s="113" t="s">
        <v>401</v>
      </c>
      <c r="B65" s="110">
        <v>61</v>
      </c>
    </row>
    <row r="66" spans="1:2" x14ac:dyDescent="0.2">
      <c r="A66" s="113" t="s">
        <v>403</v>
      </c>
      <c r="B66" s="110">
        <v>62</v>
      </c>
    </row>
    <row r="67" spans="1:2" x14ac:dyDescent="0.2">
      <c r="A67" s="113" t="s">
        <v>405</v>
      </c>
      <c r="B67" s="110">
        <v>63</v>
      </c>
    </row>
    <row r="68" spans="1:2" x14ac:dyDescent="0.2">
      <c r="A68" s="113" t="s">
        <v>407</v>
      </c>
      <c r="B68" s="110">
        <v>64</v>
      </c>
    </row>
    <row r="69" spans="1:2" x14ac:dyDescent="0.2">
      <c r="A69" s="113" t="s">
        <v>521</v>
      </c>
      <c r="B69" s="110">
        <v>65</v>
      </c>
    </row>
    <row r="70" spans="1:2" x14ac:dyDescent="0.2">
      <c r="A70" s="113" t="s">
        <v>409</v>
      </c>
      <c r="B70" s="110">
        <v>66</v>
      </c>
    </row>
    <row r="71" spans="1:2" x14ac:dyDescent="0.2">
      <c r="A71" s="113" t="s">
        <v>411</v>
      </c>
      <c r="B71" s="110">
        <v>67</v>
      </c>
    </row>
    <row r="72" spans="1:2" x14ac:dyDescent="0.2">
      <c r="A72" s="113" t="s">
        <v>413</v>
      </c>
      <c r="B72" s="110">
        <v>68</v>
      </c>
    </row>
    <row r="73" spans="1:2" x14ac:dyDescent="0.2">
      <c r="A73" s="113" t="s">
        <v>415</v>
      </c>
      <c r="B73" s="110">
        <v>69</v>
      </c>
    </row>
    <row r="74" spans="1:2" x14ac:dyDescent="0.2">
      <c r="A74" s="113" t="s">
        <v>417</v>
      </c>
      <c r="B74" s="110">
        <v>70</v>
      </c>
    </row>
    <row r="75" spans="1:2" x14ac:dyDescent="0.2">
      <c r="A75" s="113" t="s">
        <v>419</v>
      </c>
      <c r="B75" s="110">
        <v>71</v>
      </c>
    </row>
    <row r="76" spans="1:2" x14ac:dyDescent="0.2">
      <c r="A76" s="113" t="s">
        <v>420</v>
      </c>
      <c r="B76" s="110">
        <v>72</v>
      </c>
    </row>
    <row r="77" spans="1:2" x14ac:dyDescent="0.2">
      <c r="A77" s="113" t="s">
        <v>422</v>
      </c>
      <c r="B77" s="110">
        <v>73</v>
      </c>
    </row>
    <row r="78" spans="1:2" x14ac:dyDescent="0.2">
      <c r="A78" s="113" t="s">
        <v>424</v>
      </c>
      <c r="B78" s="110">
        <v>74</v>
      </c>
    </row>
    <row r="79" spans="1:2" x14ac:dyDescent="0.2">
      <c r="A79" s="113" t="s">
        <v>425</v>
      </c>
      <c r="B79" s="110">
        <v>75</v>
      </c>
    </row>
    <row r="80" spans="1:2" x14ac:dyDescent="0.2">
      <c r="A80" s="113" t="s">
        <v>427</v>
      </c>
      <c r="B80" s="110">
        <v>76</v>
      </c>
    </row>
    <row r="81" spans="1:2" x14ac:dyDescent="0.2">
      <c r="A81" s="113" t="s">
        <v>429</v>
      </c>
      <c r="B81" s="110">
        <v>77</v>
      </c>
    </row>
    <row r="82" spans="1:2" x14ac:dyDescent="0.2">
      <c r="A82" s="113" t="s">
        <v>431</v>
      </c>
      <c r="B82" s="110">
        <v>78</v>
      </c>
    </row>
    <row r="83" spans="1:2" x14ac:dyDescent="0.2">
      <c r="A83" s="113" t="s">
        <v>433</v>
      </c>
      <c r="B83" s="110">
        <v>79</v>
      </c>
    </row>
    <row r="84" spans="1:2" x14ac:dyDescent="0.2">
      <c r="A84" s="113" t="s">
        <v>522</v>
      </c>
      <c r="B84" s="110">
        <v>80</v>
      </c>
    </row>
    <row r="85" spans="1:2" x14ac:dyDescent="0.2">
      <c r="A85" s="113" t="s">
        <v>436</v>
      </c>
      <c r="B85" s="110">
        <v>81</v>
      </c>
    </row>
    <row r="86" spans="1:2" x14ac:dyDescent="0.2">
      <c r="A86" s="113" t="s">
        <v>438</v>
      </c>
      <c r="B86" s="110">
        <v>82</v>
      </c>
    </row>
    <row r="87" spans="1:2" x14ac:dyDescent="0.2">
      <c r="A87" s="113" t="s">
        <v>440</v>
      </c>
      <c r="B87" s="110">
        <v>83</v>
      </c>
    </row>
    <row r="88" spans="1:2" x14ac:dyDescent="0.2">
      <c r="A88" s="113" t="s">
        <v>442</v>
      </c>
      <c r="B88" s="110">
        <v>84</v>
      </c>
    </row>
    <row r="89" spans="1:2" x14ac:dyDescent="0.2">
      <c r="A89" s="113" t="s">
        <v>444</v>
      </c>
      <c r="B89" s="110">
        <v>85</v>
      </c>
    </row>
    <row r="90" spans="1:2" x14ac:dyDescent="0.2">
      <c r="A90" s="113" t="s">
        <v>446</v>
      </c>
      <c r="B90" s="110">
        <v>86</v>
      </c>
    </row>
    <row r="91" spans="1:2" x14ac:dyDescent="0.2">
      <c r="A91" s="113" t="s">
        <v>448</v>
      </c>
      <c r="B91" s="110">
        <v>87</v>
      </c>
    </row>
    <row r="92" spans="1:2" x14ac:dyDescent="0.2">
      <c r="A92" s="113" t="s">
        <v>450</v>
      </c>
      <c r="B92" s="110">
        <v>88</v>
      </c>
    </row>
    <row r="93" spans="1:2" x14ac:dyDescent="0.2">
      <c r="A93" s="113" t="s">
        <v>451</v>
      </c>
      <c r="B93" s="110">
        <v>89</v>
      </c>
    </row>
    <row r="94" spans="1:2" x14ac:dyDescent="0.2">
      <c r="A94" s="113" t="s">
        <v>453</v>
      </c>
      <c r="B94" s="110">
        <v>90</v>
      </c>
    </row>
    <row r="95" spans="1:2" x14ac:dyDescent="0.2">
      <c r="A95" s="113" t="s">
        <v>455</v>
      </c>
      <c r="B95" s="110">
        <v>91</v>
      </c>
    </row>
    <row r="96" spans="1:2" x14ac:dyDescent="0.2">
      <c r="A96" s="113" t="s">
        <v>457</v>
      </c>
      <c r="B96" s="110">
        <v>92</v>
      </c>
    </row>
    <row r="97" spans="1:2" x14ac:dyDescent="0.2">
      <c r="A97" s="113" t="s">
        <v>459</v>
      </c>
      <c r="B97" s="110">
        <v>93</v>
      </c>
    </row>
    <row r="98" spans="1:2" x14ac:dyDescent="0.2">
      <c r="A98" s="113" t="s">
        <v>461</v>
      </c>
      <c r="B98" s="110">
        <v>94</v>
      </c>
    </row>
    <row r="99" spans="1:2" x14ac:dyDescent="0.2">
      <c r="A99" s="113" t="s">
        <v>463</v>
      </c>
      <c r="B99" s="110">
        <v>95</v>
      </c>
    </row>
    <row r="100" spans="1:2" x14ac:dyDescent="0.2">
      <c r="A100" s="113" t="s">
        <v>465</v>
      </c>
      <c r="B100" s="110">
        <v>96</v>
      </c>
    </row>
    <row r="101" spans="1:2" x14ac:dyDescent="0.2">
      <c r="A101" s="113" t="s">
        <v>170</v>
      </c>
      <c r="B101" s="110">
        <v>97</v>
      </c>
    </row>
    <row r="102" spans="1:2" x14ac:dyDescent="0.2">
      <c r="A102" s="113" t="s">
        <v>172</v>
      </c>
      <c r="B102" s="110">
        <v>98</v>
      </c>
    </row>
    <row r="103" spans="1:2" x14ac:dyDescent="0.2">
      <c r="A103" s="113" t="s">
        <v>174</v>
      </c>
      <c r="B103" s="110">
        <v>99</v>
      </c>
    </row>
    <row r="104" spans="1:2" x14ac:dyDescent="0.2">
      <c r="A104" s="113" t="s">
        <v>176</v>
      </c>
      <c r="B104" s="110">
        <v>100</v>
      </c>
    </row>
    <row r="105" spans="1:2" x14ac:dyDescent="0.2">
      <c r="A105" s="113" t="s">
        <v>178</v>
      </c>
      <c r="B105" s="110">
        <v>101</v>
      </c>
    </row>
    <row r="106" spans="1:2" x14ac:dyDescent="0.2">
      <c r="A106" s="113" t="s">
        <v>180</v>
      </c>
      <c r="B106" s="110">
        <v>102</v>
      </c>
    </row>
    <row r="107" spans="1:2" x14ac:dyDescent="0.2">
      <c r="A107" s="113" t="s">
        <v>182</v>
      </c>
      <c r="B107" s="110">
        <v>103</v>
      </c>
    </row>
    <row r="108" spans="1:2" x14ac:dyDescent="0.2">
      <c r="A108" s="113" t="s">
        <v>184</v>
      </c>
      <c r="B108" s="110">
        <v>104</v>
      </c>
    </row>
    <row r="109" spans="1:2" x14ac:dyDescent="0.2">
      <c r="A109" s="113" t="s">
        <v>186</v>
      </c>
      <c r="B109" s="110">
        <v>105</v>
      </c>
    </row>
    <row r="110" spans="1:2" x14ac:dyDescent="0.2">
      <c r="A110" s="113" t="s">
        <v>188</v>
      </c>
      <c r="B110" s="110">
        <v>106</v>
      </c>
    </row>
    <row r="111" spans="1:2" x14ac:dyDescent="0.2">
      <c r="A111" s="113" t="s">
        <v>190</v>
      </c>
      <c r="B111" s="110">
        <v>107</v>
      </c>
    </row>
    <row r="112" spans="1:2" x14ac:dyDescent="0.2">
      <c r="A112" s="113" t="s">
        <v>192</v>
      </c>
      <c r="B112" s="110">
        <v>108</v>
      </c>
    </row>
    <row r="113" spans="1:2" x14ac:dyDescent="0.2">
      <c r="A113" s="113" t="s">
        <v>194</v>
      </c>
      <c r="B113" s="110">
        <v>109</v>
      </c>
    </row>
    <row r="114" spans="1:2" x14ac:dyDescent="0.2">
      <c r="A114" s="113" t="s">
        <v>196</v>
      </c>
      <c r="B114" s="110">
        <v>110</v>
      </c>
    </row>
    <row r="115" spans="1:2" x14ac:dyDescent="0.2">
      <c r="A115" s="113" t="s">
        <v>198</v>
      </c>
      <c r="B115" s="110">
        <v>111</v>
      </c>
    </row>
    <row r="116" spans="1:2" x14ac:dyDescent="0.2">
      <c r="A116" s="113" t="s">
        <v>737</v>
      </c>
      <c r="B116" s="110">
        <v>112</v>
      </c>
    </row>
    <row r="117" spans="1:2" x14ac:dyDescent="0.2">
      <c r="A117" s="113" t="s">
        <v>739</v>
      </c>
      <c r="B117" s="110">
        <v>113</v>
      </c>
    </row>
    <row r="118" spans="1:2" x14ac:dyDescent="0.2">
      <c r="A118" s="113" t="s">
        <v>740</v>
      </c>
      <c r="B118" s="110">
        <v>114</v>
      </c>
    </row>
    <row r="119" spans="1:2" x14ac:dyDescent="0.2">
      <c r="A119" s="113" t="s">
        <v>742</v>
      </c>
      <c r="B119" s="110">
        <v>115</v>
      </c>
    </row>
    <row r="120" spans="1:2" x14ac:dyDescent="0.2">
      <c r="A120" s="113" t="s">
        <v>743</v>
      </c>
      <c r="B120" s="110">
        <v>116</v>
      </c>
    </row>
    <row r="121" spans="1:2" x14ac:dyDescent="0.2">
      <c r="A121" s="113" t="s">
        <v>745</v>
      </c>
      <c r="B121" s="110">
        <v>117</v>
      </c>
    </row>
    <row r="122" spans="1:2" x14ac:dyDescent="0.2">
      <c r="A122" s="113" t="s">
        <v>747</v>
      </c>
      <c r="B122" s="110">
        <v>118</v>
      </c>
    </row>
    <row r="123" spans="1:2" x14ac:dyDescent="0.2">
      <c r="A123" s="113" t="s">
        <v>749</v>
      </c>
      <c r="B123" s="110">
        <v>119</v>
      </c>
    </row>
    <row r="124" spans="1:2" x14ac:dyDescent="0.2">
      <c r="A124" s="113" t="s">
        <v>751</v>
      </c>
      <c r="B124" s="110">
        <v>120</v>
      </c>
    </row>
    <row r="125" spans="1:2" x14ac:dyDescent="0.2">
      <c r="A125" s="113" t="s">
        <v>753</v>
      </c>
      <c r="B125" s="110">
        <v>121</v>
      </c>
    </row>
    <row r="126" spans="1:2" x14ac:dyDescent="0.2">
      <c r="A126" s="113" t="s">
        <v>755</v>
      </c>
      <c r="B126" s="110">
        <v>122</v>
      </c>
    </row>
    <row r="127" spans="1:2" x14ac:dyDescent="0.2">
      <c r="A127" s="113" t="s">
        <v>4</v>
      </c>
      <c r="B127" s="110">
        <v>123</v>
      </c>
    </row>
    <row r="128" spans="1:2" x14ac:dyDescent="0.2">
      <c r="A128" s="113" t="s">
        <v>6</v>
      </c>
      <c r="B128" s="110">
        <v>124</v>
      </c>
    </row>
    <row r="129" spans="1:2" x14ac:dyDescent="0.2">
      <c r="A129" s="113" t="s">
        <v>8</v>
      </c>
      <c r="B129" s="110">
        <v>125</v>
      </c>
    </row>
    <row r="130" spans="1:2" x14ac:dyDescent="0.2">
      <c r="A130" s="113" t="s">
        <v>10</v>
      </c>
      <c r="B130" s="110">
        <v>126</v>
      </c>
    </row>
    <row r="131" spans="1:2" x14ac:dyDescent="0.2">
      <c r="A131" s="113" t="s">
        <v>11</v>
      </c>
      <c r="B131" s="110">
        <v>127</v>
      </c>
    </row>
    <row r="132" spans="1:2" x14ac:dyDescent="0.2">
      <c r="A132" s="113" t="s">
        <v>13</v>
      </c>
      <c r="B132" s="110">
        <v>128</v>
      </c>
    </row>
    <row r="133" spans="1:2" x14ac:dyDescent="0.2">
      <c r="A133" s="113" t="s">
        <v>15</v>
      </c>
      <c r="B133" s="110">
        <v>129</v>
      </c>
    </row>
    <row r="134" spans="1:2" x14ac:dyDescent="0.2">
      <c r="A134" s="113" t="s">
        <v>17</v>
      </c>
      <c r="B134" s="110">
        <v>130</v>
      </c>
    </row>
    <row r="135" spans="1:2" x14ac:dyDescent="0.2">
      <c r="A135" s="113" t="s">
        <v>18</v>
      </c>
      <c r="B135" s="110">
        <v>131</v>
      </c>
    </row>
    <row r="136" spans="1:2" x14ac:dyDescent="0.2">
      <c r="A136" s="113" t="s">
        <v>20</v>
      </c>
      <c r="B136" s="110">
        <v>132</v>
      </c>
    </row>
    <row r="137" spans="1:2" x14ac:dyDescent="0.2">
      <c r="A137" s="113" t="s">
        <v>22</v>
      </c>
      <c r="B137" s="110">
        <v>133</v>
      </c>
    </row>
    <row r="138" spans="1:2" x14ac:dyDescent="0.2">
      <c r="A138" s="113" t="s">
        <v>24</v>
      </c>
      <c r="B138" s="110">
        <v>134</v>
      </c>
    </row>
    <row r="139" spans="1:2" x14ac:dyDescent="0.2">
      <c r="A139" s="113" t="s">
        <v>26</v>
      </c>
      <c r="B139" s="110">
        <v>135</v>
      </c>
    </row>
    <row r="140" spans="1:2" x14ac:dyDescent="0.2">
      <c r="A140" s="113" t="s">
        <v>28</v>
      </c>
      <c r="B140" s="110">
        <v>136</v>
      </c>
    </row>
    <row r="141" spans="1:2" x14ac:dyDescent="0.2">
      <c r="A141" s="113" t="s">
        <v>29</v>
      </c>
      <c r="B141" s="110">
        <v>137</v>
      </c>
    </row>
    <row r="142" spans="1:2" x14ac:dyDescent="0.2">
      <c r="A142" s="113" t="s">
        <v>31</v>
      </c>
      <c r="B142" s="110">
        <v>138</v>
      </c>
    </row>
    <row r="143" spans="1:2" x14ac:dyDescent="0.2">
      <c r="A143" s="113" t="s">
        <v>33</v>
      </c>
      <c r="B143" s="110">
        <v>139</v>
      </c>
    </row>
    <row r="144" spans="1:2" x14ac:dyDescent="0.2">
      <c r="A144" s="113" t="s">
        <v>90</v>
      </c>
      <c r="B144" s="110">
        <v>140</v>
      </c>
    </row>
    <row r="145" spans="1:2" x14ac:dyDescent="0.2">
      <c r="A145" s="113" t="s">
        <v>92</v>
      </c>
      <c r="B145" s="110">
        <v>141</v>
      </c>
    </row>
    <row r="146" spans="1:2" x14ac:dyDescent="0.2">
      <c r="A146" s="113" t="s">
        <v>93</v>
      </c>
      <c r="B146" s="110">
        <v>142</v>
      </c>
    </row>
    <row r="147" spans="1:2" x14ac:dyDescent="0.2">
      <c r="A147" s="113" t="s">
        <v>94</v>
      </c>
      <c r="B147" s="110">
        <v>143</v>
      </c>
    </row>
    <row r="148" spans="1:2" x14ac:dyDescent="0.2">
      <c r="A148" s="113" t="s">
        <v>95</v>
      </c>
      <c r="B148" s="110">
        <v>144</v>
      </c>
    </row>
    <row r="149" spans="1:2" x14ac:dyDescent="0.2">
      <c r="A149" s="113" t="s">
        <v>97</v>
      </c>
      <c r="B149" s="110">
        <v>145</v>
      </c>
    </row>
    <row r="150" spans="1:2" x14ac:dyDescent="0.2">
      <c r="A150" s="113" t="s">
        <v>99</v>
      </c>
      <c r="B150" s="110">
        <v>146</v>
      </c>
    </row>
    <row r="151" spans="1:2" x14ac:dyDescent="0.2">
      <c r="A151" s="113" t="s">
        <v>101</v>
      </c>
      <c r="B151" s="110">
        <v>147</v>
      </c>
    </row>
    <row r="152" spans="1:2" x14ac:dyDescent="0.2">
      <c r="A152" s="113" t="s">
        <v>103</v>
      </c>
      <c r="B152" s="110">
        <v>148</v>
      </c>
    </row>
    <row r="153" spans="1:2" x14ac:dyDescent="0.2">
      <c r="A153" s="113" t="s">
        <v>105</v>
      </c>
      <c r="B153" s="110">
        <v>149</v>
      </c>
    </row>
    <row r="154" spans="1:2" x14ac:dyDescent="0.2">
      <c r="A154" s="113" t="s">
        <v>106</v>
      </c>
      <c r="B154" s="110">
        <v>150</v>
      </c>
    </row>
    <row r="155" spans="1:2" x14ac:dyDescent="0.2">
      <c r="A155" s="113" t="s">
        <v>108</v>
      </c>
      <c r="B155" s="110">
        <v>151</v>
      </c>
    </row>
    <row r="156" spans="1:2" x14ac:dyDescent="0.2">
      <c r="A156" s="113" t="s">
        <v>110</v>
      </c>
      <c r="B156" s="110">
        <v>152</v>
      </c>
    </row>
    <row r="157" spans="1:2" x14ac:dyDescent="0.2">
      <c r="A157" s="113" t="s">
        <v>112</v>
      </c>
      <c r="B157" s="110">
        <v>153</v>
      </c>
    </row>
    <row r="158" spans="1:2" x14ac:dyDescent="0.2">
      <c r="A158" s="113" t="s">
        <v>114</v>
      </c>
      <c r="B158" s="110">
        <v>154</v>
      </c>
    </row>
    <row r="159" spans="1:2" x14ac:dyDescent="0.2">
      <c r="A159" s="113" t="s">
        <v>116</v>
      </c>
      <c r="B159" s="110">
        <v>155</v>
      </c>
    </row>
    <row r="160" spans="1:2" x14ac:dyDescent="0.2">
      <c r="A160" s="113" t="s">
        <v>117</v>
      </c>
      <c r="B160" s="110">
        <v>156</v>
      </c>
    </row>
    <row r="161" spans="1:2" x14ac:dyDescent="0.2">
      <c r="A161" s="113" t="s">
        <v>119</v>
      </c>
      <c r="B161" s="110">
        <v>157</v>
      </c>
    </row>
    <row r="162" spans="1:2" x14ac:dyDescent="0.2">
      <c r="A162" s="113" t="s">
        <v>121</v>
      </c>
      <c r="B162" s="110">
        <v>158</v>
      </c>
    </row>
    <row r="163" spans="1:2" x14ac:dyDescent="0.2">
      <c r="A163" s="113" t="s">
        <v>123</v>
      </c>
      <c r="B163" s="110">
        <v>159</v>
      </c>
    </row>
    <row r="164" spans="1:2" x14ac:dyDescent="0.2">
      <c r="A164" s="113" t="s">
        <v>125</v>
      </c>
      <c r="B164" s="110">
        <v>160</v>
      </c>
    </row>
    <row r="165" spans="1:2" x14ac:dyDescent="0.2">
      <c r="A165" s="113" t="s">
        <v>127</v>
      </c>
      <c r="B165" s="110">
        <v>161</v>
      </c>
    </row>
    <row r="166" spans="1:2" x14ac:dyDescent="0.2">
      <c r="A166" s="113" t="s">
        <v>128</v>
      </c>
      <c r="B166" s="110">
        <v>162</v>
      </c>
    </row>
    <row r="167" spans="1:2" x14ac:dyDescent="0.2">
      <c r="A167" s="113" t="s">
        <v>130</v>
      </c>
      <c r="B167" s="110">
        <v>163</v>
      </c>
    </row>
    <row r="168" spans="1:2" x14ac:dyDescent="0.2">
      <c r="A168" s="113" t="s">
        <v>132</v>
      </c>
      <c r="B168" s="110">
        <v>164</v>
      </c>
    </row>
    <row r="169" spans="1:2" x14ac:dyDescent="0.2">
      <c r="A169" s="113" t="s">
        <v>134</v>
      </c>
      <c r="B169" s="110">
        <v>165</v>
      </c>
    </row>
    <row r="170" spans="1:2" x14ac:dyDescent="0.2">
      <c r="A170" s="113" t="s">
        <v>136</v>
      </c>
      <c r="B170" s="110">
        <v>166</v>
      </c>
    </row>
    <row r="171" spans="1:2" x14ac:dyDescent="0.2">
      <c r="A171" s="113" t="s">
        <v>138</v>
      </c>
      <c r="B171" s="110">
        <v>167</v>
      </c>
    </row>
    <row r="172" spans="1:2" x14ac:dyDescent="0.2">
      <c r="A172" s="113" t="s">
        <v>35</v>
      </c>
      <c r="B172" s="110">
        <v>168</v>
      </c>
    </row>
    <row r="173" spans="1:2" x14ac:dyDescent="0.2">
      <c r="A173" s="113" t="s">
        <v>36</v>
      </c>
      <c r="B173" s="110">
        <v>169</v>
      </c>
    </row>
    <row r="174" spans="1:2" x14ac:dyDescent="0.2">
      <c r="A174" s="113" t="s">
        <v>37</v>
      </c>
      <c r="B174" s="110">
        <v>170</v>
      </c>
    </row>
    <row r="175" spans="1:2" x14ac:dyDescent="0.2">
      <c r="A175" s="113" t="s">
        <v>39</v>
      </c>
      <c r="B175" s="110">
        <v>171</v>
      </c>
    </row>
    <row r="176" spans="1:2" x14ac:dyDescent="0.2">
      <c r="A176" s="113" t="s">
        <v>41</v>
      </c>
      <c r="B176" s="110">
        <v>172</v>
      </c>
    </row>
    <row r="177" spans="1:2" x14ac:dyDescent="0.2">
      <c r="A177" s="113" t="s">
        <v>42</v>
      </c>
      <c r="B177" s="110">
        <v>173</v>
      </c>
    </row>
    <row r="178" spans="1:2" x14ac:dyDescent="0.2">
      <c r="A178" s="113" t="s">
        <v>43</v>
      </c>
      <c r="B178" s="110">
        <v>174</v>
      </c>
    </row>
    <row r="179" spans="1:2" x14ac:dyDescent="0.2">
      <c r="A179" s="113" t="s">
        <v>45</v>
      </c>
      <c r="B179" s="110">
        <v>175</v>
      </c>
    </row>
    <row r="180" spans="1:2" x14ac:dyDescent="0.2">
      <c r="A180" s="113" t="s">
        <v>47</v>
      </c>
      <c r="B180" s="110">
        <v>176</v>
      </c>
    </row>
    <row r="181" spans="1:2" x14ac:dyDescent="0.2">
      <c r="A181" s="113" t="s">
        <v>49</v>
      </c>
      <c r="B181" s="110">
        <v>177</v>
      </c>
    </row>
    <row r="182" spans="1:2" x14ac:dyDescent="0.2">
      <c r="A182" s="113" t="s">
        <v>51</v>
      </c>
      <c r="B182" s="110">
        <v>178</v>
      </c>
    </row>
    <row r="183" spans="1:2" x14ac:dyDescent="0.2">
      <c r="A183" s="113" t="s">
        <v>53</v>
      </c>
      <c r="B183" s="110">
        <v>179</v>
      </c>
    </row>
    <row r="184" spans="1:2" x14ac:dyDescent="0.2">
      <c r="A184" s="113" t="s">
        <v>54</v>
      </c>
      <c r="B184" s="110">
        <v>180</v>
      </c>
    </row>
    <row r="185" spans="1:2" x14ac:dyDescent="0.2">
      <c r="A185" s="113" t="s">
        <v>533</v>
      </c>
      <c r="B185" s="110">
        <v>181</v>
      </c>
    </row>
    <row r="186" spans="1:2" x14ac:dyDescent="0.2">
      <c r="A186" s="113" t="s">
        <v>535</v>
      </c>
      <c r="B186" s="110">
        <v>182</v>
      </c>
    </row>
    <row r="187" spans="1:2" x14ac:dyDescent="0.2">
      <c r="A187" s="113" t="s">
        <v>536</v>
      </c>
      <c r="B187" s="110">
        <v>183</v>
      </c>
    </row>
    <row r="188" spans="1:2" x14ac:dyDescent="0.2">
      <c r="A188" s="113" t="s">
        <v>538</v>
      </c>
      <c r="B188" s="110">
        <v>184</v>
      </c>
    </row>
    <row r="189" spans="1:2" x14ac:dyDescent="0.2">
      <c r="A189" s="113" t="s">
        <v>539</v>
      </c>
      <c r="B189" s="110">
        <v>185</v>
      </c>
    </row>
    <row r="190" spans="1:2" x14ac:dyDescent="0.2">
      <c r="A190" s="113" t="s">
        <v>541</v>
      </c>
      <c r="B190" s="110">
        <v>186</v>
      </c>
    </row>
    <row r="191" spans="1:2" x14ac:dyDescent="0.2">
      <c r="A191" s="113" t="s">
        <v>543</v>
      </c>
      <c r="B191" s="110">
        <v>187</v>
      </c>
    </row>
    <row r="192" spans="1:2" x14ac:dyDescent="0.2">
      <c r="A192" s="113" t="s">
        <v>235</v>
      </c>
      <c r="B192" s="110">
        <v>188</v>
      </c>
    </row>
    <row r="193" spans="1:2" x14ac:dyDescent="0.2">
      <c r="A193" s="113" t="s">
        <v>237</v>
      </c>
      <c r="B193" s="110">
        <v>189</v>
      </c>
    </row>
    <row r="194" spans="1:2" x14ac:dyDescent="0.2">
      <c r="A194" s="113" t="s">
        <v>523</v>
      </c>
      <c r="B194" s="110">
        <v>190</v>
      </c>
    </row>
    <row r="195" spans="1:2" x14ac:dyDescent="0.2">
      <c r="A195" s="113" t="s">
        <v>239</v>
      </c>
      <c r="B195" s="110">
        <v>191</v>
      </c>
    </row>
    <row r="196" spans="1:2" x14ac:dyDescent="0.2">
      <c r="A196" s="113" t="s">
        <v>240</v>
      </c>
      <c r="B196" s="110">
        <v>192</v>
      </c>
    </row>
    <row r="197" spans="1:2" x14ac:dyDescent="0.2">
      <c r="A197" s="113" t="s">
        <v>241</v>
      </c>
      <c r="B197" s="110">
        <v>193</v>
      </c>
    </row>
    <row r="198" spans="1:2" x14ac:dyDescent="0.2">
      <c r="A198" s="113" t="s">
        <v>242</v>
      </c>
      <c r="B198" s="110">
        <v>194</v>
      </c>
    </row>
    <row r="199" spans="1:2" x14ac:dyDescent="0.2">
      <c r="A199" s="113" t="s">
        <v>244</v>
      </c>
      <c r="B199" s="110">
        <v>195</v>
      </c>
    </row>
    <row r="200" spans="1:2" x14ac:dyDescent="0.2">
      <c r="A200" s="113" t="s">
        <v>246</v>
      </c>
      <c r="B200" s="110">
        <v>196</v>
      </c>
    </row>
    <row r="201" spans="1:2" x14ac:dyDescent="0.2">
      <c r="A201" s="113" t="s">
        <v>248</v>
      </c>
      <c r="B201" s="110">
        <v>197</v>
      </c>
    </row>
    <row r="202" spans="1:2" x14ac:dyDescent="0.2">
      <c r="A202" s="113" t="s">
        <v>249</v>
      </c>
      <c r="B202" s="110">
        <v>198</v>
      </c>
    </row>
    <row r="203" spans="1:2" x14ac:dyDescent="0.2">
      <c r="A203" s="113" t="s">
        <v>250</v>
      </c>
      <c r="B203" s="110">
        <v>199</v>
      </c>
    </row>
    <row r="204" spans="1:2" x14ac:dyDescent="0.2">
      <c r="A204" s="113" t="s">
        <v>251</v>
      </c>
      <c r="B204" s="110">
        <v>200</v>
      </c>
    </row>
    <row r="205" spans="1:2" x14ac:dyDescent="0.2">
      <c r="A205" s="113" t="s">
        <v>252</v>
      </c>
      <c r="B205" s="110">
        <v>201</v>
      </c>
    </row>
    <row r="206" spans="1:2" x14ac:dyDescent="0.2">
      <c r="A206" s="113" t="s">
        <v>254</v>
      </c>
      <c r="B206" s="110">
        <v>202</v>
      </c>
    </row>
    <row r="207" spans="1:2" x14ac:dyDescent="0.2">
      <c r="A207" s="113" t="s">
        <v>256</v>
      </c>
      <c r="B207" s="110">
        <v>203</v>
      </c>
    </row>
    <row r="208" spans="1:2" x14ac:dyDescent="0.2">
      <c r="A208" s="113" t="s">
        <v>257</v>
      </c>
      <c r="B208" s="110">
        <v>204</v>
      </c>
    </row>
    <row r="209" spans="1:2" x14ac:dyDescent="0.2">
      <c r="A209" s="113" t="s">
        <v>262</v>
      </c>
      <c r="B209" s="110">
        <v>205</v>
      </c>
    </row>
    <row r="210" spans="1:2" x14ac:dyDescent="0.2">
      <c r="A210" s="113" t="s">
        <v>263</v>
      </c>
      <c r="B210" s="110">
        <v>206</v>
      </c>
    </row>
    <row r="211" spans="1:2" x14ac:dyDescent="0.2">
      <c r="A211" s="113" t="s">
        <v>265</v>
      </c>
      <c r="B211" s="110">
        <v>207</v>
      </c>
    </row>
    <row r="212" spans="1:2" x14ac:dyDescent="0.2">
      <c r="A212" s="113" t="s">
        <v>266</v>
      </c>
      <c r="B212" s="110">
        <v>208</v>
      </c>
    </row>
    <row r="213" spans="1:2" x14ac:dyDescent="0.2">
      <c r="A213" s="113" t="s">
        <v>268</v>
      </c>
      <c r="B213" s="110">
        <v>209</v>
      </c>
    </row>
    <row r="214" spans="1:2" x14ac:dyDescent="0.2">
      <c r="A214" s="113" t="s">
        <v>269</v>
      </c>
      <c r="B214" s="110">
        <v>210</v>
      </c>
    </row>
    <row r="215" spans="1:2" x14ac:dyDescent="0.2">
      <c r="A215" s="113" t="s">
        <v>271</v>
      </c>
      <c r="B215" s="110">
        <v>211</v>
      </c>
    </row>
    <row r="216" spans="1:2" x14ac:dyDescent="0.2">
      <c r="A216" s="113" t="s">
        <v>273</v>
      </c>
      <c r="B216" s="110">
        <v>212</v>
      </c>
    </row>
    <row r="217" spans="1:2" x14ac:dyDescent="0.2">
      <c r="A217" s="113" t="s">
        <v>275</v>
      </c>
      <c r="B217" s="110">
        <v>213</v>
      </c>
    </row>
    <row r="218" spans="1:2" x14ac:dyDescent="0.2">
      <c r="A218" s="113" t="s">
        <v>277</v>
      </c>
      <c r="B218" s="110">
        <v>214</v>
      </c>
    </row>
    <row r="219" spans="1:2" x14ac:dyDescent="0.2">
      <c r="A219" s="113" t="s">
        <v>279</v>
      </c>
      <c r="B219" s="110">
        <v>215</v>
      </c>
    </row>
    <row r="220" spans="1:2" x14ac:dyDescent="0.2">
      <c r="A220" s="113" t="s">
        <v>281</v>
      </c>
      <c r="B220" s="110">
        <v>216</v>
      </c>
    </row>
    <row r="221" spans="1:2" x14ac:dyDescent="0.2">
      <c r="A221" s="113" t="s">
        <v>283</v>
      </c>
      <c r="B221" s="110">
        <v>217</v>
      </c>
    </row>
    <row r="222" spans="1:2" x14ac:dyDescent="0.2">
      <c r="A222" s="113" t="s">
        <v>285</v>
      </c>
      <c r="B222" s="110">
        <v>218</v>
      </c>
    </row>
    <row r="223" spans="1:2" x14ac:dyDescent="0.2">
      <c r="A223" s="113" t="s">
        <v>287</v>
      </c>
      <c r="B223" s="110">
        <v>219</v>
      </c>
    </row>
    <row r="224" spans="1:2" x14ac:dyDescent="0.2">
      <c r="A224" s="113" t="s">
        <v>289</v>
      </c>
      <c r="B224" s="110">
        <v>220</v>
      </c>
    </row>
    <row r="225" spans="1:2" x14ac:dyDescent="0.2">
      <c r="A225" s="113" t="s">
        <v>290</v>
      </c>
      <c r="B225" s="110">
        <v>221</v>
      </c>
    </row>
    <row r="226" spans="1:2" x14ac:dyDescent="0.2">
      <c r="A226" s="113" t="s">
        <v>292</v>
      </c>
      <c r="B226" s="110">
        <v>222</v>
      </c>
    </row>
    <row r="227" spans="1:2" x14ac:dyDescent="0.2">
      <c r="A227" s="113" t="s">
        <v>294</v>
      </c>
      <c r="B227" s="110">
        <v>223</v>
      </c>
    </row>
    <row r="228" spans="1:2" x14ac:dyDescent="0.2">
      <c r="A228" s="113" t="s">
        <v>296</v>
      </c>
      <c r="B228" s="110">
        <v>224</v>
      </c>
    </row>
    <row r="229" spans="1:2" x14ac:dyDescent="0.2">
      <c r="A229" s="113" t="s">
        <v>298</v>
      </c>
      <c r="B229" s="110">
        <v>225</v>
      </c>
    </row>
    <row r="230" spans="1:2" x14ac:dyDescent="0.2">
      <c r="A230" s="113" t="s">
        <v>300</v>
      </c>
      <c r="B230" s="110">
        <v>226</v>
      </c>
    </row>
    <row r="231" spans="1:2" x14ac:dyDescent="0.2">
      <c r="A231" s="113" t="s">
        <v>569</v>
      </c>
      <c r="B231" s="110">
        <v>227</v>
      </c>
    </row>
    <row r="232" spans="1:2" x14ac:dyDescent="0.2">
      <c r="A232" s="113" t="s">
        <v>571</v>
      </c>
      <c r="B232" s="110">
        <v>228</v>
      </c>
    </row>
    <row r="233" spans="1:2" x14ac:dyDescent="0.2">
      <c r="A233" s="113" t="s">
        <v>573</v>
      </c>
      <c r="B233" s="110">
        <v>229</v>
      </c>
    </row>
    <row r="234" spans="1:2" x14ac:dyDescent="0.2">
      <c r="A234" s="113" t="s">
        <v>575</v>
      </c>
      <c r="B234" s="110">
        <v>230</v>
      </c>
    </row>
    <row r="235" spans="1:2" x14ac:dyDescent="0.2">
      <c r="A235" s="113" t="s">
        <v>577</v>
      </c>
      <c r="B235" s="110">
        <v>231</v>
      </c>
    </row>
    <row r="236" spans="1:2" x14ac:dyDescent="0.2">
      <c r="A236" s="113" t="s">
        <v>524</v>
      </c>
      <c r="B236" s="110">
        <v>232</v>
      </c>
    </row>
    <row r="237" spans="1:2" x14ac:dyDescent="0.2">
      <c r="A237" s="113" t="s">
        <v>578</v>
      </c>
      <c r="B237" s="110">
        <v>233</v>
      </c>
    </row>
    <row r="238" spans="1:2" x14ac:dyDescent="0.2">
      <c r="A238" s="113" t="s">
        <v>580</v>
      </c>
      <c r="B238" s="110">
        <v>234</v>
      </c>
    </row>
    <row r="239" spans="1:2" x14ac:dyDescent="0.2">
      <c r="A239" s="113" t="s">
        <v>582</v>
      </c>
      <c r="B239" s="110">
        <v>235</v>
      </c>
    </row>
    <row r="240" spans="1:2" x14ac:dyDescent="0.2">
      <c r="A240" s="113" t="s">
        <v>584</v>
      </c>
      <c r="B240" s="110">
        <v>236</v>
      </c>
    </row>
    <row r="241" spans="1:2" x14ac:dyDescent="0.2">
      <c r="A241" s="113" t="s">
        <v>586</v>
      </c>
      <c r="B241" s="110">
        <v>237</v>
      </c>
    </row>
    <row r="242" spans="1:2" x14ac:dyDescent="0.2">
      <c r="A242" s="113" t="s">
        <v>587</v>
      </c>
      <c r="B242" s="110">
        <v>238</v>
      </c>
    </row>
    <row r="243" spans="1:2" x14ac:dyDescent="0.2">
      <c r="A243" s="113" t="s">
        <v>589</v>
      </c>
      <c r="B243" s="110">
        <v>239</v>
      </c>
    </row>
    <row r="244" spans="1:2" x14ac:dyDescent="0.2">
      <c r="A244" s="113" t="s">
        <v>591</v>
      </c>
      <c r="B244" s="110">
        <v>240</v>
      </c>
    </row>
    <row r="245" spans="1:2" x14ac:dyDescent="0.2">
      <c r="A245" s="113" t="s">
        <v>617</v>
      </c>
      <c r="B245" s="110">
        <v>241</v>
      </c>
    </row>
    <row r="246" spans="1:2" x14ac:dyDescent="0.2">
      <c r="A246" s="113" t="s">
        <v>619</v>
      </c>
      <c r="B246" s="110">
        <v>242</v>
      </c>
    </row>
    <row r="247" spans="1:2" x14ac:dyDescent="0.2">
      <c r="A247" s="113" t="s">
        <v>621</v>
      </c>
      <c r="B247" s="110">
        <v>243</v>
      </c>
    </row>
    <row r="248" spans="1:2" x14ac:dyDescent="0.2">
      <c r="A248" s="113" t="s">
        <v>623</v>
      </c>
      <c r="B248" s="110">
        <v>244</v>
      </c>
    </row>
    <row r="249" spans="1:2" x14ac:dyDescent="0.2">
      <c r="A249" s="113" t="s">
        <v>625</v>
      </c>
      <c r="B249" s="110">
        <v>245</v>
      </c>
    </row>
    <row r="250" spans="1:2" x14ac:dyDescent="0.2">
      <c r="A250" s="113" t="s">
        <v>627</v>
      </c>
      <c r="B250" s="110">
        <v>246</v>
      </c>
    </row>
    <row r="251" spans="1:2" x14ac:dyDescent="0.2">
      <c r="A251" s="113" t="s">
        <v>629</v>
      </c>
      <c r="B251" s="110">
        <v>247</v>
      </c>
    </row>
    <row r="252" spans="1:2" x14ac:dyDescent="0.2">
      <c r="A252" s="113" t="s">
        <v>631</v>
      </c>
      <c r="B252" s="110">
        <v>248</v>
      </c>
    </row>
    <row r="253" spans="1:2" x14ac:dyDescent="0.2">
      <c r="A253" s="113" t="s">
        <v>633</v>
      </c>
      <c r="B253" s="110">
        <v>249</v>
      </c>
    </row>
    <row r="254" spans="1:2" x14ac:dyDescent="0.2">
      <c r="A254" s="113" t="s">
        <v>634</v>
      </c>
      <c r="B254" s="110">
        <v>250</v>
      </c>
    </row>
    <row r="255" spans="1:2" x14ac:dyDescent="0.2">
      <c r="A255" s="113" t="s">
        <v>635</v>
      </c>
      <c r="B255" s="110">
        <v>251</v>
      </c>
    </row>
    <row r="256" spans="1:2" x14ac:dyDescent="0.2">
      <c r="A256" s="113" t="s">
        <v>637</v>
      </c>
      <c r="B256" s="110">
        <v>252</v>
      </c>
    </row>
    <row r="257" spans="1:2" x14ac:dyDescent="0.2">
      <c r="A257" s="113" t="s">
        <v>639</v>
      </c>
      <c r="B257" s="110">
        <v>253</v>
      </c>
    </row>
    <row r="258" spans="1:2" x14ac:dyDescent="0.2">
      <c r="A258" s="113" t="s">
        <v>641</v>
      </c>
      <c r="B258" s="110">
        <v>254</v>
      </c>
    </row>
    <row r="259" spans="1:2" x14ac:dyDescent="0.2">
      <c r="A259" s="113" t="s">
        <v>643</v>
      </c>
      <c r="B259" s="110">
        <v>255</v>
      </c>
    </row>
    <row r="260" spans="1:2" x14ac:dyDescent="0.2">
      <c r="A260" s="113" t="s">
        <v>645</v>
      </c>
      <c r="B260" s="110">
        <v>256</v>
      </c>
    </row>
    <row r="261" spans="1:2" x14ac:dyDescent="0.2">
      <c r="A261" s="113" t="s">
        <v>647</v>
      </c>
      <c r="B261" s="110">
        <v>257</v>
      </c>
    </row>
    <row r="262" spans="1:2" x14ac:dyDescent="0.2">
      <c r="A262" s="113" t="s">
        <v>649</v>
      </c>
      <c r="B262" s="110">
        <v>258</v>
      </c>
    </row>
    <row r="263" spans="1:2" x14ac:dyDescent="0.2">
      <c r="A263" s="113" t="s">
        <v>651</v>
      </c>
      <c r="B263" s="110">
        <v>259</v>
      </c>
    </row>
    <row r="264" spans="1:2" x14ac:dyDescent="0.2">
      <c r="A264" s="113" t="s">
        <v>653</v>
      </c>
      <c r="B264" s="110">
        <v>260</v>
      </c>
    </row>
    <row r="265" spans="1:2" x14ac:dyDescent="0.2">
      <c r="A265" s="113" t="s">
        <v>654</v>
      </c>
      <c r="B265" s="110">
        <v>261</v>
      </c>
    </row>
    <row r="266" spans="1:2" x14ac:dyDescent="0.2">
      <c r="A266" s="113" t="s">
        <v>655</v>
      </c>
      <c r="B266" s="110">
        <v>262</v>
      </c>
    </row>
    <row r="267" spans="1:2" x14ac:dyDescent="0.2">
      <c r="A267" s="113" t="s">
        <v>657</v>
      </c>
      <c r="B267" s="110">
        <v>263</v>
      </c>
    </row>
    <row r="268" spans="1:2" x14ac:dyDescent="0.2">
      <c r="A268" s="113" t="s">
        <v>659</v>
      </c>
      <c r="B268" s="110">
        <v>264</v>
      </c>
    </row>
    <row r="269" spans="1:2" x14ac:dyDescent="0.2">
      <c r="A269" s="113" t="s">
        <v>661</v>
      </c>
      <c r="B269" s="110">
        <v>265</v>
      </c>
    </row>
    <row r="270" spans="1:2" x14ac:dyDescent="0.2">
      <c r="A270" s="113" t="s">
        <v>663</v>
      </c>
      <c r="B270" s="110">
        <v>266</v>
      </c>
    </row>
    <row r="271" spans="1:2" x14ac:dyDescent="0.2">
      <c r="A271" s="113" t="s">
        <v>665</v>
      </c>
      <c r="B271" s="110">
        <v>267</v>
      </c>
    </row>
    <row r="272" spans="1:2" x14ac:dyDescent="0.2">
      <c r="A272" s="113" t="s">
        <v>667</v>
      </c>
      <c r="B272" s="110">
        <v>268</v>
      </c>
    </row>
    <row r="273" spans="1:2" x14ac:dyDescent="0.2">
      <c r="A273" s="113" t="s">
        <v>669</v>
      </c>
      <c r="B273" s="110">
        <v>269</v>
      </c>
    </row>
    <row r="274" spans="1:2" x14ac:dyDescent="0.2">
      <c r="A274" s="113" t="s">
        <v>670</v>
      </c>
      <c r="B274" s="110">
        <v>270</v>
      </c>
    </row>
    <row r="275" spans="1:2" x14ac:dyDescent="0.2">
      <c r="A275" s="113" t="s">
        <v>672</v>
      </c>
      <c r="B275" s="110">
        <v>271</v>
      </c>
    </row>
    <row r="276" spans="1:2" x14ac:dyDescent="0.2">
      <c r="A276" s="113" t="s">
        <v>674</v>
      </c>
      <c r="B276" s="110">
        <v>272</v>
      </c>
    </row>
    <row r="277" spans="1:2" x14ac:dyDescent="0.2">
      <c r="A277" s="113" t="s">
        <v>676</v>
      </c>
      <c r="B277" s="110">
        <v>273</v>
      </c>
    </row>
    <row r="278" spans="1:2" x14ac:dyDescent="0.2">
      <c r="A278" s="113" t="s">
        <v>678</v>
      </c>
      <c r="B278" s="110">
        <v>274</v>
      </c>
    </row>
    <row r="279" spans="1:2" x14ac:dyDescent="0.2">
      <c r="A279" s="113" t="s">
        <v>680</v>
      </c>
      <c r="B279" s="110">
        <v>275</v>
      </c>
    </row>
    <row r="280" spans="1:2" x14ac:dyDescent="0.2">
      <c r="A280" s="113" t="s">
        <v>681</v>
      </c>
      <c r="B280" s="110">
        <v>276</v>
      </c>
    </row>
    <row r="281" spans="1:2" x14ac:dyDescent="0.2">
      <c r="A281" s="113" t="s">
        <v>683</v>
      </c>
      <c r="B281" s="110">
        <v>277</v>
      </c>
    </row>
    <row r="282" spans="1:2" x14ac:dyDescent="0.2">
      <c r="A282" s="113" t="s">
        <v>685</v>
      </c>
      <c r="B282" s="110">
        <v>278</v>
      </c>
    </row>
    <row r="283" spans="1:2" x14ac:dyDescent="0.2">
      <c r="A283" s="113" t="s">
        <v>687</v>
      </c>
      <c r="B283" s="110">
        <v>279</v>
      </c>
    </row>
    <row r="284" spans="1:2" x14ac:dyDescent="0.2">
      <c r="A284" s="113" t="s">
        <v>689</v>
      </c>
      <c r="B284" s="110">
        <v>280</v>
      </c>
    </row>
    <row r="285" spans="1:2" x14ac:dyDescent="0.2">
      <c r="A285" s="113" t="s">
        <v>691</v>
      </c>
      <c r="B285" s="110">
        <v>281</v>
      </c>
    </row>
    <row r="286" spans="1:2" x14ac:dyDescent="0.2">
      <c r="A286" s="113" t="s">
        <v>692</v>
      </c>
      <c r="B286" s="110">
        <v>282</v>
      </c>
    </row>
    <row r="287" spans="1:2" x14ac:dyDescent="0.2">
      <c r="A287" s="113" t="s">
        <v>693</v>
      </c>
      <c r="B287" s="110">
        <v>283</v>
      </c>
    </row>
    <row r="288" spans="1:2" x14ac:dyDescent="0.2">
      <c r="A288" s="113" t="s">
        <v>694</v>
      </c>
      <c r="B288" s="110">
        <v>284</v>
      </c>
    </row>
    <row r="289" spans="1:2" x14ac:dyDescent="0.2">
      <c r="A289" s="113" t="s">
        <v>696</v>
      </c>
      <c r="B289" s="110">
        <v>285</v>
      </c>
    </row>
    <row r="290" spans="1:2" x14ac:dyDescent="0.2">
      <c r="A290" s="113" t="s">
        <v>698</v>
      </c>
      <c r="B290" s="110">
        <v>286</v>
      </c>
    </row>
    <row r="291" spans="1:2" x14ac:dyDescent="0.2">
      <c r="A291" s="113" t="s">
        <v>700</v>
      </c>
      <c r="B291" s="110">
        <v>287</v>
      </c>
    </row>
    <row r="292" spans="1:2" x14ac:dyDescent="0.2">
      <c r="A292" s="113" t="s">
        <v>702</v>
      </c>
      <c r="B292" s="110">
        <v>288</v>
      </c>
    </row>
    <row r="293" spans="1:2" x14ac:dyDescent="0.2">
      <c r="A293" s="113" t="s">
        <v>329</v>
      </c>
      <c r="B293" s="110">
        <v>289</v>
      </c>
    </row>
    <row r="294" spans="1:2" x14ac:dyDescent="0.2">
      <c r="A294" s="113" t="s">
        <v>331</v>
      </c>
      <c r="B294" s="110">
        <v>290</v>
      </c>
    </row>
    <row r="295" spans="1:2" x14ac:dyDescent="0.2">
      <c r="A295" s="113" t="s">
        <v>333</v>
      </c>
      <c r="B295" s="110">
        <v>291</v>
      </c>
    </row>
    <row r="296" spans="1:2" x14ac:dyDescent="0.2">
      <c r="A296" s="113" t="s">
        <v>335</v>
      </c>
      <c r="B296" s="110">
        <v>292</v>
      </c>
    </row>
    <row r="297" spans="1:2" x14ac:dyDescent="0.2">
      <c r="A297" s="113" t="s">
        <v>337</v>
      </c>
      <c r="B297" s="110">
        <v>293</v>
      </c>
    </row>
    <row r="298" spans="1:2" x14ac:dyDescent="0.2">
      <c r="A298" s="113" t="s">
        <v>339</v>
      </c>
      <c r="B298" s="110">
        <v>294</v>
      </c>
    </row>
    <row r="299" spans="1:2" x14ac:dyDescent="0.2">
      <c r="A299" s="113" t="s">
        <v>340</v>
      </c>
      <c r="B299" s="110">
        <v>295</v>
      </c>
    </row>
    <row r="300" spans="1:2" x14ac:dyDescent="0.2">
      <c r="A300" s="113" t="s">
        <v>342</v>
      </c>
      <c r="B300" s="110">
        <v>296</v>
      </c>
    </row>
    <row r="301" spans="1:2" x14ac:dyDescent="0.2">
      <c r="A301" s="113" t="s">
        <v>344</v>
      </c>
      <c r="B301" s="110">
        <v>297</v>
      </c>
    </row>
    <row r="302" spans="1:2" x14ac:dyDescent="0.2">
      <c r="A302" s="113" t="s">
        <v>346</v>
      </c>
      <c r="B302" s="110">
        <v>298</v>
      </c>
    </row>
    <row r="303" spans="1:2" x14ac:dyDescent="0.2">
      <c r="A303" s="113" t="s">
        <v>348</v>
      </c>
      <c r="B303" s="110">
        <v>299</v>
      </c>
    </row>
    <row r="304" spans="1:2" x14ac:dyDescent="0.2">
      <c r="A304" s="113" t="s">
        <v>350</v>
      </c>
      <c r="B304" s="110">
        <v>300</v>
      </c>
    </row>
    <row r="305" spans="1:2" x14ac:dyDescent="0.2">
      <c r="A305" s="113" t="s">
        <v>352</v>
      </c>
      <c r="B305" s="110">
        <v>301</v>
      </c>
    </row>
    <row r="306" spans="1:2" x14ac:dyDescent="0.2">
      <c r="A306" s="113" t="s">
        <v>354</v>
      </c>
      <c r="B306" s="110">
        <v>302</v>
      </c>
    </row>
    <row r="307" spans="1:2" x14ac:dyDescent="0.2">
      <c r="A307" s="113" t="s">
        <v>355</v>
      </c>
      <c r="B307" s="110">
        <v>303</v>
      </c>
    </row>
    <row r="308" spans="1:2" x14ac:dyDescent="0.2">
      <c r="A308" s="113" t="s">
        <v>357</v>
      </c>
      <c r="B308" s="110">
        <v>304</v>
      </c>
    </row>
    <row r="309" spans="1:2" x14ac:dyDescent="0.2">
      <c r="A309" s="113" t="s">
        <v>359</v>
      </c>
      <c r="B309" s="110">
        <v>305</v>
      </c>
    </row>
    <row r="310" spans="1:2" x14ac:dyDescent="0.2">
      <c r="A310" s="113" t="s">
        <v>361</v>
      </c>
      <c r="B310" s="110">
        <v>306</v>
      </c>
    </row>
    <row r="311" spans="1:2" x14ac:dyDescent="0.2">
      <c r="A311" s="113" t="s">
        <v>363</v>
      </c>
      <c r="B311" s="110">
        <v>307</v>
      </c>
    </row>
    <row r="312" spans="1:2" x14ac:dyDescent="0.2">
      <c r="A312" s="113" t="s">
        <v>365</v>
      </c>
      <c r="B312" s="110">
        <v>308</v>
      </c>
    </row>
    <row r="313" spans="1:2" x14ac:dyDescent="0.2">
      <c r="A313" s="113" t="s">
        <v>367</v>
      </c>
      <c r="B313" s="110">
        <v>309</v>
      </c>
    </row>
    <row r="314" spans="1:2" x14ac:dyDescent="0.2">
      <c r="A314" s="113" t="s">
        <v>369</v>
      </c>
      <c r="B314" s="110">
        <v>310</v>
      </c>
    </row>
    <row r="315" spans="1:2" x14ac:dyDescent="0.2">
      <c r="A315" s="113" t="s">
        <v>370</v>
      </c>
      <c r="B315" s="110">
        <v>311</v>
      </c>
    </row>
    <row r="316" spans="1:2" x14ac:dyDescent="0.2">
      <c r="A316" s="113" t="s">
        <v>372</v>
      </c>
      <c r="B316" s="110">
        <v>312</v>
      </c>
    </row>
    <row r="317" spans="1:2" x14ac:dyDescent="0.2">
      <c r="A317" s="113" t="s">
        <v>525</v>
      </c>
      <c r="B317" s="110">
        <v>313</v>
      </c>
    </row>
    <row r="318" spans="1:2" x14ac:dyDescent="0.2">
      <c r="A318" s="113" t="s">
        <v>374</v>
      </c>
      <c r="B318" s="110">
        <v>314</v>
      </c>
    </row>
    <row r="319" spans="1:2" x14ac:dyDescent="0.2">
      <c r="A319" s="113" t="s">
        <v>375</v>
      </c>
      <c r="B319" s="110">
        <v>315</v>
      </c>
    </row>
    <row r="320" spans="1:2" x14ac:dyDescent="0.2">
      <c r="A320" s="113" t="s">
        <v>377</v>
      </c>
      <c r="B320" s="110">
        <v>316</v>
      </c>
    </row>
    <row r="321" spans="1:2" x14ac:dyDescent="0.2">
      <c r="A321" s="113" t="s">
        <v>379</v>
      </c>
      <c r="B321" s="110">
        <v>317</v>
      </c>
    </row>
    <row r="322" spans="1:2" x14ac:dyDescent="0.2">
      <c r="A322" s="113" t="s">
        <v>380</v>
      </c>
      <c r="B322" s="110">
        <v>318</v>
      </c>
    </row>
    <row r="323" spans="1:2" x14ac:dyDescent="0.2">
      <c r="A323" s="113" t="s">
        <v>382</v>
      </c>
      <c r="B323" s="110">
        <v>319</v>
      </c>
    </row>
    <row r="324" spans="1:2" x14ac:dyDescent="0.2">
      <c r="A324" s="113" t="s">
        <v>384</v>
      </c>
      <c r="B324" s="110">
        <v>320</v>
      </c>
    </row>
    <row r="325" spans="1:2" x14ac:dyDescent="0.2">
      <c r="A325" s="113" t="s">
        <v>592</v>
      </c>
      <c r="B325" s="110">
        <v>321</v>
      </c>
    </row>
    <row r="326" spans="1:2" x14ac:dyDescent="0.2">
      <c r="A326" s="113" t="s">
        <v>594</v>
      </c>
      <c r="B326" s="110">
        <v>322</v>
      </c>
    </row>
    <row r="327" spans="1:2" x14ac:dyDescent="0.2">
      <c r="A327" s="113" t="s">
        <v>596</v>
      </c>
      <c r="B327" s="110">
        <v>323</v>
      </c>
    </row>
    <row r="328" spans="1:2" x14ac:dyDescent="0.2">
      <c r="A328" s="113" t="s">
        <v>598</v>
      </c>
      <c r="B328" s="110">
        <v>324</v>
      </c>
    </row>
    <row r="329" spans="1:2" x14ac:dyDescent="0.2">
      <c r="A329" s="113" t="s">
        <v>600</v>
      </c>
      <c r="B329" s="110">
        <v>325</v>
      </c>
    </row>
    <row r="330" spans="1:2" x14ac:dyDescent="0.2">
      <c r="A330" s="113" t="s">
        <v>601</v>
      </c>
      <c r="B330" s="110">
        <v>326</v>
      </c>
    </row>
    <row r="331" spans="1:2" x14ac:dyDescent="0.2">
      <c r="A331" s="115" t="s">
        <v>602</v>
      </c>
      <c r="B331" s="115">
        <v>327</v>
      </c>
    </row>
    <row r="335" spans="1:2" x14ac:dyDescent="0.2">
      <c r="A335" s="77"/>
      <c r="B335" s="83"/>
    </row>
    <row r="336" spans="1:2" x14ac:dyDescent="0.2">
      <c r="A336" s="77"/>
      <c r="B336" s="83"/>
    </row>
    <row r="337" spans="1:2" x14ac:dyDescent="0.2">
      <c r="A337" s="121"/>
      <c r="B337" s="120"/>
    </row>
    <row r="340" spans="1:2" x14ac:dyDescent="0.2">
      <c r="A340" s="123"/>
    </row>
    <row r="341" spans="1:2" x14ac:dyDescent="0.2">
      <c r="A341" s="123"/>
    </row>
    <row r="342" spans="1:2" x14ac:dyDescent="0.2">
      <c r="A342" s="123"/>
    </row>
    <row r="343" spans="1:2" x14ac:dyDescent="0.2">
      <c r="A343" s="123"/>
    </row>
    <row r="347" spans="1:2" x14ac:dyDescent="0.2">
      <c r="A347" s="123"/>
    </row>
    <row r="348" spans="1:2" x14ac:dyDescent="0.2">
      <c r="A348" s="123"/>
    </row>
    <row r="349" spans="1:2" x14ac:dyDescent="0.2">
      <c r="A349" s="123"/>
    </row>
    <row r="350" spans="1:2" x14ac:dyDescent="0.2">
      <c r="A350" s="123"/>
    </row>
    <row r="351" spans="1:2" x14ac:dyDescent="0.2">
      <c r="A351" s="1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DC2A8DDC-E31B-4D5B-B472-6A767C3B060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Billing Authorities</vt:lpstr>
      <vt:lpstr>Precepting Authorities</vt:lpstr>
      <vt:lpstr>GLA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John Farrar</cp:lastModifiedBy>
  <cp:lastPrinted>2015-03-12T15:38:02Z</cp:lastPrinted>
  <dcterms:created xsi:type="dcterms:W3CDTF">2000-02-14T13:52:12Z</dcterms:created>
  <dcterms:modified xsi:type="dcterms:W3CDTF">2015-07-14T11:11:31Z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SecurityLabel">
    <vt:lpwstr>No Marking</vt:lpwstr>
  </property>
</Properties>
</file>