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751208DC-09AC-4991-8C66-B42122C13D0F}" xr6:coauthVersionLast="47" xr6:coauthVersionMax="47" xr10:uidLastSave="{00000000-0000-0000-0000-000000000000}"/>
  <bookViews>
    <workbookView xWindow="-110" yWindow="-110" windowWidth="19420" windowHeight="11500" xr2:uid="{FA048BE3-06FE-434A-B457-789E37B3A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6" i="1"/>
  <c r="P13" i="1"/>
  <c r="O10" i="1"/>
  <c r="N11" i="1"/>
  <c r="P11" i="1" s="1"/>
  <c r="N10" i="1"/>
  <c r="P10" i="1" s="1"/>
  <c r="M12" i="1"/>
  <c r="O12" i="1" s="1"/>
  <c r="M11" i="1"/>
  <c r="M10" i="1"/>
  <c r="M9" i="1"/>
  <c r="O11" i="1"/>
  <c r="N12" i="1"/>
  <c r="P12" i="1"/>
  <c r="J10" i="1"/>
  <c r="I12" i="1"/>
  <c r="J12" i="1" s="1"/>
  <c r="I11" i="1"/>
  <c r="I10" i="1"/>
  <c r="H12" i="1"/>
  <c r="H11" i="1"/>
  <c r="H10" i="1"/>
  <c r="G12" i="1"/>
  <c r="G11" i="1"/>
  <c r="G10" i="1"/>
  <c r="J11" i="1"/>
  <c r="I7" i="1"/>
  <c r="F12" i="1"/>
  <c r="K12" i="1"/>
  <c r="L12" i="1"/>
  <c r="F11" i="1"/>
  <c r="K11" i="1"/>
  <c r="L11" i="1"/>
  <c r="F10" i="1"/>
  <c r="K10" i="1"/>
  <c r="L10" i="1"/>
  <c r="N9" i="1"/>
  <c r="N8" i="1"/>
  <c r="N7" i="1"/>
  <c r="M8" i="1"/>
  <c r="M7" i="1"/>
  <c r="K6" i="1"/>
  <c r="L6" i="1" s="1"/>
  <c r="I9" i="1"/>
  <c r="J9" i="1" s="1"/>
  <c r="I8" i="1"/>
  <c r="J8" i="1" s="1"/>
  <c r="H9" i="1"/>
  <c r="H8" i="1"/>
  <c r="H7" i="1"/>
  <c r="G9" i="1"/>
  <c r="G8" i="1"/>
  <c r="G7" i="1"/>
  <c r="F7" i="1"/>
  <c r="K7" i="1"/>
  <c r="L7" i="1" s="1"/>
  <c r="F8" i="1"/>
  <c r="K8" i="1"/>
  <c r="L8" i="1" s="1"/>
  <c r="F9" i="1"/>
  <c r="K9" i="1"/>
  <c r="L9" i="1"/>
  <c r="N6" i="1"/>
  <c r="M6" i="1"/>
  <c r="H6" i="1"/>
  <c r="I6" i="1"/>
  <c r="J6" i="1" s="1"/>
  <c r="G6" i="1"/>
  <c r="F6" i="1"/>
  <c r="O7" i="1" l="1"/>
  <c r="P9" i="1"/>
  <c r="P8" i="1"/>
  <c r="J7" i="1"/>
  <c r="P7" i="1" s="1"/>
  <c r="O9" i="1"/>
  <c r="O8" i="1"/>
  <c r="O6" i="1"/>
  <c r="P6" i="1"/>
</calcChain>
</file>

<file path=xl/sharedStrings.xml><?xml version="1.0" encoding="utf-8"?>
<sst xmlns="http://schemas.openxmlformats.org/spreadsheetml/2006/main" count="34" uniqueCount="28">
  <si>
    <t>AED TO USD</t>
  </si>
  <si>
    <t>USD TO NKF</t>
  </si>
  <si>
    <t>weight Price</t>
  </si>
  <si>
    <t>Part No</t>
  </si>
  <si>
    <t>Quantity</t>
  </si>
  <si>
    <t>weight</t>
  </si>
  <si>
    <t>Description</t>
  </si>
  <si>
    <t>Unit AED price</t>
  </si>
  <si>
    <t>Total AED Price</t>
  </si>
  <si>
    <t>Unit in NKF</t>
  </si>
  <si>
    <t>Total in NKF</t>
  </si>
  <si>
    <t>brake</t>
  </si>
  <si>
    <t>unit weight price</t>
  </si>
  <si>
    <t>Total Unit Price</t>
  </si>
  <si>
    <t>Total Weight Price</t>
  </si>
  <si>
    <t>Unit VAT AED</t>
  </si>
  <si>
    <t>Total VAT AED</t>
  </si>
  <si>
    <t>Unit VAT in NKF</t>
  </si>
  <si>
    <t>Total VAT in NKF</t>
  </si>
  <si>
    <t>Total NKF price</t>
  </si>
  <si>
    <t>GWN-60</t>
  </si>
  <si>
    <t>N-39</t>
  </si>
  <si>
    <t>GWHO-21A</t>
  </si>
  <si>
    <t>GWHY-19</t>
  </si>
  <si>
    <t>CBT-13</t>
  </si>
  <si>
    <t>GWT-83</t>
  </si>
  <si>
    <t>GWK-20A</t>
  </si>
  <si>
    <t>total with out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</si>
</sst>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eez Able"/>
      <family val="3"/>
    </font>
    <font>
      <b/>
      <sz val="11"/>
      <color theme="1"/>
      <name val="Geez Able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2" xfId="0" applyFont="1" applyFill="1" applyBorder="1"/>
    <xf numFmtId="4" fontId="0" fillId="0" borderId="0" xfId="0" applyNumberFormat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5205-D8EE-4BCB-997C-1197E9C96B49}">
  <dimension ref="A3:Q13"/>
  <sheetViews>
    <sheetView tabSelected="1" workbookViewId="0">
      <selection activeCell="Q6" sqref="Q6:Q12"/>
    </sheetView>
  </sheetViews>
  <sheetFormatPr defaultRowHeight="14.5" x14ac:dyDescent="0.35"/>
  <cols>
    <col min="1" max="1" width="13.08984375" bestFit="1" customWidth="1"/>
    <col min="2" max="2" width="11.54296875" bestFit="1" customWidth="1"/>
    <col min="4" max="4" width="7.08984375" bestFit="1" customWidth="1"/>
    <col min="5" max="5" width="16.08984375" bestFit="1" customWidth="1"/>
    <col min="6" max="6" width="17" bestFit="1" customWidth="1"/>
    <col min="7" max="7" width="13.1796875" bestFit="1" customWidth="1"/>
    <col min="8" max="8" width="14" bestFit="1" customWidth="1"/>
    <col min="9" max="9" width="17.453125" bestFit="1" customWidth="1"/>
    <col min="10" max="10" width="19.1796875" bestFit="1" customWidth="1"/>
    <col min="11" max="11" width="16" bestFit="1" customWidth="1"/>
    <col min="12" max="12" width="16.81640625" bestFit="1" customWidth="1"/>
    <col min="13" max="13" width="18.81640625" bestFit="1" customWidth="1"/>
    <col min="14" max="14" width="19.54296875" bestFit="1" customWidth="1"/>
    <col min="15" max="15" width="16.54296875" bestFit="1" customWidth="1"/>
    <col min="16" max="16" width="16.81640625" bestFit="1" customWidth="1"/>
  </cols>
  <sheetData>
    <row r="3" spans="1:17" x14ac:dyDescent="0.35">
      <c r="G3" t="s">
        <v>0</v>
      </c>
      <c r="H3" s="1">
        <v>3.67</v>
      </c>
      <c r="J3" t="s">
        <v>1</v>
      </c>
      <c r="K3" s="1">
        <v>16.2</v>
      </c>
      <c r="L3" t="s">
        <v>2</v>
      </c>
      <c r="M3" s="1">
        <v>350</v>
      </c>
    </row>
    <row r="5" spans="1:17" x14ac:dyDescent="0.35">
      <c r="A5" s="2" t="s">
        <v>3</v>
      </c>
      <c r="B5" s="2" t="s">
        <v>6</v>
      </c>
      <c r="C5" s="2" t="s">
        <v>4</v>
      </c>
      <c r="D5" s="2" t="s">
        <v>5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12</v>
      </c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13</v>
      </c>
      <c r="P5" s="2" t="s">
        <v>19</v>
      </c>
      <c r="Q5" s="10" t="s">
        <v>27</v>
      </c>
    </row>
    <row r="6" spans="1:17" x14ac:dyDescent="0.35">
      <c r="A6" s="3" t="s">
        <v>20</v>
      </c>
      <c r="B6" s="3" t="s">
        <v>11</v>
      </c>
      <c r="C6" s="3">
        <v>1</v>
      </c>
      <c r="D6" s="3">
        <v>3.15</v>
      </c>
      <c r="E6" s="3">
        <v>72</v>
      </c>
      <c r="F6" s="4">
        <f>E6*C6</f>
        <v>72</v>
      </c>
      <c r="G6" s="5">
        <f>(E6/H3)*K3</f>
        <v>317.82016348773845</v>
      </c>
      <c r="H6" s="5">
        <f>((E6/H3)*K3)*C6</f>
        <v>317.82016348773845</v>
      </c>
      <c r="I6" s="4">
        <f>(D6*M3)</f>
        <v>1102.5</v>
      </c>
      <c r="J6" s="4">
        <f>I6*C6</f>
        <v>1102.5</v>
      </c>
      <c r="K6" s="4">
        <f>E6*0.05</f>
        <v>3.6</v>
      </c>
      <c r="L6" s="4">
        <f>K6*C6</f>
        <v>3.6</v>
      </c>
      <c r="M6" s="5">
        <f>((E6*0.05)/H3)*K3</f>
        <v>15.89100817438692</v>
      </c>
      <c r="N6" s="5">
        <f>(((E6*0.05)/H3)*K3)*C6</f>
        <v>15.89100817438692</v>
      </c>
      <c r="O6" s="5">
        <f>G6+I6+M6</f>
        <v>1436.2111716621255</v>
      </c>
      <c r="P6" s="5">
        <f>H6+J6+N6</f>
        <v>1436.2111716621255</v>
      </c>
      <c r="Q6" s="9">
        <f>H6+J6</f>
        <v>1420.3201634877385</v>
      </c>
    </row>
    <row r="7" spans="1:17" x14ac:dyDescent="0.35">
      <c r="A7" s="3" t="s">
        <v>21</v>
      </c>
      <c r="B7" s="3" t="s">
        <v>11</v>
      </c>
      <c r="C7" s="3">
        <v>1</v>
      </c>
      <c r="D7" s="3">
        <v>0.99</v>
      </c>
      <c r="E7" s="3">
        <v>133</v>
      </c>
      <c r="F7" s="4">
        <f t="shared" ref="F7:F12" si="0">E7*C7</f>
        <v>133</v>
      </c>
      <c r="G7" s="5">
        <f>(E7/H3)*K3</f>
        <v>587.08446866485019</v>
      </c>
      <c r="H7" s="5">
        <f>((E7/H3)*K3)*C7</f>
        <v>587.08446866485019</v>
      </c>
      <c r="I7" s="4">
        <f>(D7*M3)</f>
        <v>346.5</v>
      </c>
      <c r="J7" s="4">
        <f t="shared" ref="J7:J9" si="1">I7*C7</f>
        <v>346.5</v>
      </c>
      <c r="K7" s="4">
        <f t="shared" ref="K7:K12" si="2">E7*0.05</f>
        <v>6.65</v>
      </c>
      <c r="L7" s="4">
        <f t="shared" ref="L7:L12" si="3">K7*C7</f>
        <v>6.65</v>
      </c>
      <c r="M7" s="5">
        <f>((E7*0.05)/H3)*K3</f>
        <v>29.35422343324251</v>
      </c>
      <c r="N7" s="5">
        <f>(((E7*0.05)/H3)*K3)*C7</f>
        <v>29.35422343324251</v>
      </c>
      <c r="O7" s="5">
        <f t="shared" ref="O7:O9" si="4">G7+I7+M7</f>
        <v>962.9386920980927</v>
      </c>
      <c r="P7" s="5">
        <f t="shared" ref="P7:P9" si="5">H7+J7+N7</f>
        <v>962.9386920980927</v>
      </c>
      <c r="Q7" s="9">
        <f t="shared" ref="Q7:Q12" si="6">H7+J7</f>
        <v>933.58446866485019</v>
      </c>
    </row>
    <row r="8" spans="1:17" x14ac:dyDescent="0.35">
      <c r="A8" s="3" t="s">
        <v>22</v>
      </c>
      <c r="B8" s="3" t="s">
        <v>11</v>
      </c>
      <c r="C8" s="3">
        <v>1</v>
      </c>
      <c r="D8" s="3">
        <v>0.71</v>
      </c>
      <c r="E8" s="3">
        <v>64</v>
      </c>
      <c r="F8" s="4">
        <f t="shared" si="0"/>
        <v>64</v>
      </c>
      <c r="G8" s="5">
        <f>(E8/H3)*K3</f>
        <v>282.50681198910081</v>
      </c>
      <c r="H8" s="5">
        <f>((E8/H3)*K3)*C8</f>
        <v>282.50681198910081</v>
      </c>
      <c r="I8" s="4">
        <f>(D8*M3)</f>
        <v>248.5</v>
      </c>
      <c r="J8" s="4">
        <f t="shared" si="1"/>
        <v>248.5</v>
      </c>
      <c r="K8" s="4">
        <f t="shared" si="2"/>
        <v>3.2</v>
      </c>
      <c r="L8" s="4">
        <f t="shared" si="3"/>
        <v>3.2</v>
      </c>
      <c r="M8" s="5">
        <f>((E8*0.05)/H3)*K3</f>
        <v>14.125340599455042</v>
      </c>
      <c r="N8" s="5">
        <f>(((E8*0.05)/H3)*K3)*C8</f>
        <v>14.125340599455042</v>
      </c>
      <c r="O8" s="5">
        <f t="shared" si="4"/>
        <v>545.13215258855587</v>
      </c>
      <c r="P8" s="5">
        <f t="shared" si="5"/>
        <v>545.13215258855587</v>
      </c>
      <c r="Q8" s="9">
        <f t="shared" si="6"/>
        <v>531.00681198910081</v>
      </c>
    </row>
    <row r="9" spans="1:17" x14ac:dyDescent="0.35">
      <c r="A9" s="3" t="s">
        <v>23</v>
      </c>
      <c r="B9" s="3" t="s">
        <v>11</v>
      </c>
      <c r="C9" s="3">
        <v>1</v>
      </c>
      <c r="D9" s="3">
        <v>0.7</v>
      </c>
      <c r="E9" s="3">
        <v>41</v>
      </c>
      <c r="F9" s="4">
        <f t="shared" si="0"/>
        <v>41</v>
      </c>
      <c r="G9" s="5">
        <f>(E9/H3)*K3</f>
        <v>180.98092643051771</v>
      </c>
      <c r="H9" s="5">
        <f>((E9/H3)*K3)*C9</f>
        <v>180.98092643051771</v>
      </c>
      <c r="I9" s="4">
        <f>(D9*M3)</f>
        <v>244.99999999999997</v>
      </c>
      <c r="J9" s="4">
        <f t="shared" si="1"/>
        <v>244.99999999999997</v>
      </c>
      <c r="K9" s="4">
        <f t="shared" si="2"/>
        <v>2.0500000000000003</v>
      </c>
      <c r="L9" s="4">
        <f t="shared" si="3"/>
        <v>2.0500000000000003</v>
      </c>
      <c r="M9" s="5">
        <f>((E9*0.05)/H3)*K3</f>
        <v>9.0490463215258856</v>
      </c>
      <c r="N9" s="5">
        <f>(((E9*0.05)/H3)*K3)*C9</f>
        <v>9.0490463215258856</v>
      </c>
      <c r="O9" s="5">
        <f t="shared" si="4"/>
        <v>435.02997275204359</v>
      </c>
      <c r="P9" s="5">
        <f t="shared" si="5"/>
        <v>435.02997275204359</v>
      </c>
      <c r="Q9" s="9">
        <f t="shared" si="6"/>
        <v>425.98092643051768</v>
      </c>
    </row>
    <row r="10" spans="1:17" x14ac:dyDescent="0.35">
      <c r="A10" s="6" t="s">
        <v>24</v>
      </c>
      <c r="B10" s="3" t="s">
        <v>11</v>
      </c>
      <c r="C10" s="6">
        <v>8</v>
      </c>
      <c r="D10" s="3">
        <v>0.71</v>
      </c>
      <c r="E10" s="6">
        <v>26</v>
      </c>
      <c r="F10" s="8">
        <f t="shared" si="0"/>
        <v>208</v>
      </c>
      <c r="G10" s="5">
        <f>(E10/H3)*K3</f>
        <v>114.7683923705722</v>
      </c>
      <c r="H10" s="5">
        <f>((E10/H3)*K3)*C10</f>
        <v>918.14713896457761</v>
      </c>
      <c r="I10" s="4">
        <f>(D10*M3)</f>
        <v>248.5</v>
      </c>
      <c r="J10" s="4">
        <f>I10*C10</f>
        <v>1988</v>
      </c>
      <c r="K10" s="8">
        <f t="shared" si="2"/>
        <v>1.3</v>
      </c>
      <c r="L10" s="8">
        <f t="shared" si="3"/>
        <v>10.4</v>
      </c>
      <c r="M10" s="5">
        <f>((E10*0.05)/H3)*K3</f>
        <v>5.73841961852861</v>
      </c>
      <c r="N10" s="5">
        <f>(((E10*0.05)/H3)*K3)*C10</f>
        <v>45.90735694822888</v>
      </c>
      <c r="O10" s="5">
        <f>G10+I10+M10</f>
        <v>369.00681198910081</v>
      </c>
      <c r="P10" s="5">
        <f t="shared" ref="P10:P12" si="7">H10+J10+N10</f>
        <v>2952.0544959128065</v>
      </c>
      <c r="Q10" s="9">
        <f t="shared" si="6"/>
        <v>2906.1471389645776</v>
      </c>
    </row>
    <row r="11" spans="1:17" x14ac:dyDescent="0.35">
      <c r="A11" s="6" t="s">
        <v>25</v>
      </c>
      <c r="B11" s="3" t="s">
        <v>11</v>
      </c>
      <c r="C11" s="6">
        <v>2</v>
      </c>
      <c r="D11" s="7">
        <v>1.57</v>
      </c>
      <c r="E11" s="6">
        <v>41</v>
      </c>
      <c r="F11" s="8">
        <f t="shared" si="0"/>
        <v>82</v>
      </c>
      <c r="G11" s="5">
        <f>(E11/H3)*K3</f>
        <v>180.98092643051771</v>
      </c>
      <c r="H11" s="5">
        <f>((E11/H3)*K3)*C11</f>
        <v>361.96185286103542</v>
      </c>
      <c r="I11" s="4">
        <f>(D11*M3)</f>
        <v>549.5</v>
      </c>
      <c r="J11" s="4">
        <f t="shared" ref="J10:J12" si="8">I11*C11</f>
        <v>1099</v>
      </c>
      <c r="K11" s="8">
        <f t="shared" si="2"/>
        <v>2.0500000000000003</v>
      </c>
      <c r="L11" s="8">
        <f t="shared" si="3"/>
        <v>4.1000000000000005</v>
      </c>
      <c r="M11" s="5">
        <f>((E11*0.05)/H3)*K3</f>
        <v>9.0490463215258856</v>
      </c>
      <c r="N11" s="5">
        <f>(((E11*0.05)/H3)*K3)*C11</f>
        <v>18.098092643051771</v>
      </c>
      <c r="O11" s="5">
        <f t="shared" ref="O10:O12" si="9">G11+I11+M11</f>
        <v>739.52997275204359</v>
      </c>
      <c r="P11" s="5">
        <f t="shared" si="7"/>
        <v>1479.0599455040872</v>
      </c>
      <c r="Q11" s="9">
        <f t="shared" si="6"/>
        <v>1460.9618528610354</v>
      </c>
    </row>
    <row r="12" spans="1:17" x14ac:dyDescent="0.35">
      <c r="A12" s="6" t="s">
        <v>26</v>
      </c>
      <c r="B12" s="3" t="s">
        <v>11</v>
      </c>
      <c r="C12" s="6">
        <v>1</v>
      </c>
      <c r="D12" s="7">
        <v>1.1399999999999999</v>
      </c>
      <c r="E12" s="6">
        <v>96</v>
      </c>
      <c r="F12" s="8">
        <f t="shared" si="0"/>
        <v>96</v>
      </c>
      <c r="G12" s="5">
        <f>(E12/H3)*K3</f>
        <v>423.76021798365122</v>
      </c>
      <c r="H12" s="5">
        <f>((E12/H3)*K3)*C12</f>
        <v>423.76021798365122</v>
      </c>
      <c r="I12" s="4">
        <f>(D12*M3)</f>
        <v>398.99999999999994</v>
      </c>
      <c r="J12" s="4">
        <f t="shared" si="8"/>
        <v>398.99999999999994</v>
      </c>
      <c r="K12" s="8">
        <f t="shared" si="2"/>
        <v>4.8000000000000007</v>
      </c>
      <c r="L12" s="8">
        <f t="shared" si="3"/>
        <v>4.8000000000000007</v>
      </c>
      <c r="M12" s="5">
        <f>((E12*0.05)/H3)*K3</f>
        <v>21.188010899182565</v>
      </c>
      <c r="N12" s="5">
        <f t="shared" ref="N10:N12" si="10">(((E12*0.05)/H6)*K6)*C12</f>
        <v>5.4370370370370374E-2</v>
      </c>
      <c r="O12" s="5">
        <f t="shared" si="9"/>
        <v>843.94822888283375</v>
      </c>
      <c r="P12" s="5">
        <f t="shared" si="7"/>
        <v>822.81458835402157</v>
      </c>
      <c r="Q12" s="9">
        <f t="shared" si="6"/>
        <v>822.76021798365116</v>
      </c>
    </row>
    <row r="13" spans="1:17" x14ac:dyDescent="0.35">
      <c r="P13" s="9">
        <f>SUM(P6:P12)</f>
        <v>8633.2410188717331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Nesredin Abdelrahim</dc:creator>
  <cp:lastModifiedBy>Aman Kflom</cp:lastModifiedBy>
  <dcterms:created xsi:type="dcterms:W3CDTF">2025-05-06T03:41:21Z</dcterms:created>
  <dcterms:modified xsi:type="dcterms:W3CDTF">2025-05-06T08:40:42Z</dcterms:modified>
</cp:coreProperties>
</file>