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\Desktop\"/>
    </mc:Choice>
  </mc:AlternateContent>
  <xr:revisionPtr revIDLastSave="0" documentId="8_{D0C4E625-9DDB-4A09-98FE-2B9E587EA28D}" xr6:coauthVersionLast="47" xr6:coauthVersionMax="47" xr10:uidLastSave="{00000000-0000-0000-0000-000000000000}"/>
  <workbookProtection workbookAlgorithmName="SHA-512" workbookHashValue="USjDKbIfAHtLOjb9gE3YKW11t7FAoZdwHNv0lr2IbxW18a0f8PMyXp+LJRi19d8dYIPhffMKESkXdUKkfPJE9A==" workbookSaltValue="Wrk/VcPE7fD/VgHxwzv+tQ==" workbookSpinCount="100000" lockStructure="1"/>
  <bookViews>
    <workbookView xWindow="11010" yWindow="150" windowWidth="9135" windowHeight="9915" xr2:uid="{DE336E42-0254-B344-8AE0-D16BAF994CCB}"/>
  </bookViews>
  <sheets>
    <sheet name="StudentTemplate" sheetId="1" r:id="rId1"/>
    <sheet name="Variables- Admin Use Only" sheetId="2" state="hidden" r:id="rId2"/>
  </sheets>
  <definedNames>
    <definedName name="_xlchart.v1.0" hidden="1">StudentTemplate!$C$2:$C$11</definedName>
    <definedName name="_xlchart.v1.1" hidden="1">StudentTemplate!$D$1</definedName>
    <definedName name="_xlchart.v1.2" hidden="1">StudentTemplate!$D$2:$D$11</definedName>
  </definedNames>
  <calcPr calcId="191028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7" i="1" l="1"/>
  <c r="N6" i="1"/>
  <c r="N5" i="1"/>
  <c r="N4" i="1"/>
  <c r="N3" i="1"/>
  <c r="N2" i="1"/>
  <c r="K7" i="1"/>
  <c r="K6" i="1"/>
  <c r="K5" i="1"/>
  <c r="K4" i="1"/>
  <c r="K3" i="1"/>
  <c r="K2" i="1"/>
  <c r="D2" i="1"/>
  <c r="D12" i="1"/>
  <c r="C3" i="2"/>
  <c r="E4" i="2"/>
  <c r="E5" i="2"/>
  <c r="D4" i="2"/>
  <c r="D5" i="2"/>
  <c r="C4" i="2"/>
  <c r="C5" i="2"/>
  <c r="C6" i="2"/>
  <c r="C27" i="2"/>
  <c r="J7" i="1"/>
  <c r="C36" i="2"/>
  <c r="C21" i="2"/>
  <c r="D11" i="1"/>
  <c r="C22" i="2"/>
  <c r="C23" i="2"/>
  <c r="C19" i="2"/>
  <c r="D9" i="1"/>
  <c r="C12" i="2"/>
  <c r="C20" i="2"/>
  <c r="D10" i="1"/>
  <c r="C13" i="2"/>
  <c r="D3" i="1"/>
  <c r="C14" i="2"/>
  <c r="D4" i="1"/>
  <c r="C15" i="2"/>
  <c r="D5" i="1"/>
  <c r="C16" i="2"/>
  <c r="D6" i="1"/>
  <c r="C24" i="2"/>
  <c r="C25" i="2"/>
  <c r="C17" i="2"/>
  <c r="D7" i="1"/>
  <c r="C18" i="2"/>
  <c r="D8" i="1"/>
  <c r="C26" i="2"/>
  <c r="J3" i="1"/>
  <c r="C32" i="2"/>
  <c r="J2" i="1"/>
  <c r="C31" i="2"/>
  <c r="J6" i="1"/>
  <c r="C35" i="2"/>
  <c r="J4" i="1"/>
  <c r="C33" i="2"/>
  <c r="C42" i="2"/>
  <c r="J5" i="1"/>
  <c r="C34" i="2"/>
  <c r="C30" i="2"/>
  <c r="D30" i="2"/>
  <c r="E30" i="2"/>
  <c r="F30" i="2"/>
  <c r="C41" i="2"/>
  <c r="C39" i="2"/>
  <c r="C37" i="2"/>
  <c r="C40" i="2"/>
  <c r="C38" i="2"/>
  <c r="E12" i="1"/>
  <c r="E36" i="2"/>
  <c r="E31" i="2"/>
  <c r="E42" i="2"/>
  <c r="E33" i="2"/>
  <c r="E39" i="2"/>
  <c r="E37" i="2"/>
  <c r="E34" i="2"/>
  <c r="E41" i="2"/>
  <c r="E32" i="2"/>
  <c r="E40" i="2"/>
  <c r="E35" i="2"/>
  <c r="E38" i="2"/>
  <c r="D36" i="2"/>
  <c r="F36" i="2"/>
  <c r="L7" i="1"/>
  <c r="D32" i="2"/>
  <c r="F32" i="2"/>
  <c r="L3" i="1"/>
  <c r="D37" i="2"/>
  <c r="F37" i="2"/>
  <c r="O2" i="1"/>
  <c r="D31" i="2"/>
  <c r="F31" i="2"/>
  <c r="L2" i="1"/>
  <c r="D35" i="2"/>
  <c r="F35" i="2"/>
  <c r="L6" i="1"/>
  <c r="D33" i="2"/>
  <c r="F33" i="2"/>
  <c r="L4" i="1"/>
  <c r="D34" i="2"/>
  <c r="F34" i="2"/>
  <c r="L5" i="1"/>
  <c r="D40" i="2"/>
  <c r="F40" i="2"/>
  <c r="O5" i="1"/>
  <c r="D39" i="2"/>
  <c r="F39" i="2"/>
  <c r="O4" i="1"/>
  <c r="D41" i="2"/>
  <c r="F41" i="2"/>
  <c r="O6" i="1"/>
  <c r="D38" i="2"/>
  <c r="F38" i="2"/>
  <c r="O3" i="1"/>
  <c r="D42" i="2"/>
  <c r="F42" i="2"/>
  <c r="O7" i="1"/>
</calcChain>
</file>

<file path=xl/sharedStrings.xml><?xml version="1.0" encoding="utf-8"?>
<sst xmlns="http://schemas.openxmlformats.org/spreadsheetml/2006/main" count="75" uniqueCount="60">
  <si>
    <t>Date</t>
  </si>
  <si>
    <t>Sales</t>
  </si>
  <si>
    <t>Discount %</t>
  </si>
  <si>
    <t>Item</t>
  </si>
  <si>
    <t>Price</t>
  </si>
  <si>
    <t>Discount</t>
  </si>
  <si>
    <t>Final Price</t>
  </si>
  <si>
    <t>Apple</t>
  </si>
  <si>
    <t>Kiwi</t>
  </si>
  <si>
    <t>For instructions, see your Canvas course at W03 Application Activity: Introduction to Spreadsheets.</t>
  </si>
  <si>
    <t>Orange</t>
  </si>
  <si>
    <t>Mango</t>
  </si>
  <si>
    <t>Grapes</t>
  </si>
  <si>
    <t>Tomato</t>
  </si>
  <si>
    <t>C</t>
  </si>
  <si>
    <r>
      <t xml:space="preserve"> = </t>
    </r>
    <r>
      <rPr>
        <b/>
        <u/>
        <sz val="12"/>
        <color theme="1"/>
        <rFont val="Calibri (Body)"/>
      </rPr>
      <t>C</t>
    </r>
    <r>
      <rPr>
        <sz val="12"/>
        <color theme="1"/>
        <rFont val="Calibri"/>
        <family val="2"/>
        <scheme val="minor"/>
      </rPr>
      <t>orrect</t>
    </r>
  </si>
  <si>
    <t xml:space="preserve">Total </t>
  </si>
  <si>
    <t xml:space="preserve"> </t>
  </si>
  <si>
    <t>F</t>
  </si>
  <si>
    <r>
      <t xml:space="preserve"> = SUM </t>
    </r>
    <r>
      <rPr>
        <b/>
        <u/>
        <sz val="12"/>
        <color theme="1"/>
        <rFont val="Calibri (Body)"/>
      </rPr>
      <t>F</t>
    </r>
    <r>
      <rPr>
        <sz val="12"/>
        <color theme="1"/>
        <rFont val="Calibri"/>
        <family val="2"/>
        <scheme val="minor"/>
      </rPr>
      <t>ormula Missing (D12 only)</t>
    </r>
  </si>
  <si>
    <t>A</t>
  </si>
  <si>
    <r>
      <t xml:space="preserve"> = Check </t>
    </r>
    <r>
      <rPr>
        <b/>
        <u/>
        <sz val="12"/>
        <color theme="1"/>
        <rFont val="Calibri (Body)"/>
      </rPr>
      <t>A</t>
    </r>
    <r>
      <rPr>
        <sz val="12"/>
        <color theme="1"/>
        <rFont val="Calibri"/>
        <family val="2"/>
        <scheme val="minor"/>
      </rPr>
      <t>nswer, Correct Cell Referencing or Formula (D12)</t>
    </r>
  </si>
  <si>
    <t>CR</t>
  </si>
  <si>
    <r>
      <t xml:space="preserve"> = Check </t>
    </r>
    <r>
      <rPr>
        <b/>
        <sz val="12"/>
        <color theme="1"/>
        <rFont val="Calibri"/>
        <family val="2"/>
        <scheme val="minor"/>
      </rPr>
      <t>C</t>
    </r>
    <r>
      <rPr>
        <sz val="12"/>
        <color theme="1"/>
        <rFont val="Calibri"/>
        <family val="2"/>
        <scheme val="minor"/>
      </rPr>
      <t xml:space="preserve">ell </t>
    </r>
    <r>
      <rPr>
        <b/>
        <sz val="12"/>
        <color theme="1"/>
        <rFont val="Calibri"/>
        <family val="2"/>
        <scheme val="minor"/>
      </rPr>
      <t>R</t>
    </r>
    <r>
      <rPr>
        <sz val="12"/>
        <color theme="1"/>
        <rFont val="Calibri"/>
        <family val="2"/>
        <scheme val="minor"/>
      </rPr>
      <t>eferencing, Answer Correct</t>
    </r>
  </si>
  <si>
    <t>N</t>
  </si>
  <si>
    <r>
      <t xml:space="preserve"> = </t>
    </r>
    <r>
      <rPr>
        <b/>
        <u/>
        <sz val="12"/>
        <color theme="1"/>
        <rFont val="Calibri (Body)"/>
      </rPr>
      <t>N</t>
    </r>
    <r>
      <rPr>
        <sz val="12"/>
        <color theme="1"/>
        <rFont val="Calibri"/>
        <family val="2"/>
        <scheme val="minor"/>
      </rPr>
      <t>ot Correct - Check Answer and Cell Referencing or Formula (D12)</t>
    </r>
  </si>
  <si>
    <t>Variables Generator</t>
  </si>
  <si>
    <t>Student Name</t>
  </si>
  <si>
    <t>First three characteres</t>
  </si>
  <si>
    <t>ASCII Value</t>
  </si>
  <si>
    <t>Dataset Number</t>
  </si>
  <si>
    <t>Student Variables</t>
  </si>
  <si>
    <t>Generated Variables</t>
  </si>
  <si>
    <t> </t>
  </si>
  <si>
    <t>Correct Answer</t>
  </si>
  <si>
    <t>Value Match (Is the student's output value correct?</t>
  </si>
  <si>
    <t xml:space="preserve">Cell Reference </t>
  </si>
  <si>
    <t>Feedback</t>
  </si>
  <si>
    <t>Total Sales</t>
  </si>
  <si>
    <t>Answer Key For Feedback</t>
  </si>
  <si>
    <t>Apple Discount</t>
  </si>
  <si>
    <t>C = Correct</t>
  </si>
  <si>
    <t>Kiwi Discount</t>
  </si>
  <si>
    <t>F = SUM Formula Missing</t>
  </si>
  <si>
    <t>Orange Discount</t>
  </si>
  <si>
    <t>A = Check Answer, Cell Referencing Correct</t>
  </si>
  <si>
    <t>Mango Discount</t>
  </si>
  <si>
    <t>CR = Check Cell Referencing, Answer Correct</t>
  </si>
  <si>
    <t>Grapes Discount</t>
  </si>
  <si>
    <t>N = Not Correct, Check Answer and Cell Referencing/Formula</t>
  </si>
  <si>
    <t>Tomato Discount</t>
  </si>
  <si>
    <t>Apple Final Price</t>
  </si>
  <si>
    <t>Kiwi Final Price</t>
  </si>
  <si>
    <t>Orange Final Price</t>
  </si>
  <si>
    <t>Mango Final Price</t>
  </si>
  <si>
    <t>Grapes Final Price</t>
  </si>
  <si>
    <t>Tomato Final Price</t>
  </si>
  <si>
    <t>Variables Dataset</t>
  </si>
  <si>
    <t>Dataset</t>
  </si>
  <si>
    <t>byakagaba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</si>
</sst>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&quot;$&quot;#,##0.00"/>
    <numFmt numFmtId="165" formatCode="[$$-409]#,##0.00"/>
  </numFmts>
  <fonts count="15">
    <font>
      <sz val="12"/>
      <color theme="1"/>
      <name val="Calibri"/>
      <family val="2"/>
      <scheme val="minor"/>
    </font>
    <font>
      <sz val="12"/>
      <color rgb="FF000000"/>
      <name val="Calibri"/>
      <family val="2"/>
    </font>
    <font>
      <b/>
      <sz val="14"/>
      <color rgb="FF000000"/>
      <name val="Calibri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Calibri"/>
      <family val="2"/>
    </font>
    <font>
      <sz val="10"/>
      <name val="Arial"/>
      <family val="2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u/>
      <sz val="12"/>
      <color theme="1"/>
      <name val="Calibri (Body)"/>
    </font>
    <font>
      <sz val="12"/>
      <name val="Calibri"/>
      <family val="2"/>
      <scheme val="minor"/>
    </font>
    <font>
      <b/>
      <sz val="12"/>
      <name val="Calibri (Body)"/>
    </font>
  </fonts>
  <fills count="7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8" fillId="0" borderId="0" applyFont="0" applyFill="0" applyBorder="0" applyAlignment="0" applyProtection="0"/>
  </cellStyleXfs>
  <cellXfs count="48">
    <xf numFmtId="0" fontId="0" fillId="0" borderId="0" xfId="0"/>
    <xf numFmtId="15" fontId="0" fillId="0" borderId="1" xfId="0" applyNumberFormat="1" applyBorder="1"/>
    <xf numFmtId="9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1" fillId="0" borderId="0" xfId="0" applyFont="1"/>
    <xf numFmtId="0" fontId="5" fillId="0" borderId="1" xfId="0" applyFont="1" applyBorder="1"/>
    <xf numFmtId="0" fontId="6" fillId="0" borderId="0" xfId="0" applyFont="1"/>
    <xf numFmtId="0" fontId="1" fillId="0" borderId="2" xfId="0" applyFont="1" applyBorder="1"/>
    <xf numFmtId="15" fontId="1" fillId="0" borderId="2" xfId="0" applyNumberFormat="1" applyFont="1" applyBorder="1"/>
    <xf numFmtId="0" fontId="1" fillId="2" borderId="0" xfId="0" applyFont="1" applyFill="1"/>
    <xf numFmtId="0" fontId="1" fillId="0" borderId="0" xfId="0" applyFont="1" applyAlignment="1">
      <alignment wrapText="1"/>
    </xf>
    <xf numFmtId="15" fontId="1" fillId="0" borderId="1" xfId="0" applyNumberFormat="1" applyFont="1" applyBorder="1"/>
    <xf numFmtId="0" fontId="1" fillId="0" borderId="3" xfId="0" applyFont="1" applyBorder="1"/>
    <xf numFmtId="15" fontId="1" fillId="0" borderId="3" xfId="0" applyNumberFormat="1" applyFont="1" applyBorder="1"/>
    <xf numFmtId="0" fontId="0" fillId="3" borderId="4" xfId="0" applyFill="1" applyBorder="1" applyProtection="1">
      <protection locked="0"/>
    </xf>
    <xf numFmtId="0" fontId="9" fillId="0" borderId="0" xfId="0" applyFont="1" applyAlignment="1">
      <alignment horizontal="center"/>
    </xf>
    <xf numFmtId="0" fontId="9" fillId="0" borderId="0" xfId="0" applyFont="1"/>
    <xf numFmtId="0" fontId="3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0" fillId="0" borderId="4" xfId="0" applyBorder="1"/>
    <xf numFmtId="9" fontId="0" fillId="0" borderId="4" xfId="0" applyNumberFormat="1" applyBorder="1"/>
    <xf numFmtId="164" fontId="0" fillId="0" borderId="4" xfId="0" applyNumberFormat="1" applyBorder="1"/>
    <xf numFmtId="9" fontId="10" fillId="0" borderId="4" xfId="0" applyNumberFormat="1" applyFont="1" applyBorder="1"/>
    <xf numFmtId="0" fontId="10" fillId="0" borderId="1" xfId="0" applyFont="1" applyBorder="1"/>
    <xf numFmtId="0" fontId="10" fillId="0" borderId="0" xfId="0" applyFont="1"/>
    <xf numFmtId="0" fontId="10" fillId="0" borderId="0" xfId="0" applyFont="1" applyAlignment="1">
      <alignment horizontal="right"/>
    </xf>
    <xf numFmtId="0" fontId="11" fillId="5" borderId="4" xfId="0" applyFont="1" applyFill="1" applyBorder="1" applyAlignment="1">
      <alignment horizontal="center"/>
    </xf>
    <xf numFmtId="0" fontId="11" fillId="4" borderId="4" xfId="0" applyFont="1" applyFill="1" applyBorder="1" applyAlignment="1">
      <alignment horizontal="center"/>
    </xf>
    <xf numFmtId="0" fontId="0" fillId="0" borderId="0" xfId="0" quotePrefix="1"/>
    <xf numFmtId="0" fontId="3" fillId="0" borderId="4" xfId="0" applyFont="1" applyBorder="1"/>
    <xf numFmtId="164" fontId="3" fillId="0" borderId="0" xfId="0" applyNumberFormat="1" applyFont="1"/>
    <xf numFmtId="164" fontId="1" fillId="0" borderId="0" xfId="0" applyNumberFormat="1" applyFont="1"/>
    <xf numFmtId="0" fontId="1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1" fillId="6" borderId="4" xfId="0" applyFont="1" applyFill="1" applyBorder="1" applyAlignment="1">
      <alignment horizontal="center"/>
    </xf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165" fontId="0" fillId="3" borderId="1" xfId="1" applyNumberFormat="1" applyFont="1" applyFill="1" applyBorder="1" applyProtection="1">
      <protection locked="0"/>
    </xf>
    <xf numFmtId="165" fontId="0" fillId="3" borderId="0" xfId="1" applyNumberFormat="1" applyFont="1" applyFill="1" applyProtection="1">
      <protection locked="0"/>
    </xf>
    <xf numFmtId="165" fontId="0" fillId="3" borderId="4" xfId="0" applyNumberFormat="1" applyFill="1" applyBorder="1" applyProtection="1">
      <protection locked="0"/>
    </xf>
    <xf numFmtId="165" fontId="0" fillId="3" borderId="5" xfId="0" applyNumberFormat="1" applyFill="1" applyBorder="1" applyProtection="1">
      <protection locked="0"/>
    </xf>
    <xf numFmtId="0" fontId="7" fillId="0" borderId="0" xfId="0" applyFont="1" applyAlignment="1">
      <alignment horizontal="left" vertical="top" wrapText="1"/>
    </xf>
    <xf numFmtId="0" fontId="3" fillId="0" borderId="0" xfId="0" applyFont="1"/>
    <xf numFmtId="164" fontId="0" fillId="0" borderId="0" xfId="0" applyNumberFormat="1"/>
  </cellXfs>
  <cellStyles count="2">
    <cellStyle name="Currency" xfId="1" builtinId="4"/>
    <cellStyle name="Normal" xfId="0" builtinId="0"/>
  </cellStyles>
  <dxfs count="12">
    <dxf>
      <font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u val="none"/>
        <color theme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StudentTemplate!$D$1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StudentTemplate!$C$2:$C$11</c:f>
              <c:numCache>
                <c:formatCode>d\-mmm\-yy</c:formatCode>
                <c:ptCount val="10"/>
                <c:pt idx="0">
                  <c:v>35828</c:v>
                </c:pt>
                <c:pt idx="1">
                  <c:v>35829</c:v>
                </c:pt>
                <c:pt idx="2">
                  <c:v>35830</c:v>
                </c:pt>
                <c:pt idx="3">
                  <c:v>35831</c:v>
                </c:pt>
                <c:pt idx="4">
                  <c:v>35832</c:v>
                </c:pt>
                <c:pt idx="5">
                  <c:v>35833</c:v>
                </c:pt>
                <c:pt idx="6">
                  <c:v>35835</c:v>
                </c:pt>
                <c:pt idx="7">
                  <c:v>35836</c:v>
                </c:pt>
                <c:pt idx="8">
                  <c:v>35837</c:v>
                </c:pt>
                <c:pt idx="9">
                  <c:v>35838</c:v>
                </c:pt>
              </c:numCache>
            </c:numRef>
          </c:cat>
          <c:val>
            <c:numRef>
              <c:f>StudentTemplate!$D$2:$D$11</c:f>
              <c:numCache>
                <c:formatCode>[$$-409]#,##0.00</c:formatCode>
                <c:ptCount val="10"/>
                <c:pt idx="0">
                  <c:v>80.25</c:v>
                </c:pt>
                <c:pt idx="1">
                  <c:v>79.760000000000005</c:v>
                </c:pt>
                <c:pt idx="2">
                  <c:v>89.28</c:v>
                </c:pt>
                <c:pt idx="3">
                  <c:v>78.2</c:v>
                </c:pt>
                <c:pt idx="4">
                  <c:v>78.09</c:v>
                </c:pt>
                <c:pt idx="5">
                  <c:v>75.8</c:v>
                </c:pt>
                <c:pt idx="6">
                  <c:v>89.16</c:v>
                </c:pt>
                <c:pt idx="7">
                  <c:v>99.22</c:v>
                </c:pt>
                <c:pt idx="8">
                  <c:v>91.81</c:v>
                </c:pt>
                <c:pt idx="9">
                  <c:v>79.510000000000005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53-4B51-96BB-D653D8F2E2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8291967"/>
        <c:axId val="1778263647"/>
      </c:lineChart>
      <c:dateAx>
        <c:axId val="1778291967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263647"/>
        <c:crosses val="autoZero"/>
        <c:auto val="1"/>
        <c:lblOffset val="100"/>
        <c:baseTimeUnit val="days"/>
      </c:dateAx>
      <c:valAx>
        <c:axId val="1778263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409]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2919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5772</xdr:colOff>
      <xdr:row>7</xdr:row>
      <xdr:rowOff>86591</xdr:rowOff>
    </xdr:from>
    <xdr:to>
      <xdr:col>14</xdr:col>
      <xdr:colOff>0</xdr:colOff>
      <xdr:row>10</xdr:row>
      <xdr:rowOff>121227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46A70279-D89A-1FCD-3DAC-31FA44BE47ED}"/>
            </a:ext>
          </a:extLst>
        </xdr:cNvPr>
        <xdr:cNvSpPr/>
      </xdr:nvSpPr>
      <xdr:spPr>
        <a:xfrm>
          <a:off x="6194136" y="1420091"/>
          <a:ext cx="2107046" cy="606136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Make sure to use cell references and formatting as instructed. Example: (=$F$2*J2)</a:t>
          </a:r>
        </a:p>
      </xdr:txBody>
    </xdr:sp>
    <xdr:clientData/>
  </xdr:twoCellAnchor>
  <xdr:twoCellAnchor>
    <xdr:from>
      <xdr:col>0</xdr:col>
      <xdr:colOff>14288</xdr:colOff>
      <xdr:row>12</xdr:row>
      <xdr:rowOff>4763</xdr:rowOff>
    </xdr:from>
    <xdr:to>
      <xdr:col>4</xdr:col>
      <xdr:colOff>0</xdr:colOff>
      <xdr:row>23</xdr:row>
      <xdr:rowOff>47624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A88C6E5-69F5-536E-433C-F6775A9622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C910D0-C568-8140-BF8C-1C560825ED16}">
  <dimension ref="A1:O15"/>
  <sheetViews>
    <sheetView tabSelected="1" topLeftCell="H1" zoomScale="200" zoomScaleNormal="200" workbookViewId="0">
      <selection activeCell="N8" sqref="N8"/>
    </sheetView>
  </sheetViews>
  <sheetFormatPr defaultColWidth="10.875" defaultRowHeight="15.75" customHeight="1"/>
  <cols>
    <col min="1" max="1" width="13.5" customWidth="1"/>
    <col min="5" max="5" width="3.875" style="36" customWidth="1"/>
    <col min="6" max="6" width="12" bestFit="1" customWidth="1"/>
    <col min="7" max="7" width="3.125" customWidth="1"/>
    <col min="8" max="8" width="9.125" bestFit="1" customWidth="1"/>
    <col min="9" max="9" width="9.125" hidden="1" customWidth="1"/>
    <col min="10" max="10" width="8.375" bestFit="1" customWidth="1"/>
    <col min="11" max="11" width="10.375" customWidth="1"/>
    <col min="12" max="12" width="3.875" style="36" customWidth="1"/>
    <col min="13" max="13" width="3.875" customWidth="1"/>
    <col min="14" max="14" width="9.625" bestFit="1" customWidth="1"/>
    <col min="15" max="15" width="3.875" style="36" customWidth="1"/>
  </cols>
  <sheetData>
    <row r="1" spans="1:15" ht="15.75" customHeight="1">
      <c r="A1" s="17" t="s">
        <v>59</v>
      </c>
      <c r="C1" s="26" t="s">
        <v>0</v>
      </c>
      <c r="D1" s="26" t="s">
        <v>1</v>
      </c>
      <c r="E1" s="35"/>
      <c r="F1" s="28" t="s">
        <v>2</v>
      </c>
      <c r="G1" s="27"/>
      <c r="H1" s="27" t="s">
        <v>3</v>
      </c>
      <c r="I1" s="27"/>
      <c r="J1" s="27" t="s">
        <v>4</v>
      </c>
      <c r="K1" s="27" t="s">
        <v>5</v>
      </c>
      <c r="L1" s="35"/>
      <c r="M1" s="27"/>
      <c r="N1" s="27" t="s">
        <v>6</v>
      </c>
    </row>
    <row r="2" spans="1:15" ht="15.75" customHeight="1">
      <c r="C2" s="1">
        <v>35828</v>
      </c>
      <c r="D2" s="41">
        <f>'Variables- Admin Use Only'!C12</f>
        <v>80.25</v>
      </c>
      <c r="F2" s="25">
        <v>0.35</v>
      </c>
      <c r="G2" s="2"/>
      <c r="H2" s="23" t="s">
        <v>7</v>
      </c>
      <c r="I2" s="23"/>
      <c r="J2" s="24">
        <f>'Variables- Admin Use Only'!C22</f>
        <v>0.98</v>
      </c>
      <c r="K2" s="43">
        <f>$F$2*J2</f>
        <v>0.34299999999999997</v>
      </c>
      <c r="L2" s="36" t="str">
        <f ca="1">IF('Variables- Admin Use Only'!F31="Empty Answer Cell","",'Variables- Admin Use Only'!F31)</f>
        <v>C</v>
      </c>
      <c r="N2" s="44">
        <f>J2-K2</f>
        <v>0.63700000000000001</v>
      </c>
      <c r="O2" s="36" t="str">
        <f ca="1">IF('Variables- Admin Use Only'!F37="Empty Answer Cell","",'Variables- Admin Use Only'!F37)</f>
        <v>C</v>
      </c>
    </row>
    <row r="3" spans="1:15" ht="15.75" customHeight="1">
      <c r="C3" s="1">
        <v>35829</v>
      </c>
      <c r="D3" s="41">
        <f>'Variables- Admin Use Only'!C13</f>
        <v>79.760000000000005</v>
      </c>
      <c r="H3" s="22" t="s">
        <v>8</v>
      </c>
      <c r="I3" s="22"/>
      <c r="J3" s="24">
        <f>'Variables- Admin Use Only'!C23</f>
        <v>0.5</v>
      </c>
      <c r="K3" s="43">
        <f>$F$2*J3</f>
        <v>0.17499999999999999</v>
      </c>
      <c r="L3" s="36" t="str">
        <f ca="1">IF('Variables- Admin Use Only'!F32="Empty Answer Cell","",'Variables- Admin Use Only'!F32)</f>
        <v>C</v>
      </c>
      <c r="N3" s="44">
        <f>J3-K3</f>
        <v>0.32500000000000001</v>
      </c>
      <c r="O3" s="36" t="str">
        <f ca="1">IF('Variables- Admin Use Only'!F38="Empty Answer Cell","",'Variables- Admin Use Only'!F38)</f>
        <v>C</v>
      </c>
    </row>
    <row r="4" spans="1:15" ht="15.75" customHeight="1">
      <c r="A4" s="45" t="s">
        <v>9</v>
      </c>
      <c r="C4" s="1">
        <v>35830</v>
      </c>
      <c r="D4" s="41">
        <f>'Variables- Admin Use Only'!C14</f>
        <v>89.28</v>
      </c>
      <c r="H4" s="22" t="s">
        <v>10</v>
      </c>
      <c r="I4" s="22"/>
      <c r="J4" s="24">
        <f>'Variables- Admin Use Only'!C24</f>
        <v>1.25</v>
      </c>
      <c r="K4" s="43">
        <f>$F$2*J4</f>
        <v>0.4375</v>
      </c>
      <c r="L4" s="36" t="str">
        <f ca="1">IF('Variables- Admin Use Only'!F33="Empty Answer Cell","",'Variables- Admin Use Only'!F33)</f>
        <v>C</v>
      </c>
      <c r="N4" s="44">
        <f>J4-K4</f>
        <v>0.8125</v>
      </c>
      <c r="O4" s="36" t="str">
        <f ca="1">IF('Variables- Admin Use Only'!F39="Empty Answer Cell","",'Variables- Admin Use Only'!F39)</f>
        <v>C</v>
      </c>
    </row>
    <row r="5" spans="1:15" ht="15.75" customHeight="1">
      <c r="A5" s="45"/>
      <c r="C5" s="1">
        <v>35831</v>
      </c>
      <c r="D5" s="41">
        <f>'Variables- Admin Use Only'!C15</f>
        <v>78.2</v>
      </c>
      <c r="H5" s="22" t="s">
        <v>11</v>
      </c>
      <c r="I5" s="22"/>
      <c r="J5" s="24">
        <f>'Variables- Admin Use Only'!C25</f>
        <v>1.33</v>
      </c>
      <c r="K5" s="43">
        <f>$F$2*J5</f>
        <v>0.46549999999999997</v>
      </c>
      <c r="L5" s="36" t="str">
        <f ca="1">IF('Variables- Admin Use Only'!F34="Empty Answer Cell","",'Variables- Admin Use Only'!F34)</f>
        <v>C</v>
      </c>
      <c r="N5" s="44">
        <f>J5-K5</f>
        <v>0.86450000000000005</v>
      </c>
      <c r="O5" s="36" t="str">
        <f ca="1">IF('Variables- Admin Use Only'!F40="Empty Answer Cell","",'Variables- Admin Use Only'!F40)</f>
        <v>C</v>
      </c>
    </row>
    <row r="6" spans="1:15" ht="15.75" customHeight="1">
      <c r="A6" s="45"/>
      <c r="C6" s="1">
        <v>35832</v>
      </c>
      <c r="D6" s="41">
        <f>'Variables- Admin Use Only'!C16</f>
        <v>78.09</v>
      </c>
      <c r="H6" s="22" t="s">
        <v>12</v>
      </c>
      <c r="I6" s="22"/>
      <c r="J6" s="24">
        <f>'Variables- Admin Use Only'!C26</f>
        <v>0.68</v>
      </c>
      <c r="K6" s="43">
        <f>$F$2*J6</f>
        <v>0.23799999999999999</v>
      </c>
      <c r="L6" s="36" t="str">
        <f ca="1">IF('Variables- Admin Use Only'!F35="Empty Answer Cell","",'Variables- Admin Use Only'!F35)</f>
        <v>C</v>
      </c>
      <c r="N6" s="44">
        <f>J6-K6</f>
        <v>0.44200000000000006</v>
      </c>
      <c r="O6" s="36" t="str">
        <f ca="1">IF('Variables- Admin Use Only'!F41="Empty Answer Cell","",'Variables- Admin Use Only'!F41)</f>
        <v>C</v>
      </c>
    </row>
    <row r="7" spans="1:15" ht="15.75" customHeight="1">
      <c r="A7" s="45"/>
      <c r="C7" s="1">
        <v>35833</v>
      </c>
      <c r="D7" s="41">
        <f>'Variables- Admin Use Only'!C17</f>
        <v>75.8</v>
      </c>
      <c r="H7" s="22" t="s">
        <v>13</v>
      </c>
      <c r="I7" s="22"/>
      <c r="J7" s="24">
        <f>'Variables- Admin Use Only'!C27</f>
        <v>1.3</v>
      </c>
      <c r="K7" s="43">
        <f>$F$2*J7</f>
        <v>0.45499999999999996</v>
      </c>
      <c r="L7" s="36" t="str">
        <f ca="1">IF('Variables- Admin Use Only'!F36="Empty Answer Cell","",'Variables- Admin Use Only'!F36)</f>
        <v>C</v>
      </c>
      <c r="N7" s="44">
        <f>J7-K7</f>
        <v>0.84500000000000008</v>
      </c>
      <c r="O7" s="36" t="str">
        <f ca="1">IF('Variables- Admin Use Only'!F42="Empty Answer Cell","",'Variables- Admin Use Only'!F42)</f>
        <v>C</v>
      </c>
    </row>
    <row r="8" spans="1:15" ht="15.75" customHeight="1">
      <c r="A8" s="45"/>
      <c r="C8" s="1">
        <v>35835</v>
      </c>
      <c r="D8" s="41">
        <f>'Variables- Admin Use Only'!C18</f>
        <v>89.16</v>
      </c>
    </row>
    <row r="9" spans="1:15" ht="15.75" customHeight="1">
      <c r="A9" s="45"/>
      <c r="C9" s="1">
        <v>35836</v>
      </c>
      <c r="D9" s="41">
        <f>'Variables- Admin Use Only'!C19</f>
        <v>99.22</v>
      </c>
    </row>
    <row r="10" spans="1:15" ht="15.75" customHeight="1">
      <c r="A10" s="45"/>
      <c r="C10" s="1">
        <v>35837</v>
      </c>
      <c r="D10" s="41">
        <f>'Variables- Admin Use Only'!C20</f>
        <v>91.81</v>
      </c>
    </row>
    <row r="11" spans="1:15" ht="15.75" customHeight="1">
      <c r="A11" s="45"/>
      <c r="C11" s="1">
        <v>35838</v>
      </c>
      <c r="D11" s="41">
        <f>'Variables- Admin Use Only'!C21</f>
        <v>79.510000000000005</v>
      </c>
      <c r="G11" s="30" t="s">
        <v>14</v>
      </c>
      <c r="H11" s="31" t="s">
        <v>15</v>
      </c>
    </row>
    <row r="12" spans="1:15" ht="15.75" customHeight="1">
      <c r="A12" s="45"/>
      <c r="C12" t="s">
        <v>16</v>
      </c>
      <c r="D12" s="42">
        <f>SUM(D2:D11)</f>
        <v>841.08000000000015</v>
      </c>
      <c r="E12" s="36" t="str">
        <f ca="1">IF('Variables- Admin Use Only'!F30="Empty Answer Cell","",'Variables- Admin Use Only'!F30)</f>
        <v>C</v>
      </c>
      <c r="F12" t="s">
        <v>17</v>
      </c>
      <c r="G12" s="37" t="s">
        <v>18</v>
      </c>
      <c r="H12" t="s">
        <v>19</v>
      </c>
    </row>
    <row r="13" spans="1:15" ht="15.75" customHeight="1">
      <c r="D13" s="47"/>
      <c r="G13" s="37" t="s">
        <v>20</v>
      </c>
      <c r="H13" t="s">
        <v>21</v>
      </c>
    </row>
    <row r="14" spans="1:15" ht="15.75" customHeight="1">
      <c r="G14" s="37" t="s">
        <v>22</v>
      </c>
      <c r="H14" t="s">
        <v>23</v>
      </c>
    </row>
    <row r="15" spans="1:15" ht="15.75" customHeight="1">
      <c r="G15" s="29" t="s">
        <v>24</v>
      </c>
      <c r="H15" s="31" t="s">
        <v>25</v>
      </c>
    </row>
  </sheetData>
  <sheetProtection algorithmName="SHA-512" hashValue="bW9BHYXpSaEw2oI1wPEKS7cp1Y5eFQCoNiTv6ROMIf5ovCSlYQFIfYKw8eMkXa260X3k3wG6UBf/pA8gaNtvKg==" saltValue="0YyXbVOprMDuNIjXqjXv/Q==" spinCount="100000" sheet="1" scenarios="1" formatCells="0" formatColumns="0" formatRows="0"/>
  <mergeCells count="1">
    <mergeCell ref="A4:A12"/>
  </mergeCells>
  <conditionalFormatting sqref="E12">
    <cfRule type="containsText" dxfId="11" priority="4" operator="containsText" text="A">
      <formula>NOT(ISERROR(SEARCH("A",E12)))</formula>
    </cfRule>
    <cfRule type="containsText" dxfId="10" priority="6" operator="containsText" text="F">
      <formula>NOT(ISERROR(SEARCH("F",E12)))</formula>
    </cfRule>
    <cfRule type="cellIs" dxfId="9" priority="11" operator="equal">
      <formula>"N"</formula>
    </cfRule>
    <cfRule type="cellIs" dxfId="8" priority="12" operator="equal">
      <formula>"C"</formula>
    </cfRule>
  </conditionalFormatting>
  <conditionalFormatting sqref="L2:L7">
    <cfRule type="containsText" dxfId="7" priority="3" operator="containsText" text="CR">
      <formula>NOT(ISERROR(SEARCH("CR",L2)))</formula>
    </cfRule>
    <cfRule type="containsText" dxfId="6" priority="5" operator="containsText" text="A">
      <formula>NOT(ISERROR(SEARCH("A",L2)))</formula>
    </cfRule>
    <cfRule type="cellIs" dxfId="5" priority="9" operator="equal">
      <formula>"N"</formula>
    </cfRule>
    <cfRule type="cellIs" dxfId="4" priority="10" operator="equal">
      <formula>"C"</formula>
    </cfRule>
  </conditionalFormatting>
  <conditionalFormatting sqref="O2:O7">
    <cfRule type="containsText" dxfId="3" priority="1" operator="containsText" text="CR">
      <formula>NOT(ISERROR(SEARCH("CR",O2)))</formula>
    </cfRule>
    <cfRule type="containsText" dxfId="2" priority="2" operator="containsText" text="A">
      <formula>NOT(ISERROR(SEARCH("A",O2)))</formula>
    </cfRule>
    <cfRule type="cellIs" dxfId="1" priority="7" operator="equal">
      <formula>"N"</formula>
    </cfRule>
    <cfRule type="cellIs" dxfId="0" priority="8" operator="equal">
      <formula>"C"</formula>
    </cfRule>
  </conditionalFormatting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8FFA0-EB3C-4781-BCBC-0C38D6D6F1A4}">
  <dimension ref="B1:R348"/>
  <sheetViews>
    <sheetView topLeftCell="A22" workbookViewId="0">
      <selection activeCell="E32" sqref="E32"/>
    </sheetView>
  </sheetViews>
  <sheetFormatPr defaultColWidth="8.875" defaultRowHeight="15.75"/>
  <cols>
    <col min="1" max="1" width="3.125" customWidth="1"/>
    <col min="2" max="2" width="21.125" bestFit="1" customWidth="1"/>
    <col min="3" max="3" width="15.625" bestFit="1" customWidth="1"/>
    <col min="6" max="6" width="15.5" bestFit="1" customWidth="1"/>
    <col min="8" max="8" width="8.875" customWidth="1"/>
    <col min="10" max="10" width="9.5" customWidth="1"/>
    <col min="11" max="12" width="9.5" bestFit="1" customWidth="1"/>
  </cols>
  <sheetData>
    <row r="1" spans="2:18" ht="18.75">
      <c r="B1" s="3" t="s">
        <v>26</v>
      </c>
      <c r="C1" s="3"/>
      <c r="D1" s="3"/>
      <c r="E1" s="3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</row>
    <row r="2" spans="2:18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</row>
    <row r="3" spans="2:18" ht="15.95" customHeight="1">
      <c r="B3" s="6" t="s">
        <v>27</v>
      </c>
      <c r="C3" s="7" t="str">
        <f>StudentTemplate!A1</f>
        <v>byakagaba</v>
      </c>
      <c r="D3" s="7"/>
      <c r="E3" s="7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</row>
    <row r="4" spans="2:18">
      <c r="B4" s="6" t="s">
        <v>28</v>
      </c>
      <c r="C4" s="7" t="str">
        <f>UPPER(MID(C3,1,1))</f>
        <v>B</v>
      </c>
      <c r="D4" s="7" t="str">
        <f>UPPER(MID(C3,2,1))</f>
        <v>Y</v>
      </c>
      <c r="E4" s="7" t="str">
        <f>UPPER(IF(MID(C3,3,1)="","a",MID(C3,3,1)))</f>
        <v>A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</row>
    <row r="5" spans="2:18">
      <c r="B5" s="6" t="s">
        <v>29</v>
      </c>
      <c r="C5" s="7">
        <f>CODE(C4)</f>
        <v>66</v>
      </c>
      <c r="D5" s="7">
        <f>CODE(D4)</f>
        <v>89</v>
      </c>
      <c r="E5" s="7">
        <f>CODE(E4)</f>
        <v>65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</row>
    <row r="6" spans="2:18">
      <c r="B6" s="6" t="s">
        <v>30</v>
      </c>
      <c r="C6" s="7">
        <f>ROUND(C5*D5/E5,0)</f>
        <v>90</v>
      </c>
      <c r="D6" s="7"/>
      <c r="E6" s="7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</row>
    <row r="7" spans="2:18">
      <c r="B7" s="4"/>
      <c r="C7" s="4"/>
      <c r="D7" s="7"/>
      <c r="E7" s="7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</row>
    <row r="8" spans="2:18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</row>
    <row r="9" spans="2:18" ht="18.75">
      <c r="B9" s="3" t="s">
        <v>31</v>
      </c>
      <c r="C9" s="3"/>
      <c r="D9" s="3"/>
      <c r="E9" s="3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</row>
    <row r="10" spans="2:18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</row>
    <row r="11" spans="2:18">
      <c r="B11" s="8" t="s">
        <v>1</v>
      </c>
      <c r="C11" s="9" t="s">
        <v>32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</row>
    <row r="12" spans="2:18">
      <c r="B12" s="11">
        <v>35828</v>
      </c>
      <c r="C12" s="12">
        <f>ROUND(LOOKUP($C$6,B49:B348,C49:C348),2)</f>
        <v>80.25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</row>
    <row r="13" spans="2:18">
      <c r="B13" s="11">
        <v>35829</v>
      </c>
      <c r="C13" s="12">
        <f>ROUND(LOOKUP($C$6,B49:B348,D49:D348),2)</f>
        <v>79.760000000000005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</row>
    <row r="14" spans="2:18">
      <c r="B14" s="11">
        <v>35830</v>
      </c>
      <c r="C14" s="12">
        <f>ROUND(LOOKUP($C$6,B49:B348,E49:E348),2)</f>
        <v>89.28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</row>
    <row r="15" spans="2:18">
      <c r="B15" s="11">
        <v>35831</v>
      </c>
      <c r="C15" s="12">
        <f>ROUND(LOOKUP($C$6,B49:B348,F49:F348),2)</f>
        <v>78.2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</row>
    <row r="16" spans="2:18">
      <c r="B16" s="11">
        <v>35832</v>
      </c>
      <c r="C16" s="12">
        <f>ROUND(LOOKUP($C$6,B49:B348,G49:G348),2)</f>
        <v>78.09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</row>
    <row r="17" spans="2:18">
      <c r="B17" s="11">
        <v>35833</v>
      </c>
      <c r="C17" s="12">
        <f>ROUND(LOOKUP($C$6,B49:B348,H49:H348),2)</f>
        <v>75.8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</row>
    <row r="18" spans="2:18">
      <c r="B18" s="11">
        <v>35835</v>
      </c>
      <c r="C18" s="12">
        <f>ROUND(LOOKUP($C$6,B49:B348,I49:I348),2)</f>
        <v>89.16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</row>
    <row r="19" spans="2:18">
      <c r="B19" s="11">
        <v>35836</v>
      </c>
      <c r="C19" s="12">
        <f>ROUND(LOOKUP($C$6,B49:B348,J49:J348),2)</f>
        <v>99.22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</row>
    <row r="20" spans="2:18">
      <c r="B20" s="11">
        <v>35837</v>
      </c>
      <c r="C20" s="12">
        <f>ROUND(LOOKUP($C$6,B49:B348,K49:K348),2)</f>
        <v>91.81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</row>
    <row r="21" spans="2:18">
      <c r="B21" s="11">
        <v>35838</v>
      </c>
      <c r="C21" s="12">
        <f>ROUND(LOOKUP($C$6,B49:B348,L49:L348),2)</f>
        <v>79.510000000000005</v>
      </c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</row>
    <row r="22" spans="2:18">
      <c r="B22" s="10" t="s">
        <v>7</v>
      </c>
      <c r="C22" s="12">
        <f>ROUND(LOOKUP($C$6,B49:B348,M49:M348),2)</f>
        <v>0.98</v>
      </c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</row>
    <row r="23" spans="2:18">
      <c r="B23" s="10" t="s">
        <v>8</v>
      </c>
      <c r="C23" s="12">
        <f>ROUND(LOOKUP($C$6,B49:B348,N49:N348),2)</f>
        <v>0.5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</row>
    <row r="24" spans="2:18">
      <c r="B24" s="10" t="s">
        <v>10</v>
      </c>
      <c r="C24" s="12">
        <f>ROUND(LOOKUP($C$6,B49:B348,O49:O348),2)</f>
        <v>1.25</v>
      </c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</row>
    <row r="25" spans="2:18">
      <c r="B25" s="10" t="s">
        <v>11</v>
      </c>
      <c r="C25" s="12">
        <f>ROUND(LOOKUP($C$6,B49:B348,P49:P348),2)</f>
        <v>1.33</v>
      </c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</row>
    <row r="26" spans="2:18">
      <c r="B26" s="10" t="s">
        <v>12</v>
      </c>
      <c r="C26" s="12">
        <f>ROUND(LOOKUP($C$6,B49:B348,Q49:Q348),2)</f>
        <v>0.68</v>
      </c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</row>
    <row r="27" spans="2:18">
      <c r="B27" s="10" t="s">
        <v>13</v>
      </c>
      <c r="C27" s="12">
        <f>ROUND(LOOKUP($C$6,B49:B348,R49:R348),2)</f>
        <v>1.3</v>
      </c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</row>
    <row r="28" spans="2:18">
      <c r="B28" s="7"/>
      <c r="C28" s="4"/>
      <c r="D28" s="4"/>
      <c r="E28" s="4"/>
      <c r="F28" s="4"/>
      <c r="G28" s="4"/>
      <c r="H28" s="4"/>
      <c r="I28" s="4"/>
      <c r="J28" s="32" t="s">
        <v>5</v>
      </c>
      <c r="K28" s="32">
        <v>0.35</v>
      </c>
      <c r="L28" s="4"/>
      <c r="M28" s="4"/>
      <c r="N28" s="4"/>
      <c r="O28" s="4"/>
      <c r="P28" s="4"/>
      <c r="Q28" s="4"/>
      <c r="R28" s="4"/>
    </row>
    <row r="29" spans="2:18" ht="90">
      <c r="B29" s="7" t="s">
        <v>33</v>
      </c>
      <c r="C29" s="4" t="s">
        <v>34</v>
      </c>
      <c r="D29" s="20" t="s">
        <v>35</v>
      </c>
      <c r="E29" s="20" t="s">
        <v>36</v>
      </c>
      <c r="F29" s="4" t="s">
        <v>37</v>
      </c>
      <c r="G29" s="20"/>
      <c r="H29" s="20"/>
      <c r="I29" s="4"/>
      <c r="J29" s="4"/>
      <c r="K29" s="4"/>
      <c r="L29" s="4"/>
      <c r="M29" s="4"/>
      <c r="N29" s="4"/>
      <c r="O29" s="4"/>
      <c r="P29" s="4"/>
      <c r="Q29" s="4"/>
      <c r="R29" s="4"/>
    </row>
    <row r="30" spans="2:18">
      <c r="B30" s="7" t="s">
        <v>38</v>
      </c>
      <c r="C30" s="4">
        <f>SUM(C12:C21)</f>
        <v>841.08000000000015</v>
      </c>
      <c r="D30" s="4" t="b">
        <f>IF(ROUND(C30,2)=ROUND(StudentTemplate!D12,2),TRUE, FALSE)</f>
        <v>1</v>
      </c>
      <c r="E30" s="4" t="b">
        <f ca="1">IFERROR(IF((FIND("SUM", _xlfn.FORMULATEXT(StudentTemplate!D12))&gt;0),TRUE, FALSE), FALSE)</f>
        <v>1</v>
      </c>
      <c r="F30" s="4" t="str">
        <f ca="1">IF(ISBLANK(StudentTemplate!D12),"Empty Answer Cell",IF(AND(D30=FALSE,E30=FALSE),"N",IF(AND(D30=TRUE,E30=TRUE),"C",IF(D30=TRUE,"F","A"))))</f>
        <v>C</v>
      </c>
      <c r="G30" s="19"/>
      <c r="H30" s="39" t="s">
        <v>39</v>
      </c>
      <c r="I30" s="4"/>
      <c r="J30" s="4"/>
      <c r="K30" s="4"/>
      <c r="L30" s="4"/>
      <c r="M30" s="4"/>
      <c r="N30" s="4"/>
      <c r="O30" s="4"/>
      <c r="P30" s="4"/>
      <c r="Q30" s="4"/>
      <c r="R30" s="4"/>
    </row>
    <row r="31" spans="2:18">
      <c r="B31" s="2" t="s">
        <v>40</v>
      </c>
      <c r="C31" s="4">
        <f>C22*$K$28</f>
        <v>0.34299999999999997</v>
      </c>
      <c r="D31" s="4" t="b">
        <f>IF(ROUND(C31,2)=ROUND(StudentTemplate!K2,2),TRUE, FALSE)</f>
        <v>1</v>
      </c>
      <c r="E31" s="40" t="b">
        <f ca="1">IFERROR(IF(OR((FIND("J2", _xlfn.FORMULATEXT(StudentTemplate!K2))&gt;0),(FIND("$F$2",_xlfn.FORMULATEXT(StudentTemplate!K2))&gt;0)),TRUE, FALSE), FALSE)</f>
        <v>1</v>
      </c>
      <c r="F31" s="4" t="str">
        <f ca="1">IF(ISBLANK(StudentTemplate!K2),"Empty Answer Cell",IF(AND(D31=FALSE,E31=FALSE),"N",IF(AND(D31=TRUE,E31=TRUE),"C",IF(D31=TRUE,"CR","A"))))</f>
        <v>C</v>
      </c>
      <c r="G31" s="19"/>
      <c r="H31" s="38" t="s">
        <v>41</v>
      </c>
      <c r="I31" s="4"/>
      <c r="J31" s="4"/>
      <c r="K31" s="4"/>
      <c r="L31" s="4"/>
      <c r="M31" s="4"/>
      <c r="N31" s="4"/>
      <c r="O31" s="4"/>
      <c r="P31" s="4"/>
      <c r="Q31" s="4"/>
      <c r="R31" s="4"/>
    </row>
    <row r="32" spans="2:18">
      <c r="B32" t="s">
        <v>42</v>
      </c>
      <c r="C32" s="4">
        <f>C23*$K$28</f>
        <v>0.17499999999999999</v>
      </c>
      <c r="D32" s="4" t="b">
        <f>IF(ROUND(C32,2)=ROUND(StudentTemplate!K3,2),TRUE, FALSE)</f>
        <v>1</v>
      </c>
      <c r="E32" s="40" t="b">
        <f ca="1">IFERROR(IF(OR((FIND("J3", _xlfn.FORMULATEXT(StudentTemplate!K3))&gt;0),(FIND("$F$2",_xlfn.FORMULATEXT(StudentTemplate!K3))&gt;0)),TRUE, FALSE), FALSE)</f>
        <v>1</v>
      </c>
      <c r="F32" s="4" t="str">
        <f ca="1">IF(ISBLANK(StudentTemplate!K3),"Empty Answer Cell",IF(AND(D32=FALSE,E32=FALSE),"N",IF(AND(D32=TRUE,E32=TRUE),"C",IF(D32=TRUE,"CR","A"))))</f>
        <v>C</v>
      </c>
      <c r="G32" s="19"/>
      <c r="H32" s="19" t="s">
        <v>43</v>
      </c>
      <c r="I32" s="4"/>
      <c r="J32" s="4"/>
      <c r="K32" s="4"/>
      <c r="L32" s="4"/>
      <c r="M32" s="4"/>
      <c r="N32" s="4"/>
      <c r="O32" s="4"/>
      <c r="P32" s="4"/>
      <c r="Q32" s="4"/>
      <c r="R32" s="4"/>
    </row>
    <row r="33" spans="2:18">
      <c r="B33" t="s">
        <v>44</v>
      </c>
      <c r="C33" s="4">
        <f t="shared" ref="C33:C35" si="0">C24*$K$28</f>
        <v>0.4375</v>
      </c>
      <c r="D33" s="4" t="b">
        <f>IF(ROUND(C33,2)=ROUND(StudentTemplate!K4,2),TRUE, FALSE)</f>
        <v>1</v>
      </c>
      <c r="E33" s="40" t="b">
        <f ca="1">IFERROR(IF(OR((FIND("J4", _xlfn.FORMULATEXT(StudentTemplate!K4))&gt;0),(FIND("$F$2",_xlfn.FORMULATEXT(StudentTemplate!K4))&gt;0)),TRUE, FALSE), FALSE)</f>
        <v>1</v>
      </c>
      <c r="F33" s="4" t="str">
        <f ca="1">IF(ISBLANK(StudentTemplate!K4),"Empty Answer Cell",IF(AND(D33=FALSE,E33=FALSE),"N",IF(AND(D33=TRUE,E33=TRUE),"C",IF(D33=TRUE,"CR","A"))))</f>
        <v>C</v>
      </c>
      <c r="G33" s="19"/>
      <c r="H33" s="19" t="s">
        <v>45</v>
      </c>
      <c r="I33" s="4"/>
      <c r="J33" s="4"/>
      <c r="K33" s="4"/>
      <c r="L33" s="4"/>
      <c r="M33" s="4"/>
      <c r="N33" s="4"/>
      <c r="O33" s="4"/>
      <c r="P33" s="4"/>
      <c r="Q33" s="4"/>
      <c r="R33" s="4"/>
    </row>
    <row r="34" spans="2:18">
      <c r="B34" t="s">
        <v>46</v>
      </c>
      <c r="C34" s="4">
        <f t="shared" si="0"/>
        <v>0.46549999999999997</v>
      </c>
      <c r="D34" s="4" t="b">
        <f>IF(ROUND(C34,2)=ROUND(StudentTemplate!K5,2),TRUE, FALSE)</f>
        <v>1</v>
      </c>
      <c r="E34" s="40" t="b">
        <f ca="1">IFERROR(IF(OR((FIND("J5", _xlfn.FORMULATEXT(StudentTemplate!K5))&gt;0),(FIND("$F$2",_xlfn.FORMULATEXT(StudentTemplate!K5))&gt;0)),TRUE, FALSE), FALSE)</f>
        <v>1</v>
      </c>
      <c r="F34" s="4" t="str">
        <f ca="1">IF(ISBLANK(StudentTemplate!K5),"Empty Answer Cell",IF(AND(D34=FALSE,E34=FALSE),"N",IF(AND(D34=TRUE,E34=TRUE),"C",IF(D34=TRUE,"CR","A"))))</f>
        <v>C</v>
      </c>
      <c r="G34" s="4"/>
      <c r="H34" s="19" t="s">
        <v>47</v>
      </c>
      <c r="I34" s="4"/>
      <c r="J34" s="4"/>
      <c r="K34" s="4"/>
      <c r="L34" s="4"/>
      <c r="M34" s="4"/>
      <c r="N34" s="4"/>
      <c r="O34" s="4"/>
      <c r="P34" s="4"/>
      <c r="Q34" s="4"/>
      <c r="R34" s="4"/>
    </row>
    <row r="35" spans="2:18">
      <c r="B35" t="s">
        <v>48</v>
      </c>
      <c r="C35" s="4">
        <f t="shared" si="0"/>
        <v>0.23799999999999999</v>
      </c>
      <c r="D35" s="4" t="b">
        <f>IF(ROUND(C35,2)=ROUND(StudentTemplate!K6,2),TRUE, FALSE)</f>
        <v>1</v>
      </c>
      <c r="E35" s="40" t="b">
        <f ca="1">IFERROR(IF(OR((FIND("J6", _xlfn.FORMULATEXT(StudentTemplate!K6))&gt;0),(FIND("$F$2",_xlfn.FORMULATEXT(StudentTemplate!K6))&gt;0)),TRUE, FALSE), FALSE)</f>
        <v>1</v>
      </c>
      <c r="F35" s="4" t="str">
        <f ca="1">IF(ISBLANK(StudentTemplate!K6),"Empty Answer Cell",IF(AND(D35=FALSE,E35=FALSE),"N",IF(AND(D35=TRUE,E35=TRUE),"C",IF(D35=TRUE,"CR","A"))))</f>
        <v>C</v>
      </c>
      <c r="G35" s="4"/>
      <c r="H35" s="19" t="s">
        <v>49</v>
      </c>
      <c r="I35" s="4"/>
      <c r="J35" s="4"/>
      <c r="K35" s="4"/>
      <c r="L35" s="4"/>
      <c r="M35" s="4"/>
      <c r="N35" s="4"/>
      <c r="O35" s="4"/>
      <c r="P35" s="4"/>
      <c r="Q35" s="4"/>
      <c r="R35" s="4"/>
    </row>
    <row r="36" spans="2:18">
      <c r="B36" t="s">
        <v>50</v>
      </c>
      <c r="C36" s="4">
        <f>C27*$K$28</f>
        <v>0.45499999999999996</v>
      </c>
      <c r="D36" s="4" t="b">
        <f>IF(ROUND(C36,2)=ROUND(StudentTemplate!K7,2),TRUE, FALSE)</f>
        <v>1</v>
      </c>
      <c r="E36" s="40" t="b">
        <f ca="1">IFERROR(IF(OR((FIND("J7", _xlfn.FORMULATEXT(StudentTemplate!K7))&gt;0),(FIND("$F$2",_xlfn.FORMULATEXT(StudentTemplate!K7))&gt;0)),TRUE, FALSE), FALSE)</f>
        <v>1</v>
      </c>
      <c r="F36" s="4" t="str">
        <f ca="1">IF(ISBLANK(StudentTemplate!K7),"Empty Answer Cell",IF(AND(D36=FALSE,E36=FALSE),"N",IF(AND(D36=TRUE,E36=TRUE),"C",IF(D36=TRUE,"CR","A"))))</f>
        <v>C</v>
      </c>
      <c r="G36" s="4"/>
      <c r="H36" s="21"/>
      <c r="I36" s="4"/>
      <c r="J36" s="4"/>
      <c r="K36" s="4"/>
      <c r="L36" s="4"/>
      <c r="M36" s="4"/>
      <c r="N36" s="4"/>
      <c r="O36" s="4"/>
      <c r="P36" s="4"/>
      <c r="Q36" s="4"/>
      <c r="R36" s="4"/>
    </row>
    <row r="37" spans="2:18">
      <c r="B37" s="2" t="s">
        <v>51</v>
      </c>
      <c r="C37" s="4">
        <f>C22-C31</f>
        <v>0.63700000000000001</v>
      </c>
      <c r="D37" s="4" t="b">
        <f>IF(ROUND(C37,2)=ROUND(StudentTemplate!N2,2),TRUE, FALSE)</f>
        <v>1</v>
      </c>
      <c r="E37" s="40" t="b">
        <f ca="1">IFERROR(IF(OR((FIND("J2", _xlfn.FORMULATEXT(StudentTemplate!N2))&gt;0),(FIND("K2",_xlfn.FORMULATEXT(StudentTemplate!N2))&gt;0)),TRUE, FALSE), FALSE)</f>
        <v>1</v>
      </c>
      <c r="F37" s="4" t="str">
        <f ca="1">IF(ISBLANK(StudentTemplate!N2),"Empty Answer Cell",IF(AND(D37=FALSE,E37=FALSE),"N",IF(AND(D37=TRUE,E37=TRUE),"C",IF(D37=TRUE,"CR","A"))))</f>
        <v>C</v>
      </c>
      <c r="G37" s="4"/>
      <c r="H37" s="21"/>
      <c r="I37" s="4"/>
      <c r="J37" s="4"/>
      <c r="K37" s="4"/>
      <c r="L37" s="4"/>
      <c r="M37" s="4"/>
      <c r="N37" s="4"/>
      <c r="O37" s="4"/>
      <c r="P37" s="4"/>
      <c r="Q37" s="4"/>
      <c r="R37" s="4"/>
    </row>
    <row r="38" spans="2:18">
      <c r="B38" t="s">
        <v>52</v>
      </c>
      <c r="C38" s="4">
        <f t="shared" ref="C38:C41" si="1">C23-C32</f>
        <v>0.32500000000000001</v>
      </c>
      <c r="D38" s="4" t="b">
        <f>IF(ROUND(C38,2)=ROUND(StudentTemplate!N3,2),TRUE, FALSE)</f>
        <v>1</v>
      </c>
      <c r="E38" s="40" t="b">
        <f ca="1">IFERROR(IF(OR((FIND("J3", _xlfn.FORMULATEXT(StudentTemplate!N3))&gt;0),(FIND("K3",_xlfn.FORMULATEXT(StudentTemplate!N3))&gt;0)),TRUE, FALSE), FALSE)</f>
        <v>1</v>
      </c>
      <c r="F38" s="4" t="str">
        <f ca="1">IF(ISBLANK(StudentTemplate!N3),"Empty Answer Cell",IF(AND(D38=FALSE,E38=FALSE),"N",IF(AND(D38=TRUE,E38=TRUE),"C",IF(D38=TRUE,"CR","A"))))</f>
        <v>C</v>
      </c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</row>
    <row r="39" spans="2:18">
      <c r="B39" t="s">
        <v>53</v>
      </c>
      <c r="C39" s="4">
        <f t="shared" si="1"/>
        <v>0.8125</v>
      </c>
      <c r="D39" s="4" t="b">
        <f>IF(ROUND(C39,2)=ROUND(StudentTemplate!N4,2),TRUE, FALSE)</f>
        <v>1</v>
      </c>
      <c r="E39" s="40" t="b">
        <f ca="1">IFERROR(IF(OR((FIND("J4", _xlfn.FORMULATEXT(StudentTemplate!N4))&gt;0),(FIND("K4",_xlfn.FORMULATEXT(StudentTemplate!N4))&gt;0)),TRUE, FALSE), FALSE)</f>
        <v>1</v>
      </c>
      <c r="F39" s="4" t="str">
        <f ca="1">IF(ISBLANK(StudentTemplate!N4),"Empty Answer Cell",IF(AND(D39=FALSE,E39=FALSE),"N",IF(AND(D39=TRUE,E39=TRUE),"C",IF(D39=TRUE,"CR","A"))))</f>
        <v>C</v>
      </c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</row>
    <row r="40" spans="2:18" s="5" customFormat="1">
      <c r="B40" t="s">
        <v>54</v>
      </c>
      <c r="C40" s="4">
        <f t="shared" si="1"/>
        <v>0.86450000000000005</v>
      </c>
      <c r="D40" s="4" t="b">
        <f>IF(ROUND(C40,2)=ROUND(StudentTemplate!N5,2),TRUE, FALSE)</f>
        <v>1</v>
      </c>
      <c r="E40" s="40" t="b">
        <f ca="1">IFERROR(IF(OR((FIND("J5", _xlfn.FORMULATEXT(StudentTemplate!N5))&gt;0),(FIND("K5",_xlfn.FORMULATEXT(StudentTemplate!N5))&gt;0)),TRUE, FALSE), FALSE)</f>
        <v>1</v>
      </c>
      <c r="F40" s="4" t="str">
        <f ca="1">IF(ISBLANK(StudentTemplate!N5),"Empty Answer Cell",IF(AND(D40=FALSE,E40=FALSE),"N",IF(AND(D40=TRUE,E40=TRUE),"C",IF(D40=TRUE,"CR","A"))))</f>
        <v>C</v>
      </c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</row>
    <row r="41" spans="2:18">
      <c r="B41" t="s">
        <v>55</v>
      </c>
      <c r="C41" s="4">
        <f t="shared" si="1"/>
        <v>0.44200000000000006</v>
      </c>
      <c r="D41" s="4" t="b">
        <f>IF(ROUND(C41,2)=ROUND(StudentTemplate!N6,2),TRUE, FALSE)</f>
        <v>1</v>
      </c>
      <c r="E41" s="40" t="b">
        <f ca="1">IFERROR(IF(OR((FIND("J6", _xlfn.FORMULATEXT(StudentTemplate!N6))&gt;0),(FIND("K6",_xlfn.FORMULATEXT(StudentTemplate!N6))&gt;0)),TRUE, FALSE), FALSE)</f>
        <v>1</v>
      </c>
      <c r="F41" s="4" t="str">
        <f ca="1">IF(ISBLANK(StudentTemplate!N6),"Empty Answer Cell",IF(AND(D41=FALSE,E41=FALSE),"N",IF(AND(D41=TRUE,E41=TRUE),"C",IF(D41=TRUE,"CR","A"))))</f>
        <v>C</v>
      </c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</row>
    <row r="42" spans="2:18">
      <c r="B42" t="s">
        <v>56</v>
      </c>
      <c r="C42" s="4">
        <f>C27-C36</f>
        <v>0.84500000000000008</v>
      </c>
      <c r="D42" s="4" t="b">
        <f>IF(ROUND(C42,2)=ROUND(StudentTemplate!N7,2),TRUE, FALSE)</f>
        <v>1</v>
      </c>
      <c r="E42" s="40" t="b">
        <f ca="1">IFERROR(IF(OR((FIND("J7", _xlfn.FORMULATEXT(StudentTemplate!N7))&gt;0),(FIND("K7",_xlfn.FORMULATEXT(StudentTemplate!N7))&gt;0)),TRUE, FALSE), FALSE)</f>
        <v>1</v>
      </c>
      <c r="F42" s="4" t="str">
        <f ca="1">IF(ISBLANK(StudentTemplate!N7),"Empty Answer Cell",IF(AND(D42=FALSE,E42=FALSE),"N",IF(AND(D42=TRUE,E42=TRUE),"C",IF(D42=TRUE,"CR","A"))))</f>
        <v>C</v>
      </c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</row>
    <row r="43" spans="2:18">
      <c r="B43" s="18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</row>
    <row r="44" spans="2:18">
      <c r="B44" s="7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</row>
    <row r="45" spans="2:18"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</row>
    <row r="46" spans="2:18">
      <c r="B46" s="46" t="s">
        <v>57</v>
      </c>
      <c r="C46" s="46"/>
      <c r="D46" s="46"/>
      <c r="E46" s="46"/>
      <c r="F46" s="46"/>
      <c r="G46" s="46"/>
      <c r="H46" s="46"/>
      <c r="I46" s="46"/>
      <c r="J46" s="46"/>
      <c r="K46" s="46"/>
      <c r="L46" s="46"/>
      <c r="M46" s="46"/>
      <c r="N46" s="4"/>
      <c r="O46" s="4"/>
      <c r="P46" s="4"/>
      <c r="Q46" s="4"/>
      <c r="R46" s="4"/>
    </row>
    <row r="47" spans="2:18">
      <c r="B47" s="4"/>
      <c r="C47" s="4" t="s">
        <v>1</v>
      </c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</row>
    <row r="48" spans="2:18">
      <c r="B48" s="13" t="s">
        <v>58</v>
      </c>
      <c r="C48" s="14">
        <v>35828</v>
      </c>
      <c r="D48" s="16">
        <v>35829</v>
      </c>
      <c r="E48" s="16">
        <v>35830</v>
      </c>
      <c r="F48" s="16">
        <v>35831</v>
      </c>
      <c r="G48" s="16">
        <v>35832</v>
      </c>
      <c r="H48" s="16">
        <v>35833</v>
      </c>
      <c r="I48" s="16">
        <v>35835</v>
      </c>
      <c r="J48" s="16">
        <v>35836</v>
      </c>
      <c r="K48" s="16">
        <v>35837</v>
      </c>
      <c r="L48" s="16">
        <v>35838</v>
      </c>
      <c r="M48" s="15" t="s">
        <v>7</v>
      </c>
      <c r="N48" s="15" t="s">
        <v>8</v>
      </c>
      <c r="O48" s="15" t="s">
        <v>10</v>
      </c>
      <c r="P48" s="15" t="s">
        <v>11</v>
      </c>
      <c r="Q48" s="15" t="s">
        <v>12</v>
      </c>
      <c r="R48" s="15" t="s">
        <v>13</v>
      </c>
    </row>
    <row r="49" spans="2:18">
      <c r="B49" s="7">
        <v>1</v>
      </c>
      <c r="C49" s="33">
        <v>85.4</v>
      </c>
      <c r="D49" s="34">
        <v>81.84</v>
      </c>
      <c r="E49" s="34">
        <v>95.47</v>
      </c>
      <c r="F49" s="34">
        <v>78.55</v>
      </c>
      <c r="G49" s="34">
        <v>93.65</v>
      </c>
      <c r="H49" s="34">
        <v>79.42</v>
      </c>
      <c r="I49" s="33">
        <v>89.56</v>
      </c>
      <c r="J49" s="34">
        <v>89.66</v>
      </c>
      <c r="K49" s="34">
        <v>76.989999999999995</v>
      </c>
      <c r="L49" s="34">
        <v>89.78</v>
      </c>
      <c r="M49" s="34">
        <v>1.5</v>
      </c>
      <c r="N49" s="33">
        <v>1.85</v>
      </c>
      <c r="O49" s="33">
        <v>0.64</v>
      </c>
      <c r="P49" s="33">
        <v>1.33</v>
      </c>
      <c r="Q49" s="33">
        <v>1.68</v>
      </c>
      <c r="R49" s="33">
        <v>0.56000000000000005</v>
      </c>
    </row>
    <row r="50" spans="2:18">
      <c r="B50" s="7">
        <v>2</v>
      </c>
      <c r="C50" s="33">
        <v>84.88</v>
      </c>
      <c r="D50" s="34">
        <v>79.59</v>
      </c>
      <c r="E50" s="34">
        <v>89.7</v>
      </c>
      <c r="F50" s="34">
        <v>87.92</v>
      </c>
      <c r="G50" s="34">
        <v>86.98</v>
      </c>
      <c r="H50" s="34">
        <v>80.61</v>
      </c>
      <c r="I50" s="33">
        <v>91.76</v>
      </c>
      <c r="J50" s="34">
        <v>83.76</v>
      </c>
      <c r="K50" s="34">
        <v>75.5</v>
      </c>
      <c r="L50" s="34">
        <v>92.67</v>
      </c>
      <c r="M50" s="34">
        <v>1.85</v>
      </c>
      <c r="N50" s="33">
        <v>0.92</v>
      </c>
      <c r="O50" s="33">
        <v>1.62</v>
      </c>
      <c r="P50" s="33">
        <v>1.73</v>
      </c>
      <c r="Q50" s="33">
        <v>1.71</v>
      </c>
      <c r="R50" s="33">
        <v>1.1100000000000001</v>
      </c>
    </row>
    <row r="51" spans="2:18">
      <c r="B51" s="7">
        <v>3</v>
      </c>
      <c r="C51" s="33">
        <v>83.49</v>
      </c>
      <c r="D51" s="34">
        <v>80.58</v>
      </c>
      <c r="E51" s="34">
        <v>82.34</v>
      </c>
      <c r="F51" s="34">
        <v>79.28</v>
      </c>
      <c r="G51" s="34">
        <v>86.93</v>
      </c>
      <c r="H51" s="34">
        <v>84.78</v>
      </c>
      <c r="I51" s="33">
        <v>95.1</v>
      </c>
      <c r="J51" s="34">
        <v>78.7</v>
      </c>
      <c r="K51" s="34">
        <v>99.44</v>
      </c>
      <c r="L51" s="34">
        <v>92.39</v>
      </c>
      <c r="M51" s="34">
        <v>0.56000000000000005</v>
      </c>
      <c r="N51" s="33">
        <v>1.84</v>
      </c>
      <c r="O51" s="33">
        <v>1.36</v>
      </c>
      <c r="P51" s="33">
        <v>0.84</v>
      </c>
      <c r="Q51" s="33">
        <v>1</v>
      </c>
      <c r="R51" s="33">
        <v>0.96</v>
      </c>
    </row>
    <row r="52" spans="2:18">
      <c r="B52" s="7">
        <v>4</v>
      </c>
      <c r="C52" s="33">
        <v>95.15</v>
      </c>
      <c r="D52" s="34">
        <v>80.47</v>
      </c>
      <c r="E52" s="34">
        <v>97.81</v>
      </c>
      <c r="F52" s="34">
        <v>97.32</v>
      </c>
      <c r="G52" s="34">
        <v>84.19</v>
      </c>
      <c r="H52" s="34">
        <v>99.51</v>
      </c>
      <c r="I52" s="33">
        <v>79.069999999999993</v>
      </c>
      <c r="J52" s="34">
        <v>93.81</v>
      </c>
      <c r="K52" s="34">
        <v>98.79</v>
      </c>
      <c r="L52" s="34">
        <v>94.4</v>
      </c>
      <c r="M52" s="34">
        <v>1.1399999999999999</v>
      </c>
      <c r="N52" s="33">
        <v>0.86</v>
      </c>
      <c r="O52" s="33">
        <v>0.95</v>
      </c>
      <c r="P52" s="33">
        <v>0.77</v>
      </c>
      <c r="Q52" s="33">
        <v>1.0900000000000001</v>
      </c>
      <c r="R52" s="33">
        <v>1.87</v>
      </c>
    </row>
    <row r="53" spans="2:18">
      <c r="B53" s="7">
        <v>5</v>
      </c>
      <c r="C53" s="33">
        <v>80.62</v>
      </c>
      <c r="D53" s="34">
        <v>94.82</v>
      </c>
      <c r="E53" s="34">
        <v>79.37</v>
      </c>
      <c r="F53" s="34">
        <v>91.45</v>
      </c>
      <c r="G53" s="34">
        <v>84.46</v>
      </c>
      <c r="H53" s="34">
        <v>82.73</v>
      </c>
      <c r="I53" s="33">
        <v>82.46</v>
      </c>
      <c r="J53" s="34">
        <v>98.83</v>
      </c>
      <c r="K53" s="34">
        <v>76.040000000000006</v>
      </c>
      <c r="L53" s="34">
        <v>92.56</v>
      </c>
      <c r="M53" s="34">
        <v>1.35</v>
      </c>
      <c r="N53" s="33">
        <v>1.02</v>
      </c>
      <c r="O53" s="33">
        <v>0.73</v>
      </c>
      <c r="P53" s="33">
        <v>1.72</v>
      </c>
      <c r="Q53" s="33">
        <v>0.89</v>
      </c>
      <c r="R53" s="33">
        <v>1.78</v>
      </c>
    </row>
    <row r="54" spans="2:18">
      <c r="B54" s="7">
        <v>6</v>
      </c>
      <c r="C54" s="33">
        <v>89.5</v>
      </c>
      <c r="D54" s="34">
        <v>87.86</v>
      </c>
      <c r="E54" s="34">
        <v>95.85</v>
      </c>
      <c r="F54" s="34">
        <v>89.16</v>
      </c>
      <c r="G54" s="34">
        <v>87.72</v>
      </c>
      <c r="H54" s="34">
        <v>77.97</v>
      </c>
      <c r="I54" s="33">
        <v>91.11</v>
      </c>
      <c r="J54" s="34">
        <v>86.97</v>
      </c>
      <c r="K54" s="34">
        <v>78.209999999999994</v>
      </c>
      <c r="L54" s="34">
        <v>82.06</v>
      </c>
      <c r="M54" s="34">
        <v>1.87</v>
      </c>
      <c r="N54" s="33">
        <v>1.87</v>
      </c>
      <c r="O54" s="33">
        <v>1.05</v>
      </c>
      <c r="P54" s="33">
        <v>0.68</v>
      </c>
      <c r="Q54" s="33">
        <v>1.49</v>
      </c>
      <c r="R54" s="33">
        <v>1.5</v>
      </c>
    </row>
    <row r="55" spans="2:18">
      <c r="B55" s="7">
        <v>7</v>
      </c>
      <c r="C55" s="33">
        <v>77.459999999999994</v>
      </c>
      <c r="D55" s="34">
        <v>94.79</v>
      </c>
      <c r="E55" s="34">
        <v>90.94</v>
      </c>
      <c r="F55" s="34">
        <v>92.58</v>
      </c>
      <c r="G55" s="34">
        <v>79.45</v>
      </c>
      <c r="H55" s="34">
        <v>93.72</v>
      </c>
      <c r="I55" s="33">
        <v>79.650000000000006</v>
      </c>
      <c r="J55" s="34">
        <v>77.040000000000006</v>
      </c>
      <c r="K55" s="34">
        <v>86.87</v>
      </c>
      <c r="L55" s="34">
        <v>85.61</v>
      </c>
      <c r="M55" s="34">
        <v>1.67</v>
      </c>
      <c r="N55" s="33">
        <v>1.99</v>
      </c>
      <c r="O55" s="33">
        <v>0.62</v>
      </c>
      <c r="P55" s="33">
        <v>0.51</v>
      </c>
      <c r="Q55" s="33">
        <v>1.26</v>
      </c>
      <c r="R55" s="33">
        <v>1.45</v>
      </c>
    </row>
    <row r="56" spans="2:18">
      <c r="B56" s="7">
        <v>8</v>
      </c>
      <c r="C56" s="33">
        <v>94.37</v>
      </c>
      <c r="D56" s="34">
        <v>84.57</v>
      </c>
      <c r="E56" s="34">
        <v>90.09</v>
      </c>
      <c r="F56" s="34">
        <v>98.54</v>
      </c>
      <c r="G56" s="34">
        <v>95.35</v>
      </c>
      <c r="H56" s="34">
        <v>92.77</v>
      </c>
      <c r="I56" s="33">
        <v>83.97</v>
      </c>
      <c r="J56" s="34">
        <v>93.85</v>
      </c>
      <c r="K56" s="34">
        <v>77.64</v>
      </c>
      <c r="L56" s="34">
        <v>82.54</v>
      </c>
      <c r="M56" s="34">
        <v>0.71</v>
      </c>
      <c r="N56" s="33">
        <v>0.57999999999999996</v>
      </c>
      <c r="O56" s="33">
        <v>1.69</v>
      </c>
      <c r="P56" s="33">
        <v>1.83</v>
      </c>
      <c r="Q56" s="33">
        <v>1.7</v>
      </c>
      <c r="R56" s="33">
        <v>1.2</v>
      </c>
    </row>
    <row r="57" spans="2:18">
      <c r="B57" s="7">
        <v>9</v>
      </c>
      <c r="C57" s="33">
        <v>94.46</v>
      </c>
      <c r="D57" s="34">
        <v>77.900000000000006</v>
      </c>
      <c r="E57" s="34">
        <v>88.47</v>
      </c>
      <c r="F57" s="34">
        <v>87.22</v>
      </c>
      <c r="G57" s="34">
        <v>91.8</v>
      </c>
      <c r="H57" s="34">
        <v>77.28</v>
      </c>
      <c r="I57" s="33">
        <v>82.96</v>
      </c>
      <c r="J57" s="34">
        <v>77.510000000000005</v>
      </c>
      <c r="K57" s="34">
        <v>79.23</v>
      </c>
      <c r="L57" s="34">
        <v>83.67</v>
      </c>
      <c r="M57" s="34">
        <v>1.77</v>
      </c>
      <c r="N57" s="33">
        <v>1.92</v>
      </c>
      <c r="O57" s="33">
        <v>0.6</v>
      </c>
      <c r="P57" s="33">
        <v>1.03</v>
      </c>
      <c r="Q57" s="33">
        <v>1.92</v>
      </c>
      <c r="R57" s="33">
        <v>0.56000000000000005</v>
      </c>
    </row>
    <row r="58" spans="2:18">
      <c r="B58" s="7">
        <v>10</v>
      </c>
      <c r="C58" s="33">
        <v>96.04</v>
      </c>
      <c r="D58" s="34">
        <v>98.07</v>
      </c>
      <c r="E58" s="34">
        <v>94.63</v>
      </c>
      <c r="F58" s="34">
        <v>84.57</v>
      </c>
      <c r="G58" s="34">
        <v>94.12</v>
      </c>
      <c r="H58" s="34">
        <v>76.959999999999994</v>
      </c>
      <c r="I58" s="33">
        <v>87.39</v>
      </c>
      <c r="J58" s="34">
        <v>99.72</v>
      </c>
      <c r="K58" s="34">
        <v>80.36</v>
      </c>
      <c r="L58" s="34">
        <v>87.49</v>
      </c>
      <c r="M58" s="34">
        <v>0.52</v>
      </c>
      <c r="N58" s="33">
        <v>1.94</v>
      </c>
      <c r="O58" s="33">
        <v>1.3</v>
      </c>
      <c r="P58" s="33">
        <v>0.78</v>
      </c>
      <c r="Q58" s="33">
        <v>1.2</v>
      </c>
      <c r="R58" s="33">
        <v>1.1399999999999999</v>
      </c>
    </row>
    <row r="59" spans="2:18">
      <c r="B59" s="7">
        <v>11</v>
      </c>
      <c r="C59" s="33">
        <v>81.7</v>
      </c>
      <c r="D59" s="34">
        <v>84.68</v>
      </c>
      <c r="E59" s="34">
        <v>95.03</v>
      </c>
      <c r="F59" s="34">
        <v>97.22</v>
      </c>
      <c r="G59" s="34">
        <v>90.36</v>
      </c>
      <c r="H59" s="34">
        <v>87.49</v>
      </c>
      <c r="I59" s="33">
        <v>80.31</v>
      </c>
      <c r="J59" s="34">
        <v>95.68</v>
      </c>
      <c r="K59" s="34">
        <v>96.81</v>
      </c>
      <c r="L59" s="34">
        <v>90.34</v>
      </c>
      <c r="M59" s="34">
        <v>0.69</v>
      </c>
      <c r="N59" s="33">
        <v>1.54</v>
      </c>
      <c r="O59" s="33">
        <v>1.1399999999999999</v>
      </c>
      <c r="P59" s="33">
        <v>1.44</v>
      </c>
      <c r="Q59" s="33">
        <v>0.5</v>
      </c>
      <c r="R59" s="33">
        <v>0.6</v>
      </c>
    </row>
    <row r="60" spans="2:18">
      <c r="B60" s="7">
        <v>12</v>
      </c>
      <c r="C60" s="33">
        <v>83.5</v>
      </c>
      <c r="D60" s="34">
        <v>75.400000000000006</v>
      </c>
      <c r="E60" s="34">
        <v>76.989999999999995</v>
      </c>
      <c r="F60" s="34">
        <v>96.89</v>
      </c>
      <c r="G60" s="34">
        <v>90.56</v>
      </c>
      <c r="H60" s="34">
        <v>94.18</v>
      </c>
      <c r="I60" s="33">
        <v>91.13</v>
      </c>
      <c r="J60" s="34">
        <v>75.69</v>
      </c>
      <c r="K60" s="34">
        <v>91.6</v>
      </c>
      <c r="L60" s="34">
        <v>95.67</v>
      </c>
      <c r="M60" s="34">
        <v>0.84</v>
      </c>
      <c r="N60" s="33">
        <v>1.1000000000000001</v>
      </c>
      <c r="O60" s="33">
        <v>1.02</v>
      </c>
      <c r="P60" s="33">
        <v>1.76</v>
      </c>
      <c r="Q60" s="33">
        <v>0.98</v>
      </c>
      <c r="R60" s="33">
        <v>0.53</v>
      </c>
    </row>
    <row r="61" spans="2:18">
      <c r="B61" s="7">
        <v>13</v>
      </c>
      <c r="C61" s="33">
        <v>79.7</v>
      </c>
      <c r="D61" s="34">
        <v>81.56</v>
      </c>
      <c r="E61" s="34">
        <v>98.79</v>
      </c>
      <c r="F61" s="34">
        <v>77.19</v>
      </c>
      <c r="G61" s="34">
        <v>97.58</v>
      </c>
      <c r="H61" s="34">
        <v>94.67</v>
      </c>
      <c r="I61" s="33">
        <v>82.33</v>
      </c>
      <c r="J61" s="34">
        <v>81.599999999999994</v>
      </c>
      <c r="K61" s="34">
        <v>79.98</v>
      </c>
      <c r="L61" s="34">
        <v>89.31</v>
      </c>
      <c r="M61" s="34">
        <v>0.51</v>
      </c>
      <c r="N61" s="33">
        <v>1.72</v>
      </c>
      <c r="O61" s="33">
        <v>0.67</v>
      </c>
      <c r="P61" s="33">
        <v>1.62</v>
      </c>
      <c r="Q61" s="33">
        <v>1.34</v>
      </c>
      <c r="R61" s="33">
        <v>1.55</v>
      </c>
    </row>
    <row r="62" spans="2:18">
      <c r="B62" s="7">
        <v>14</v>
      </c>
      <c r="C62" s="33">
        <v>75.61</v>
      </c>
      <c r="D62" s="34">
        <v>78.41</v>
      </c>
      <c r="E62" s="34">
        <v>88.85</v>
      </c>
      <c r="F62" s="34">
        <v>98.33</v>
      </c>
      <c r="G62" s="34">
        <v>93.31</v>
      </c>
      <c r="H62" s="34">
        <v>84.42</v>
      </c>
      <c r="I62" s="33">
        <v>99.58</v>
      </c>
      <c r="J62" s="34">
        <v>84.59</v>
      </c>
      <c r="K62" s="34">
        <v>97.86</v>
      </c>
      <c r="L62" s="34">
        <v>97.84</v>
      </c>
      <c r="M62" s="34">
        <v>0.74</v>
      </c>
      <c r="N62" s="33">
        <v>1.82</v>
      </c>
      <c r="O62" s="33">
        <v>1.1599999999999999</v>
      </c>
      <c r="P62" s="33">
        <v>0.95</v>
      </c>
      <c r="Q62" s="33">
        <v>1.24</v>
      </c>
      <c r="R62" s="33">
        <v>1.18</v>
      </c>
    </row>
    <row r="63" spans="2:18">
      <c r="B63" s="7">
        <v>15</v>
      </c>
      <c r="C63" s="33">
        <v>79.11</v>
      </c>
      <c r="D63" s="34">
        <v>99.19</v>
      </c>
      <c r="E63" s="34">
        <v>76.930000000000007</v>
      </c>
      <c r="F63" s="34">
        <v>96.14</v>
      </c>
      <c r="G63" s="34">
        <v>96.98</v>
      </c>
      <c r="H63" s="34">
        <v>79.349999999999994</v>
      </c>
      <c r="I63" s="33">
        <v>99.89</v>
      </c>
      <c r="J63" s="34">
        <v>81.48</v>
      </c>
      <c r="K63" s="34">
        <v>75.55</v>
      </c>
      <c r="L63" s="34">
        <v>95.38</v>
      </c>
      <c r="M63" s="34">
        <v>0.85</v>
      </c>
      <c r="N63" s="33">
        <v>1.58</v>
      </c>
      <c r="O63" s="33">
        <v>1.83</v>
      </c>
      <c r="P63" s="33">
        <v>1.81</v>
      </c>
      <c r="Q63" s="33">
        <v>1.78</v>
      </c>
      <c r="R63" s="33">
        <v>1.28</v>
      </c>
    </row>
    <row r="64" spans="2:18">
      <c r="B64" s="7">
        <v>16</v>
      </c>
      <c r="C64" s="33">
        <v>98.32</v>
      </c>
      <c r="D64" s="34">
        <v>80.78</v>
      </c>
      <c r="E64" s="34">
        <v>87.51</v>
      </c>
      <c r="F64" s="34">
        <v>87.21</v>
      </c>
      <c r="G64" s="34">
        <v>76.680000000000007</v>
      </c>
      <c r="H64" s="34">
        <v>83.72</v>
      </c>
      <c r="I64" s="33">
        <v>93.6</v>
      </c>
      <c r="J64" s="34">
        <v>78.61</v>
      </c>
      <c r="K64" s="34">
        <v>97.69</v>
      </c>
      <c r="L64" s="34">
        <v>78.64</v>
      </c>
      <c r="M64" s="34">
        <v>1.0900000000000001</v>
      </c>
      <c r="N64" s="33">
        <v>1.04</v>
      </c>
      <c r="O64" s="33">
        <v>1.1299999999999999</v>
      </c>
      <c r="P64" s="33">
        <v>1.49</v>
      </c>
      <c r="Q64" s="33">
        <v>0.52</v>
      </c>
      <c r="R64" s="33">
        <v>1.83</v>
      </c>
    </row>
    <row r="65" spans="2:18">
      <c r="B65" s="7">
        <v>17</v>
      </c>
      <c r="C65" s="33">
        <v>93.2</v>
      </c>
      <c r="D65" s="34">
        <v>98.32</v>
      </c>
      <c r="E65" s="34">
        <v>91.95</v>
      </c>
      <c r="F65" s="34">
        <v>82.64</v>
      </c>
      <c r="G65" s="34">
        <v>95.23</v>
      </c>
      <c r="H65" s="34">
        <v>75.680000000000007</v>
      </c>
      <c r="I65" s="33">
        <v>83.03</v>
      </c>
      <c r="J65" s="34">
        <v>86.59</v>
      </c>
      <c r="K65" s="34">
        <v>97.96</v>
      </c>
      <c r="L65" s="34">
        <v>80.680000000000007</v>
      </c>
      <c r="M65" s="34">
        <v>1.72</v>
      </c>
      <c r="N65" s="33">
        <v>1.57</v>
      </c>
      <c r="O65" s="33">
        <v>1.33</v>
      </c>
      <c r="P65" s="33">
        <v>0.67</v>
      </c>
      <c r="Q65" s="33">
        <v>0.69</v>
      </c>
      <c r="R65" s="33">
        <v>1.73</v>
      </c>
    </row>
    <row r="66" spans="2:18">
      <c r="B66" s="7">
        <v>18</v>
      </c>
      <c r="C66" s="33">
        <v>87.7</v>
      </c>
      <c r="D66" s="34">
        <v>75.7</v>
      </c>
      <c r="E66" s="34">
        <v>93.68</v>
      </c>
      <c r="F66" s="34">
        <v>86.74</v>
      </c>
      <c r="G66" s="34">
        <v>78.92</v>
      </c>
      <c r="H66" s="34">
        <v>95.6</v>
      </c>
      <c r="I66" s="33">
        <v>96.22</v>
      </c>
      <c r="J66" s="34">
        <v>75.94</v>
      </c>
      <c r="K66" s="34">
        <v>83.22</v>
      </c>
      <c r="L66" s="34">
        <v>82.56</v>
      </c>
      <c r="M66" s="34">
        <v>1.81</v>
      </c>
      <c r="N66" s="33">
        <v>1.1399999999999999</v>
      </c>
      <c r="O66" s="33">
        <v>1.86</v>
      </c>
      <c r="P66" s="33">
        <v>1.24</v>
      </c>
      <c r="Q66" s="33">
        <v>1.01</v>
      </c>
      <c r="R66" s="33">
        <v>0.66</v>
      </c>
    </row>
    <row r="67" spans="2:18">
      <c r="B67" s="7">
        <v>19</v>
      </c>
      <c r="C67" s="33">
        <v>94.85</v>
      </c>
      <c r="D67" s="34">
        <v>86.61</v>
      </c>
      <c r="E67" s="34">
        <v>79.62</v>
      </c>
      <c r="F67" s="34">
        <v>97.31</v>
      </c>
      <c r="G67" s="34">
        <v>76.47</v>
      </c>
      <c r="H67" s="34">
        <v>86.48</v>
      </c>
      <c r="I67" s="33">
        <v>88.31</v>
      </c>
      <c r="J67" s="34">
        <v>85.18</v>
      </c>
      <c r="K67" s="34">
        <v>91.24</v>
      </c>
      <c r="L67" s="34">
        <v>84</v>
      </c>
      <c r="M67" s="34">
        <v>0.56000000000000005</v>
      </c>
      <c r="N67" s="33">
        <v>1.77</v>
      </c>
      <c r="O67" s="33">
        <v>1.24</v>
      </c>
      <c r="P67" s="33">
        <v>1.34</v>
      </c>
      <c r="Q67" s="33">
        <v>0.77</v>
      </c>
      <c r="R67" s="33">
        <v>1.53</v>
      </c>
    </row>
    <row r="68" spans="2:18">
      <c r="B68" s="7">
        <v>20</v>
      </c>
      <c r="C68" s="33">
        <v>79.44</v>
      </c>
      <c r="D68" s="34">
        <v>89.66</v>
      </c>
      <c r="E68" s="34">
        <v>76.319999999999993</v>
      </c>
      <c r="F68" s="34">
        <v>94.54</v>
      </c>
      <c r="G68" s="34">
        <v>76.87</v>
      </c>
      <c r="H68" s="34">
        <v>79.66</v>
      </c>
      <c r="I68" s="33">
        <v>80.63</v>
      </c>
      <c r="J68" s="34">
        <v>83.63</v>
      </c>
      <c r="K68" s="34">
        <v>89.07</v>
      </c>
      <c r="L68" s="34">
        <v>79.42</v>
      </c>
      <c r="M68" s="34">
        <v>1.1000000000000001</v>
      </c>
      <c r="N68" s="33">
        <v>0.84</v>
      </c>
      <c r="O68" s="33">
        <v>1.4</v>
      </c>
      <c r="P68" s="33">
        <v>1.55</v>
      </c>
      <c r="Q68" s="33">
        <v>1.3</v>
      </c>
      <c r="R68" s="33">
        <v>0.73</v>
      </c>
    </row>
    <row r="69" spans="2:18">
      <c r="B69" s="7">
        <v>21</v>
      </c>
      <c r="C69" s="33">
        <v>94.03</v>
      </c>
      <c r="D69" s="34">
        <v>92.56</v>
      </c>
      <c r="E69" s="34">
        <v>99.82</v>
      </c>
      <c r="F69" s="34">
        <v>75.56</v>
      </c>
      <c r="G69" s="34">
        <v>88.35</v>
      </c>
      <c r="H69" s="34">
        <v>91.31</v>
      </c>
      <c r="I69" s="33">
        <v>88.46</v>
      </c>
      <c r="J69" s="34">
        <v>95.94</v>
      </c>
      <c r="K69" s="34">
        <v>92.46</v>
      </c>
      <c r="L69" s="34">
        <v>82.48</v>
      </c>
      <c r="M69" s="34">
        <v>0.62</v>
      </c>
      <c r="N69" s="33">
        <v>1.29</v>
      </c>
      <c r="O69" s="33">
        <v>1.1200000000000001</v>
      </c>
      <c r="P69" s="33">
        <v>1.52</v>
      </c>
      <c r="Q69" s="33">
        <v>0.56999999999999995</v>
      </c>
      <c r="R69" s="33">
        <v>1.85</v>
      </c>
    </row>
    <row r="70" spans="2:18">
      <c r="B70" s="7">
        <v>22</v>
      </c>
      <c r="C70" s="33">
        <v>99.98</v>
      </c>
      <c r="D70" s="34">
        <v>92.18</v>
      </c>
      <c r="E70" s="34">
        <v>76.53</v>
      </c>
      <c r="F70" s="34">
        <v>91.58</v>
      </c>
      <c r="G70" s="34">
        <v>79.540000000000006</v>
      </c>
      <c r="H70" s="34">
        <v>77.64</v>
      </c>
      <c r="I70" s="33">
        <v>84.78</v>
      </c>
      <c r="J70" s="34">
        <v>75.61</v>
      </c>
      <c r="K70" s="34">
        <v>93.1</v>
      </c>
      <c r="L70" s="34">
        <v>97.44</v>
      </c>
      <c r="M70" s="34">
        <v>1.89</v>
      </c>
      <c r="N70" s="33">
        <v>1.2</v>
      </c>
      <c r="O70" s="33">
        <v>0.61</v>
      </c>
      <c r="P70" s="33">
        <v>1.69</v>
      </c>
      <c r="Q70" s="33">
        <v>1.49</v>
      </c>
      <c r="R70" s="33">
        <v>1.28</v>
      </c>
    </row>
    <row r="71" spans="2:18">
      <c r="B71" s="7">
        <v>23</v>
      </c>
      <c r="C71" s="33">
        <v>78.63</v>
      </c>
      <c r="D71" s="34">
        <v>79.91</v>
      </c>
      <c r="E71" s="34">
        <v>89.73</v>
      </c>
      <c r="F71" s="34">
        <v>79.53</v>
      </c>
      <c r="G71" s="34">
        <v>91.66</v>
      </c>
      <c r="H71" s="34">
        <v>81.599999999999994</v>
      </c>
      <c r="I71" s="33">
        <v>84.91</v>
      </c>
      <c r="J71" s="34">
        <v>79.97</v>
      </c>
      <c r="K71" s="34">
        <v>82.36</v>
      </c>
      <c r="L71" s="34">
        <v>90.33</v>
      </c>
      <c r="M71" s="34">
        <v>0.85</v>
      </c>
      <c r="N71" s="33">
        <v>0.88</v>
      </c>
      <c r="O71" s="33">
        <v>1.7</v>
      </c>
      <c r="P71" s="33">
        <v>1.7</v>
      </c>
      <c r="Q71" s="33">
        <v>0.84</v>
      </c>
      <c r="R71" s="33">
        <v>1.41</v>
      </c>
    </row>
    <row r="72" spans="2:18">
      <c r="B72" s="7">
        <v>24</v>
      </c>
      <c r="C72" s="33">
        <v>99.15</v>
      </c>
      <c r="D72" s="34">
        <v>80.61</v>
      </c>
      <c r="E72" s="34">
        <v>88.51</v>
      </c>
      <c r="F72" s="34">
        <v>92.85</v>
      </c>
      <c r="G72" s="34">
        <v>92.91</v>
      </c>
      <c r="H72" s="34">
        <v>82.86</v>
      </c>
      <c r="I72" s="33">
        <v>80.760000000000005</v>
      </c>
      <c r="J72" s="34">
        <v>87.82</v>
      </c>
      <c r="K72" s="34">
        <v>81.400000000000006</v>
      </c>
      <c r="L72" s="34">
        <v>75.06</v>
      </c>
      <c r="M72" s="34">
        <v>1.88</v>
      </c>
      <c r="N72" s="33">
        <v>1.93</v>
      </c>
      <c r="O72" s="33">
        <v>1.5</v>
      </c>
      <c r="P72" s="33">
        <v>1.6</v>
      </c>
      <c r="Q72" s="33">
        <v>1.51</v>
      </c>
      <c r="R72" s="33">
        <v>0.57999999999999996</v>
      </c>
    </row>
    <row r="73" spans="2:18">
      <c r="B73" s="7">
        <v>25</v>
      </c>
      <c r="C73" s="33">
        <v>91.39</v>
      </c>
      <c r="D73" s="34">
        <v>81.680000000000007</v>
      </c>
      <c r="E73" s="34">
        <v>82.76</v>
      </c>
      <c r="F73" s="34">
        <v>76.08</v>
      </c>
      <c r="G73" s="34">
        <v>98.94</v>
      </c>
      <c r="H73" s="34">
        <v>86.24</v>
      </c>
      <c r="I73" s="33">
        <v>90.32</v>
      </c>
      <c r="J73" s="34">
        <v>88.74</v>
      </c>
      <c r="K73" s="34">
        <v>99.66</v>
      </c>
      <c r="L73" s="34">
        <v>76.209999999999994</v>
      </c>
      <c r="M73" s="34">
        <v>1.94</v>
      </c>
      <c r="N73" s="33">
        <v>0.71</v>
      </c>
      <c r="O73" s="33">
        <v>1.04</v>
      </c>
      <c r="P73" s="33">
        <v>0.86</v>
      </c>
      <c r="Q73" s="33">
        <v>1.83</v>
      </c>
      <c r="R73" s="33">
        <v>1.41</v>
      </c>
    </row>
    <row r="74" spans="2:18">
      <c r="B74" s="7">
        <v>26</v>
      </c>
      <c r="C74" s="33">
        <v>97.74</v>
      </c>
      <c r="D74" s="34">
        <v>83.75</v>
      </c>
      <c r="E74" s="34">
        <v>79.28</v>
      </c>
      <c r="F74" s="34">
        <v>85.2</v>
      </c>
      <c r="G74" s="34">
        <v>99.46</v>
      </c>
      <c r="H74" s="34">
        <v>90.56</v>
      </c>
      <c r="I74" s="33">
        <v>78.62</v>
      </c>
      <c r="J74" s="34">
        <v>94.95</v>
      </c>
      <c r="K74" s="34">
        <v>77.7</v>
      </c>
      <c r="L74" s="34">
        <v>88.88</v>
      </c>
      <c r="M74" s="34">
        <v>0.81</v>
      </c>
      <c r="N74" s="33">
        <v>1.87</v>
      </c>
      <c r="O74" s="33">
        <v>1.85</v>
      </c>
      <c r="P74" s="33">
        <v>0.81</v>
      </c>
      <c r="Q74" s="33">
        <v>1.47</v>
      </c>
      <c r="R74" s="33">
        <v>0.83</v>
      </c>
    </row>
    <row r="75" spans="2:18">
      <c r="B75" s="7">
        <v>27</v>
      </c>
      <c r="C75" s="33">
        <v>82.09</v>
      </c>
      <c r="D75" s="34">
        <v>80.47</v>
      </c>
      <c r="E75" s="34">
        <v>84.25</v>
      </c>
      <c r="F75" s="34">
        <v>88.67</v>
      </c>
      <c r="G75" s="34">
        <v>90.01</v>
      </c>
      <c r="H75" s="34">
        <v>96.5</v>
      </c>
      <c r="I75" s="33">
        <v>75.239999999999995</v>
      </c>
      <c r="J75" s="34">
        <v>95.78</v>
      </c>
      <c r="K75" s="34">
        <v>96.78</v>
      </c>
      <c r="L75" s="34">
        <v>98.12</v>
      </c>
      <c r="M75" s="34">
        <v>1.54</v>
      </c>
      <c r="N75" s="33">
        <v>1.74</v>
      </c>
      <c r="O75" s="33">
        <v>1.61</v>
      </c>
      <c r="P75" s="33">
        <v>1.86</v>
      </c>
      <c r="Q75" s="33">
        <v>1.1200000000000001</v>
      </c>
      <c r="R75" s="33">
        <v>1.5</v>
      </c>
    </row>
    <row r="76" spans="2:18">
      <c r="B76" s="7">
        <v>28</v>
      </c>
      <c r="C76" s="33">
        <v>94.23</v>
      </c>
      <c r="D76" s="34">
        <v>87.23</v>
      </c>
      <c r="E76" s="34">
        <v>83.12</v>
      </c>
      <c r="F76" s="34">
        <v>94.7</v>
      </c>
      <c r="G76" s="34">
        <v>75.599999999999994</v>
      </c>
      <c r="H76" s="34">
        <v>90.71</v>
      </c>
      <c r="I76" s="33">
        <v>78.959999999999994</v>
      </c>
      <c r="J76" s="34">
        <v>78.2</v>
      </c>
      <c r="K76" s="34">
        <v>96.11</v>
      </c>
      <c r="L76" s="34">
        <v>99.59</v>
      </c>
      <c r="M76" s="34">
        <v>1.65</v>
      </c>
      <c r="N76" s="33">
        <v>1.1200000000000001</v>
      </c>
      <c r="O76" s="33">
        <v>1.78</v>
      </c>
      <c r="P76" s="33">
        <v>1.42</v>
      </c>
      <c r="Q76" s="33">
        <v>0.52</v>
      </c>
      <c r="R76" s="33">
        <v>1.45</v>
      </c>
    </row>
    <row r="77" spans="2:18">
      <c r="B77" s="7">
        <v>29</v>
      </c>
      <c r="C77" s="33">
        <v>89.33</v>
      </c>
      <c r="D77" s="34">
        <v>96.64</v>
      </c>
      <c r="E77" s="34">
        <v>96.42</v>
      </c>
      <c r="F77" s="34">
        <v>89.41</v>
      </c>
      <c r="G77" s="34">
        <v>91.98</v>
      </c>
      <c r="H77" s="34">
        <v>90.33</v>
      </c>
      <c r="I77" s="33">
        <v>81.89</v>
      </c>
      <c r="J77" s="34">
        <v>91.47</v>
      </c>
      <c r="K77" s="34">
        <v>94</v>
      </c>
      <c r="L77" s="34">
        <v>89.55</v>
      </c>
      <c r="M77" s="34">
        <v>1.64</v>
      </c>
      <c r="N77" s="33">
        <v>1.86</v>
      </c>
      <c r="O77" s="33">
        <v>0.57999999999999996</v>
      </c>
      <c r="P77" s="33">
        <v>0.76</v>
      </c>
      <c r="Q77" s="33">
        <v>0.91</v>
      </c>
      <c r="R77" s="33">
        <v>0.84</v>
      </c>
    </row>
    <row r="78" spans="2:18">
      <c r="B78" s="7">
        <v>30</v>
      </c>
      <c r="C78" s="33">
        <v>97.58</v>
      </c>
      <c r="D78" s="34">
        <v>90.11</v>
      </c>
      <c r="E78" s="34">
        <v>92.86</v>
      </c>
      <c r="F78" s="34">
        <v>93.77</v>
      </c>
      <c r="G78" s="34">
        <v>93.96</v>
      </c>
      <c r="H78" s="34">
        <v>90.97</v>
      </c>
      <c r="I78" s="33">
        <v>92.52</v>
      </c>
      <c r="J78" s="34">
        <v>84.45</v>
      </c>
      <c r="K78" s="34">
        <v>98.26</v>
      </c>
      <c r="L78" s="34">
        <v>89.14</v>
      </c>
      <c r="M78" s="34">
        <v>1.84</v>
      </c>
      <c r="N78" s="33">
        <v>1.32</v>
      </c>
      <c r="O78" s="33">
        <v>0.57999999999999996</v>
      </c>
      <c r="P78" s="33">
        <v>1.04</v>
      </c>
      <c r="Q78" s="33">
        <v>0.51</v>
      </c>
      <c r="R78" s="33">
        <v>0.94</v>
      </c>
    </row>
    <row r="79" spans="2:18">
      <c r="B79" s="7">
        <v>31</v>
      </c>
      <c r="C79" s="33">
        <v>81.45</v>
      </c>
      <c r="D79" s="34">
        <v>94.06</v>
      </c>
      <c r="E79" s="34">
        <v>94.26</v>
      </c>
      <c r="F79" s="34">
        <v>93.48</v>
      </c>
      <c r="G79" s="34">
        <v>81.56</v>
      </c>
      <c r="H79" s="34">
        <v>84.6</v>
      </c>
      <c r="I79" s="33">
        <v>98.89</v>
      </c>
      <c r="J79" s="34">
        <v>76.209999999999994</v>
      </c>
      <c r="K79" s="34">
        <v>90.45</v>
      </c>
      <c r="L79" s="34">
        <v>86.68</v>
      </c>
      <c r="M79" s="34">
        <v>1.41</v>
      </c>
      <c r="N79" s="33">
        <v>1.63</v>
      </c>
      <c r="O79" s="33">
        <v>0.78</v>
      </c>
      <c r="P79" s="33">
        <v>0.52</v>
      </c>
      <c r="Q79" s="33">
        <v>0.77</v>
      </c>
      <c r="R79" s="33">
        <v>0.99</v>
      </c>
    </row>
    <row r="80" spans="2:18">
      <c r="B80" s="7">
        <v>32</v>
      </c>
      <c r="C80" s="33">
        <v>99.83</v>
      </c>
      <c r="D80" s="34">
        <v>95.73</v>
      </c>
      <c r="E80" s="34">
        <v>79.91</v>
      </c>
      <c r="F80" s="34">
        <v>84.1</v>
      </c>
      <c r="G80" s="34">
        <v>75.06</v>
      </c>
      <c r="H80" s="34">
        <v>94.66</v>
      </c>
      <c r="I80" s="33">
        <v>90.55</v>
      </c>
      <c r="J80" s="34">
        <v>96.58</v>
      </c>
      <c r="K80" s="34">
        <v>78.77</v>
      </c>
      <c r="L80" s="34">
        <v>78.03</v>
      </c>
      <c r="M80" s="34">
        <v>1.24</v>
      </c>
      <c r="N80" s="33">
        <v>0.99</v>
      </c>
      <c r="O80" s="33">
        <v>0.57999999999999996</v>
      </c>
      <c r="P80" s="33">
        <v>0.54</v>
      </c>
      <c r="Q80" s="33">
        <v>1.71</v>
      </c>
      <c r="R80" s="33">
        <v>1.95</v>
      </c>
    </row>
    <row r="81" spans="2:18">
      <c r="B81" s="7">
        <v>33</v>
      </c>
      <c r="C81" s="33">
        <v>94.94</v>
      </c>
      <c r="D81" s="34">
        <v>94.52</v>
      </c>
      <c r="E81" s="34">
        <v>94.31</v>
      </c>
      <c r="F81" s="34">
        <v>83.7</v>
      </c>
      <c r="G81" s="34">
        <v>99.99</v>
      </c>
      <c r="H81" s="34">
        <v>95.88</v>
      </c>
      <c r="I81" s="33">
        <v>83.66</v>
      </c>
      <c r="J81" s="34">
        <v>99.73</v>
      </c>
      <c r="K81" s="34">
        <v>86.62</v>
      </c>
      <c r="L81" s="34">
        <v>97.42</v>
      </c>
      <c r="M81" s="34">
        <v>1.85</v>
      </c>
      <c r="N81" s="33">
        <v>1.48</v>
      </c>
      <c r="O81" s="33">
        <v>1.77</v>
      </c>
      <c r="P81" s="33">
        <v>0.91</v>
      </c>
      <c r="Q81" s="33">
        <v>1.89</v>
      </c>
      <c r="R81" s="33">
        <v>1.66</v>
      </c>
    </row>
    <row r="82" spans="2:18">
      <c r="B82" s="7">
        <v>34</v>
      </c>
      <c r="C82" s="33">
        <v>85.87</v>
      </c>
      <c r="D82" s="34">
        <v>95.12</v>
      </c>
      <c r="E82" s="34">
        <v>78.66</v>
      </c>
      <c r="F82" s="34">
        <v>96.67</v>
      </c>
      <c r="G82" s="34">
        <v>96.46</v>
      </c>
      <c r="H82" s="34">
        <v>82.57</v>
      </c>
      <c r="I82" s="33">
        <v>82.85</v>
      </c>
      <c r="J82" s="34">
        <v>99.13</v>
      </c>
      <c r="K82" s="34">
        <v>88.07</v>
      </c>
      <c r="L82" s="34">
        <v>87.69</v>
      </c>
      <c r="M82" s="34">
        <v>1.7</v>
      </c>
      <c r="N82" s="33">
        <v>1.1599999999999999</v>
      </c>
      <c r="O82" s="33">
        <v>0.86</v>
      </c>
      <c r="P82" s="33">
        <v>1.43</v>
      </c>
      <c r="Q82" s="33">
        <v>1.85</v>
      </c>
      <c r="R82" s="33">
        <v>1.37</v>
      </c>
    </row>
    <row r="83" spans="2:18">
      <c r="B83" s="7">
        <v>35</v>
      </c>
      <c r="C83" s="33">
        <v>85.58</v>
      </c>
      <c r="D83" s="34">
        <v>77.430000000000007</v>
      </c>
      <c r="E83" s="34">
        <v>75.400000000000006</v>
      </c>
      <c r="F83" s="34">
        <v>94.61</v>
      </c>
      <c r="G83" s="34">
        <v>77.45</v>
      </c>
      <c r="H83" s="34">
        <v>96.98</v>
      </c>
      <c r="I83" s="33">
        <v>90.03</v>
      </c>
      <c r="J83" s="34">
        <v>78.569999999999993</v>
      </c>
      <c r="K83" s="34">
        <v>91.74</v>
      </c>
      <c r="L83" s="34">
        <v>97.08</v>
      </c>
      <c r="M83" s="34">
        <v>1.8</v>
      </c>
      <c r="N83" s="33">
        <v>0.86</v>
      </c>
      <c r="O83" s="33">
        <v>1.38</v>
      </c>
      <c r="P83" s="33">
        <v>1.61</v>
      </c>
      <c r="Q83" s="33">
        <v>1.17</v>
      </c>
      <c r="R83" s="33">
        <v>1.64</v>
      </c>
    </row>
    <row r="84" spans="2:18">
      <c r="B84" s="7">
        <v>36</v>
      </c>
      <c r="C84" s="33">
        <v>83.51</v>
      </c>
      <c r="D84" s="34">
        <v>76.84</v>
      </c>
      <c r="E84" s="34">
        <v>77.22</v>
      </c>
      <c r="F84" s="34">
        <v>87.07</v>
      </c>
      <c r="G84" s="34">
        <v>79.25</v>
      </c>
      <c r="H84" s="34">
        <v>94.78</v>
      </c>
      <c r="I84" s="33">
        <v>81.8</v>
      </c>
      <c r="J84" s="34">
        <v>80.03</v>
      </c>
      <c r="K84" s="34">
        <v>75.59</v>
      </c>
      <c r="L84" s="34">
        <v>83.49</v>
      </c>
      <c r="M84" s="34">
        <v>1.65</v>
      </c>
      <c r="N84" s="33">
        <v>1.47</v>
      </c>
      <c r="O84" s="33">
        <v>1.49</v>
      </c>
      <c r="P84" s="33">
        <v>0.99</v>
      </c>
      <c r="Q84" s="33">
        <v>1.44</v>
      </c>
      <c r="R84" s="33">
        <v>1.23</v>
      </c>
    </row>
    <row r="85" spans="2:18">
      <c r="B85" s="7">
        <v>37</v>
      </c>
      <c r="C85" s="33">
        <v>92.96</v>
      </c>
      <c r="D85" s="34">
        <v>91.18</v>
      </c>
      <c r="E85" s="34">
        <v>99.99</v>
      </c>
      <c r="F85" s="34">
        <v>88.14</v>
      </c>
      <c r="G85" s="34">
        <v>91.1</v>
      </c>
      <c r="H85" s="34">
        <v>91.03</v>
      </c>
      <c r="I85" s="33">
        <v>86.86</v>
      </c>
      <c r="J85" s="34">
        <v>93.07</v>
      </c>
      <c r="K85" s="34">
        <v>87.73</v>
      </c>
      <c r="L85" s="34">
        <v>98.58</v>
      </c>
      <c r="M85" s="34">
        <v>0.9</v>
      </c>
      <c r="N85" s="33">
        <v>0.85</v>
      </c>
      <c r="O85" s="33">
        <v>1.91</v>
      </c>
      <c r="P85" s="33">
        <v>1.64</v>
      </c>
      <c r="Q85" s="33">
        <v>0.9</v>
      </c>
      <c r="R85" s="33">
        <v>0.7</v>
      </c>
    </row>
    <row r="86" spans="2:18">
      <c r="B86" s="7">
        <v>38</v>
      </c>
      <c r="C86" s="33">
        <v>91.46</v>
      </c>
      <c r="D86" s="34">
        <v>80.27</v>
      </c>
      <c r="E86" s="34">
        <v>96.24</v>
      </c>
      <c r="F86" s="34">
        <v>95.59</v>
      </c>
      <c r="G86" s="34">
        <v>85.65</v>
      </c>
      <c r="H86" s="34">
        <v>87.08</v>
      </c>
      <c r="I86" s="33">
        <v>75.02</v>
      </c>
      <c r="J86" s="34">
        <v>90.09</v>
      </c>
      <c r="K86" s="34">
        <v>80.790000000000006</v>
      </c>
      <c r="L86" s="34">
        <v>95.45</v>
      </c>
      <c r="M86" s="34">
        <v>0.91</v>
      </c>
      <c r="N86" s="33">
        <v>0.84</v>
      </c>
      <c r="O86" s="33">
        <v>1.52</v>
      </c>
      <c r="P86" s="33">
        <v>0.52</v>
      </c>
      <c r="Q86" s="33">
        <v>1.38</v>
      </c>
      <c r="R86" s="33">
        <v>1.44</v>
      </c>
    </row>
    <row r="87" spans="2:18">
      <c r="B87" s="7">
        <v>39</v>
      </c>
      <c r="C87" s="33">
        <v>83.99</v>
      </c>
      <c r="D87" s="34">
        <v>75.989999999999995</v>
      </c>
      <c r="E87" s="34">
        <v>99.98</v>
      </c>
      <c r="F87" s="34">
        <v>88.47</v>
      </c>
      <c r="G87" s="34">
        <v>81.010000000000005</v>
      </c>
      <c r="H87" s="34">
        <v>78.650000000000006</v>
      </c>
      <c r="I87" s="33">
        <v>87.71</v>
      </c>
      <c r="J87" s="34">
        <v>88.67</v>
      </c>
      <c r="K87" s="34">
        <v>81.96</v>
      </c>
      <c r="L87" s="34">
        <v>76.12</v>
      </c>
      <c r="M87" s="34">
        <v>0.81</v>
      </c>
      <c r="N87" s="33">
        <v>1.9</v>
      </c>
      <c r="O87" s="33">
        <v>0.79</v>
      </c>
      <c r="P87" s="33">
        <v>0.93</v>
      </c>
      <c r="Q87" s="33">
        <v>1.06</v>
      </c>
      <c r="R87" s="33">
        <v>0.7</v>
      </c>
    </row>
    <row r="88" spans="2:18">
      <c r="B88" s="7">
        <v>40</v>
      </c>
      <c r="C88" s="33">
        <v>94.12</v>
      </c>
      <c r="D88" s="34">
        <v>98.75</v>
      </c>
      <c r="E88" s="34">
        <v>77.39</v>
      </c>
      <c r="F88" s="34">
        <v>90.85</v>
      </c>
      <c r="G88" s="34">
        <v>76.5</v>
      </c>
      <c r="H88" s="34">
        <v>76.06</v>
      </c>
      <c r="I88" s="33">
        <v>83.02</v>
      </c>
      <c r="J88" s="34">
        <v>79.19</v>
      </c>
      <c r="K88" s="34">
        <v>85.81</v>
      </c>
      <c r="L88" s="34">
        <v>90.93</v>
      </c>
      <c r="M88" s="34">
        <v>0.91</v>
      </c>
      <c r="N88" s="33">
        <v>1.63</v>
      </c>
      <c r="O88" s="33">
        <v>1.1100000000000001</v>
      </c>
      <c r="P88" s="33">
        <v>1.37</v>
      </c>
      <c r="Q88" s="33">
        <v>0.84</v>
      </c>
      <c r="R88" s="33">
        <v>1.57</v>
      </c>
    </row>
    <row r="89" spans="2:18">
      <c r="B89" s="7">
        <v>41</v>
      </c>
      <c r="C89" s="33">
        <v>96.59</v>
      </c>
      <c r="D89" s="34">
        <v>79.150000000000006</v>
      </c>
      <c r="E89" s="34">
        <v>85.74</v>
      </c>
      <c r="F89" s="34">
        <v>92.47</v>
      </c>
      <c r="G89" s="34">
        <v>97.17</v>
      </c>
      <c r="H89" s="34">
        <v>94.32</v>
      </c>
      <c r="I89" s="33">
        <v>88.06</v>
      </c>
      <c r="J89" s="34">
        <v>95.06</v>
      </c>
      <c r="K89" s="34">
        <v>94.52</v>
      </c>
      <c r="L89" s="34">
        <v>82.3</v>
      </c>
      <c r="M89" s="34">
        <v>1.91</v>
      </c>
      <c r="N89" s="33">
        <v>1.33</v>
      </c>
      <c r="O89" s="33">
        <v>1.82</v>
      </c>
      <c r="P89" s="33">
        <v>1.41</v>
      </c>
      <c r="Q89" s="33">
        <v>1.63</v>
      </c>
      <c r="R89" s="33">
        <v>0.51</v>
      </c>
    </row>
    <row r="90" spans="2:18">
      <c r="B90" s="7">
        <v>42</v>
      </c>
      <c r="C90" s="33">
        <v>91.51</v>
      </c>
      <c r="D90" s="34">
        <v>82.35</v>
      </c>
      <c r="E90" s="34">
        <v>80.66</v>
      </c>
      <c r="F90" s="34">
        <v>91.23</v>
      </c>
      <c r="G90" s="34">
        <v>91.07</v>
      </c>
      <c r="H90" s="34">
        <v>88.81</v>
      </c>
      <c r="I90" s="33">
        <v>79.14</v>
      </c>
      <c r="J90" s="34">
        <v>97.54</v>
      </c>
      <c r="K90" s="34">
        <v>81.55</v>
      </c>
      <c r="L90" s="34">
        <v>78.09</v>
      </c>
      <c r="M90" s="34">
        <v>1.44</v>
      </c>
      <c r="N90" s="33">
        <v>0.61</v>
      </c>
      <c r="O90" s="33">
        <v>0.83</v>
      </c>
      <c r="P90" s="33">
        <v>1.4</v>
      </c>
      <c r="Q90" s="33">
        <v>1.68</v>
      </c>
      <c r="R90" s="33">
        <v>1.45</v>
      </c>
    </row>
    <row r="91" spans="2:18">
      <c r="B91" s="7">
        <v>43</v>
      </c>
      <c r="C91" s="33">
        <v>98.41</v>
      </c>
      <c r="D91" s="34">
        <v>97.44</v>
      </c>
      <c r="E91" s="34">
        <v>89.28</v>
      </c>
      <c r="F91" s="34">
        <v>97.23</v>
      </c>
      <c r="G91" s="34">
        <v>88.87</v>
      </c>
      <c r="H91" s="34">
        <v>94.68</v>
      </c>
      <c r="I91" s="33">
        <v>88.47</v>
      </c>
      <c r="J91" s="34">
        <v>79.22</v>
      </c>
      <c r="K91" s="34">
        <v>75.31</v>
      </c>
      <c r="L91" s="34">
        <v>88.08</v>
      </c>
      <c r="M91" s="34">
        <v>1.92</v>
      </c>
      <c r="N91" s="33">
        <v>1.69</v>
      </c>
      <c r="O91" s="33">
        <v>0.52</v>
      </c>
      <c r="P91" s="33">
        <v>1.85</v>
      </c>
      <c r="Q91" s="33">
        <v>0.87</v>
      </c>
      <c r="R91" s="33">
        <v>1.2</v>
      </c>
    </row>
    <row r="92" spans="2:18">
      <c r="B92" s="7">
        <v>44</v>
      </c>
      <c r="C92" s="33">
        <v>81.290000000000006</v>
      </c>
      <c r="D92" s="34">
        <v>98.53</v>
      </c>
      <c r="E92" s="34">
        <v>77.819999999999993</v>
      </c>
      <c r="F92" s="34">
        <v>95.23</v>
      </c>
      <c r="G92" s="34">
        <v>79.39</v>
      </c>
      <c r="H92" s="34">
        <v>96.45</v>
      </c>
      <c r="I92" s="33">
        <v>89.61</v>
      </c>
      <c r="J92" s="34">
        <v>99</v>
      </c>
      <c r="K92" s="34">
        <v>75.84</v>
      </c>
      <c r="L92" s="34">
        <v>82.7</v>
      </c>
      <c r="M92" s="34">
        <v>0.92</v>
      </c>
      <c r="N92" s="33">
        <v>1.8</v>
      </c>
      <c r="O92" s="33">
        <v>1.81</v>
      </c>
      <c r="P92" s="33">
        <v>1.06</v>
      </c>
      <c r="Q92" s="33">
        <v>1.02</v>
      </c>
      <c r="R92" s="33">
        <v>0.75</v>
      </c>
    </row>
    <row r="93" spans="2:18">
      <c r="B93" s="7">
        <v>45</v>
      </c>
      <c r="C93" s="33">
        <v>97.44</v>
      </c>
      <c r="D93" s="34">
        <v>89.2</v>
      </c>
      <c r="E93" s="34">
        <v>84.31</v>
      </c>
      <c r="F93" s="34">
        <v>82.57</v>
      </c>
      <c r="G93" s="34">
        <v>84.18</v>
      </c>
      <c r="H93" s="34">
        <v>92.35</v>
      </c>
      <c r="I93" s="33">
        <v>91.52</v>
      </c>
      <c r="J93" s="34">
        <v>75.239999999999995</v>
      </c>
      <c r="K93" s="34">
        <v>97.41</v>
      </c>
      <c r="L93" s="34">
        <v>89.81</v>
      </c>
      <c r="M93" s="34">
        <v>1.1399999999999999</v>
      </c>
      <c r="N93" s="33">
        <v>1.06</v>
      </c>
      <c r="O93" s="33">
        <v>0.59</v>
      </c>
      <c r="P93" s="33">
        <v>0.75</v>
      </c>
      <c r="Q93" s="33">
        <v>1.05</v>
      </c>
      <c r="R93" s="33">
        <v>1.35</v>
      </c>
    </row>
    <row r="94" spans="2:18">
      <c r="B94" s="7">
        <v>46</v>
      </c>
      <c r="C94" s="33">
        <v>75.03</v>
      </c>
      <c r="D94" s="34">
        <v>79.22</v>
      </c>
      <c r="E94" s="34">
        <v>81.12</v>
      </c>
      <c r="F94" s="34">
        <v>93.99</v>
      </c>
      <c r="G94" s="34">
        <v>91.4</v>
      </c>
      <c r="H94" s="34">
        <v>79.2</v>
      </c>
      <c r="I94" s="33">
        <v>95.41</v>
      </c>
      <c r="J94" s="34">
        <v>91.03</v>
      </c>
      <c r="K94" s="34">
        <v>75.930000000000007</v>
      </c>
      <c r="L94" s="34">
        <v>93.86</v>
      </c>
      <c r="M94" s="34">
        <v>1.47</v>
      </c>
      <c r="N94" s="33">
        <v>0.56999999999999995</v>
      </c>
      <c r="O94" s="33">
        <v>1.28</v>
      </c>
      <c r="P94" s="33">
        <v>1.66</v>
      </c>
      <c r="Q94" s="33">
        <v>1.0900000000000001</v>
      </c>
      <c r="R94" s="33">
        <v>1.25</v>
      </c>
    </row>
    <row r="95" spans="2:18">
      <c r="B95" s="7">
        <v>47</v>
      </c>
      <c r="C95" s="33">
        <v>86.99</v>
      </c>
      <c r="D95" s="34">
        <v>91.18</v>
      </c>
      <c r="E95" s="34">
        <v>94.13</v>
      </c>
      <c r="F95" s="34">
        <v>90.94</v>
      </c>
      <c r="G95" s="34">
        <v>92.74</v>
      </c>
      <c r="H95" s="34">
        <v>93.73</v>
      </c>
      <c r="I95" s="33">
        <v>95.99</v>
      </c>
      <c r="J95" s="34">
        <v>90.14</v>
      </c>
      <c r="K95" s="34">
        <v>84.69</v>
      </c>
      <c r="L95" s="34">
        <v>82.26</v>
      </c>
      <c r="M95" s="34">
        <v>1.97</v>
      </c>
      <c r="N95" s="33">
        <v>1.73</v>
      </c>
      <c r="O95" s="33">
        <v>0.78</v>
      </c>
      <c r="P95" s="33">
        <v>0.55000000000000004</v>
      </c>
      <c r="Q95" s="33">
        <v>0.98</v>
      </c>
      <c r="R95" s="33">
        <v>1.1200000000000001</v>
      </c>
    </row>
    <row r="96" spans="2:18">
      <c r="B96" s="7">
        <v>48</v>
      </c>
      <c r="C96" s="33">
        <v>90</v>
      </c>
      <c r="D96" s="34">
        <v>89.15</v>
      </c>
      <c r="E96" s="34">
        <v>77.33</v>
      </c>
      <c r="F96" s="34">
        <v>91.68</v>
      </c>
      <c r="G96" s="34">
        <v>93.45</v>
      </c>
      <c r="H96" s="34">
        <v>82.2</v>
      </c>
      <c r="I96" s="33">
        <v>91.37</v>
      </c>
      <c r="J96" s="34">
        <v>96.27</v>
      </c>
      <c r="K96" s="34">
        <v>78.75</v>
      </c>
      <c r="L96" s="34">
        <v>91.48</v>
      </c>
      <c r="M96" s="34">
        <v>0.97</v>
      </c>
      <c r="N96" s="33">
        <v>1.64</v>
      </c>
      <c r="O96" s="33">
        <v>0.65</v>
      </c>
      <c r="P96" s="33">
        <v>0.63</v>
      </c>
      <c r="Q96" s="33">
        <v>0.67</v>
      </c>
      <c r="R96" s="33">
        <v>1.37</v>
      </c>
    </row>
    <row r="97" spans="2:18">
      <c r="B97" s="7">
        <v>49</v>
      </c>
      <c r="C97" s="33">
        <v>92.06</v>
      </c>
      <c r="D97" s="34">
        <v>90.25</v>
      </c>
      <c r="E97" s="34">
        <v>94.28</v>
      </c>
      <c r="F97" s="34">
        <v>96.04</v>
      </c>
      <c r="G97" s="34">
        <v>90.45</v>
      </c>
      <c r="H97" s="34">
        <v>84.18</v>
      </c>
      <c r="I97" s="33">
        <v>97.21</v>
      </c>
      <c r="J97" s="34">
        <v>75.849999999999994</v>
      </c>
      <c r="K97" s="34">
        <v>88.5</v>
      </c>
      <c r="L97" s="34">
        <v>97.32</v>
      </c>
      <c r="M97" s="34">
        <v>1.1100000000000001</v>
      </c>
      <c r="N97" s="33">
        <v>1.42</v>
      </c>
      <c r="O97" s="33">
        <v>1.96</v>
      </c>
      <c r="P97" s="33">
        <v>1.35</v>
      </c>
      <c r="Q97" s="33">
        <v>1.69</v>
      </c>
      <c r="R97" s="33">
        <v>1.2</v>
      </c>
    </row>
    <row r="98" spans="2:18">
      <c r="B98" s="7">
        <v>50</v>
      </c>
      <c r="C98" s="33">
        <v>86.65</v>
      </c>
      <c r="D98" s="34">
        <v>80.66</v>
      </c>
      <c r="E98" s="34">
        <v>84.18</v>
      </c>
      <c r="F98" s="34">
        <v>97.01</v>
      </c>
      <c r="G98" s="34">
        <v>82.97</v>
      </c>
      <c r="H98" s="34">
        <v>80.61</v>
      </c>
      <c r="I98" s="33">
        <v>88.91</v>
      </c>
      <c r="J98" s="34">
        <v>97.46</v>
      </c>
      <c r="K98" s="34">
        <v>93.43</v>
      </c>
      <c r="L98" s="34">
        <v>97.3</v>
      </c>
      <c r="M98" s="34">
        <v>0.74</v>
      </c>
      <c r="N98" s="33">
        <v>1.18</v>
      </c>
      <c r="O98" s="33">
        <v>1.77</v>
      </c>
      <c r="P98" s="33">
        <v>0.64</v>
      </c>
      <c r="Q98" s="33">
        <v>0.52</v>
      </c>
      <c r="R98" s="33">
        <v>1.38</v>
      </c>
    </row>
    <row r="99" spans="2:18">
      <c r="B99" s="7">
        <v>51</v>
      </c>
      <c r="C99" s="33">
        <v>97.89</v>
      </c>
      <c r="D99" s="34">
        <v>88.89</v>
      </c>
      <c r="E99" s="34">
        <v>83.03</v>
      </c>
      <c r="F99" s="34">
        <v>92.1</v>
      </c>
      <c r="G99" s="34">
        <v>77.349999999999994</v>
      </c>
      <c r="H99" s="34">
        <v>90</v>
      </c>
      <c r="I99" s="33">
        <v>97.12</v>
      </c>
      <c r="J99" s="34">
        <v>90.2</v>
      </c>
      <c r="K99" s="34">
        <v>89.27</v>
      </c>
      <c r="L99" s="34">
        <v>88.42</v>
      </c>
      <c r="M99" s="34">
        <v>1.57</v>
      </c>
      <c r="N99" s="33">
        <v>1.41</v>
      </c>
      <c r="O99" s="33">
        <v>1.83</v>
      </c>
      <c r="P99" s="33">
        <v>1.89</v>
      </c>
      <c r="Q99" s="33">
        <v>1.18</v>
      </c>
      <c r="R99" s="33">
        <v>0.91</v>
      </c>
    </row>
    <row r="100" spans="2:18">
      <c r="B100" s="7">
        <v>52</v>
      </c>
      <c r="C100" s="33">
        <v>94.26</v>
      </c>
      <c r="D100" s="34">
        <v>76.36</v>
      </c>
      <c r="E100" s="34">
        <v>81.819999999999993</v>
      </c>
      <c r="F100" s="34">
        <v>86.08</v>
      </c>
      <c r="G100" s="34">
        <v>95.6</v>
      </c>
      <c r="H100" s="34">
        <v>88.19</v>
      </c>
      <c r="I100" s="33">
        <v>82.79</v>
      </c>
      <c r="J100" s="34">
        <v>99.53</v>
      </c>
      <c r="K100" s="34">
        <v>88.31</v>
      </c>
      <c r="L100" s="34">
        <v>97.45</v>
      </c>
      <c r="M100" s="34">
        <v>0.94</v>
      </c>
      <c r="N100" s="33">
        <v>0.56999999999999995</v>
      </c>
      <c r="O100" s="33">
        <v>1.21</v>
      </c>
      <c r="P100" s="33">
        <v>1.29</v>
      </c>
      <c r="Q100" s="33">
        <v>0.97</v>
      </c>
      <c r="R100" s="33">
        <v>1.19</v>
      </c>
    </row>
    <row r="101" spans="2:18">
      <c r="B101" s="7">
        <v>53</v>
      </c>
      <c r="C101" s="33">
        <v>79.040000000000006</v>
      </c>
      <c r="D101" s="34">
        <v>94</v>
      </c>
      <c r="E101" s="34">
        <v>84.49</v>
      </c>
      <c r="F101" s="34">
        <v>98.84</v>
      </c>
      <c r="G101" s="34">
        <v>80.989999999999995</v>
      </c>
      <c r="H101" s="34">
        <v>77.36</v>
      </c>
      <c r="I101" s="33">
        <v>86.84</v>
      </c>
      <c r="J101" s="34">
        <v>90.45</v>
      </c>
      <c r="K101" s="34">
        <v>99.58</v>
      </c>
      <c r="L101" s="34">
        <v>84.36</v>
      </c>
      <c r="M101" s="34">
        <v>1.64</v>
      </c>
      <c r="N101" s="33">
        <v>0.67</v>
      </c>
      <c r="O101" s="33">
        <v>1.77</v>
      </c>
      <c r="P101" s="33">
        <v>1.1499999999999999</v>
      </c>
      <c r="Q101" s="33">
        <v>0.62</v>
      </c>
      <c r="R101" s="33">
        <v>1.58</v>
      </c>
    </row>
    <row r="102" spans="2:18">
      <c r="B102" s="7">
        <v>54</v>
      </c>
      <c r="C102" s="33">
        <v>88.08</v>
      </c>
      <c r="D102" s="34">
        <v>96.51</v>
      </c>
      <c r="E102" s="34">
        <v>76.25</v>
      </c>
      <c r="F102" s="34">
        <v>78.39</v>
      </c>
      <c r="G102" s="34">
        <v>80.09</v>
      </c>
      <c r="H102" s="34">
        <v>77.010000000000005</v>
      </c>
      <c r="I102" s="33">
        <v>95.37</v>
      </c>
      <c r="J102" s="34">
        <v>78.09</v>
      </c>
      <c r="K102" s="34">
        <v>77.77</v>
      </c>
      <c r="L102" s="34">
        <v>87.04</v>
      </c>
      <c r="M102" s="34">
        <v>1.42</v>
      </c>
      <c r="N102" s="33">
        <v>1</v>
      </c>
      <c r="O102" s="33">
        <v>1.61</v>
      </c>
      <c r="P102" s="33">
        <v>0.93</v>
      </c>
      <c r="Q102" s="33">
        <v>1.61</v>
      </c>
      <c r="R102" s="33">
        <v>0.8</v>
      </c>
    </row>
    <row r="103" spans="2:18">
      <c r="B103" s="7">
        <v>55</v>
      </c>
      <c r="C103" s="33">
        <v>75.34</v>
      </c>
      <c r="D103" s="34">
        <v>96.82</v>
      </c>
      <c r="E103" s="34">
        <v>99.29</v>
      </c>
      <c r="F103" s="34">
        <v>82.88</v>
      </c>
      <c r="G103" s="34">
        <v>97.39</v>
      </c>
      <c r="H103" s="34">
        <v>88.46</v>
      </c>
      <c r="I103" s="33">
        <v>80.790000000000006</v>
      </c>
      <c r="J103" s="34">
        <v>81.88</v>
      </c>
      <c r="K103" s="34">
        <v>92.64</v>
      </c>
      <c r="L103" s="34">
        <v>99.92</v>
      </c>
      <c r="M103" s="34">
        <v>0.84</v>
      </c>
      <c r="N103" s="33">
        <v>1</v>
      </c>
      <c r="O103" s="33">
        <v>1.18</v>
      </c>
      <c r="P103" s="33">
        <v>1.03</v>
      </c>
      <c r="Q103" s="33">
        <v>1.69</v>
      </c>
      <c r="R103" s="33">
        <v>1.3</v>
      </c>
    </row>
    <row r="104" spans="2:18">
      <c r="B104" s="7">
        <v>56</v>
      </c>
      <c r="C104" s="33">
        <v>93.71</v>
      </c>
      <c r="D104" s="34">
        <v>81.67</v>
      </c>
      <c r="E104" s="34">
        <v>94.43</v>
      </c>
      <c r="F104" s="34">
        <v>78.37</v>
      </c>
      <c r="G104" s="34">
        <v>99.25</v>
      </c>
      <c r="H104" s="34">
        <v>99.62</v>
      </c>
      <c r="I104" s="33">
        <v>82.72</v>
      </c>
      <c r="J104" s="34">
        <v>89.08</v>
      </c>
      <c r="K104" s="34">
        <v>75.92</v>
      </c>
      <c r="L104" s="34">
        <v>96.51</v>
      </c>
      <c r="M104" s="34">
        <v>1.55</v>
      </c>
      <c r="N104" s="33">
        <v>0.64</v>
      </c>
      <c r="O104" s="33">
        <v>0.88</v>
      </c>
      <c r="P104" s="33">
        <v>1.87</v>
      </c>
      <c r="Q104" s="33">
        <v>1.1399999999999999</v>
      </c>
      <c r="R104" s="33">
        <v>1.59</v>
      </c>
    </row>
    <row r="105" spans="2:18">
      <c r="B105" s="7">
        <v>57</v>
      </c>
      <c r="C105" s="33">
        <v>78.98</v>
      </c>
      <c r="D105" s="34">
        <v>99.64</v>
      </c>
      <c r="E105" s="34">
        <v>93</v>
      </c>
      <c r="F105" s="34">
        <v>97.63</v>
      </c>
      <c r="G105" s="34">
        <v>98.34</v>
      </c>
      <c r="H105" s="34">
        <v>85.29</v>
      </c>
      <c r="I105" s="33">
        <v>76.040000000000006</v>
      </c>
      <c r="J105" s="34">
        <v>89.39</v>
      </c>
      <c r="K105" s="34">
        <v>94.51</v>
      </c>
      <c r="L105" s="34">
        <v>90.12</v>
      </c>
      <c r="M105" s="34">
        <v>1.01</v>
      </c>
      <c r="N105" s="33">
        <v>0.8</v>
      </c>
      <c r="O105" s="33">
        <v>1.78</v>
      </c>
      <c r="P105" s="33">
        <v>0.53</v>
      </c>
      <c r="Q105" s="33">
        <v>1.42</v>
      </c>
      <c r="R105" s="33">
        <v>0.91</v>
      </c>
    </row>
    <row r="106" spans="2:18">
      <c r="B106" s="7">
        <v>58</v>
      </c>
      <c r="C106" s="33">
        <v>83.12</v>
      </c>
      <c r="D106" s="34">
        <v>80.319999999999993</v>
      </c>
      <c r="E106" s="34">
        <v>78.67</v>
      </c>
      <c r="F106" s="34">
        <v>77.239999999999995</v>
      </c>
      <c r="G106" s="34">
        <v>92.24</v>
      </c>
      <c r="H106" s="34">
        <v>78.569999999999993</v>
      </c>
      <c r="I106" s="33">
        <v>99.29</v>
      </c>
      <c r="J106" s="34">
        <v>76.430000000000007</v>
      </c>
      <c r="K106" s="34">
        <v>86.89</v>
      </c>
      <c r="L106" s="34">
        <v>99.46</v>
      </c>
      <c r="M106" s="34">
        <v>1.75</v>
      </c>
      <c r="N106" s="33">
        <v>1.88</v>
      </c>
      <c r="O106" s="33">
        <v>0.67</v>
      </c>
      <c r="P106" s="33">
        <v>1.6</v>
      </c>
      <c r="Q106" s="33">
        <v>0.74</v>
      </c>
      <c r="R106" s="33">
        <v>0.99</v>
      </c>
    </row>
    <row r="107" spans="2:18">
      <c r="B107" s="7">
        <v>59</v>
      </c>
      <c r="C107" s="33">
        <v>79.650000000000006</v>
      </c>
      <c r="D107" s="34">
        <v>92.05</v>
      </c>
      <c r="E107" s="34">
        <v>91.86</v>
      </c>
      <c r="F107" s="34">
        <v>94.34</v>
      </c>
      <c r="G107" s="34">
        <v>83.81</v>
      </c>
      <c r="H107" s="34">
        <v>98.59</v>
      </c>
      <c r="I107" s="33">
        <v>76.55</v>
      </c>
      <c r="J107" s="34">
        <v>84.9</v>
      </c>
      <c r="K107" s="34">
        <v>90.51</v>
      </c>
      <c r="L107" s="34">
        <v>99.48</v>
      </c>
      <c r="M107" s="34">
        <v>1.94</v>
      </c>
      <c r="N107" s="33">
        <v>1.73</v>
      </c>
      <c r="O107" s="33">
        <v>0.52</v>
      </c>
      <c r="P107" s="33">
        <v>1.55</v>
      </c>
      <c r="Q107" s="33">
        <v>1.04</v>
      </c>
      <c r="R107" s="33">
        <v>1.48</v>
      </c>
    </row>
    <row r="108" spans="2:18">
      <c r="B108" s="7">
        <v>60</v>
      </c>
      <c r="C108" s="33">
        <v>99.4</v>
      </c>
      <c r="D108" s="34">
        <v>82.42</v>
      </c>
      <c r="E108" s="34">
        <v>80.430000000000007</v>
      </c>
      <c r="F108" s="34">
        <v>83.25</v>
      </c>
      <c r="G108" s="34">
        <v>79.650000000000006</v>
      </c>
      <c r="H108" s="34">
        <v>83.95</v>
      </c>
      <c r="I108" s="33">
        <v>99.02</v>
      </c>
      <c r="J108" s="34">
        <v>83.98</v>
      </c>
      <c r="K108" s="34">
        <v>94.68</v>
      </c>
      <c r="L108" s="34">
        <v>88.01</v>
      </c>
      <c r="M108" s="34">
        <v>1.85</v>
      </c>
      <c r="N108" s="33">
        <v>0.5</v>
      </c>
      <c r="O108" s="33">
        <v>0.84</v>
      </c>
      <c r="P108" s="33">
        <v>1.6</v>
      </c>
      <c r="Q108" s="33">
        <v>1.68</v>
      </c>
      <c r="R108" s="33">
        <v>1.87</v>
      </c>
    </row>
    <row r="109" spans="2:18">
      <c r="B109" s="7">
        <v>61</v>
      </c>
      <c r="C109" s="33">
        <v>91.19</v>
      </c>
      <c r="D109" s="34">
        <v>90.05</v>
      </c>
      <c r="E109" s="34">
        <v>98.29</v>
      </c>
      <c r="F109" s="34">
        <v>81.3</v>
      </c>
      <c r="G109" s="34">
        <v>88.89</v>
      </c>
      <c r="H109" s="34">
        <v>82.8</v>
      </c>
      <c r="I109" s="33">
        <v>92.88</v>
      </c>
      <c r="J109" s="34">
        <v>85.69</v>
      </c>
      <c r="K109" s="34">
        <v>76.290000000000006</v>
      </c>
      <c r="L109" s="34">
        <v>86.06</v>
      </c>
      <c r="M109" s="34">
        <v>1.1000000000000001</v>
      </c>
      <c r="N109" s="33">
        <v>1.33</v>
      </c>
      <c r="O109" s="33">
        <v>1.47</v>
      </c>
      <c r="P109" s="33">
        <v>0.82</v>
      </c>
      <c r="Q109" s="33">
        <v>1.71</v>
      </c>
      <c r="R109" s="33">
        <v>1.1499999999999999</v>
      </c>
    </row>
    <row r="110" spans="2:18">
      <c r="B110" s="7">
        <v>62</v>
      </c>
      <c r="C110" s="33">
        <v>94.17</v>
      </c>
      <c r="D110" s="34">
        <v>80.77</v>
      </c>
      <c r="E110" s="34">
        <v>92.31</v>
      </c>
      <c r="F110" s="34">
        <v>97.71</v>
      </c>
      <c r="G110" s="34">
        <v>83.59</v>
      </c>
      <c r="H110" s="34">
        <v>98.11</v>
      </c>
      <c r="I110" s="33">
        <v>76.78</v>
      </c>
      <c r="J110" s="34">
        <v>86.22</v>
      </c>
      <c r="K110" s="34">
        <v>76.48</v>
      </c>
      <c r="L110" s="34">
        <v>83.43</v>
      </c>
      <c r="M110" s="34">
        <v>0.76</v>
      </c>
      <c r="N110" s="33">
        <v>0.76</v>
      </c>
      <c r="O110" s="33">
        <v>0.86</v>
      </c>
      <c r="P110" s="33">
        <v>1.85</v>
      </c>
      <c r="Q110" s="33">
        <v>1.69</v>
      </c>
      <c r="R110" s="33">
        <v>0.8</v>
      </c>
    </row>
    <row r="111" spans="2:18">
      <c r="B111" s="7">
        <v>63</v>
      </c>
      <c r="C111" s="33">
        <v>78.900000000000006</v>
      </c>
      <c r="D111" s="34">
        <v>79.83</v>
      </c>
      <c r="E111" s="34">
        <v>84.18</v>
      </c>
      <c r="F111" s="34">
        <v>81.77</v>
      </c>
      <c r="G111" s="34">
        <v>84.95</v>
      </c>
      <c r="H111" s="34">
        <v>89.92</v>
      </c>
      <c r="I111" s="33">
        <v>88.71</v>
      </c>
      <c r="J111" s="34">
        <v>75.47</v>
      </c>
      <c r="K111" s="34">
        <v>76.31</v>
      </c>
      <c r="L111" s="34">
        <v>82.92</v>
      </c>
      <c r="M111" s="34">
        <v>1.46</v>
      </c>
      <c r="N111" s="33">
        <v>1.53</v>
      </c>
      <c r="O111" s="33">
        <v>1.28</v>
      </c>
      <c r="P111" s="33">
        <v>1.92</v>
      </c>
      <c r="Q111" s="33">
        <v>1.92</v>
      </c>
      <c r="R111" s="33">
        <v>1.6</v>
      </c>
    </row>
    <row r="112" spans="2:18">
      <c r="B112" s="7">
        <v>64</v>
      </c>
      <c r="C112" s="33">
        <v>93.95</v>
      </c>
      <c r="D112" s="34">
        <v>90.74</v>
      </c>
      <c r="E112" s="34">
        <v>98.51</v>
      </c>
      <c r="F112" s="34">
        <v>86.43</v>
      </c>
      <c r="G112" s="34">
        <v>84.98</v>
      </c>
      <c r="H112" s="34">
        <v>95.76</v>
      </c>
      <c r="I112" s="33">
        <v>78.42</v>
      </c>
      <c r="J112" s="34">
        <v>99.46</v>
      </c>
      <c r="K112" s="34">
        <v>90.95</v>
      </c>
      <c r="L112" s="34">
        <v>80.16</v>
      </c>
      <c r="M112" s="34">
        <v>1.57</v>
      </c>
      <c r="N112" s="33">
        <v>1.24</v>
      </c>
      <c r="O112" s="33">
        <v>1.1499999999999999</v>
      </c>
      <c r="P112" s="33">
        <v>0.72</v>
      </c>
      <c r="Q112" s="33">
        <v>0.53</v>
      </c>
      <c r="R112" s="33">
        <v>0.55000000000000004</v>
      </c>
    </row>
    <row r="113" spans="2:18">
      <c r="B113" s="7">
        <v>65</v>
      </c>
      <c r="C113" s="33">
        <v>98.58</v>
      </c>
      <c r="D113" s="34">
        <v>78.849999999999994</v>
      </c>
      <c r="E113" s="34">
        <v>82.41</v>
      </c>
      <c r="F113" s="34">
        <v>93.55</v>
      </c>
      <c r="G113" s="34">
        <v>98.85</v>
      </c>
      <c r="H113" s="34">
        <v>83.62</v>
      </c>
      <c r="I113" s="33">
        <v>87.29</v>
      </c>
      <c r="J113" s="34">
        <v>83.41</v>
      </c>
      <c r="K113" s="34">
        <v>93.89</v>
      </c>
      <c r="L113" s="34">
        <v>87.41</v>
      </c>
      <c r="M113" s="34">
        <v>0.5</v>
      </c>
      <c r="N113" s="33">
        <v>1.59</v>
      </c>
      <c r="O113" s="33">
        <v>0.69</v>
      </c>
      <c r="P113" s="33">
        <v>0.78</v>
      </c>
      <c r="Q113" s="33">
        <v>1.1000000000000001</v>
      </c>
      <c r="R113" s="33">
        <v>1.47</v>
      </c>
    </row>
    <row r="114" spans="2:18">
      <c r="B114" s="7">
        <v>66</v>
      </c>
      <c r="C114" s="33">
        <v>80.22</v>
      </c>
      <c r="D114" s="34">
        <v>97.86</v>
      </c>
      <c r="E114" s="34">
        <v>99.97</v>
      </c>
      <c r="F114" s="34">
        <v>91.06</v>
      </c>
      <c r="G114" s="34">
        <v>75.64</v>
      </c>
      <c r="H114" s="34">
        <v>92.12</v>
      </c>
      <c r="I114" s="33">
        <v>93.77</v>
      </c>
      <c r="J114" s="34">
        <v>82.95</v>
      </c>
      <c r="K114" s="34">
        <v>99.65</v>
      </c>
      <c r="L114" s="34">
        <v>92.04</v>
      </c>
      <c r="M114" s="34">
        <v>1.34</v>
      </c>
      <c r="N114" s="33">
        <v>1.91</v>
      </c>
      <c r="O114" s="33">
        <v>1.23</v>
      </c>
      <c r="P114" s="33">
        <v>1.21</v>
      </c>
      <c r="Q114" s="33">
        <v>1.47</v>
      </c>
      <c r="R114" s="33">
        <v>1.6</v>
      </c>
    </row>
    <row r="115" spans="2:18">
      <c r="B115" s="7">
        <v>67</v>
      </c>
      <c r="C115" s="33">
        <v>75.66</v>
      </c>
      <c r="D115" s="34">
        <v>81.64</v>
      </c>
      <c r="E115" s="34">
        <v>82.85</v>
      </c>
      <c r="F115" s="34">
        <v>98</v>
      </c>
      <c r="G115" s="34">
        <v>89.43</v>
      </c>
      <c r="H115" s="34">
        <v>99.19</v>
      </c>
      <c r="I115" s="33">
        <v>98.74</v>
      </c>
      <c r="J115" s="34">
        <v>84.03</v>
      </c>
      <c r="K115" s="34">
        <v>95.77</v>
      </c>
      <c r="L115" s="34">
        <v>76.05</v>
      </c>
      <c r="M115" s="34">
        <v>0.65</v>
      </c>
      <c r="N115" s="33">
        <v>1.29</v>
      </c>
      <c r="O115" s="33">
        <v>1.39</v>
      </c>
      <c r="P115" s="33">
        <v>1.6</v>
      </c>
      <c r="Q115" s="33">
        <v>1.63</v>
      </c>
      <c r="R115" s="33">
        <v>1.32</v>
      </c>
    </row>
    <row r="116" spans="2:18">
      <c r="B116" s="7">
        <v>68</v>
      </c>
      <c r="C116" s="33">
        <v>93.94</v>
      </c>
      <c r="D116" s="34">
        <v>79.37</v>
      </c>
      <c r="E116" s="34">
        <v>97.9</v>
      </c>
      <c r="F116" s="34">
        <v>80.680000000000007</v>
      </c>
      <c r="G116" s="34">
        <v>96.21</v>
      </c>
      <c r="H116" s="34">
        <v>91.72</v>
      </c>
      <c r="I116" s="33">
        <v>91.8</v>
      </c>
      <c r="J116" s="34">
        <v>99.15</v>
      </c>
      <c r="K116" s="34">
        <v>97.08</v>
      </c>
      <c r="L116" s="34">
        <v>84.5</v>
      </c>
      <c r="M116" s="34">
        <v>1.28</v>
      </c>
      <c r="N116" s="33">
        <v>0.78</v>
      </c>
      <c r="O116" s="33">
        <v>1.48</v>
      </c>
      <c r="P116" s="33">
        <v>1.59</v>
      </c>
      <c r="Q116" s="33">
        <v>1.69</v>
      </c>
      <c r="R116" s="33">
        <v>1.56</v>
      </c>
    </row>
    <row r="117" spans="2:18">
      <c r="B117" s="7">
        <v>69</v>
      </c>
      <c r="C117" s="33">
        <v>99.85</v>
      </c>
      <c r="D117" s="34">
        <v>79.180000000000007</v>
      </c>
      <c r="E117" s="34">
        <v>88.56</v>
      </c>
      <c r="F117" s="34">
        <v>84.5</v>
      </c>
      <c r="G117" s="34">
        <v>87.38</v>
      </c>
      <c r="H117" s="34">
        <v>92.05</v>
      </c>
      <c r="I117" s="33">
        <v>96.84</v>
      </c>
      <c r="J117" s="34">
        <v>80.48</v>
      </c>
      <c r="K117" s="34">
        <v>80.73</v>
      </c>
      <c r="L117" s="34">
        <v>95.54</v>
      </c>
      <c r="M117" s="34">
        <v>0.52</v>
      </c>
      <c r="N117" s="33">
        <v>0.8</v>
      </c>
      <c r="O117" s="33">
        <v>1.29</v>
      </c>
      <c r="P117" s="33">
        <v>1.61</v>
      </c>
      <c r="Q117" s="33">
        <v>1.34</v>
      </c>
      <c r="R117" s="33">
        <v>0.7</v>
      </c>
    </row>
    <row r="118" spans="2:18">
      <c r="B118" s="7">
        <v>70</v>
      </c>
      <c r="C118" s="33">
        <v>92.49</v>
      </c>
      <c r="D118" s="34">
        <v>98.25</v>
      </c>
      <c r="E118" s="34">
        <v>97.23</v>
      </c>
      <c r="F118" s="34">
        <v>99.5</v>
      </c>
      <c r="G118" s="34">
        <v>91.84</v>
      </c>
      <c r="H118" s="34">
        <v>82.67</v>
      </c>
      <c r="I118" s="33">
        <v>88.92</v>
      </c>
      <c r="J118" s="34">
        <v>99.06</v>
      </c>
      <c r="K118" s="34">
        <v>98.54</v>
      </c>
      <c r="L118" s="34">
        <v>87.11</v>
      </c>
      <c r="M118" s="34">
        <v>0.73</v>
      </c>
      <c r="N118" s="33">
        <v>0.6</v>
      </c>
      <c r="O118" s="33">
        <v>1.78</v>
      </c>
      <c r="P118" s="33">
        <v>1.1599999999999999</v>
      </c>
      <c r="Q118" s="33">
        <v>1.58</v>
      </c>
      <c r="R118" s="33">
        <v>1.45</v>
      </c>
    </row>
    <row r="119" spans="2:18">
      <c r="B119" s="7">
        <v>71</v>
      </c>
      <c r="C119" s="33">
        <v>85.56</v>
      </c>
      <c r="D119" s="34">
        <v>78.69</v>
      </c>
      <c r="E119" s="34">
        <v>89.95</v>
      </c>
      <c r="F119" s="34">
        <v>81.96</v>
      </c>
      <c r="G119" s="34">
        <v>93.69</v>
      </c>
      <c r="H119" s="34">
        <v>88.26</v>
      </c>
      <c r="I119" s="33">
        <v>82.77</v>
      </c>
      <c r="J119" s="34">
        <v>88.3</v>
      </c>
      <c r="K119" s="34">
        <v>99.8</v>
      </c>
      <c r="L119" s="34">
        <v>75.27</v>
      </c>
      <c r="M119" s="34">
        <v>0.63</v>
      </c>
      <c r="N119" s="33">
        <v>0.98</v>
      </c>
      <c r="O119" s="33">
        <v>1.27</v>
      </c>
      <c r="P119" s="33">
        <v>0.67</v>
      </c>
      <c r="Q119" s="33">
        <v>1.66</v>
      </c>
      <c r="R119" s="33">
        <v>1.53</v>
      </c>
    </row>
    <row r="120" spans="2:18">
      <c r="B120" s="7">
        <v>72</v>
      </c>
      <c r="C120" s="33">
        <v>84.02</v>
      </c>
      <c r="D120" s="34">
        <v>93.45</v>
      </c>
      <c r="E120" s="34">
        <v>75.22</v>
      </c>
      <c r="F120" s="34">
        <v>83.7</v>
      </c>
      <c r="G120" s="34">
        <v>88.8</v>
      </c>
      <c r="H120" s="34">
        <v>85.79</v>
      </c>
      <c r="I120" s="33">
        <v>99.61</v>
      </c>
      <c r="J120" s="34">
        <v>92.66</v>
      </c>
      <c r="K120" s="34">
        <v>88.58</v>
      </c>
      <c r="L120" s="34">
        <v>82.22</v>
      </c>
      <c r="M120" s="34">
        <v>1.53</v>
      </c>
      <c r="N120" s="33">
        <v>1.88</v>
      </c>
      <c r="O120" s="33">
        <v>1.58</v>
      </c>
      <c r="P120" s="33">
        <v>1.52</v>
      </c>
      <c r="Q120" s="33">
        <v>1.89</v>
      </c>
      <c r="R120" s="33">
        <v>1.94</v>
      </c>
    </row>
    <row r="121" spans="2:18">
      <c r="B121" s="7">
        <v>73</v>
      </c>
      <c r="C121" s="33">
        <v>94.03</v>
      </c>
      <c r="D121" s="34">
        <v>97.25</v>
      </c>
      <c r="E121" s="34">
        <v>77.72</v>
      </c>
      <c r="F121" s="34">
        <v>79.78</v>
      </c>
      <c r="G121" s="34">
        <v>86.92</v>
      </c>
      <c r="H121" s="34">
        <v>80.28</v>
      </c>
      <c r="I121" s="33">
        <v>78.680000000000007</v>
      </c>
      <c r="J121" s="34">
        <v>86.22</v>
      </c>
      <c r="K121" s="34">
        <v>86.56</v>
      </c>
      <c r="L121" s="34">
        <v>83.45</v>
      </c>
      <c r="M121" s="34">
        <v>0.74</v>
      </c>
      <c r="N121" s="33">
        <v>1.57</v>
      </c>
      <c r="O121" s="33">
        <v>1.93</v>
      </c>
      <c r="P121" s="33">
        <v>1.0900000000000001</v>
      </c>
      <c r="Q121" s="33">
        <v>0.6</v>
      </c>
      <c r="R121" s="33">
        <v>0.71</v>
      </c>
    </row>
    <row r="122" spans="2:18">
      <c r="B122" s="7">
        <v>74</v>
      </c>
      <c r="C122" s="33">
        <v>78.989999999999995</v>
      </c>
      <c r="D122" s="34">
        <v>93.75</v>
      </c>
      <c r="E122" s="34">
        <v>90.75</v>
      </c>
      <c r="F122" s="34">
        <v>86.75</v>
      </c>
      <c r="G122" s="34">
        <v>86.53</v>
      </c>
      <c r="H122" s="34">
        <v>80.84</v>
      </c>
      <c r="I122" s="33">
        <v>81.34</v>
      </c>
      <c r="J122" s="34">
        <v>97.04</v>
      </c>
      <c r="K122" s="34">
        <v>91.51</v>
      </c>
      <c r="L122" s="34">
        <v>98.04</v>
      </c>
      <c r="M122" s="34">
        <v>1.27</v>
      </c>
      <c r="N122" s="33">
        <v>1.23</v>
      </c>
      <c r="O122" s="33">
        <v>0.86</v>
      </c>
      <c r="P122" s="33">
        <v>0.52</v>
      </c>
      <c r="Q122" s="33">
        <v>1.52</v>
      </c>
      <c r="R122" s="33">
        <v>1.1100000000000001</v>
      </c>
    </row>
    <row r="123" spans="2:18">
      <c r="B123" s="7">
        <v>75</v>
      </c>
      <c r="C123" s="33">
        <v>90.2</v>
      </c>
      <c r="D123" s="34">
        <v>83.12</v>
      </c>
      <c r="E123" s="34">
        <v>87.93</v>
      </c>
      <c r="F123" s="34">
        <v>87.45</v>
      </c>
      <c r="G123" s="34">
        <v>99.34</v>
      </c>
      <c r="H123" s="34">
        <v>85.75</v>
      </c>
      <c r="I123" s="33">
        <v>94.9</v>
      </c>
      <c r="J123" s="34">
        <v>98.95</v>
      </c>
      <c r="K123" s="34">
        <v>90.87</v>
      </c>
      <c r="L123" s="34">
        <v>75.209999999999994</v>
      </c>
      <c r="M123" s="34">
        <v>1.6</v>
      </c>
      <c r="N123" s="33">
        <v>1.1200000000000001</v>
      </c>
      <c r="O123" s="33">
        <v>0.56000000000000005</v>
      </c>
      <c r="P123" s="33">
        <v>1.49</v>
      </c>
      <c r="Q123" s="33">
        <v>1.32</v>
      </c>
      <c r="R123" s="33">
        <v>1.63</v>
      </c>
    </row>
    <row r="124" spans="2:18">
      <c r="B124" s="7">
        <v>76</v>
      </c>
      <c r="C124" s="33">
        <v>96.16</v>
      </c>
      <c r="D124" s="34">
        <v>91</v>
      </c>
      <c r="E124" s="34">
        <v>83.94</v>
      </c>
      <c r="F124" s="34">
        <v>99.14</v>
      </c>
      <c r="G124" s="34">
        <v>97.17</v>
      </c>
      <c r="H124" s="34">
        <v>87.8</v>
      </c>
      <c r="I124" s="33">
        <v>83.82</v>
      </c>
      <c r="J124" s="34">
        <v>85.46</v>
      </c>
      <c r="K124" s="34">
        <v>79.510000000000005</v>
      </c>
      <c r="L124" s="34">
        <v>75.349999999999994</v>
      </c>
      <c r="M124" s="34">
        <v>1.36</v>
      </c>
      <c r="N124" s="33">
        <v>1.72</v>
      </c>
      <c r="O124" s="33">
        <v>1.33</v>
      </c>
      <c r="P124" s="33">
        <v>1.44</v>
      </c>
      <c r="Q124" s="33">
        <v>1.1200000000000001</v>
      </c>
      <c r="R124" s="33">
        <v>1.1299999999999999</v>
      </c>
    </row>
    <row r="125" spans="2:18">
      <c r="B125" s="7">
        <v>77</v>
      </c>
      <c r="C125" s="33">
        <v>90.17</v>
      </c>
      <c r="D125" s="34">
        <v>84.62</v>
      </c>
      <c r="E125" s="34">
        <v>86.26</v>
      </c>
      <c r="F125" s="34">
        <v>79.33</v>
      </c>
      <c r="G125" s="34">
        <v>99.25</v>
      </c>
      <c r="H125" s="34">
        <v>98.98</v>
      </c>
      <c r="I125" s="33">
        <v>83.25</v>
      </c>
      <c r="J125" s="34">
        <v>85.27</v>
      </c>
      <c r="K125" s="34">
        <v>84.88</v>
      </c>
      <c r="L125" s="34">
        <v>76.31</v>
      </c>
      <c r="M125" s="34">
        <v>1.26</v>
      </c>
      <c r="N125" s="33">
        <v>1.2</v>
      </c>
      <c r="O125" s="33">
        <v>1.66</v>
      </c>
      <c r="P125" s="33">
        <v>1.88</v>
      </c>
      <c r="Q125" s="33">
        <v>0.56999999999999995</v>
      </c>
      <c r="R125" s="33">
        <v>1.26</v>
      </c>
    </row>
    <row r="126" spans="2:18">
      <c r="B126" s="7">
        <v>78</v>
      </c>
      <c r="C126" s="33">
        <v>98.41</v>
      </c>
      <c r="D126" s="34">
        <v>85.35</v>
      </c>
      <c r="E126" s="34">
        <v>89.94</v>
      </c>
      <c r="F126" s="34">
        <v>76.180000000000007</v>
      </c>
      <c r="G126" s="34">
        <v>77.03</v>
      </c>
      <c r="H126" s="34">
        <v>87.9</v>
      </c>
      <c r="I126" s="33">
        <v>79.150000000000006</v>
      </c>
      <c r="J126" s="34">
        <v>85.49</v>
      </c>
      <c r="K126" s="34">
        <v>88.71</v>
      </c>
      <c r="L126" s="34">
        <v>76.02</v>
      </c>
      <c r="M126" s="34">
        <v>1.8</v>
      </c>
      <c r="N126" s="33">
        <v>1.77</v>
      </c>
      <c r="O126" s="33">
        <v>1.26</v>
      </c>
      <c r="P126" s="33">
        <v>0.83</v>
      </c>
      <c r="Q126" s="33">
        <v>1.34</v>
      </c>
      <c r="R126" s="33">
        <v>1.8</v>
      </c>
    </row>
    <row r="127" spans="2:18">
      <c r="B127" s="7">
        <v>79</v>
      </c>
      <c r="C127" s="33">
        <v>92.31</v>
      </c>
      <c r="D127" s="34">
        <v>94.47</v>
      </c>
      <c r="E127" s="34">
        <v>75.72</v>
      </c>
      <c r="F127" s="34">
        <v>92.36</v>
      </c>
      <c r="G127" s="34">
        <v>89.87</v>
      </c>
      <c r="H127" s="34">
        <v>81.7</v>
      </c>
      <c r="I127" s="33">
        <v>96.59</v>
      </c>
      <c r="J127" s="34">
        <v>93.91</v>
      </c>
      <c r="K127" s="34">
        <v>92.68</v>
      </c>
      <c r="L127" s="34">
        <v>96.2</v>
      </c>
      <c r="M127" s="34">
        <v>0.82</v>
      </c>
      <c r="N127" s="33">
        <v>0.77</v>
      </c>
      <c r="O127" s="33">
        <v>1.42</v>
      </c>
      <c r="P127" s="33">
        <v>1.71</v>
      </c>
      <c r="Q127" s="33">
        <v>1.29</v>
      </c>
      <c r="R127" s="33">
        <v>1.0900000000000001</v>
      </c>
    </row>
    <row r="128" spans="2:18">
      <c r="B128" s="7">
        <v>80</v>
      </c>
      <c r="C128" s="33">
        <v>96.55</v>
      </c>
      <c r="D128" s="34">
        <v>89.95</v>
      </c>
      <c r="E128" s="34">
        <v>84.82</v>
      </c>
      <c r="F128" s="34">
        <v>86.12</v>
      </c>
      <c r="G128" s="34">
        <v>83.69</v>
      </c>
      <c r="H128" s="34">
        <v>98.1</v>
      </c>
      <c r="I128" s="33">
        <v>94.91</v>
      </c>
      <c r="J128" s="34">
        <v>83.77</v>
      </c>
      <c r="K128" s="34">
        <v>75.47</v>
      </c>
      <c r="L128" s="34">
        <v>80.86</v>
      </c>
      <c r="M128" s="34">
        <v>0.86</v>
      </c>
      <c r="N128" s="33">
        <v>1.1299999999999999</v>
      </c>
      <c r="O128" s="33">
        <v>1.89</v>
      </c>
      <c r="P128" s="33">
        <v>1.39</v>
      </c>
      <c r="Q128" s="33">
        <v>0.78</v>
      </c>
      <c r="R128" s="33">
        <v>1.1399999999999999</v>
      </c>
    </row>
    <row r="129" spans="2:18">
      <c r="B129" s="7">
        <v>81</v>
      </c>
      <c r="C129" s="33">
        <v>77.61</v>
      </c>
      <c r="D129" s="34">
        <v>97.95</v>
      </c>
      <c r="E129" s="34">
        <v>84.14</v>
      </c>
      <c r="F129" s="34">
        <v>85.81</v>
      </c>
      <c r="G129" s="34">
        <v>99.03</v>
      </c>
      <c r="H129" s="34">
        <v>97.75</v>
      </c>
      <c r="I129" s="33">
        <v>93.46</v>
      </c>
      <c r="J129" s="34">
        <v>93.25</v>
      </c>
      <c r="K129" s="34">
        <v>79.239999999999995</v>
      </c>
      <c r="L129" s="34">
        <v>88.67</v>
      </c>
      <c r="M129" s="34">
        <v>0.64</v>
      </c>
      <c r="N129" s="33">
        <v>1.69</v>
      </c>
      <c r="O129" s="33">
        <v>0.94</v>
      </c>
      <c r="P129" s="33">
        <v>1.79</v>
      </c>
      <c r="Q129" s="33">
        <v>0.78</v>
      </c>
      <c r="R129" s="33">
        <v>1.17</v>
      </c>
    </row>
    <row r="130" spans="2:18">
      <c r="B130" s="7">
        <v>82</v>
      </c>
      <c r="C130" s="33">
        <v>80.48</v>
      </c>
      <c r="D130" s="34">
        <v>94.5</v>
      </c>
      <c r="E130" s="34">
        <v>90.03</v>
      </c>
      <c r="F130" s="34">
        <v>83.37</v>
      </c>
      <c r="G130" s="34">
        <v>90.82</v>
      </c>
      <c r="H130" s="34">
        <v>84.22</v>
      </c>
      <c r="I130" s="33">
        <v>79.12</v>
      </c>
      <c r="J130" s="34">
        <v>96.67</v>
      </c>
      <c r="K130" s="34">
        <v>91.23</v>
      </c>
      <c r="L130" s="34">
        <v>82.88</v>
      </c>
      <c r="M130" s="34">
        <v>1.86</v>
      </c>
      <c r="N130" s="33">
        <v>0.98</v>
      </c>
      <c r="O130" s="33">
        <v>0.99</v>
      </c>
      <c r="P130" s="33">
        <v>1.69</v>
      </c>
      <c r="Q130" s="33">
        <v>1.06</v>
      </c>
      <c r="R130" s="33">
        <v>0.97</v>
      </c>
    </row>
    <row r="131" spans="2:18">
      <c r="B131" s="7">
        <v>83</v>
      </c>
      <c r="C131" s="33">
        <v>76.209999999999994</v>
      </c>
      <c r="D131" s="34">
        <v>92.86</v>
      </c>
      <c r="E131" s="34">
        <v>95.44</v>
      </c>
      <c r="F131" s="34">
        <v>79.95</v>
      </c>
      <c r="G131" s="34">
        <v>87.68</v>
      </c>
      <c r="H131" s="34">
        <v>76.040000000000006</v>
      </c>
      <c r="I131" s="33">
        <v>76.7</v>
      </c>
      <c r="J131" s="34">
        <v>89.38</v>
      </c>
      <c r="K131" s="34">
        <v>84.56</v>
      </c>
      <c r="L131" s="34">
        <v>94.11</v>
      </c>
      <c r="M131" s="34">
        <v>1.67</v>
      </c>
      <c r="N131" s="33">
        <v>1.53</v>
      </c>
      <c r="O131" s="33">
        <v>1.33</v>
      </c>
      <c r="P131" s="33">
        <v>0.56000000000000005</v>
      </c>
      <c r="Q131" s="33">
        <v>1.02</v>
      </c>
      <c r="R131" s="33">
        <v>1.4</v>
      </c>
    </row>
    <row r="132" spans="2:18">
      <c r="B132" s="7">
        <v>84</v>
      </c>
      <c r="C132" s="33">
        <v>98.13</v>
      </c>
      <c r="D132" s="34">
        <v>98.43</v>
      </c>
      <c r="E132" s="34">
        <v>97.79</v>
      </c>
      <c r="F132" s="34">
        <v>95.14</v>
      </c>
      <c r="G132" s="34">
        <v>77.66</v>
      </c>
      <c r="H132" s="34">
        <v>75.989999999999995</v>
      </c>
      <c r="I132" s="33">
        <v>78.06</v>
      </c>
      <c r="J132" s="34">
        <v>98.57</v>
      </c>
      <c r="K132" s="34">
        <v>76.180000000000007</v>
      </c>
      <c r="L132" s="34">
        <v>99.76</v>
      </c>
      <c r="M132" s="34">
        <v>1.8</v>
      </c>
      <c r="N132" s="33">
        <v>1.74</v>
      </c>
      <c r="O132" s="33">
        <v>0.7</v>
      </c>
      <c r="P132" s="33">
        <v>1.0900000000000001</v>
      </c>
      <c r="Q132" s="33">
        <v>0.63</v>
      </c>
      <c r="R132" s="33">
        <v>1.02</v>
      </c>
    </row>
    <row r="133" spans="2:18">
      <c r="B133" s="7">
        <v>85</v>
      </c>
      <c r="C133" s="33">
        <v>94.59</v>
      </c>
      <c r="D133" s="34">
        <v>75.97</v>
      </c>
      <c r="E133" s="34">
        <v>98</v>
      </c>
      <c r="F133" s="34">
        <v>97.59</v>
      </c>
      <c r="G133" s="34">
        <v>96.24</v>
      </c>
      <c r="H133" s="34">
        <v>84.04</v>
      </c>
      <c r="I133" s="33">
        <v>96.61</v>
      </c>
      <c r="J133" s="34">
        <v>96.08</v>
      </c>
      <c r="K133" s="34">
        <v>80.790000000000006</v>
      </c>
      <c r="L133" s="34">
        <v>90.46</v>
      </c>
      <c r="M133" s="34">
        <v>1.08</v>
      </c>
      <c r="N133" s="33">
        <v>1.86</v>
      </c>
      <c r="O133" s="33">
        <v>1.99</v>
      </c>
      <c r="P133" s="33">
        <v>0.68</v>
      </c>
      <c r="Q133" s="33">
        <v>1.96</v>
      </c>
      <c r="R133" s="33">
        <v>1.34</v>
      </c>
    </row>
    <row r="134" spans="2:18">
      <c r="B134" s="7">
        <v>86</v>
      </c>
      <c r="C134" s="33">
        <v>90.38</v>
      </c>
      <c r="D134" s="34">
        <v>95.3</v>
      </c>
      <c r="E134" s="34">
        <v>93.65</v>
      </c>
      <c r="F134" s="34">
        <v>77.47</v>
      </c>
      <c r="G134" s="34">
        <v>84.5</v>
      </c>
      <c r="H134" s="34">
        <v>77.569999999999993</v>
      </c>
      <c r="I134" s="33">
        <v>86.38</v>
      </c>
      <c r="J134" s="34">
        <v>85.51</v>
      </c>
      <c r="K134" s="34">
        <v>83.99</v>
      </c>
      <c r="L134" s="34">
        <v>77.38</v>
      </c>
      <c r="M134" s="34">
        <v>1.02</v>
      </c>
      <c r="N134" s="33">
        <v>1.22</v>
      </c>
      <c r="O134" s="33">
        <v>1.46</v>
      </c>
      <c r="P134" s="33">
        <v>1.44</v>
      </c>
      <c r="Q134" s="33">
        <v>0.56999999999999995</v>
      </c>
      <c r="R134" s="33">
        <v>0.65</v>
      </c>
    </row>
    <row r="135" spans="2:18">
      <c r="B135" s="7">
        <v>87</v>
      </c>
      <c r="C135" s="33">
        <v>89.16</v>
      </c>
      <c r="D135" s="34">
        <v>86.1</v>
      </c>
      <c r="E135" s="34">
        <v>85.97</v>
      </c>
      <c r="F135" s="34">
        <v>76.709999999999994</v>
      </c>
      <c r="G135" s="34">
        <v>93.76</v>
      </c>
      <c r="H135" s="34">
        <v>97.48</v>
      </c>
      <c r="I135" s="33">
        <v>88.63</v>
      </c>
      <c r="J135" s="34">
        <v>96.39</v>
      </c>
      <c r="K135" s="34">
        <v>78.739999999999995</v>
      </c>
      <c r="L135" s="34">
        <v>79.11</v>
      </c>
      <c r="M135" s="34">
        <v>1.1100000000000001</v>
      </c>
      <c r="N135" s="33">
        <v>1.38</v>
      </c>
      <c r="O135" s="33">
        <v>1.29</v>
      </c>
      <c r="P135" s="33">
        <v>1.79</v>
      </c>
      <c r="Q135" s="33">
        <v>0.62</v>
      </c>
      <c r="R135" s="33">
        <v>1.49</v>
      </c>
    </row>
    <row r="136" spans="2:18">
      <c r="B136" s="7">
        <v>88</v>
      </c>
      <c r="C136" s="33">
        <v>84.6</v>
      </c>
      <c r="D136" s="34">
        <v>96.52</v>
      </c>
      <c r="E136" s="34">
        <v>84.76</v>
      </c>
      <c r="F136" s="34">
        <v>80.05</v>
      </c>
      <c r="G136" s="34">
        <v>98.47</v>
      </c>
      <c r="H136" s="34">
        <v>87.7</v>
      </c>
      <c r="I136" s="33">
        <v>76.25</v>
      </c>
      <c r="J136" s="34">
        <v>94.32</v>
      </c>
      <c r="K136" s="34">
        <v>87.53</v>
      </c>
      <c r="L136" s="34">
        <v>87.49</v>
      </c>
      <c r="M136" s="34">
        <v>1.89</v>
      </c>
      <c r="N136" s="33">
        <v>1.34</v>
      </c>
      <c r="O136" s="33">
        <v>1.19</v>
      </c>
      <c r="P136" s="33">
        <v>0.55000000000000004</v>
      </c>
      <c r="Q136" s="33">
        <v>1.68</v>
      </c>
      <c r="R136" s="33">
        <v>1</v>
      </c>
    </row>
    <row r="137" spans="2:18">
      <c r="B137" s="7">
        <v>89</v>
      </c>
      <c r="C137" s="33">
        <v>80</v>
      </c>
      <c r="D137" s="34">
        <v>98.04</v>
      </c>
      <c r="E137" s="34">
        <v>88.9</v>
      </c>
      <c r="F137" s="34">
        <v>75.89</v>
      </c>
      <c r="G137" s="34">
        <v>94.86</v>
      </c>
      <c r="H137" s="34">
        <v>99.16</v>
      </c>
      <c r="I137" s="33">
        <v>82.43</v>
      </c>
      <c r="J137" s="34">
        <v>92.37</v>
      </c>
      <c r="K137" s="34">
        <v>87.73</v>
      </c>
      <c r="L137" s="34">
        <v>77.069999999999993</v>
      </c>
      <c r="M137" s="34">
        <v>1.64</v>
      </c>
      <c r="N137" s="33">
        <v>1.81</v>
      </c>
      <c r="O137" s="33">
        <v>1.34</v>
      </c>
      <c r="P137" s="33">
        <v>0.5</v>
      </c>
      <c r="Q137" s="33">
        <v>1.97</v>
      </c>
      <c r="R137" s="33">
        <v>0.51</v>
      </c>
    </row>
    <row r="138" spans="2:18">
      <c r="B138" s="7">
        <v>90</v>
      </c>
      <c r="C138" s="33">
        <v>80.25</v>
      </c>
      <c r="D138" s="34">
        <v>79.760000000000005</v>
      </c>
      <c r="E138" s="34">
        <v>89.28</v>
      </c>
      <c r="F138" s="34">
        <v>78.2</v>
      </c>
      <c r="G138" s="34">
        <v>78.09</v>
      </c>
      <c r="H138" s="34">
        <v>75.8</v>
      </c>
      <c r="I138" s="33">
        <v>89.16</v>
      </c>
      <c r="J138" s="34">
        <v>99.22</v>
      </c>
      <c r="K138" s="34">
        <v>91.81</v>
      </c>
      <c r="L138" s="34">
        <v>79.510000000000005</v>
      </c>
      <c r="M138" s="34">
        <v>0.98</v>
      </c>
      <c r="N138" s="33">
        <v>0.5</v>
      </c>
      <c r="O138" s="33">
        <v>1.25</v>
      </c>
      <c r="P138" s="33">
        <v>1.33</v>
      </c>
      <c r="Q138" s="33">
        <v>0.68</v>
      </c>
      <c r="R138" s="33">
        <v>1.3</v>
      </c>
    </row>
    <row r="139" spans="2:18">
      <c r="B139" s="7">
        <v>91</v>
      </c>
      <c r="C139" s="33">
        <v>76.56</v>
      </c>
      <c r="D139" s="34">
        <v>86.24</v>
      </c>
      <c r="E139" s="34">
        <v>96.1</v>
      </c>
      <c r="F139" s="34">
        <v>92</v>
      </c>
      <c r="G139" s="34">
        <v>94.22</v>
      </c>
      <c r="H139" s="34">
        <v>93.38</v>
      </c>
      <c r="I139" s="33">
        <v>78.25</v>
      </c>
      <c r="J139" s="34">
        <v>87.76</v>
      </c>
      <c r="K139" s="34">
        <v>94.38</v>
      </c>
      <c r="L139" s="34">
        <v>82.92</v>
      </c>
      <c r="M139" s="34">
        <v>1.6</v>
      </c>
      <c r="N139" s="33">
        <v>1.77</v>
      </c>
      <c r="O139" s="33">
        <v>1.94</v>
      </c>
      <c r="P139" s="33">
        <v>0.87</v>
      </c>
      <c r="Q139" s="33">
        <v>1</v>
      </c>
      <c r="R139" s="33">
        <v>1.73</v>
      </c>
    </row>
    <row r="140" spans="2:18">
      <c r="B140" s="7">
        <v>92</v>
      </c>
      <c r="C140" s="33">
        <v>96</v>
      </c>
      <c r="D140" s="34">
        <v>92.87</v>
      </c>
      <c r="E140" s="34">
        <v>89.35</v>
      </c>
      <c r="F140" s="34">
        <v>86.71</v>
      </c>
      <c r="G140" s="34">
        <v>79.64</v>
      </c>
      <c r="H140" s="34">
        <v>75.489999999999995</v>
      </c>
      <c r="I140" s="33">
        <v>96.63</v>
      </c>
      <c r="J140" s="34">
        <v>77.78</v>
      </c>
      <c r="K140" s="34">
        <v>88.36</v>
      </c>
      <c r="L140" s="34">
        <v>76.59</v>
      </c>
      <c r="M140" s="34">
        <v>0.53</v>
      </c>
      <c r="N140" s="33">
        <v>1.5</v>
      </c>
      <c r="O140" s="33">
        <v>1.77</v>
      </c>
      <c r="P140" s="33">
        <v>1.31</v>
      </c>
      <c r="Q140" s="33">
        <v>0.69</v>
      </c>
      <c r="R140" s="33">
        <v>1.34</v>
      </c>
    </row>
    <row r="141" spans="2:18">
      <c r="B141" s="7">
        <v>93</v>
      </c>
      <c r="C141" s="33">
        <v>82.29</v>
      </c>
      <c r="D141" s="34">
        <v>90.6</v>
      </c>
      <c r="E141" s="34">
        <v>76.709999999999994</v>
      </c>
      <c r="F141" s="34">
        <v>94.3</v>
      </c>
      <c r="G141" s="34">
        <v>82.32</v>
      </c>
      <c r="H141" s="34">
        <v>76.23</v>
      </c>
      <c r="I141" s="33">
        <v>76.680000000000007</v>
      </c>
      <c r="J141" s="34">
        <v>88.88</v>
      </c>
      <c r="K141" s="34">
        <v>93.27</v>
      </c>
      <c r="L141" s="34">
        <v>78.790000000000006</v>
      </c>
      <c r="M141" s="34">
        <v>1.69</v>
      </c>
      <c r="N141" s="33">
        <v>0.66</v>
      </c>
      <c r="O141" s="33">
        <v>1.22</v>
      </c>
      <c r="P141" s="33">
        <v>1.58</v>
      </c>
      <c r="Q141" s="33">
        <v>0.86</v>
      </c>
      <c r="R141" s="33">
        <v>0.77</v>
      </c>
    </row>
    <row r="142" spans="2:18">
      <c r="B142" s="7">
        <v>94</v>
      </c>
      <c r="C142" s="33">
        <v>81.400000000000006</v>
      </c>
      <c r="D142" s="34">
        <v>79</v>
      </c>
      <c r="E142" s="34">
        <v>81.89</v>
      </c>
      <c r="F142" s="34">
        <v>88.44</v>
      </c>
      <c r="G142" s="34">
        <v>97.26</v>
      </c>
      <c r="H142" s="34">
        <v>98.13</v>
      </c>
      <c r="I142" s="33">
        <v>80.38</v>
      </c>
      <c r="J142" s="34">
        <v>78.400000000000006</v>
      </c>
      <c r="K142" s="34">
        <v>77.19</v>
      </c>
      <c r="L142" s="34">
        <v>82.41</v>
      </c>
      <c r="M142" s="34">
        <v>1.49</v>
      </c>
      <c r="N142" s="33">
        <v>1.02</v>
      </c>
      <c r="O142" s="33">
        <v>0.82</v>
      </c>
      <c r="P142" s="33">
        <v>0.74</v>
      </c>
      <c r="Q142" s="33">
        <v>0.81</v>
      </c>
      <c r="R142" s="33">
        <v>1.94</v>
      </c>
    </row>
    <row r="143" spans="2:18">
      <c r="B143" s="7">
        <v>95</v>
      </c>
      <c r="C143" s="33">
        <v>87.5</v>
      </c>
      <c r="D143" s="34">
        <v>93.16</v>
      </c>
      <c r="E143" s="34">
        <v>90.16</v>
      </c>
      <c r="F143" s="34">
        <v>88.94</v>
      </c>
      <c r="G143" s="34">
        <v>82.13</v>
      </c>
      <c r="H143" s="34">
        <v>92.85</v>
      </c>
      <c r="I143" s="33">
        <v>84.89</v>
      </c>
      <c r="J143" s="34">
        <v>76.930000000000007</v>
      </c>
      <c r="K143" s="34">
        <v>78.2</v>
      </c>
      <c r="L143" s="34">
        <v>92.12</v>
      </c>
      <c r="M143" s="34">
        <v>1.49</v>
      </c>
      <c r="N143" s="33">
        <v>0.7</v>
      </c>
      <c r="O143" s="33">
        <v>1.58</v>
      </c>
      <c r="P143" s="33">
        <v>0.85</v>
      </c>
      <c r="Q143" s="33">
        <v>1.67</v>
      </c>
      <c r="R143" s="33">
        <v>0.55000000000000004</v>
      </c>
    </row>
    <row r="144" spans="2:18">
      <c r="B144" s="7">
        <v>96</v>
      </c>
      <c r="C144" s="33">
        <v>80.59</v>
      </c>
      <c r="D144" s="34">
        <v>83.74</v>
      </c>
      <c r="E144" s="34">
        <v>90.03</v>
      </c>
      <c r="F144" s="34">
        <v>94.41</v>
      </c>
      <c r="G144" s="34">
        <v>83.34</v>
      </c>
      <c r="H144" s="34">
        <v>78.5</v>
      </c>
      <c r="I144" s="33">
        <v>97.79</v>
      </c>
      <c r="J144" s="34">
        <v>88</v>
      </c>
      <c r="K144" s="34">
        <v>87.72</v>
      </c>
      <c r="L144" s="34">
        <v>79.53</v>
      </c>
      <c r="M144" s="34">
        <v>1.68</v>
      </c>
      <c r="N144" s="33">
        <v>1.17</v>
      </c>
      <c r="O144" s="33">
        <v>0.86</v>
      </c>
      <c r="P144" s="33">
        <v>0.66</v>
      </c>
      <c r="Q144" s="33">
        <v>0.7</v>
      </c>
      <c r="R144" s="33">
        <v>0.62</v>
      </c>
    </row>
    <row r="145" spans="2:18">
      <c r="B145" s="7">
        <v>97</v>
      </c>
      <c r="C145" s="33">
        <v>79.06</v>
      </c>
      <c r="D145" s="34">
        <v>76.62</v>
      </c>
      <c r="E145" s="34">
        <v>82.54</v>
      </c>
      <c r="F145" s="34">
        <v>90.92</v>
      </c>
      <c r="G145" s="34">
        <v>89.14</v>
      </c>
      <c r="H145" s="34">
        <v>75.81</v>
      </c>
      <c r="I145" s="33">
        <v>84.87</v>
      </c>
      <c r="J145" s="34">
        <v>79.319999999999993</v>
      </c>
      <c r="K145" s="34">
        <v>77.040000000000006</v>
      </c>
      <c r="L145" s="34">
        <v>85.5</v>
      </c>
      <c r="M145" s="34">
        <v>1.21</v>
      </c>
      <c r="N145" s="33">
        <v>1.06</v>
      </c>
      <c r="O145" s="33">
        <v>1.85</v>
      </c>
      <c r="P145" s="33">
        <v>1.61</v>
      </c>
      <c r="Q145" s="33">
        <v>1.42</v>
      </c>
      <c r="R145" s="33">
        <v>1.76</v>
      </c>
    </row>
    <row r="146" spans="2:18">
      <c r="B146" s="7">
        <v>98</v>
      </c>
      <c r="C146" s="33">
        <v>76.06</v>
      </c>
      <c r="D146" s="34">
        <v>98.64</v>
      </c>
      <c r="E146" s="34">
        <v>78.19</v>
      </c>
      <c r="F146" s="34">
        <v>81.52</v>
      </c>
      <c r="G146" s="34">
        <v>80.430000000000007</v>
      </c>
      <c r="H146" s="34">
        <v>99.05</v>
      </c>
      <c r="I146" s="33">
        <v>79.91</v>
      </c>
      <c r="J146" s="34">
        <v>96.07</v>
      </c>
      <c r="K146" s="34">
        <v>75.349999999999994</v>
      </c>
      <c r="L146" s="34">
        <v>94.77</v>
      </c>
      <c r="M146" s="34">
        <v>0.57999999999999996</v>
      </c>
      <c r="N146" s="33">
        <v>1.41</v>
      </c>
      <c r="O146" s="33">
        <v>1.46</v>
      </c>
      <c r="P146" s="33">
        <v>0.8</v>
      </c>
      <c r="Q146" s="33">
        <v>1.7</v>
      </c>
      <c r="R146" s="33">
        <v>0.76</v>
      </c>
    </row>
    <row r="147" spans="2:18">
      <c r="B147" s="7">
        <v>99</v>
      </c>
      <c r="C147" s="33">
        <v>94.52</v>
      </c>
      <c r="D147" s="34">
        <v>96.53</v>
      </c>
      <c r="E147" s="34">
        <v>75.61</v>
      </c>
      <c r="F147" s="34">
        <v>88.36</v>
      </c>
      <c r="G147" s="34">
        <v>79.61</v>
      </c>
      <c r="H147" s="34">
        <v>99.69</v>
      </c>
      <c r="I147" s="33">
        <v>89.41</v>
      </c>
      <c r="J147" s="34">
        <v>81.459999999999994</v>
      </c>
      <c r="K147" s="34">
        <v>95.74</v>
      </c>
      <c r="L147" s="34">
        <v>89.59</v>
      </c>
      <c r="M147" s="34">
        <v>1.38</v>
      </c>
      <c r="N147" s="33">
        <v>1.39</v>
      </c>
      <c r="O147" s="33">
        <v>1.34</v>
      </c>
      <c r="P147" s="33">
        <v>0.73</v>
      </c>
      <c r="Q147" s="33">
        <v>0.83</v>
      </c>
      <c r="R147" s="33">
        <v>1.9</v>
      </c>
    </row>
    <row r="148" spans="2:18">
      <c r="B148" s="7">
        <v>100</v>
      </c>
      <c r="C148" s="33">
        <v>91.4</v>
      </c>
      <c r="D148" s="34">
        <v>81.09</v>
      </c>
      <c r="E148" s="34">
        <v>92.22</v>
      </c>
      <c r="F148" s="34">
        <v>85.27</v>
      </c>
      <c r="G148" s="34">
        <v>81.42</v>
      </c>
      <c r="H148" s="34">
        <v>97.53</v>
      </c>
      <c r="I148" s="33">
        <v>97.13</v>
      </c>
      <c r="J148" s="34">
        <v>83.33</v>
      </c>
      <c r="K148" s="34">
        <v>89.77</v>
      </c>
      <c r="L148" s="34">
        <v>97.54</v>
      </c>
      <c r="M148" s="34">
        <v>1.84</v>
      </c>
      <c r="N148" s="33">
        <v>0.96</v>
      </c>
      <c r="O148" s="33">
        <v>1.58</v>
      </c>
      <c r="P148" s="33">
        <v>1.03</v>
      </c>
      <c r="Q148" s="33">
        <v>1.86</v>
      </c>
      <c r="R148" s="33">
        <v>0.67</v>
      </c>
    </row>
    <row r="149" spans="2:18">
      <c r="B149" s="7">
        <v>101</v>
      </c>
      <c r="C149" s="33">
        <v>76.08</v>
      </c>
      <c r="D149" s="34">
        <v>76.989999999999995</v>
      </c>
      <c r="E149" s="34">
        <v>78.89</v>
      </c>
      <c r="F149" s="34">
        <v>86.63</v>
      </c>
      <c r="G149" s="34">
        <v>78.02</v>
      </c>
      <c r="H149" s="34">
        <v>96.66</v>
      </c>
      <c r="I149" s="33">
        <v>89.61</v>
      </c>
      <c r="J149" s="34">
        <v>98.55</v>
      </c>
      <c r="K149" s="34">
        <v>75.78</v>
      </c>
      <c r="L149" s="34">
        <v>87.45</v>
      </c>
      <c r="M149" s="34">
        <v>0.54</v>
      </c>
      <c r="N149" s="33">
        <v>1.92</v>
      </c>
      <c r="O149" s="33">
        <v>1.1200000000000001</v>
      </c>
      <c r="P149" s="33">
        <v>1.5</v>
      </c>
      <c r="Q149" s="33">
        <v>1.1499999999999999</v>
      </c>
      <c r="R149" s="33">
        <v>1.24</v>
      </c>
    </row>
    <row r="150" spans="2:18">
      <c r="B150" s="7">
        <v>102</v>
      </c>
      <c r="C150" s="33">
        <v>82.04</v>
      </c>
      <c r="D150" s="34">
        <v>89.87</v>
      </c>
      <c r="E150" s="34">
        <v>97.33</v>
      </c>
      <c r="F150" s="34">
        <v>88.7</v>
      </c>
      <c r="G150" s="34">
        <v>83.2</v>
      </c>
      <c r="H150" s="34">
        <v>90.11</v>
      </c>
      <c r="I150" s="33">
        <v>88.75</v>
      </c>
      <c r="J150" s="34">
        <v>95.95</v>
      </c>
      <c r="K150" s="34">
        <v>87.47</v>
      </c>
      <c r="L150" s="34">
        <v>98.96</v>
      </c>
      <c r="M150" s="34">
        <v>1.68</v>
      </c>
      <c r="N150" s="33">
        <v>0.75</v>
      </c>
      <c r="O150" s="33">
        <v>1.59</v>
      </c>
      <c r="P150" s="33">
        <v>1.1000000000000001</v>
      </c>
      <c r="Q150" s="33">
        <v>1.52</v>
      </c>
      <c r="R150" s="33">
        <v>1.1100000000000001</v>
      </c>
    </row>
    <row r="151" spans="2:18">
      <c r="B151" s="7">
        <v>103</v>
      </c>
      <c r="C151" s="33">
        <v>77.98</v>
      </c>
      <c r="D151" s="34">
        <v>96.28</v>
      </c>
      <c r="E151" s="34">
        <v>94.07</v>
      </c>
      <c r="F151" s="34">
        <v>91.53</v>
      </c>
      <c r="G151" s="34">
        <v>87.23</v>
      </c>
      <c r="H151" s="34">
        <v>85.57</v>
      </c>
      <c r="I151" s="33">
        <v>77.3</v>
      </c>
      <c r="J151" s="34">
        <v>98.52</v>
      </c>
      <c r="K151" s="34">
        <v>76.650000000000006</v>
      </c>
      <c r="L151" s="34">
        <v>91.9</v>
      </c>
      <c r="M151" s="34">
        <v>1.84</v>
      </c>
      <c r="N151" s="33">
        <v>1.06</v>
      </c>
      <c r="O151" s="33">
        <v>1.73</v>
      </c>
      <c r="P151" s="33">
        <v>1.44</v>
      </c>
      <c r="Q151" s="33">
        <v>1.1299999999999999</v>
      </c>
      <c r="R151" s="33">
        <v>1.97</v>
      </c>
    </row>
    <row r="152" spans="2:18">
      <c r="B152" s="7">
        <v>104</v>
      </c>
      <c r="C152" s="33">
        <v>95.72</v>
      </c>
      <c r="D152" s="34">
        <v>91.08</v>
      </c>
      <c r="E152" s="34">
        <v>85.96</v>
      </c>
      <c r="F152" s="34">
        <v>87.96</v>
      </c>
      <c r="G152" s="34">
        <v>92.15</v>
      </c>
      <c r="H152" s="34">
        <v>95.01</v>
      </c>
      <c r="I152" s="33">
        <v>84.18</v>
      </c>
      <c r="J152" s="34">
        <v>78.56</v>
      </c>
      <c r="K152" s="34">
        <v>97.8</v>
      </c>
      <c r="L152" s="34">
        <v>89.24</v>
      </c>
      <c r="M152" s="34">
        <v>1.96</v>
      </c>
      <c r="N152" s="33">
        <v>1.05</v>
      </c>
      <c r="O152" s="33">
        <v>1.25</v>
      </c>
      <c r="P152" s="33">
        <v>0.82</v>
      </c>
      <c r="Q152" s="33">
        <v>1.54</v>
      </c>
      <c r="R152" s="33">
        <v>0.92</v>
      </c>
    </row>
    <row r="153" spans="2:18">
      <c r="B153" s="7">
        <v>105</v>
      </c>
      <c r="C153" s="33">
        <v>87.09</v>
      </c>
      <c r="D153" s="34">
        <v>95.17</v>
      </c>
      <c r="E153" s="34">
        <v>93.05</v>
      </c>
      <c r="F153" s="34">
        <v>89.42</v>
      </c>
      <c r="G153" s="34">
        <v>84.41</v>
      </c>
      <c r="H153" s="34">
        <v>83.76</v>
      </c>
      <c r="I153" s="33">
        <v>96.98</v>
      </c>
      <c r="J153" s="34">
        <v>77.42</v>
      </c>
      <c r="K153" s="34">
        <v>77.62</v>
      </c>
      <c r="L153" s="34">
        <v>93.63</v>
      </c>
      <c r="M153" s="34">
        <v>1.81</v>
      </c>
      <c r="N153" s="33">
        <v>1.7</v>
      </c>
      <c r="O153" s="33">
        <v>0.76</v>
      </c>
      <c r="P153" s="33">
        <v>1.54</v>
      </c>
      <c r="Q153" s="33">
        <v>1.85</v>
      </c>
      <c r="R153" s="33">
        <v>0.77</v>
      </c>
    </row>
    <row r="154" spans="2:18">
      <c r="B154" s="7">
        <v>106</v>
      </c>
      <c r="C154" s="33">
        <v>94.93</v>
      </c>
      <c r="D154" s="34">
        <v>88.98</v>
      </c>
      <c r="E154" s="34">
        <v>82.96</v>
      </c>
      <c r="F154" s="34">
        <v>86.45</v>
      </c>
      <c r="G154" s="34">
        <v>90.46</v>
      </c>
      <c r="H154" s="34">
        <v>95.85</v>
      </c>
      <c r="I154" s="33">
        <v>88.18</v>
      </c>
      <c r="J154" s="34">
        <v>78.47</v>
      </c>
      <c r="K154" s="34">
        <v>82.81</v>
      </c>
      <c r="L154" s="34">
        <v>76.64</v>
      </c>
      <c r="M154" s="34">
        <v>1.18</v>
      </c>
      <c r="N154" s="33">
        <v>1.22</v>
      </c>
      <c r="O154" s="33">
        <v>0.73</v>
      </c>
      <c r="P154" s="33">
        <v>1.25</v>
      </c>
      <c r="Q154" s="33">
        <v>0.97</v>
      </c>
      <c r="R154" s="33">
        <v>0.82</v>
      </c>
    </row>
    <row r="155" spans="2:18">
      <c r="B155" s="7">
        <v>107</v>
      </c>
      <c r="C155" s="33">
        <v>84.7</v>
      </c>
      <c r="D155" s="34">
        <v>84.78</v>
      </c>
      <c r="E155" s="34">
        <v>75.599999999999994</v>
      </c>
      <c r="F155" s="34">
        <v>98.37</v>
      </c>
      <c r="G155" s="34">
        <v>85.53</v>
      </c>
      <c r="H155" s="34">
        <v>97.44</v>
      </c>
      <c r="I155" s="33">
        <v>83.67</v>
      </c>
      <c r="J155" s="34">
        <v>84.63</v>
      </c>
      <c r="K155" s="34">
        <v>79.540000000000006</v>
      </c>
      <c r="L155" s="34">
        <v>79.459999999999994</v>
      </c>
      <c r="M155" s="34">
        <v>0.59</v>
      </c>
      <c r="N155" s="33">
        <v>1.61</v>
      </c>
      <c r="O155" s="33">
        <v>1.48</v>
      </c>
      <c r="P155" s="33">
        <v>1.51</v>
      </c>
      <c r="Q155" s="33">
        <v>1.46</v>
      </c>
      <c r="R155" s="33">
        <v>1.66</v>
      </c>
    </row>
    <row r="156" spans="2:18">
      <c r="B156" s="7">
        <v>108</v>
      </c>
      <c r="C156" s="33">
        <v>78.599999999999994</v>
      </c>
      <c r="D156" s="34">
        <v>81.28</v>
      </c>
      <c r="E156" s="34">
        <v>83.32</v>
      </c>
      <c r="F156" s="34">
        <v>96.05</v>
      </c>
      <c r="G156" s="34">
        <v>84.13</v>
      </c>
      <c r="H156" s="34">
        <v>96.53</v>
      </c>
      <c r="I156" s="33">
        <v>86.81</v>
      </c>
      <c r="J156" s="34">
        <v>84.09</v>
      </c>
      <c r="K156" s="34">
        <v>88.65</v>
      </c>
      <c r="L156" s="34">
        <v>85.38</v>
      </c>
      <c r="M156" s="34">
        <v>1.93</v>
      </c>
      <c r="N156" s="33">
        <v>0.64</v>
      </c>
      <c r="O156" s="33">
        <v>1.72</v>
      </c>
      <c r="P156" s="33">
        <v>0.52</v>
      </c>
      <c r="Q156" s="33">
        <v>0.57999999999999996</v>
      </c>
      <c r="R156" s="33">
        <v>1.72</v>
      </c>
    </row>
    <row r="157" spans="2:18">
      <c r="B157" s="7">
        <v>109</v>
      </c>
      <c r="C157" s="33">
        <v>76.67</v>
      </c>
      <c r="D157" s="34">
        <v>92.18</v>
      </c>
      <c r="E157" s="34">
        <v>95.61</v>
      </c>
      <c r="F157" s="34">
        <v>97.5</v>
      </c>
      <c r="G157" s="34">
        <v>75.64</v>
      </c>
      <c r="H157" s="34">
        <v>79.02</v>
      </c>
      <c r="I157" s="33">
        <v>78.75</v>
      </c>
      <c r="J157" s="34">
        <v>92.22</v>
      </c>
      <c r="K157" s="34">
        <v>77.41</v>
      </c>
      <c r="L157" s="34">
        <v>78.790000000000006</v>
      </c>
      <c r="M157" s="34">
        <v>0.88</v>
      </c>
      <c r="N157" s="33">
        <v>1.01</v>
      </c>
      <c r="O157" s="33">
        <v>1.43</v>
      </c>
      <c r="P157" s="33">
        <v>1.67</v>
      </c>
      <c r="Q157" s="33">
        <v>1.84</v>
      </c>
      <c r="R157" s="33">
        <v>0.52</v>
      </c>
    </row>
    <row r="158" spans="2:18">
      <c r="B158" s="7">
        <v>110</v>
      </c>
      <c r="C158" s="33">
        <v>81.510000000000005</v>
      </c>
      <c r="D158" s="34">
        <v>93.41</v>
      </c>
      <c r="E158" s="34">
        <v>78.44</v>
      </c>
      <c r="F158" s="34">
        <v>76.77</v>
      </c>
      <c r="G158" s="34">
        <v>80.11</v>
      </c>
      <c r="H158" s="34">
        <v>76.28</v>
      </c>
      <c r="I158" s="33">
        <v>80.78</v>
      </c>
      <c r="J158" s="34">
        <v>81.03</v>
      </c>
      <c r="K158" s="34">
        <v>98.04</v>
      </c>
      <c r="L158" s="34">
        <v>88.94</v>
      </c>
      <c r="M158" s="34">
        <v>1.45</v>
      </c>
      <c r="N158" s="33">
        <v>0.73</v>
      </c>
      <c r="O158" s="33">
        <v>1.04</v>
      </c>
      <c r="P158" s="33">
        <v>1.92</v>
      </c>
      <c r="Q158" s="33">
        <v>1.51</v>
      </c>
      <c r="R158" s="33">
        <v>1.77</v>
      </c>
    </row>
    <row r="159" spans="2:18">
      <c r="B159" s="7">
        <v>111</v>
      </c>
      <c r="C159" s="33">
        <v>91.09</v>
      </c>
      <c r="D159" s="34">
        <v>90.43</v>
      </c>
      <c r="E159" s="34">
        <v>82.18</v>
      </c>
      <c r="F159" s="34">
        <v>83.3</v>
      </c>
      <c r="G159" s="34">
        <v>81.739999999999995</v>
      </c>
      <c r="H159" s="34">
        <v>81.349999999999994</v>
      </c>
      <c r="I159" s="33">
        <v>81.56</v>
      </c>
      <c r="J159" s="34">
        <v>87.16</v>
      </c>
      <c r="K159" s="34">
        <v>78.2</v>
      </c>
      <c r="L159" s="34">
        <v>96.9</v>
      </c>
      <c r="M159" s="34">
        <v>0.71</v>
      </c>
      <c r="N159" s="33">
        <v>1.93</v>
      </c>
      <c r="O159" s="33">
        <v>1.26</v>
      </c>
      <c r="P159" s="33">
        <v>1.25</v>
      </c>
      <c r="Q159" s="33">
        <v>0.69</v>
      </c>
      <c r="R159" s="33">
        <v>1.21</v>
      </c>
    </row>
    <row r="160" spans="2:18">
      <c r="B160" s="7">
        <v>112</v>
      </c>
      <c r="C160" s="33">
        <v>96.25</v>
      </c>
      <c r="D160" s="34">
        <v>82.9</v>
      </c>
      <c r="E160" s="34">
        <v>97.16</v>
      </c>
      <c r="F160" s="34">
        <v>79.69</v>
      </c>
      <c r="G160" s="34">
        <v>90.31</v>
      </c>
      <c r="H160" s="34">
        <v>99.78</v>
      </c>
      <c r="I160" s="33">
        <v>76.17</v>
      </c>
      <c r="J160" s="34">
        <v>90.98</v>
      </c>
      <c r="K160" s="34">
        <v>83.75</v>
      </c>
      <c r="L160" s="34">
        <v>80.349999999999994</v>
      </c>
      <c r="M160" s="34">
        <v>1.46</v>
      </c>
      <c r="N160" s="33">
        <v>1.04</v>
      </c>
      <c r="O160" s="33">
        <v>1.68</v>
      </c>
      <c r="P160" s="33">
        <v>0.64</v>
      </c>
      <c r="Q160" s="33">
        <v>1.34</v>
      </c>
      <c r="R160" s="33">
        <v>0.69</v>
      </c>
    </row>
    <row r="161" spans="2:18">
      <c r="B161" s="7">
        <v>113</v>
      </c>
      <c r="C161" s="33">
        <v>76.94</v>
      </c>
      <c r="D161" s="34">
        <v>89.75</v>
      </c>
      <c r="E161" s="34">
        <v>95.98</v>
      </c>
      <c r="F161" s="34">
        <v>85.2</v>
      </c>
      <c r="G161" s="34">
        <v>87.79</v>
      </c>
      <c r="H161" s="34">
        <v>88.06</v>
      </c>
      <c r="I161" s="33">
        <v>82.54</v>
      </c>
      <c r="J161" s="34">
        <v>96.94</v>
      </c>
      <c r="K161" s="34">
        <v>86.26</v>
      </c>
      <c r="L161" s="34">
        <v>78.81</v>
      </c>
      <c r="M161" s="34">
        <v>0.96</v>
      </c>
      <c r="N161" s="33">
        <v>1.59</v>
      </c>
      <c r="O161" s="33">
        <v>1.54</v>
      </c>
      <c r="P161" s="33">
        <v>0.69</v>
      </c>
      <c r="Q161" s="33">
        <v>1.4</v>
      </c>
      <c r="R161" s="33">
        <v>1.82</v>
      </c>
    </row>
    <row r="162" spans="2:18">
      <c r="B162" s="7">
        <v>114</v>
      </c>
      <c r="C162" s="33">
        <v>88.55</v>
      </c>
      <c r="D162" s="34">
        <v>88.94</v>
      </c>
      <c r="E162" s="34">
        <v>84.24</v>
      </c>
      <c r="F162" s="34">
        <v>87.78</v>
      </c>
      <c r="G162" s="34">
        <v>77.3</v>
      </c>
      <c r="H162" s="34">
        <v>77.33</v>
      </c>
      <c r="I162" s="33">
        <v>83.29</v>
      </c>
      <c r="J162" s="34">
        <v>89.8</v>
      </c>
      <c r="K162" s="34">
        <v>93</v>
      </c>
      <c r="L162" s="34">
        <v>79.37</v>
      </c>
      <c r="M162" s="34">
        <v>0.94</v>
      </c>
      <c r="N162" s="33">
        <v>1.28</v>
      </c>
      <c r="O162" s="33">
        <v>1.27</v>
      </c>
      <c r="P162" s="33">
        <v>0.73</v>
      </c>
      <c r="Q162" s="33">
        <v>1.77</v>
      </c>
      <c r="R162" s="33">
        <v>1.58</v>
      </c>
    </row>
    <row r="163" spans="2:18">
      <c r="B163" s="7">
        <v>115</v>
      </c>
      <c r="C163" s="33">
        <v>92.12</v>
      </c>
      <c r="D163" s="34">
        <v>88.03</v>
      </c>
      <c r="E163" s="34">
        <v>75.3</v>
      </c>
      <c r="F163" s="34">
        <v>81.73</v>
      </c>
      <c r="G163" s="34">
        <v>78.28</v>
      </c>
      <c r="H163" s="34">
        <v>86.1</v>
      </c>
      <c r="I163" s="33">
        <v>97.24</v>
      </c>
      <c r="J163" s="34">
        <v>95.59</v>
      </c>
      <c r="K163" s="34">
        <v>95.59</v>
      </c>
      <c r="L163" s="34">
        <v>86.73</v>
      </c>
      <c r="M163" s="34">
        <v>1.74</v>
      </c>
      <c r="N163" s="33">
        <v>0.82</v>
      </c>
      <c r="O163" s="33">
        <v>1.1000000000000001</v>
      </c>
      <c r="P163" s="33">
        <v>1.52</v>
      </c>
      <c r="Q163" s="33">
        <v>0.79</v>
      </c>
      <c r="R163" s="33">
        <v>0.95</v>
      </c>
    </row>
    <row r="164" spans="2:18">
      <c r="B164" s="7">
        <v>116</v>
      </c>
      <c r="C164" s="33">
        <v>83.82</v>
      </c>
      <c r="D164" s="34">
        <v>82.34</v>
      </c>
      <c r="E164" s="34">
        <v>96.73</v>
      </c>
      <c r="F164" s="34">
        <v>87.61</v>
      </c>
      <c r="G164" s="34">
        <v>83.13</v>
      </c>
      <c r="H164" s="34">
        <v>83.51</v>
      </c>
      <c r="I164" s="33">
        <v>85.58</v>
      </c>
      <c r="J164" s="34">
        <v>96.52</v>
      </c>
      <c r="K164" s="34">
        <v>92.43</v>
      </c>
      <c r="L164" s="34">
        <v>91.55</v>
      </c>
      <c r="M164" s="34">
        <v>0.86</v>
      </c>
      <c r="N164" s="33">
        <v>0.81</v>
      </c>
      <c r="O164" s="33">
        <v>0.66</v>
      </c>
      <c r="P164" s="33">
        <v>1.39</v>
      </c>
      <c r="Q164" s="33">
        <v>1.91</v>
      </c>
      <c r="R164" s="33">
        <v>1.19</v>
      </c>
    </row>
    <row r="165" spans="2:18">
      <c r="B165" s="7">
        <v>117</v>
      </c>
      <c r="C165" s="33">
        <v>82.56</v>
      </c>
      <c r="D165" s="34">
        <v>90.78</v>
      </c>
      <c r="E165" s="34">
        <v>97.83</v>
      </c>
      <c r="F165" s="34">
        <v>92.99</v>
      </c>
      <c r="G165" s="34">
        <v>79.260000000000005</v>
      </c>
      <c r="H165" s="34">
        <v>97.6</v>
      </c>
      <c r="I165" s="33">
        <v>97.9</v>
      </c>
      <c r="J165" s="34">
        <v>91.59</v>
      </c>
      <c r="K165" s="34">
        <v>83.21</v>
      </c>
      <c r="L165" s="34">
        <v>94.16</v>
      </c>
      <c r="M165" s="34">
        <v>1.49</v>
      </c>
      <c r="N165" s="33">
        <v>1.48</v>
      </c>
      <c r="O165" s="33">
        <v>0.53</v>
      </c>
      <c r="P165" s="33">
        <v>1.3</v>
      </c>
      <c r="Q165" s="33">
        <v>1.19</v>
      </c>
      <c r="R165" s="33">
        <v>1.23</v>
      </c>
    </row>
    <row r="166" spans="2:18">
      <c r="B166" s="7">
        <v>118</v>
      </c>
      <c r="C166" s="33">
        <v>90.29</v>
      </c>
      <c r="D166" s="34">
        <v>81.96</v>
      </c>
      <c r="E166" s="34">
        <v>77.709999999999994</v>
      </c>
      <c r="F166" s="34">
        <v>75.11</v>
      </c>
      <c r="G166" s="34">
        <v>85.35</v>
      </c>
      <c r="H166" s="34">
        <v>91.45</v>
      </c>
      <c r="I166" s="33">
        <v>75.94</v>
      </c>
      <c r="J166" s="34">
        <v>85.54</v>
      </c>
      <c r="K166" s="34">
        <v>86.34</v>
      </c>
      <c r="L166" s="34">
        <v>92.25</v>
      </c>
      <c r="M166" s="34">
        <v>1.44</v>
      </c>
      <c r="N166" s="33">
        <v>0.7</v>
      </c>
      <c r="O166" s="33">
        <v>1.69</v>
      </c>
      <c r="P166" s="33">
        <v>1.27</v>
      </c>
      <c r="Q166" s="33">
        <v>0.6</v>
      </c>
      <c r="R166" s="33">
        <v>1.31</v>
      </c>
    </row>
    <row r="167" spans="2:18">
      <c r="B167" s="7">
        <v>119</v>
      </c>
      <c r="C167" s="33">
        <v>94.91</v>
      </c>
      <c r="D167" s="34">
        <v>86.32</v>
      </c>
      <c r="E167" s="34">
        <v>82.4</v>
      </c>
      <c r="F167" s="34">
        <v>83.43</v>
      </c>
      <c r="G167" s="34">
        <v>78.430000000000007</v>
      </c>
      <c r="H167" s="34">
        <v>83.98</v>
      </c>
      <c r="I167" s="33">
        <v>95.7</v>
      </c>
      <c r="J167" s="34">
        <v>96.96</v>
      </c>
      <c r="K167" s="34">
        <v>76.319999999999993</v>
      </c>
      <c r="L167" s="34">
        <v>93.18</v>
      </c>
      <c r="M167" s="34">
        <v>1.45</v>
      </c>
      <c r="N167" s="33">
        <v>0.7</v>
      </c>
      <c r="O167" s="33">
        <v>1.47</v>
      </c>
      <c r="P167" s="33">
        <v>0.95</v>
      </c>
      <c r="Q167" s="33">
        <v>0.95</v>
      </c>
      <c r="R167" s="33">
        <v>0.97</v>
      </c>
    </row>
    <row r="168" spans="2:18">
      <c r="B168" s="7">
        <v>120</v>
      </c>
      <c r="C168" s="33">
        <v>75.31</v>
      </c>
      <c r="D168" s="34">
        <v>87.34</v>
      </c>
      <c r="E168" s="34">
        <v>87.92</v>
      </c>
      <c r="F168" s="34">
        <v>91.7</v>
      </c>
      <c r="G168" s="34">
        <v>93.03</v>
      </c>
      <c r="H168" s="34">
        <v>84.56</v>
      </c>
      <c r="I168" s="33">
        <v>97.9</v>
      </c>
      <c r="J168" s="34">
        <v>84.14</v>
      </c>
      <c r="K168" s="34">
        <v>95.09</v>
      </c>
      <c r="L168" s="34">
        <v>89.72</v>
      </c>
      <c r="M168" s="34">
        <v>1.64</v>
      </c>
      <c r="N168" s="33">
        <v>1.88</v>
      </c>
      <c r="O168" s="33">
        <v>1.23</v>
      </c>
      <c r="P168" s="33">
        <v>1.41</v>
      </c>
      <c r="Q168" s="33">
        <v>0.71</v>
      </c>
      <c r="R168" s="33">
        <v>0.52</v>
      </c>
    </row>
    <row r="169" spans="2:18">
      <c r="B169" s="7">
        <v>121</v>
      </c>
      <c r="C169" s="33">
        <v>80.459999999999994</v>
      </c>
      <c r="D169" s="34">
        <v>87.42</v>
      </c>
      <c r="E169" s="34">
        <v>85.05</v>
      </c>
      <c r="F169" s="34">
        <v>92.67</v>
      </c>
      <c r="G169" s="34">
        <v>92.33</v>
      </c>
      <c r="H169" s="34">
        <v>76.569999999999993</v>
      </c>
      <c r="I169" s="33">
        <v>91.98</v>
      </c>
      <c r="J169" s="34">
        <v>82.91</v>
      </c>
      <c r="K169" s="34">
        <v>80.94</v>
      </c>
      <c r="L169" s="34">
        <v>93.17</v>
      </c>
      <c r="M169" s="34">
        <v>0.74</v>
      </c>
      <c r="N169" s="33">
        <v>0.68</v>
      </c>
      <c r="O169" s="33">
        <v>1.17</v>
      </c>
      <c r="P169" s="33">
        <v>1.94</v>
      </c>
      <c r="Q169" s="33">
        <v>1.31</v>
      </c>
      <c r="R169" s="33">
        <v>1.8</v>
      </c>
    </row>
    <row r="170" spans="2:18">
      <c r="B170" s="7">
        <v>122</v>
      </c>
      <c r="C170" s="33">
        <v>85.54</v>
      </c>
      <c r="D170" s="34">
        <v>89</v>
      </c>
      <c r="E170" s="34">
        <v>88.77</v>
      </c>
      <c r="F170" s="34">
        <v>90.56</v>
      </c>
      <c r="G170" s="34">
        <v>96.77</v>
      </c>
      <c r="H170" s="34">
        <v>97.36</v>
      </c>
      <c r="I170" s="33">
        <v>83.92</v>
      </c>
      <c r="J170" s="34">
        <v>75</v>
      </c>
      <c r="K170" s="34">
        <v>88.95</v>
      </c>
      <c r="L170" s="34">
        <v>97.75</v>
      </c>
      <c r="M170" s="34">
        <v>1.23</v>
      </c>
      <c r="N170" s="33">
        <v>0.78</v>
      </c>
      <c r="O170" s="33">
        <v>0.99</v>
      </c>
      <c r="P170" s="33">
        <v>1.02</v>
      </c>
      <c r="Q170" s="33">
        <v>0.53</v>
      </c>
      <c r="R170" s="33">
        <v>0.97</v>
      </c>
    </row>
    <row r="171" spans="2:18">
      <c r="B171" s="7">
        <v>123</v>
      </c>
      <c r="C171" s="33">
        <v>82.45</v>
      </c>
      <c r="D171" s="34">
        <v>80.91</v>
      </c>
      <c r="E171" s="34">
        <v>76.3</v>
      </c>
      <c r="F171" s="34">
        <v>88.76</v>
      </c>
      <c r="G171" s="34">
        <v>87.92</v>
      </c>
      <c r="H171" s="34">
        <v>92.57</v>
      </c>
      <c r="I171" s="33">
        <v>87.99</v>
      </c>
      <c r="J171" s="34">
        <v>99.15</v>
      </c>
      <c r="K171" s="34">
        <v>86.61</v>
      </c>
      <c r="L171" s="34">
        <v>76.34</v>
      </c>
      <c r="M171" s="34">
        <v>1.75</v>
      </c>
      <c r="N171" s="33">
        <v>1.65</v>
      </c>
      <c r="O171" s="33">
        <v>1.1200000000000001</v>
      </c>
      <c r="P171" s="33">
        <v>1.05</v>
      </c>
      <c r="Q171" s="33">
        <v>1.33</v>
      </c>
      <c r="R171" s="33">
        <v>1.57</v>
      </c>
    </row>
    <row r="172" spans="2:18">
      <c r="B172" s="7">
        <v>124</v>
      </c>
      <c r="C172" s="33">
        <v>85.74</v>
      </c>
      <c r="D172" s="34">
        <v>90.85</v>
      </c>
      <c r="E172" s="34">
        <v>89.64</v>
      </c>
      <c r="F172" s="34">
        <v>88</v>
      </c>
      <c r="G172" s="34">
        <v>94.49</v>
      </c>
      <c r="H172" s="34">
        <v>83.65</v>
      </c>
      <c r="I172" s="33">
        <v>81.209999999999994</v>
      </c>
      <c r="J172" s="34">
        <v>76.599999999999994</v>
      </c>
      <c r="K172" s="34">
        <v>81.459999999999994</v>
      </c>
      <c r="L172" s="34">
        <v>85.87</v>
      </c>
      <c r="M172" s="34">
        <v>1.1499999999999999</v>
      </c>
      <c r="N172" s="33">
        <v>0.92</v>
      </c>
      <c r="O172" s="33">
        <v>0.62</v>
      </c>
      <c r="P172" s="33">
        <v>0.72</v>
      </c>
      <c r="Q172" s="33">
        <v>0.6</v>
      </c>
      <c r="R172" s="33">
        <v>1.32</v>
      </c>
    </row>
    <row r="173" spans="2:18">
      <c r="B173" s="7">
        <v>125</v>
      </c>
      <c r="C173" s="33">
        <v>91.92</v>
      </c>
      <c r="D173" s="34">
        <v>94.91</v>
      </c>
      <c r="E173" s="34">
        <v>92.94</v>
      </c>
      <c r="F173" s="34">
        <v>98.3</v>
      </c>
      <c r="G173" s="34">
        <v>86.42</v>
      </c>
      <c r="H173" s="34">
        <v>91.16</v>
      </c>
      <c r="I173" s="33">
        <v>75.55</v>
      </c>
      <c r="J173" s="34">
        <v>97.76</v>
      </c>
      <c r="K173" s="34">
        <v>75.349999999999994</v>
      </c>
      <c r="L173" s="34">
        <v>90.84</v>
      </c>
      <c r="M173" s="34">
        <v>1.8</v>
      </c>
      <c r="N173" s="33">
        <v>1.1599999999999999</v>
      </c>
      <c r="O173" s="33">
        <v>0.94</v>
      </c>
      <c r="P173" s="33">
        <v>1.79</v>
      </c>
      <c r="Q173" s="33">
        <v>0.66</v>
      </c>
      <c r="R173" s="33">
        <v>1.72</v>
      </c>
    </row>
    <row r="174" spans="2:18">
      <c r="B174" s="7">
        <v>126</v>
      </c>
      <c r="C174" s="33">
        <v>98.37</v>
      </c>
      <c r="D174" s="34">
        <v>82.34</v>
      </c>
      <c r="E174" s="34">
        <v>79.959999999999994</v>
      </c>
      <c r="F174" s="34">
        <v>90.75</v>
      </c>
      <c r="G174" s="34">
        <v>89.66</v>
      </c>
      <c r="H174" s="34">
        <v>77.73</v>
      </c>
      <c r="I174" s="33">
        <v>90.41</v>
      </c>
      <c r="J174" s="34">
        <v>88.76</v>
      </c>
      <c r="K174" s="34">
        <v>79.239999999999995</v>
      </c>
      <c r="L174" s="34">
        <v>99.25</v>
      </c>
      <c r="M174" s="34">
        <v>1.27</v>
      </c>
      <c r="N174" s="33">
        <v>1.53</v>
      </c>
      <c r="O174" s="33">
        <v>0.69</v>
      </c>
      <c r="P174" s="33">
        <v>1.1499999999999999</v>
      </c>
      <c r="Q174" s="33">
        <v>0.9</v>
      </c>
      <c r="R174" s="33">
        <v>1.93</v>
      </c>
    </row>
    <row r="175" spans="2:18">
      <c r="B175" s="7">
        <v>127</v>
      </c>
      <c r="C175" s="33">
        <v>98.08</v>
      </c>
      <c r="D175" s="34">
        <v>96.69</v>
      </c>
      <c r="E175" s="34">
        <v>86.76</v>
      </c>
      <c r="F175" s="34">
        <v>87.02</v>
      </c>
      <c r="G175" s="34">
        <v>85.39</v>
      </c>
      <c r="H175" s="34">
        <v>87.55</v>
      </c>
      <c r="I175" s="33">
        <v>80.67</v>
      </c>
      <c r="J175" s="34">
        <v>96.17</v>
      </c>
      <c r="K175" s="34">
        <v>94.09</v>
      </c>
      <c r="L175" s="34">
        <v>83.08</v>
      </c>
      <c r="M175" s="34">
        <v>0.52</v>
      </c>
      <c r="N175" s="33">
        <v>1.62</v>
      </c>
      <c r="O175" s="33">
        <v>0.96</v>
      </c>
      <c r="P175" s="33">
        <v>1.94</v>
      </c>
      <c r="Q175" s="33">
        <v>0.59</v>
      </c>
      <c r="R175" s="33">
        <v>1.77</v>
      </c>
    </row>
    <row r="176" spans="2:18">
      <c r="B176" s="7">
        <v>128</v>
      </c>
      <c r="C176" s="33">
        <v>77.09</v>
      </c>
      <c r="D176" s="34">
        <v>98.79</v>
      </c>
      <c r="E176" s="34">
        <v>95.82</v>
      </c>
      <c r="F176" s="34">
        <v>80.7</v>
      </c>
      <c r="G176" s="34">
        <v>89.89</v>
      </c>
      <c r="H176" s="34">
        <v>75.83</v>
      </c>
      <c r="I176" s="33">
        <v>76.260000000000005</v>
      </c>
      <c r="J176" s="34">
        <v>89.93</v>
      </c>
      <c r="K176" s="34">
        <v>90.51</v>
      </c>
      <c r="L176" s="34">
        <v>87.28</v>
      </c>
      <c r="M176" s="34">
        <v>0.64</v>
      </c>
      <c r="N176" s="33">
        <v>1.44</v>
      </c>
      <c r="O176" s="33">
        <v>0.7</v>
      </c>
      <c r="P176" s="33">
        <v>0.82</v>
      </c>
      <c r="Q176" s="33">
        <v>1.53</v>
      </c>
      <c r="R176" s="33">
        <v>1.44</v>
      </c>
    </row>
    <row r="177" spans="2:18">
      <c r="B177" s="7">
        <v>129</v>
      </c>
      <c r="C177" s="33">
        <v>87.24</v>
      </c>
      <c r="D177" s="34">
        <v>83.58</v>
      </c>
      <c r="E177" s="34">
        <v>96.67</v>
      </c>
      <c r="F177" s="34">
        <v>94.47</v>
      </c>
      <c r="G177" s="34">
        <v>75.819999999999993</v>
      </c>
      <c r="H177" s="34">
        <v>87.56</v>
      </c>
      <c r="I177" s="33">
        <v>83.56</v>
      </c>
      <c r="J177" s="34">
        <v>88.79</v>
      </c>
      <c r="K177" s="34">
        <v>91.41</v>
      </c>
      <c r="L177" s="34">
        <v>78</v>
      </c>
      <c r="M177" s="34">
        <v>1.45</v>
      </c>
      <c r="N177" s="33">
        <v>1.31</v>
      </c>
      <c r="O177" s="33">
        <v>1.65</v>
      </c>
      <c r="P177" s="33">
        <v>0.77</v>
      </c>
      <c r="Q177" s="33">
        <v>1.1399999999999999</v>
      </c>
      <c r="R177" s="33">
        <v>0.79</v>
      </c>
    </row>
    <row r="178" spans="2:18">
      <c r="B178" s="7">
        <v>130</v>
      </c>
      <c r="C178" s="33">
        <v>84.13</v>
      </c>
      <c r="D178" s="34">
        <v>85.3</v>
      </c>
      <c r="E178" s="34">
        <v>90.68</v>
      </c>
      <c r="F178" s="34">
        <v>81.47</v>
      </c>
      <c r="G178" s="34">
        <v>76.23</v>
      </c>
      <c r="H178" s="34">
        <v>78.400000000000006</v>
      </c>
      <c r="I178" s="33">
        <v>86.58</v>
      </c>
      <c r="J178" s="34">
        <v>92.5</v>
      </c>
      <c r="K178" s="34">
        <v>91.63</v>
      </c>
      <c r="L178" s="34">
        <v>88.24</v>
      </c>
      <c r="M178" s="34">
        <v>1.97</v>
      </c>
      <c r="N178" s="33">
        <v>1.68</v>
      </c>
      <c r="O178" s="33">
        <v>0.6</v>
      </c>
      <c r="P178" s="33">
        <v>1.47</v>
      </c>
      <c r="Q178" s="33">
        <v>0.56000000000000005</v>
      </c>
      <c r="R178" s="33">
        <v>1.52</v>
      </c>
    </row>
    <row r="179" spans="2:18">
      <c r="B179" s="7">
        <v>131</v>
      </c>
      <c r="C179" s="33">
        <v>90.53</v>
      </c>
      <c r="D179" s="34">
        <v>86.62</v>
      </c>
      <c r="E179" s="34">
        <v>88.76</v>
      </c>
      <c r="F179" s="34">
        <v>95.36</v>
      </c>
      <c r="G179" s="34">
        <v>81.81</v>
      </c>
      <c r="H179" s="34">
        <v>83.51</v>
      </c>
      <c r="I179" s="33">
        <v>78.28</v>
      </c>
      <c r="J179" s="34">
        <v>85.68</v>
      </c>
      <c r="K179" s="34">
        <v>89.93</v>
      </c>
      <c r="L179" s="34">
        <v>97.94</v>
      </c>
      <c r="M179" s="34">
        <v>1.69</v>
      </c>
      <c r="N179" s="33">
        <v>0.84</v>
      </c>
      <c r="O179" s="33">
        <v>1.53</v>
      </c>
      <c r="P179" s="33">
        <v>0.5</v>
      </c>
      <c r="Q179" s="33">
        <v>1.17</v>
      </c>
      <c r="R179" s="33">
        <v>1.1200000000000001</v>
      </c>
    </row>
    <row r="180" spans="2:18">
      <c r="B180" s="7">
        <v>132</v>
      </c>
      <c r="C180" s="33">
        <v>98.7</v>
      </c>
      <c r="D180" s="34">
        <v>99.14</v>
      </c>
      <c r="E180" s="34">
        <v>95.74</v>
      </c>
      <c r="F180" s="34">
        <v>76.599999999999994</v>
      </c>
      <c r="G180" s="34">
        <v>83.88</v>
      </c>
      <c r="H180" s="34">
        <v>84.14</v>
      </c>
      <c r="I180" s="33">
        <v>84.41</v>
      </c>
      <c r="J180" s="34">
        <v>93.6</v>
      </c>
      <c r="K180" s="34">
        <v>91.91</v>
      </c>
      <c r="L180" s="34">
        <v>89.1</v>
      </c>
      <c r="M180" s="34">
        <v>1.35</v>
      </c>
      <c r="N180" s="33">
        <v>1.57</v>
      </c>
      <c r="O180" s="33">
        <v>1.24</v>
      </c>
      <c r="P180" s="33">
        <v>1.91</v>
      </c>
      <c r="Q180" s="33">
        <v>0.63</v>
      </c>
      <c r="R180" s="33">
        <v>0.81</v>
      </c>
    </row>
    <row r="181" spans="2:18">
      <c r="B181" s="7">
        <v>133</v>
      </c>
      <c r="C181" s="33">
        <v>96.56</v>
      </c>
      <c r="D181" s="34">
        <v>80.5</v>
      </c>
      <c r="E181" s="34">
        <v>81.45</v>
      </c>
      <c r="F181" s="34">
        <v>94.82</v>
      </c>
      <c r="G181" s="34">
        <v>96.95</v>
      </c>
      <c r="H181" s="34">
        <v>94.07</v>
      </c>
      <c r="I181" s="33">
        <v>88.87</v>
      </c>
      <c r="J181" s="34">
        <v>98.3</v>
      </c>
      <c r="K181" s="34">
        <v>85.63</v>
      </c>
      <c r="L181" s="34">
        <v>99.66</v>
      </c>
      <c r="M181" s="34">
        <v>1.84</v>
      </c>
      <c r="N181" s="33">
        <v>1.62</v>
      </c>
      <c r="O181" s="33">
        <v>0.57999999999999996</v>
      </c>
      <c r="P181" s="33">
        <v>1.83</v>
      </c>
      <c r="Q181" s="33">
        <v>1</v>
      </c>
      <c r="R181" s="33">
        <v>0.9</v>
      </c>
    </row>
    <row r="182" spans="2:18">
      <c r="B182" s="7">
        <v>134</v>
      </c>
      <c r="C182" s="33">
        <v>78.7</v>
      </c>
      <c r="D182" s="34">
        <v>89.72</v>
      </c>
      <c r="E182" s="34">
        <v>90.57</v>
      </c>
      <c r="F182" s="34">
        <v>88.72</v>
      </c>
      <c r="G182" s="34">
        <v>77.06</v>
      </c>
      <c r="H182" s="34">
        <v>85.51</v>
      </c>
      <c r="I182" s="33">
        <v>77.62</v>
      </c>
      <c r="J182" s="34">
        <v>96.17</v>
      </c>
      <c r="K182" s="34">
        <v>98.62</v>
      </c>
      <c r="L182" s="34">
        <v>80.55</v>
      </c>
      <c r="M182" s="34">
        <v>1.45</v>
      </c>
      <c r="N182" s="33">
        <v>1.56</v>
      </c>
      <c r="O182" s="33">
        <v>1.26</v>
      </c>
      <c r="P182" s="33">
        <v>1.86</v>
      </c>
      <c r="Q182" s="33">
        <v>0.99</v>
      </c>
      <c r="R182" s="33">
        <v>0.98</v>
      </c>
    </row>
    <row r="183" spans="2:18">
      <c r="B183" s="7">
        <v>135</v>
      </c>
      <c r="C183" s="33">
        <v>80.989999999999995</v>
      </c>
      <c r="D183" s="34">
        <v>95.25</v>
      </c>
      <c r="E183" s="34">
        <v>90.31</v>
      </c>
      <c r="F183" s="34">
        <v>80.849999999999994</v>
      </c>
      <c r="G183" s="34">
        <v>85.79</v>
      </c>
      <c r="H183" s="34">
        <v>98.49</v>
      </c>
      <c r="I183" s="33">
        <v>92.27</v>
      </c>
      <c r="J183" s="34">
        <v>75.09</v>
      </c>
      <c r="K183" s="34">
        <v>84.93</v>
      </c>
      <c r="L183" s="34">
        <v>96.69</v>
      </c>
      <c r="M183" s="34">
        <v>1.49</v>
      </c>
      <c r="N183" s="33">
        <v>0.81</v>
      </c>
      <c r="O183" s="33">
        <v>0.5</v>
      </c>
      <c r="P183" s="33">
        <v>0.99</v>
      </c>
      <c r="Q183" s="33">
        <v>0.97</v>
      </c>
      <c r="R183" s="33">
        <v>1.46</v>
      </c>
    </row>
    <row r="184" spans="2:18">
      <c r="B184" s="7">
        <v>136</v>
      </c>
      <c r="C184" s="33">
        <v>75.569999999999993</v>
      </c>
      <c r="D184" s="34">
        <v>98.08</v>
      </c>
      <c r="E184" s="34">
        <v>93.42</v>
      </c>
      <c r="F184" s="34">
        <v>98.38</v>
      </c>
      <c r="G184" s="34">
        <v>90.56</v>
      </c>
      <c r="H184" s="34">
        <v>84.87</v>
      </c>
      <c r="I184" s="33">
        <v>77.48</v>
      </c>
      <c r="J184" s="34">
        <v>76.06</v>
      </c>
      <c r="K184" s="34">
        <v>75.62</v>
      </c>
      <c r="L184" s="34">
        <v>82.1</v>
      </c>
      <c r="M184" s="34">
        <v>0.81</v>
      </c>
      <c r="N184" s="33">
        <v>0.67</v>
      </c>
      <c r="O184" s="33">
        <v>0.55000000000000004</v>
      </c>
      <c r="P184" s="33">
        <v>0.5</v>
      </c>
      <c r="Q184" s="33">
        <v>0.91</v>
      </c>
      <c r="R184" s="33">
        <v>1.53</v>
      </c>
    </row>
    <row r="185" spans="2:18">
      <c r="B185" s="7">
        <v>137</v>
      </c>
      <c r="C185" s="33">
        <v>90.02</v>
      </c>
      <c r="D185" s="34">
        <v>92.31</v>
      </c>
      <c r="E185" s="34">
        <v>87.73</v>
      </c>
      <c r="F185" s="34">
        <v>90.5</v>
      </c>
      <c r="G185" s="34">
        <v>91.57</v>
      </c>
      <c r="H185" s="34">
        <v>81.8</v>
      </c>
      <c r="I185" s="33">
        <v>96.01</v>
      </c>
      <c r="J185" s="34">
        <v>89.41</v>
      </c>
      <c r="K185" s="34">
        <v>98.72</v>
      </c>
      <c r="L185" s="34">
        <v>88.73</v>
      </c>
      <c r="M185" s="34">
        <v>1.67</v>
      </c>
      <c r="N185" s="33">
        <v>1.1000000000000001</v>
      </c>
      <c r="O185" s="33">
        <v>0.6</v>
      </c>
      <c r="P185" s="33">
        <v>0.87</v>
      </c>
      <c r="Q185" s="33">
        <v>1.47</v>
      </c>
      <c r="R185" s="33">
        <v>1.55</v>
      </c>
    </row>
    <row r="186" spans="2:18">
      <c r="B186" s="7">
        <v>138</v>
      </c>
      <c r="C186" s="33">
        <v>79.31</v>
      </c>
      <c r="D186" s="34">
        <v>85.75</v>
      </c>
      <c r="E186" s="34">
        <v>87.19</v>
      </c>
      <c r="F186" s="34">
        <v>95.27</v>
      </c>
      <c r="G186" s="34">
        <v>86.15</v>
      </c>
      <c r="H186" s="34">
        <v>97.81</v>
      </c>
      <c r="I186" s="33">
        <v>87.31</v>
      </c>
      <c r="J186" s="34">
        <v>88.14</v>
      </c>
      <c r="K186" s="34">
        <v>91.77</v>
      </c>
      <c r="L186" s="34">
        <v>78.66</v>
      </c>
      <c r="M186" s="34">
        <v>0.86</v>
      </c>
      <c r="N186" s="33">
        <v>0.62</v>
      </c>
      <c r="O186" s="33">
        <v>1.9</v>
      </c>
      <c r="P186" s="33">
        <v>1.47</v>
      </c>
      <c r="Q186" s="33">
        <v>0.87</v>
      </c>
      <c r="R186" s="33">
        <v>0.84</v>
      </c>
    </row>
    <row r="187" spans="2:18">
      <c r="B187" s="7">
        <v>139</v>
      </c>
      <c r="C187" s="33">
        <v>83.88</v>
      </c>
      <c r="D187" s="34">
        <v>90.38</v>
      </c>
      <c r="E187" s="34">
        <v>94.86</v>
      </c>
      <c r="F187" s="34">
        <v>80.78</v>
      </c>
      <c r="G187" s="34">
        <v>80.209999999999994</v>
      </c>
      <c r="H187" s="34">
        <v>99.23</v>
      </c>
      <c r="I187" s="33">
        <v>98.69</v>
      </c>
      <c r="J187" s="34">
        <v>90.25</v>
      </c>
      <c r="K187" s="34">
        <v>98.89</v>
      </c>
      <c r="L187" s="34">
        <v>94.81</v>
      </c>
      <c r="M187" s="34">
        <v>1.88</v>
      </c>
      <c r="N187" s="33">
        <v>0.51</v>
      </c>
      <c r="O187" s="33">
        <v>1.17</v>
      </c>
      <c r="P187" s="33">
        <v>0.96</v>
      </c>
      <c r="Q187" s="33">
        <v>1.1299999999999999</v>
      </c>
      <c r="R187" s="33">
        <v>1.36</v>
      </c>
    </row>
    <row r="188" spans="2:18">
      <c r="B188" s="7">
        <v>140</v>
      </c>
      <c r="C188" s="33">
        <v>77.98</v>
      </c>
      <c r="D188" s="34">
        <v>88.7</v>
      </c>
      <c r="E188" s="34">
        <v>96.39</v>
      </c>
      <c r="F188" s="34">
        <v>89.1</v>
      </c>
      <c r="G188" s="34">
        <v>97.27</v>
      </c>
      <c r="H188" s="34">
        <v>90.95</v>
      </c>
      <c r="I188" s="33">
        <v>92.36</v>
      </c>
      <c r="J188" s="34">
        <v>80.77</v>
      </c>
      <c r="K188" s="34">
        <v>94.33</v>
      </c>
      <c r="L188" s="34">
        <v>81.540000000000006</v>
      </c>
      <c r="M188" s="34">
        <v>1.66</v>
      </c>
      <c r="N188" s="33">
        <v>1.62</v>
      </c>
      <c r="O188" s="33">
        <v>1.98</v>
      </c>
      <c r="P188" s="33">
        <v>1.56</v>
      </c>
      <c r="Q188" s="33">
        <v>0.87</v>
      </c>
      <c r="R188" s="33">
        <v>1.46</v>
      </c>
    </row>
    <row r="189" spans="2:18">
      <c r="B189" s="7">
        <v>141</v>
      </c>
      <c r="C189" s="33">
        <v>85.97</v>
      </c>
      <c r="D189" s="34">
        <v>75.900000000000006</v>
      </c>
      <c r="E189" s="34">
        <v>83.4</v>
      </c>
      <c r="F189" s="34">
        <v>95.76</v>
      </c>
      <c r="G189" s="34">
        <v>77.73</v>
      </c>
      <c r="H189" s="34">
        <v>77.19</v>
      </c>
      <c r="I189" s="33">
        <v>90.54</v>
      </c>
      <c r="J189" s="34">
        <v>89.13</v>
      </c>
      <c r="K189" s="34">
        <v>80.430000000000007</v>
      </c>
      <c r="L189" s="34">
        <v>85.41</v>
      </c>
      <c r="M189" s="34">
        <v>0.89</v>
      </c>
      <c r="N189" s="33">
        <v>1.0900000000000001</v>
      </c>
      <c r="O189" s="33">
        <v>1.79</v>
      </c>
      <c r="P189" s="33">
        <v>1.88</v>
      </c>
      <c r="Q189" s="33">
        <v>0.8</v>
      </c>
      <c r="R189" s="33">
        <v>0.8</v>
      </c>
    </row>
    <row r="190" spans="2:18">
      <c r="B190" s="7">
        <v>142</v>
      </c>
      <c r="C190" s="33">
        <v>85.62</v>
      </c>
      <c r="D190" s="34">
        <v>77.56</v>
      </c>
      <c r="E190" s="34">
        <v>87.54</v>
      </c>
      <c r="F190" s="34">
        <v>98.61</v>
      </c>
      <c r="G190" s="34">
        <v>91.15</v>
      </c>
      <c r="H190" s="34">
        <v>93.7</v>
      </c>
      <c r="I190" s="33">
        <v>78.930000000000007</v>
      </c>
      <c r="J190" s="34">
        <v>75.05</v>
      </c>
      <c r="K190" s="34">
        <v>93.82</v>
      </c>
      <c r="L190" s="34">
        <v>92.68</v>
      </c>
      <c r="M190" s="34">
        <v>1.34</v>
      </c>
      <c r="N190" s="33">
        <v>0.6</v>
      </c>
      <c r="O190" s="33">
        <v>1.08</v>
      </c>
      <c r="P190" s="33">
        <v>1.06</v>
      </c>
      <c r="Q190" s="33">
        <v>1.41</v>
      </c>
      <c r="R190" s="33">
        <v>1.66</v>
      </c>
    </row>
    <row r="191" spans="2:18">
      <c r="B191" s="7">
        <v>143</v>
      </c>
      <c r="C191" s="33">
        <v>80.64</v>
      </c>
      <c r="D191" s="34">
        <v>82.39</v>
      </c>
      <c r="E191" s="34">
        <v>94.19</v>
      </c>
      <c r="F191" s="34">
        <v>84.51</v>
      </c>
      <c r="G191" s="34">
        <v>91.42</v>
      </c>
      <c r="H191" s="34">
        <v>89.59</v>
      </c>
      <c r="I191" s="33">
        <v>95.95</v>
      </c>
      <c r="J191" s="34">
        <v>91.68</v>
      </c>
      <c r="K191" s="34">
        <v>76.55</v>
      </c>
      <c r="L191" s="34">
        <v>78.88</v>
      </c>
      <c r="M191" s="34">
        <v>1.67</v>
      </c>
      <c r="N191" s="33">
        <v>1.27</v>
      </c>
      <c r="O191" s="33">
        <v>1.66</v>
      </c>
      <c r="P191" s="33">
        <v>0.59</v>
      </c>
      <c r="Q191" s="33">
        <v>1.65</v>
      </c>
      <c r="R191" s="33">
        <v>1.57</v>
      </c>
    </row>
    <row r="192" spans="2:18">
      <c r="B192" s="7">
        <v>144</v>
      </c>
      <c r="C192" s="33">
        <v>93.33</v>
      </c>
      <c r="D192" s="34">
        <v>91.8</v>
      </c>
      <c r="E192" s="34">
        <v>98.21</v>
      </c>
      <c r="F192" s="34">
        <v>86.43</v>
      </c>
      <c r="G192" s="34">
        <v>80.3</v>
      </c>
      <c r="H192" s="34">
        <v>78.7</v>
      </c>
      <c r="I192" s="33">
        <v>93.73</v>
      </c>
      <c r="J192" s="34">
        <v>79.180000000000007</v>
      </c>
      <c r="K192" s="34">
        <v>97.1</v>
      </c>
      <c r="L192" s="34">
        <v>99.46</v>
      </c>
      <c r="M192" s="34">
        <v>0.55000000000000004</v>
      </c>
      <c r="N192" s="33">
        <v>1.41</v>
      </c>
      <c r="O192" s="33">
        <v>0.89</v>
      </c>
      <c r="P192" s="33">
        <v>0.79</v>
      </c>
      <c r="Q192" s="33">
        <v>1.69</v>
      </c>
      <c r="R192" s="33">
        <v>1.2</v>
      </c>
    </row>
    <row r="193" spans="2:18">
      <c r="B193" s="7">
        <v>145</v>
      </c>
      <c r="C193" s="33">
        <v>96.97</v>
      </c>
      <c r="D193" s="34">
        <v>83.95</v>
      </c>
      <c r="E193" s="34">
        <v>86.14</v>
      </c>
      <c r="F193" s="34">
        <v>76.38</v>
      </c>
      <c r="G193" s="34">
        <v>87.04</v>
      </c>
      <c r="H193" s="34">
        <v>94.93</v>
      </c>
      <c r="I193" s="33">
        <v>79.349999999999994</v>
      </c>
      <c r="J193" s="34">
        <v>89.45</v>
      </c>
      <c r="K193" s="34">
        <v>98.47</v>
      </c>
      <c r="L193" s="34">
        <v>89.96</v>
      </c>
      <c r="M193" s="34">
        <v>1.39</v>
      </c>
      <c r="N193" s="33">
        <v>0.51</v>
      </c>
      <c r="O193" s="33">
        <v>1.45</v>
      </c>
      <c r="P193" s="33">
        <v>1.3</v>
      </c>
      <c r="Q193" s="33">
        <v>1.07</v>
      </c>
      <c r="R193" s="33">
        <v>1.1299999999999999</v>
      </c>
    </row>
    <row r="194" spans="2:18">
      <c r="B194" s="7">
        <v>146</v>
      </c>
      <c r="C194" s="33">
        <v>98.79</v>
      </c>
      <c r="D194" s="34">
        <v>76.47</v>
      </c>
      <c r="E194" s="34">
        <v>92.84</v>
      </c>
      <c r="F194" s="34">
        <v>80.349999999999994</v>
      </c>
      <c r="G194" s="34">
        <v>97.2</v>
      </c>
      <c r="H194" s="34">
        <v>95.82</v>
      </c>
      <c r="I194" s="33">
        <v>97.45</v>
      </c>
      <c r="J194" s="34">
        <v>89.1</v>
      </c>
      <c r="K194" s="34">
        <v>81.55</v>
      </c>
      <c r="L194" s="34">
        <v>88.74</v>
      </c>
      <c r="M194" s="34">
        <v>1.53</v>
      </c>
      <c r="N194" s="33">
        <v>0.74</v>
      </c>
      <c r="O194" s="33">
        <v>0.54</v>
      </c>
      <c r="P194" s="33">
        <v>0.61</v>
      </c>
      <c r="Q194" s="33">
        <v>1.7</v>
      </c>
      <c r="R194" s="33">
        <v>0.69</v>
      </c>
    </row>
    <row r="195" spans="2:18">
      <c r="B195" s="7">
        <v>147</v>
      </c>
      <c r="C195" s="33">
        <v>81.290000000000006</v>
      </c>
      <c r="D195" s="34">
        <v>94.97</v>
      </c>
      <c r="E195" s="34">
        <v>89.68</v>
      </c>
      <c r="F195" s="34">
        <v>99.19</v>
      </c>
      <c r="G195" s="34">
        <v>75.02</v>
      </c>
      <c r="H195" s="34">
        <v>78.58</v>
      </c>
      <c r="I195" s="33">
        <v>92.06</v>
      </c>
      <c r="J195" s="34">
        <v>92</v>
      </c>
      <c r="K195" s="34">
        <v>96.8</v>
      </c>
      <c r="L195" s="34">
        <v>98.77</v>
      </c>
      <c r="M195" s="34">
        <v>0.65</v>
      </c>
      <c r="N195" s="33">
        <v>0.8</v>
      </c>
      <c r="O195" s="33">
        <v>1.39</v>
      </c>
      <c r="P195" s="33">
        <v>0.99</v>
      </c>
      <c r="Q195" s="33">
        <v>0.7</v>
      </c>
      <c r="R195" s="33">
        <v>1.83</v>
      </c>
    </row>
    <row r="196" spans="2:18">
      <c r="B196" s="7">
        <v>148</v>
      </c>
      <c r="C196" s="33">
        <v>75.86</v>
      </c>
      <c r="D196" s="34">
        <v>79.09</v>
      </c>
      <c r="E196" s="34">
        <v>78.2</v>
      </c>
      <c r="F196" s="34">
        <v>92.06</v>
      </c>
      <c r="G196" s="34">
        <v>95.77</v>
      </c>
      <c r="H196" s="34">
        <v>81.25</v>
      </c>
      <c r="I196" s="33">
        <v>82.14</v>
      </c>
      <c r="J196" s="34">
        <v>79.739999999999995</v>
      </c>
      <c r="K196" s="34">
        <v>96.04</v>
      </c>
      <c r="L196" s="34">
        <v>77.63</v>
      </c>
      <c r="M196" s="34">
        <v>1.63</v>
      </c>
      <c r="N196" s="33">
        <v>1.98</v>
      </c>
      <c r="O196" s="33">
        <v>1.18</v>
      </c>
      <c r="P196" s="33">
        <v>0.83</v>
      </c>
      <c r="Q196" s="33">
        <v>1.93</v>
      </c>
      <c r="R196" s="33">
        <v>1.44</v>
      </c>
    </row>
    <row r="197" spans="2:18">
      <c r="B197" s="7">
        <v>149</v>
      </c>
      <c r="C197" s="33">
        <v>85.22</v>
      </c>
      <c r="D197" s="34">
        <v>88.4</v>
      </c>
      <c r="E197" s="34">
        <v>81.91</v>
      </c>
      <c r="F197" s="34">
        <v>80.14</v>
      </c>
      <c r="G197" s="34">
        <v>87.96</v>
      </c>
      <c r="H197" s="34">
        <v>89.71</v>
      </c>
      <c r="I197" s="33">
        <v>80.790000000000006</v>
      </c>
      <c r="J197" s="34">
        <v>97.78</v>
      </c>
      <c r="K197" s="34">
        <v>89.42</v>
      </c>
      <c r="L197" s="34">
        <v>93.56</v>
      </c>
      <c r="M197" s="34">
        <v>1.68</v>
      </c>
      <c r="N197" s="33">
        <v>1.78</v>
      </c>
      <c r="O197" s="33">
        <v>1.47</v>
      </c>
      <c r="P197" s="33">
        <v>0.7</v>
      </c>
      <c r="Q197" s="33">
        <v>1.73</v>
      </c>
      <c r="R197" s="33">
        <v>1.51</v>
      </c>
    </row>
    <row r="198" spans="2:18">
      <c r="B198" s="7">
        <v>150</v>
      </c>
      <c r="C198" s="33">
        <v>89.43</v>
      </c>
      <c r="D198" s="34">
        <v>90.87</v>
      </c>
      <c r="E198" s="34">
        <v>80.680000000000007</v>
      </c>
      <c r="F198" s="34">
        <v>97.22</v>
      </c>
      <c r="G198" s="34">
        <v>96.45</v>
      </c>
      <c r="H198" s="34">
        <v>96.26</v>
      </c>
      <c r="I198" s="33">
        <v>81.91</v>
      </c>
      <c r="J198" s="34">
        <v>77.8</v>
      </c>
      <c r="K198" s="34">
        <v>76.78</v>
      </c>
      <c r="L198" s="34">
        <v>83.85</v>
      </c>
      <c r="M198" s="34">
        <v>0.64</v>
      </c>
      <c r="N198" s="33">
        <v>0.55000000000000004</v>
      </c>
      <c r="O198" s="33">
        <v>0.91</v>
      </c>
      <c r="P198" s="33">
        <v>1.36</v>
      </c>
      <c r="Q198" s="33">
        <v>1.99</v>
      </c>
      <c r="R198" s="33">
        <v>1.23</v>
      </c>
    </row>
    <row r="199" spans="2:18">
      <c r="B199" s="7">
        <v>151</v>
      </c>
      <c r="C199" s="33">
        <v>89.6</v>
      </c>
      <c r="D199" s="34">
        <v>84.32</v>
      </c>
      <c r="E199" s="34">
        <v>83.77</v>
      </c>
      <c r="F199" s="34">
        <v>91.09</v>
      </c>
      <c r="G199" s="34">
        <v>93.02</v>
      </c>
      <c r="H199" s="34">
        <v>83.17</v>
      </c>
      <c r="I199" s="33">
        <v>99.79</v>
      </c>
      <c r="J199" s="34">
        <v>83.99</v>
      </c>
      <c r="K199" s="34">
        <v>96.94</v>
      </c>
      <c r="L199" s="34">
        <v>77.23</v>
      </c>
      <c r="M199" s="34">
        <v>1.1200000000000001</v>
      </c>
      <c r="N199" s="33">
        <v>1.44</v>
      </c>
      <c r="O199" s="33">
        <v>1.27</v>
      </c>
      <c r="P199" s="33">
        <v>1.85</v>
      </c>
      <c r="Q199" s="33">
        <v>0.86</v>
      </c>
      <c r="R199" s="33">
        <v>0.91</v>
      </c>
    </row>
    <row r="200" spans="2:18">
      <c r="B200" s="7">
        <v>152</v>
      </c>
      <c r="C200" s="33">
        <v>86.22</v>
      </c>
      <c r="D200" s="34">
        <v>90.64</v>
      </c>
      <c r="E200" s="34">
        <v>80.819999999999993</v>
      </c>
      <c r="F200" s="34">
        <v>81.260000000000005</v>
      </c>
      <c r="G200" s="34">
        <v>76.3</v>
      </c>
      <c r="H200" s="34">
        <v>80.17</v>
      </c>
      <c r="I200" s="33">
        <v>75.989999999999995</v>
      </c>
      <c r="J200" s="34">
        <v>89.04</v>
      </c>
      <c r="K200" s="34">
        <v>92.32</v>
      </c>
      <c r="L200" s="34">
        <v>89.13</v>
      </c>
      <c r="M200" s="34">
        <v>1.86</v>
      </c>
      <c r="N200" s="33">
        <v>0.75</v>
      </c>
      <c r="O200" s="33">
        <v>1.27</v>
      </c>
      <c r="P200" s="33">
        <v>1.18</v>
      </c>
      <c r="Q200" s="33">
        <v>0.95</v>
      </c>
      <c r="R200" s="33">
        <v>1.69</v>
      </c>
    </row>
    <row r="201" spans="2:18">
      <c r="B201" s="7">
        <v>153</v>
      </c>
      <c r="C201" s="33">
        <v>86.77</v>
      </c>
      <c r="D201" s="34">
        <v>89.84</v>
      </c>
      <c r="E201" s="34">
        <v>87.58</v>
      </c>
      <c r="F201" s="34">
        <v>92.47</v>
      </c>
      <c r="G201" s="34">
        <v>86.82</v>
      </c>
      <c r="H201" s="34">
        <v>85.7</v>
      </c>
      <c r="I201" s="33">
        <v>93.58</v>
      </c>
      <c r="J201" s="34">
        <v>75.53</v>
      </c>
      <c r="K201" s="34">
        <v>80.19</v>
      </c>
      <c r="L201" s="34">
        <v>87.88</v>
      </c>
      <c r="M201" s="34">
        <v>0.97</v>
      </c>
      <c r="N201" s="33">
        <v>0.72</v>
      </c>
      <c r="O201" s="33">
        <v>1.46</v>
      </c>
      <c r="P201" s="33">
        <v>1.69</v>
      </c>
      <c r="Q201" s="33">
        <v>0.89</v>
      </c>
      <c r="R201" s="33">
        <v>1.2</v>
      </c>
    </row>
    <row r="202" spans="2:18">
      <c r="B202" s="7">
        <v>154</v>
      </c>
      <c r="C202" s="33">
        <v>77.31</v>
      </c>
      <c r="D202" s="34">
        <v>94.8</v>
      </c>
      <c r="E202" s="34">
        <v>75.680000000000007</v>
      </c>
      <c r="F202" s="34">
        <v>87.52</v>
      </c>
      <c r="G202" s="34">
        <v>96.58</v>
      </c>
      <c r="H202" s="34">
        <v>96.6</v>
      </c>
      <c r="I202" s="33">
        <v>75.44</v>
      </c>
      <c r="J202" s="34">
        <v>97.95</v>
      </c>
      <c r="K202" s="34">
        <v>78.55</v>
      </c>
      <c r="L202" s="34">
        <v>84.79</v>
      </c>
      <c r="M202" s="34">
        <v>1.34</v>
      </c>
      <c r="N202" s="33">
        <v>1.17</v>
      </c>
      <c r="O202" s="33">
        <v>1.08</v>
      </c>
      <c r="P202" s="33">
        <v>1.93</v>
      </c>
      <c r="Q202" s="33">
        <v>0.9</v>
      </c>
      <c r="R202" s="33">
        <v>1.67</v>
      </c>
    </row>
    <row r="203" spans="2:18">
      <c r="B203" s="7">
        <v>155</v>
      </c>
      <c r="C203" s="33">
        <v>80.97</v>
      </c>
      <c r="D203" s="34">
        <v>85.44</v>
      </c>
      <c r="E203" s="34">
        <v>75.739999999999995</v>
      </c>
      <c r="F203" s="34">
        <v>95.36</v>
      </c>
      <c r="G203" s="34">
        <v>95.31</v>
      </c>
      <c r="H203" s="34">
        <v>93.14</v>
      </c>
      <c r="I203" s="33">
        <v>88.82</v>
      </c>
      <c r="J203" s="34">
        <v>83.57</v>
      </c>
      <c r="K203" s="34">
        <v>75.31</v>
      </c>
      <c r="L203" s="34">
        <v>93.99</v>
      </c>
      <c r="M203" s="34">
        <v>1.44</v>
      </c>
      <c r="N203" s="33">
        <v>1.51</v>
      </c>
      <c r="O203" s="33">
        <v>1.03</v>
      </c>
      <c r="P203" s="33">
        <v>1.57</v>
      </c>
      <c r="Q203" s="33">
        <v>0.78</v>
      </c>
      <c r="R203" s="33">
        <v>1.32</v>
      </c>
    </row>
    <row r="204" spans="2:18">
      <c r="B204" s="7">
        <v>156</v>
      </c>
      <c r="C204" s="33">
        <v>77.069999999999993</v>
      </c>
      <c r="D204" s="34">
        <v>95.08</v>
      </c>
      <c r="E204" s="34">
        <v>98.15</v>
      </c>
      <c r="F204" s="34">
        <v>92.64</v>
      </c>
      <c r="G204" s="34">
        <v>75.53</v>
      </c>
      <c r="H204" s="34">
        <v>81.93</v>
      </c>
      <c r="I204" s="33">
        <v>79.27</v>
      </c>
      <c r="J204" s="34">
        <v>97.83</v>
      </c>
      <c r="K204" s="34">
        <v>82.21</v>
      </c>
      <c r="L204" s="34">
        <v>96.4</v>
      </c>
      <c r="M204" s="34">
        <v>0.65</v>
      </c>
      <c r="N204" s="33">
        <v>1.95</v>
      </c>
      <c r="O204" s="33">
        <v>0.87</v>
      </c>
      <c r="P204" s="33">
        <v>0.67</v>
      </c>
      <c r="Q204" s="33">
        <v>1.01</v>
      </c>
      <c r="R204" s="33">
        <v>0.5</v>
      </c>
    </row>
    <row r="205" spans="2:18">
      <c r="B205" s="7">
        <v>157</v>
      </c>
      <c r="C205" s="33">
        <v>94.69</v>
      </c>
      <c r="D205" s="34">
        <v>88.14</v>
      </c>
      <c r="E205" s="34">
        <v>90.44</v>
      </c>
      <c r="F205" s="34">
        <v>87.2</v>
      </c>
      <c r="G205" s="34">
        <v>78.099999999999994</v>
      </c>
      <c r="H205" s="34">
        <v>81.34</v>
      </c>
      <c r="I205" s="33">
        <v>86.23</v>
      </c>
      <c r="J205" s="34">
        <v>89.77</v>
      </c>
      <c r="K205" s="34">
        <v>96.64</v>
      </c>
      <c r="L205" s="34">
        <v>76.03</v>
      </c>
      <c r="M205" s="34">
        <v>1.92</v>
      </c>
      <c r="N205" s="33">
        <v>0.63</v>
      </c>
      <c r="O205" s="33">
        <v>1.06</v>
      </c>
      <c r="P205" s="33">
        <v>0.89</v>
      </c>
      <c r="Q205" s="33">
        <v>1.62</v>
      </c>
      <c r="R205" s="33">
        <v>1.88</v>
      </c>
    </row>
    <row r="206" spans="2:18">
      <c r="B206" s="7">
        <v>158</v>
      </c>
      <c r="C206" s="33">
        <v>98.96</v>
      </c>
      <c r="D206" s="34">
        <v>90.44</v>
      </c>
      <c r="E206" s="34">
        <v>90.09</v>
      </c>
      <c r="F206" s="34">
        <v>95.42</v>
      </c>
      <c r="G206" s="34">
        <v>91.18</v>
      </c>
      <c r="H206" s="34">
        <v>89.37</v>
      </c>
      <c r="I206" s="33">
        <v>96.87</v>
      </c>
      <c r="J206" s="34">
        <v>88.06</v>
      </c>
      <c r="K206" s="34">
        <v>87.45</v>
      </c>
      <c r="L206" s="34">
        <v>76.010000000000005</v>
      </c>
      <c r="M206" s="34">
        <v>0.75</v>
      </c>
      <c r="N206" s="33">
        <v>1.25</v>
      </c>
      <c r="O206" s="33">
        <v>1.32</v>
      </c>
      <c r="P206" s="33">
        <v>1.65</v>
      </c>
      <c r="Q206" s="33">
        <v>0.76</v>
      </c>
      <c r="R206" s="33">
        <v>1.25</v>
      </c>
    </row>
    <row r="207" spans="2:18">
      <c r="B207" s="7">
        <v>159</v>
      </c>
      <c r="C207" s="33">
        <v>79.25</v>
      </c>
      <c r="D207" s="34">
        <v>76.06</v>
      </c>
      <c r="E207" s="34">
        <v>83.05</v>
      </c>
      <c r="F207" s="34">
        <v>90.88</v>
      </c>
      <c r="G207" s="34">
        <v>93.87</v>
      </c>
      <c r="H207" s="34">
        <v>99.37</v>
      </c>
      <c r="I207" s="33">
        <v>95.12</v>
      </c>
      <c r="J207" s="34">
        <v>90.05</v>
      </c>
      <c r="K207" s="34">
        <v>90.2</v>
      </c>
      <c r="L207" s="34">
        <v>98.43</v>
      </c>
      <c r="M207" s="34">
        <v>1.65</v>
      </c>
      <c r="N207" s="33">
        <v>1.05</v>
      </c>
      <c r="O207" s="33">
        <v>1.91</v>
      </c>
      <c r="P207" s="33">
        <v>1.05</v>
      </c>
      <c r="Q207" s="33">
        <v>1.74</v>
      </c>
      <c r="R207" s="33">
        <v>1.73</v>
      </c>
    </row>
    <row r="208" spans="2:18">
      <c r="B208" s="7">
        <v>160</v>
      </c>
      <c r="C208" s="33">
        <v>75.180000000000007</v>
      </c>
      <c r="D208" s="34">
        <v>99.76</v>
      </c>
      <c r="E208" s="34">
        <v>98.47</v>
      </c>
      <c r="F208" s="34">
        <v>90.59</v>
      </c>
      <c r="G208" s="34">
        <v>80.83</v>
      </c>
      <c r="H208" s="34">
        <v>80.58</v>
      </c>
      <c r="I208" s="33">
        <v>98.25</v>
      </c>
      <c r="J208" s="34">
        <v>88.76</v>
      </c>
      <c r="K208" s="34">
        <v>97.32</v>
      </c>
      <c r="L208" s="34">
        <v>92.77</v>
      </c>
      <c r="M208" s="34">
        <v>1.1299999999999999</v>
      </c>
      <c r="N208" s="33">
        <v>1.81</v>
      </c>
      <c r="O208" s="33">
        <v>0.69</v>
      </c>
      <c r="P208" s="33">
        <v>1.39</v>
      </c>
      <c r="Q208" s="33">
        <v>1.87</v>
      </c>
      <c r="R208" s="33">
        <v>1.47</v>
      </c>
    </row>
    <row r="209" spans="2:18">
      <c r="B209" s="7">
        <v>161</v>
      </c>
      <c r="C209" s="33">
        <v>80.05</v>
      </c>
      <c r="D209" s="34">
        <v>84.39</v>
      </c>
      <c r="E209" s="34">
        <v>81.95</v>
      </c>
      <c r="F209" s="34">
        <v>95.67</v>
      </c>
      <c r="G209" s="34">
        <v>94.69</v>
      </c>
      <c r="H209" s="34">
        <v>96.92</v>
      </c>
      <c r="I209" s="33">
        <v>92.51</v>
      </c>
      <c r="J209" s="34">
        <v>94.43</v>
      </c>
      <c r="K209" s="34">
        <v>84.81</v>
      </c>
      <c r="L209" s="34">
        <v>98.61</v>
      </c>
      <c r="M209" s="34">
        <v>1.98</v>
      </c>
      <c r="N209" s="33">
        <v>0.79</v>
      </c>
      <c r="O209" s="33">
        <v>1.5</v>
      </c>
      <c r="P209" s="33">
        <v>1.95</v>
      </c>
      <c r="Q209" s="33">
        <v>1.44</v>
      </c>
      <c r="R209" s="33">
        <v>1.28</v>
      </c>
    </row>
    <row r="210" spans="2:18">
      <c r="B210" s="7">
        <v>162</v>
      </c>
      <c r="C210" s="33">
        <v>86</v>
      </c>
      <c r="D210" s="34">
        <v>87.6</v>
      </c>
      <c r="E210" s="34">
        <v>75.819999999999993</v>
      </c>
      <c r="F210" s="34">
        <v>82.72</v>
      </c>
      <c r="G210" s="34">
        <v>76.3</v>
      </c>
      <c r="H210" s="34">
        <v>78.05</v>
      </c>
      <c r="I210" s="33">
        <v>88.93</v>
      </c>
      <c r="J210" s="34">
        <v>82.73</v>
      </c>
      <c r="K210" s="34">
        <v>92.11</v>
      </c>
      <c r="L210" s="34">
        <v>99.62</v>
      </c>
      <c r="M210" s="34">
        <v>1.04</v>
      </c>
      <c r="N210" s="33">
        <v>1.44</v>
      </c>
      <c r="O210" s="33">
        <v>1.04</v>
      </c>
      <c r="P210" s="33">
        <v>0.82</v>
      </c>
      <c r="Q210" s="33">
        <v>1.38</v>
      </c>
      <c r="R210" s="33">
        <v>1.23</v>
      </c>
    </row>
    <row r="211" spans="2:18">
      <c r="B211" s="7">
        <v>163</v>
      </c>
      <c r="C211" s="33">
        <v>96.1</v>
      </c>
      <c r="D211" s="34">
        <v>87.51</v>
      </c>
      <c r="E211" s="34">
        <v>87.51</v>
      </c>
      <c r="F211" s="34">
        <v>88.85</v>
      </c>
      <c r="G211" s="34">
        <v>99.54</v>
      </c>
      <c r="H211" s="34">
        <v>78.67</v>
      </c>
      <c r="I211" s="33">
        <v>82.56</v>
      </c>
      <c r="J211" s="34">
        <v>98.15</v>
      </c>
      <c r="K211" s="34">
        <v>86.54</v>
      </c>
      <c r="L211" s="34">
        <v>82.96</v>
      </c>
      <c r="M211" s="34">
        <v>0.74</v>
      </c>
      <c r="N211" s="33">
        <v>0.94</v>
      </c>
      <c r="O211" s="33">
        <v>1.23</v>
      </c>
      <c r="P211" s="33">
        <v>1.54</v>
      </c>
      <c r="Q211" s="33">
        <v>0.94</v>
      </c>
      <c r="R211" s="33">
        <v>1.74</v>
      </c>
    </row>
    <row r="212" spans="2:18">
      <c r="B212" s="7">
        <v>164</v>
      </c>
      <c r="C212" s="33">
        <v>79.98</v>
      </c>
      <c r="D212" s="34">
        <v>95.67</v>
      </c>
      <c r="E212" s="34">
        <v>88.03</v>
      </c>
      <c r="F212" s="34">
        <v>82.4</v>
      </c>
      <c r="G212" s="34">
        <v>87.46</v>
      </c>
      <c r="H212" s="34">
        <v>92.51</v>
      </c>
      <c r="I212" s="33">
        <v>84.76</v>
      </c>
      <c r="J212" s="34">
        <v>95.02</v>
      </c>
      <c r="K212" s="34">
        <v>79.06</v>
      </c>
      <c r="L212" s="34">
        <v>84.84</v>
      </c>
      <c r="M212" s="34">
        <v>1.2</v>
      </c>
      <c r="N212" s="33">
        <v>1.93</v>
      </c>
      <c r="O212" s="33">
        <v>0.59</v>
      </c>
      <c r="P212" s="33">
        <v>1.45</v>
      </c>
      <c r="Q212" s="33">
        <v>1.74</v>
      </c>
      <c r="R212" s="33">
        <v>1.72</v>
      </c>
    </row>
    <row r="213" spans="2:18">
      <c r="B213" s="7">
        <v>165</v>
      </c>
      <c r="C213" s="33">
        <v>80.75</v>
      </c>
      <c r="D213" s="34">
        <v>99.59</v>
      </c>
      <c r="E213" s="34">
        <v>88.19</v>
      </c>
      <c r="F213" s="34">
        <v>81.790000000000006</v>
      </c>
      <c r="G213" s="34">
        <v>77.2</v>
      </c>
      <c r="H213" s="34">
        <v>81.13</v>
      </c>
      <c r="I213" s="33">
        <v>77.319999999999993</v>
      </c>
      <c r="J213" s="34">
        <v>96.11</v>
      </c>
      <c r="K213" s="34">
        <v>87.2</v>
      </c>
      <c r="L213" s="34">
        <v>75.75</v>
      </c>
      <c r="M213" s="34">
        <v>0.96</v>
      </c>
      <c r="N213" s="33">
        <v>1.21</v>
      </c>
      <c r="O213" s="33">
        <v>1.96</v>
      </c>
      <c r="P213" s="33">
        <v>1.36</v>
      </c>
      <c r="Q213" s="33">
        <v>0.7</v>
      </c>
      <c r="R213" s="33">
        <v>1.63</v>
      </c>
    </row>
    <row r="214" spans="2:18">
      <c r="B214" s="7">
        <v>166</v>
      </c>
      <c r="C214" s="33">
        <v>78.86</v>
      </c>
      <c r="D214" s="34">
        <v>79.36</v>
      </c>
      <c r="E214" s="34">
        <v>94.06</v>
      </c>
      <c r="F214" s="34">
        <v>97.81</v>
      </c>
      <c r="G214" s="34">
        <v>85.34</v>
      </c>
      <c r="H214" s="34">
        <v>76.03</v>
      </c>
      <c r="I214" s="33">
        <v>98.68</v>
      </c>
      <c r="J214" s="34">
        <v>87.13</v>
      </c>
      <c r="K214" s="34">
        <v>99.14</v>
      </c>
      <c r="L214" s="34">
        <v>81.040000000000006</v>
      </c>
      <c r="M214" s="34">
        <v>1.24</v>
      </c>
      <c r="N214" s="33">
        <v>0.66</v>
      </c>
      <c r="O214" s="33">
        <v>1.1299999999999999</v>
      </c>
      <c r="P214" s="33">
        <v>0.83</v>
      </c>
      <c r="Q214" s="33">
        <v>1.49</v>
      </c>
      <c r="R214" s="33">
        <v>1.52</v>
      </c>
    </row>
    <row r="215" spans="2:18">
      <c r="B215" s="7">
        <v>167</v>
      </c>
      <c r="C215" s="33">
        <v>78.81</v>
      </c>
      <c r="D215" s="34">
        <v>80.11</v>
      </c>
      <c r="E215" s="34">
        <v>95.46</v>
      </c>
      <c r="F215" s="34">
        <v>97.84</v>
      </c>
      <c r="G215" s="34">
        <v>92.86</v>
      </c>
      <c r="H215" s="34">
        <v>99.27</v>
      </c>
      <c r="I215" s="33">
        <v>84.48</v>
      </c>
      <c r="J215" s="34">
        <v>82.43</v>
      </c>
      <c r="K215" s="34">
        <v>78.78</v>
      </c>
      <c r="L215" s="34">
        <v>93.93</v>
      </c>
      <c r="M215" s="34">
        <v>0.51</v>
      </c>
      <c r="N215" s="33">
        <v>1.95</v>
      </c>
      <c r="O215" s="33">
        <v>1.53</v>
      </c>
      <c r="P215" s="33">
        <v>1.37</v>
      </c>
      <c r="Q215" s="33">
        <v>0.52</v>
      </c>
      <c r="R215" s="33">
        <v>1.0900000000000001</v>
      </c>
    </row>
    <row r="216" spans="2:18">
      <c r="B216" s="7">
        <v>168</v>
      </c>
      <c r="C216" s="33">
        <v>98.56</v>
      </c>
      <c r="D216" s="34">
        <v>84.65</v>
      </c>
      <c r="E216" s="34">
        <v>79.790000000000006</v>
      </c>
      <c r="F216" s="34">
        <v>95.82</v>
      </c>
      <c r="G216" s="34">
        <v>76.64</v>
      </c>
      <c r="H216" s="34">
        <v>87.08</v>
      </c>
      <c r="I216" s="33">
        <v>96.14</v>
      </c>
      <c r="J216" s="34">
        <v>96.24</v>
      </c>
      <c r="K216" s="34">
        <v>87.51</v>
      </c>
      <c r="L216" s="34">
        <v>76.33</v>
      </c>
      <c r="M216" s="34">
        <v>0.99</v>
      </c>
      <c r="N216" s="33">
        <v>0.84</v>
      </c>
      <c r="O216" s="33">
        <v>0.73</v>
      </c>
      <c r="P216" s="33">
        <v>0.76</v>
      </c>
      <c r="Q216" s="33">
        <v>1.65</v>
      </c>
      <c r="R216" s="33">
        <v>0.59</v>
      </c>
    </row>
    <row r="217" spans="2:18">
      <c r="B217" s="7">
        <v>169</v>
      </c>
      <c r="C217" s="33">
        <v>81.63</v>
      </c>
      <c r="D217" s="34">
        <v>82.58</v>
      </c>
      <c r="E217" s="34">
        <v>91.77</v>
      </c>
      <c r="F217" s="34">
        <v>78.819999999999993</v>
      </c>
      <c r="G217" s="34">
        <v>82.83</v>
      </c>
      <c r="H217" s="34">
        <v>81.37</v>
      </c>
      <c r="I217" s="33">
        <v>90.75</v>
      </c>
      <c r="J217" s="34">
        <v>91.79</v>
      </c>
      <c r="K217" s="34">
        <v>96.59</v>
      </c>
      <c r="L217" s="34">
        <v>94.71</v>
      </c>
      <c r="M217" s="34">
        <v>0.73</v>
      </c>
      <c r="N217" s="33">
        <v>1.87</v>
      </c>
      <c r="O217" s="33">
        <v>1.26</v>
      </c>
      <c r="P217" s="33">
        <v>1.5</v>
      </c>
      <c r="Q217" s="33">
        <v>1.1000000000000001</v>
      </c>
      <c r="R217" s="33">
        <v>1.65</v>
      </c>
    </row>
    <row r="218" spans="2:18">
      <c r="B218" s="7">
        <v>170</v>
      </c>
      <c r="C218" s="33">
        <v>95.09</v>
      </c>
      <c r="D218" s="34">
        <v>83.56</v>
      </c>
      <c r="E218" s="34">
        <v>97.41</v>
      </c>
      <c r="F218" s="34">
        <v>83.45</v>
      </c>
      <c r="G218" s="34">
        <v>98.37</v>
      </c>
      <c r="H218" s="34">
        <v>79.36</v>
      </c>
      <c r="I218" s="33">
        <v>87.82</v>
      </c>
      <c r="J218" s="34">
        <v>99.76</v>
      </c>
      <c r="K218" s="34">
        <v>82.87</v>
      </c>
      <c r="L218" s="34">
        <v>94.54</v>
      </c>
      <c r="M218" s="34">
        <v>1.06</v>
      </c>
      <c r="N218" s="33">
        <v>1.73</v>
      </c>
      <c r="O218" s="33">
        <v>0.7</v>
      </c>
      <c r="P218" s="33">
        <v>0.8</v>
      </c>
      <c r="Q218" s="33">
        <v>1.1599999999999999</v>
      </c>
      <c r="R218" s="33">
        <v>1.72</v>
      </c>
    </row>
    <row r="219" spans="2:18">
      <c r="B219" s="7">
        <v>171</v>
      </c>
      <c r="C219" s="33">
        <v>89.1</v>
      </c>
      <c r="D219" s="34">
        <v>82.97</v>
      </c>
      <c r="E219" s="34">
        <v>85.97</v>
      </c>
      <c r="F219" s="34">
        <v>90.02</v>
      </c>
      <c r="G219" s="34">
        <v>77.03</v>
      </c>
      <c r="H219" s="34">
        <v>80.42</v>
      </c>
      <c r="I219" s="33">
        <v>80.37</v>
      </c>
      <c r="J219" s="34">
        <v>90.41</v>
      </c>
      <c r="K219" s="34">
        <v>94.28</v>
      </c>
      <c r="L219" s="34">
        <v>83.22</v>
      </c>
      <c r="M219" s="34">
        <v>1.4</v>
      </c>
      <c r="N219" s="33">
        <v>0.56999999999999995</v>
      </c>
      <c r="O219" s="33">
        <v>0.86</v>
      </c>
      <c r="P219" s="33">
        <v>1.05</v>
      </c>
      <c r="Q219" s="33">
        <v>1.56</v>
      </c>
      <c r="R219" s="33">
        <v>1.55</v>
      </c>
    </row>
    <row r="220" spans="2:18">
      <c r="B220" s="7">
        <v>172</v>
      </c>
      <c r="C220" s="33">
        <v>85.01</v>
      </c>
      <c r="D220" s="34">
        <v>79.989999999999995</v>
      </c>
      <c r="E220" s="34">
        <v>88.7</v>
      </c>
      <c r="F220" s="34">
        <v>93.01</v>
      </c>
      <c r="G220" s="34">
        <v>76.349999999999994</v>
      </c>
      <c r="H220" s="34">
        <v>78.930000000000007</v>
      </c>
      <c r="I220" s="33">
        <v>86.3</v>
      </c>
      <c r="J220" s="34">
        <v>79.86</v>
      </c>
      <c r="K220" s="34">
        <v>80.97</v>
      </c>
      <c r="L220" s="34">
        <v>96.81</v>
      </c>
      <c r="M220" s="34">
        <v>1.85</v>
      </c>
      <c r="N220" s="33">
        <v>1.46</v>
      </c>
      <c r="O220" s="33">
        <v>1.5</v>
      </c>
      <c r="P220" s="33">
        <v>1.76</v>
      </c>
      <c r="Q220" s="33">
        <v>0.54</v>
      </c>
      <c r="R220" s="33">
        <v>0.87</v>
      </c>
    </row>
    <row r="221" spans="2:18">
      <c r="B221" s="7">
        <v>173</v>
      </c>
      <c r="C221" s="33">
        <v>94.13</v>
      </c>
      <c r="D221" s="34">
        <v>93.93</v>
      </c>
      <c r="E221" s="34">
        <v>95.92</v>
      </c>
      <c r="F221" s="34">
        <v>86.74</v>
      </c>
      <c r="G221" s="34">
        <v>77.209999999999994</v>
      </c>
      <c r="H221" s="34">
        <v>86.21</v>
      </c>
      <c r="I221" s="33">
        <v>91.6</v>
      </c>
      <c r="J221" s="34">
        <v>78.8</v>
      </c>
      <c r="K221" s="34">
        <v>98.01</v>
      </c>
      <c r="L221" s="34">
        <v>98.72</v>
      </c>
      <c r="M221" s="34">
        <v>1.68</v>
      </c>
      <c r="N221" s="33">
        <v>0.84</v>
      </c>
      <c r="O221" s="33">
        <v>0.89</v>
      </c>
      <c r="P221" s="33">
        <v>0.6</v>
      </c>
      <c r="Q221" s="33">
        <v>1.0900000000000001</v>
      </c>
      <c r="R221" s="33">
        <v>0.65</v>
      </c>
    </row>
    <row r="222" spans="2:18">
      <c r="B222" s="7">
        <v>174</v>
      </c>
      <c r="C222" s="33">
        <v>95.46</v>
      </c>
      <c r="D222" s="34">
        <v>88.8</v>
      </c>
      <c r="E222" s="34">
        <v>93.07</v>
      </c>
      <c r="F222" s="34">
        <v>79.430000000000007</v>
      </c>
      <c r="G222" s="34">
        <v>85.66</v>
      </c>
      <c r="H222" s="34">
        <v>92.53</v>
      </c>
      <c r="I222" s="33">
        <v>91.29</v>
      </c>
      <c r="J222" s="34">
        <v>85.59</v>
      </c>
      <c r="K222" s="34">
        <v>82.89</v>
      </c>
      <c r="L222" s="34">
        <v>90.91</v>
      </c>
      <c r="M222" s="34">
        <v>1.31</v>
      </c>
      <c r="N222" s="33">
        <v>1.03</v>
      </c>
      <c r="O222" s="33">
        <v>0.81</v>
      </c>
      <c r="P222" s="33">
        <v>1.94</v>
      </c>
      <c r="Q222" s="33">
        <v>1.72</v>
      </c>
      <c r="R222" s="33">
        <v>1.67</v>
      </c>
    </row>
    <row r="223" spans="2:18">
      <c r="B223" s="7">
        <v>175</v>
      </c>
      <c r="C223" s="33">
        <v>80.37</v>
      </c>
      <c r="D223" s="34">
        <v>86.45</v>
      </c>
      <c r="E223" s="34">
        <v>89.61</v>
      </c>
      <c r="F223" s="34">
        <v>84.65</v>
      </c>
      <c r="G223" s="34">
        <v>92.88</v>
      </c>
      <c r="H223" s="34">
        <v>97.51</v>
      </c>
      <c r="I223" s="33">
        <v>95.37</v>
      </c>
      <c r="J223" s="34">
        <v>84.11</v>
      </c>
      <c r="K223" s="34">
        <v>99.8</v>
      </c>
      <c r="L223" s="34">
        <v>94.16</v>
      </c>
      <c r="M223" s="34">
        <v>1.36</v>
      </c>
      <c r="N223" s="33">
        <v>1.21</v>
      </c>
      <c r="O223" s="33">
        <v>1.07</v>
      </c>
      <c r="P223" s="33">
        <v>1.88</v>
      </c>
      <c r="Q223" s="33">
        <v>1.37</v>
      </c>
      <c r="R223" s="33">
        <v>0.79</v>
      </c>
    </row>
    <row r="224" spans="2:18">
      <c r="B224" s="7">
        <v>176</v>
      </c>
      <c r="C224" s="33">
        <v>90.01</v>
      </c>
      <c r="D224" s="34">
        <v>90.38</v>
      </c>
      <c r="E224" s="34">
        <v>81.22</v>
      </c>
      <c r="F224" s="34">
        <v>99.36</v>
      </c>
      <c r="G224" s="34">
        <v>82.44</v>
      </c>
      <c r="H224" s="34">
        <v>89.03</v>
      </c>
      <c r="I224" s="33">
        <v>93.22</v>
      </c>
      <c r="J224" s="34">
        <v>81.239999999999995</v>
      </c>
      <c r="K224" s="34">
        <v>96.51</v>
      </c>
      <c r="L224" s="34">
        <v>75.040000000000006</v>
      </c>
      <c r="M224" s="34">
        <v>0.68</v>
      </c>
      <c r="N224" s="33">
        <v>1.94</v>
      </c>
      <c r="O224" s="33">
        <v>1.96</v>
      </c>
      <c r="P224" s="33">
        <v>1.4</v>
      </c>
      <c r="Q224" s="33">
        <v>0.71</v>
      </c>
      <c r="R224" s="33">
        <v>1.37</v>
      </c>
    </row>
    <row r="225" spans="2:18">
      <c r="B225" s="7">
        <v>177</v>
      </c>
      <c r="C225" s="33">
        <v>91.09</v>
      </c>
      <c r="D225" s="34">
        <v>95.64</v>
      </c>
      <c r="E225" s="34">
        <v>76.2</v>
      </c>
      <c r="F225" s="34">
        <v>75.17</v>
      </c>
      <c r="G225" s="34">
        <v>82.87</v>
      </c>
      <c r="H225" s="34">
        <v>89.41</v>
      </c>
      <c r="I225" s="33">
        <v>77.7</v>
      </c>
      <c r="J225" s="34">
        <v>83.52</v>
      </c>
      <c r="K225" s="34">
        <v>97.44</v>
      </c>
      <c r="L225" s="34">
        <v>80.44</v>
      </c>
      <c r="M225" s="34">
        <v>1.43</v>
      </c>
      <c r="N225" s="33">
        <v>1.63</v>
      </c>
      <c r="O225" s="33">
        <v>1.34</v>
      </c>
      <c r="P225" s="33">
        <v>1.17</v>
      </c>
      <c r="Q225" s="33">
        <v>1.87</v>
      </c>
      <c r="R225" s="33">
        <v>1.07</v>
      </c>
    </row>
    <row r="226" spans="2:18">
      <c r="B226" s="7">
        <v>178</v>
      </c>
      <c r="C226" s="33">
        <v>99.23</v>
      </c>
      <c r="D226" s="34">
        <v>99.39</v>
      </c>
      <c r="E226" s="34">
        <v>92.99</v>
      </c>
      <c r="F226" s="34">
        <v>93.49</v>
      </c>
      <c r="G226" s="34">
        <v>80.39</v>
      </c>
      <c r="H226" s="34">
        <v>93.64</v>
      </c>
      <c r="I226" s="33">
        <v>90.68</v>
      </c>
      <c r="J226" s="34">
        <v>87.61</v>
      </c>
      <c r="K226" s="34">
        <v>93.76</v>
      </c>
      <c r="L226" s="34">
        <v>85.71</v>
      </c>
      <c r="M226" s="34">
        <v>1.67</v>
      </c>
      <c r="N226" s="33">
        <v>1.46</v>
      </c>
      <c r="O226" s="33">
        <v>0.5</v>
      </c>
      <c r="P226" s="33">
        <v>1.17</v>
      </c>
      <c r="Q226" s="33">
        <v>0.96</v>
      </c>
      <c r="R226" s="33">
        <v>1.3</v>
      </c>
    </row>
    <row r="227" spans="2:18">
      <c r="B227" s="7">
        <v>179</v>
      </c>
      <c r="C227" s="33">
        <v>87.79</v>
      </c>
      <c r="D227" s="34">
        <v>86.69</v>
      </c>
      <c r="E227" s="34">
        <v>82.97</v>
      </c>
      <c r="F227" s="34">
        <v>78.16</v>
      </c>
      <c r="G227" s="34">
        <v>76.5</v>
      </c>
      <c r="H227" s="34">
        <v>79.22</v>
      </c>
      <c r="I227" s="33">
        <v>77.48</v>
      </c>
      <c r="J227" s="34">
        <v>80.819999999999993</v>
      </c>
      <c r="K227" s="34">
        <v>96.94</v>
      </c>
      <c r="L227" s="34">
        <v>76.2</v>
      </c>
      <c r="M227" s="34">
        <v>1.37</v>
      </c>
      <c r="N227" s="33">
        <v>0.78</v>
      </c>
      <c r="O227" s="33">
        <v>1.05</v>
      </c>
      <c r="P227" s="33">
        <v>0.81</v>
      </c>
      <c r="Q227" s="33">
        <v>1.76</v>
      </c>
      <c r="R227" s="33">
        <v>1.58</v>
      </c>
    </row>
    <row r="228" spans="2:18">
      <c r="B228" s="7">
        <v>180</v>
      </c>
      <c r="C228" s="33">
        <v>77.959999999999994</v>
      </c>
      <c r="D228" s="34">
        <v>93.61</v>
      </c>
      <c r="E228" s="34">
        <v>98.94</v>
      </c>
      <c r="F228" s="34">
        <v>91.71</v>
      </c>
      <c r="G228" s="34">
        <v>77.81</v>
      </c>
      <c r="H228" s="34">
        <v>88.89</v>
      </c>
      <c r="I228" s="33">
        <v>93.5</v>
      </c>
      <c r="J228" s="34">
        <v>94.17</v>
      </c>
      <c r="K228" s="34">
        <v>76.13</v>
      </c>
      <c r="L228" s="34">
        <v>94.48</v>
      </c>
      <c r="M228" s="34">
        <v>1.18</v>
      </c>
      <c r="N228" s="33">
        <v>0.61</v>
      </c>
      <c r="O228" s="33">
        <v>0.54</v>
      </c>
      <c r="P228" s="33">
        <v>1.76</v>
      </c>
      <c r="Q228" s="33">
        <v>1.5</v>
      </c>
      <c r="R228" s="33">
        <v>1.57</v>
      </c>
    </row>
    <row r="229" spans="2:18">
      <c r="B229" s="7">
        <v>181</v>
      </c>
      <c r="C229" s="33">
        <v>84.09</v>
      </c>
      <c r="D229" s="34">
        <v>97.92</v>
      </c>
      <c r="E229" s="34">
        <v>91.29</v>
      </c>
      <c r="F229" s="34">
        <v>93.02</v>
      </c>
      <c r="G229" s="34">
        <v>75.010000000000005</v>
      </c>
      <c r="H229" s="34">
        <v>94.03</v>
      </c>
      <c r="I229" s="33">
        <v>93.46</v>
      </c>
      <c r="J229" s="34">
        <v>94.91</v>
      </c>
      <c r="K229" s="34">
        <v>91.86</v>
      </c>
      <c r="L229" s="34">
        <v>92.16</v>
      </c>
      <c r="M229" s="34">
        <v>0.68</v>
      </c>
      <c r="N229" s="33">
        <v>1.36</v>
      </c>
      <c r="O229" s="33">
        <v>0.98</v>
      </c>
      <c r="P229" s="33">
        <v>1.48</v>
      </c>
      <c r="Q229" s="33">
        <v>1.88</v>
      </c>
      <c r="R229" s="33">
        <v>1.02</v>
      </c>
    </row>
    <row r="230" spans="2:18">
      <c r="B230" s="7">
        <v>182</v>
      </c>
      <c r="C230" s="33">
        <v>78.59</v>
      </c>
      <c r="D230" s="34">
        <v>99.71</v>
      </c>
      <c r="E230" s="34">
        <v>91.43</v>
      </c>
      <c r="F230" s="34">
        <v>81.33</v>
      </c>
      <c r="G230" s="34">
        <v>94.29</v>
      </c>
      <c r="H230" s="34">
        <v>96.61</v>
      </c>
      <c r="I230" s="33">
        <v>97.89</v>
      </c>
      <c r="J230" s="34">
        <v>77.040000000000006</v>
      </c>
      <c r="K230" s="34">
        <v>80.2</v>
      </c>
      <c r="L230" s="34">
        <v>85.4</v>
      </c>
      <c r="M230" s="34">
        <v>1.32</v>
      </c>
      <c r="N230" s="33">
        <v>1.8</v>
      </c>
      <c r="O230" s="33">
        <v>1.87</v>
      </c>
      <c r="P230" s="33">
        <v>1.58</v>
      </c>
      <c r="Q230" s="33">
        <v>1.45</v>
      </c>
      <c r="R230" s="33">
        <v>1.7</v>
      </c>
    </row>
    <row r="231" spans="2:18">
      <c r="B231" s="7">
        <v>183</v>
      </c>
      <c r="C231" s="33">
        <v>82.9</v>
      </c>
      <c r="D231" s="34">
        <v>88.1</v>
      </c>
      <c r="E231" s="34">
        <v>76.02</v>
      </c>
      <c r="F231" s="34">
        <v>79.97</v>
      </c>
      <c r="G231" s="34">
        <v>78.7</v>
      </c>
      <c r="H231" s="34">
        <v>92.15</v>
      </c>
      <c r="I231" s="33">
        <v>90.02</v>
      </c>
      <c r="J231" s="34">
        <v>77.83</v>
      </c>
      <c r="K231" s="34">
        <v>92.79</v>
      </c>
      <c r="L231" s="34">
        <v>98.25</v>
      </c>
      <c r="M231" s="34">
        <v>0.85</v>
      </c>
      <c r="N231" s="33">
        <v>1.25</v>
      </c>
      <c r="O231" s="33">
        <v>0.75</v>
      </c>
      <c r="P231" s="33">
        <v>1.08</v>
      </c>
      <c r="Q231" s="33">
        <v>1.26</v>
      </c>
      <c r="R231" s="33">
        <v>1.83</v>
      </c>
    </row>
    <row r="232" spans="2:18">
      <c r="B232" s="7">
        <v>184</v>
      </c>
      <c r="C232" s="33">
        <v>94.51</v>
      </c>
      <c r="D232" s="34">
        <v>86.62</v>
      </c>
      <c r="E232" s="34">
        <v>95.51</v>
      </c>
      <c r="F232" s="34">
        <v>90.75</v>
      </c>
      <c r="G232" s="34">
        <v>95.24</v>
      </c>
      <c r="H232" s="34">
        <v>89.75</v>
      </c>
      <c r="I232" s="33">
        <v>91.39</v>
      </c>
      <c r="J232" s="34">
        <v>78.86</v>
      </c>
      <c r="K232" s="34">
        <v>93.56</v>
      </c>
      <c r="L232" s="34">
        <v>98.48</v>
      </c>
      <c r="M232" s="34">
        <v>0.55000000000000004</v>
      </c>
      <c r="N232" s="33">
        <v>1.59</v>
      </c>
      <c r="O232" s="33">
        <v>1.78</v>
      </c>
      <c r="P232" s="33">
        <v>0.88</v>
      </c>
      <c r="Q232" s="33">
        <v>1.83</v>
      </c>
      <c r="R232" s="33">
        <v>1.56</v>
      </c>
    </row>
    <row r="233" spans="2:18">
      <c r="B233" s="7">
        <v>185</v>
      </c>
      <c r="C233" s="33">
        <v>93.8</v>
      </c>
      <c r="D233" s="34">
        <v>78.69</v>
      </c>
      <c r="E233" s="34">
        <v>81.94</v>
      </c>
      <c r="F233" s="34">
        <v>97.96</v>
      </c>
      <c r="G233" s="34">
        <v>81.430000000000007</v>
      </c>
      <c r="H233" s="34">
        <v>91.71</v>
      </c>
      <c r="I233" s="33">
        <v>90.31</v>
      </c>
      <c r="J233" s="34">
        <v>77.680000000000007</v>
      </c>
      <c r="K233" s="34">
        <v>88.47</v>
      </c>
      <c r="L233" s="34">
        <v>88.9</v>
      </c>
      <c r="M233" s="34">
        <v>1.72</v>
      </c>
      <c r="N233" s="33">
        <v>1.35</v>
      </c>
      <c r="O233" s="33">
        <v>0.89</v>
      </c>
      <c r="P233" s="33">
        <v>1.53</v>
      </c>
      <c r="Q233" s="33">
        <v>1.25</v>
      </c>
      <c r="R233" s="33">
        <v>0.87</v>
      </c>
    </row>
    <row r="234" spans="2:18">
      <c r="B234" s="7">
        <v>186</v>
      </c>
      <c r="C234" s="33">
        <v>80.56</v>
      </c>
      <c r="D234" s="34">
        <v>98.17</v>
      </c>
      <c r="E234" s="34">
        <v>96.05</v>
      </c>
      <c r="F234" s="34">
        <v>82.81</v>
      </c>
      <c r="G234" s="34">
        <v>88.77</v>
      </c>
      <c r="H234" s="34">
        <v>94.99</v>
      </c>
      <c r="I234" s="33">
        <v>89.5</v>
      </c>
      <c r="J234" s="34">
        <v>95.64</v>
      </c>
      <c r="K234" s="34">
        <v>82.46</v>
      </c>
      <c r="L234" s="34">
        <v>90.5</v>
      </c>
      <c r="M234" s="34">
        <v>1.53</v>
      </c>
      <c r="N234" s="33">
        <v>1.02</v>
      </c>
      <c r="O234" s="33">
        <v>1.95</v>
      </c>
      <c r="P234" s="33">
        <v>1.56</v>
      </c>
      <c r="Q234" s="33">
        <v>1.2</v>
      </c>
      <c r="R234" s="33">
        <v>1.73</v>
      </c>
    </row>
    <row r="235" spans="2:18">
      <c r="B235" s="7">
        <v>187</v>
      </c>
      <c r="C235" s="33">
        <v>96.11</v>
      </c>
      <c r="D235" s="34">
        <v>98.16</v>
      </c>
      <c r="E235" s="34">
        <v>89.73</v>
      </c>
      <c r="F235" s="34">
        <v>91.81</v>
      </c>
      <c r="G235" s="34">
        <v>98.24</v>
      </c>
      <c r="H235" s="34">
        <v>97.7</v>
      </c>
      <c r="I235" s="33">
        <v>98.6</v>
      </c>
      <c r="J235" s="34">
        <v>93.7</v>
      </c>
      <c r="K235" s="34">
        <v>99.09</v>
      </c>
      <c r="L235" s="34">
        <v>98.06</v>
      </c>
      <c r="M235" s="34">
        <v>0.77</v>
      </c>
      <c r="N235" s="33">
        <v>1.4</v>
      </c>
      <c r="O235" s="33">
        <v>1.76</v>
      </c>
      <c r="P235" s="33">
        <v>1.22</v>
      </c>
      <c r="Q235" s="33">
        <v>1.79</v>
      </c>
      <c r="R235" s="33">
        <v>0.74</v>
      </c>
    </row>
    <row r="236" spans="2:18">
      <c r="B236" s="7">
        <v>188</v>
      </c>
      <c r="C236" s="33">
        <v>80.489999999999995</v>
      </c>
      <c r="D236" s="34">
        <v>90.07</v>
      </c>
      <c r="E236" s="34">
        <v>96.87</v>
      </c>
      <c r="F236" s="34">
        <v>81.05</v>
      </c>
      <c r="G236" s="34">
        <v>79.459999999999994</v>
      </c>
      <c r="H236" s="34">
        <v>87.01</v>
      </c>
      <c r="I236" s="33">
        <v>99.41</v>
      </c>
      <c r="J236" s="34">
        <v>88.91</v>
      </c>
      <c r="K236" s="34">
        <v>90.88</v>
      </c>
      <c r="L236" s="34">
        <v>82.35</v>
      </c>
      <c r="M236" s="34">
        <v>1.34</v>
      </c>
      <c r="N236" s="33">
        <v>0.56000000000000005</v>
      </c>
      <c r="O236" s="33">
        <v>1.53</v>
      </c>
      <c r="P236" s="33">
        <v>0.75</v>
      </c>
      <c r="Q236" s="33">
        <v>0.62</v>
      </c>
      <c r="R236" s="33">
        <v>1.88</v>
      </c>
    </row>
    <row r="237" spans="2:18">
      <c r="B237" s="7">
        <v>189</v>
      </c>
      <c r="C237" s="33">
        <v>92.92</v>
      </c>
      <c r="D237" s="34">
        <v>98.59</v>
      </c>
      <c r="E237" s="34">
        <v>87.84</v>
      </c>
      <c r="F237" s="34">
        <v>81.8</v>
      </c>
      <c r="G237" s="34">
        <v>96.98</v>
      </c>
      <c r="H237" s="34">
        <v>96.04</v>
      </c>
      <c r="I237" s="33">
        <v>87.54</v>
      </c>
      <c r="J237" s="34">
        <v>84.15</v>
      </c>
      <c r="K237" s="34">
        <v>75.88</v>
      </c>
      <c r="L237" s="34">
        <v>98.42</v>
      </c>
      <c r="M237" s="34">
        <v>1.52</v>
      </c>
      <c r="N237" s="33">
        <v>0.73</v>
      </c>
      <c r="O237" s="33">
        <v>0.85</v>
      </c>
      <c r="P237" s="33">
        <v>0.5</v>
      </c>
      <c r="Q237" s="33">
        <v>1.62</v>
      </c>
      <c r="R237" s="33">
        <v>1.28</v>
      </c>
    </row>
    <row r="238" spans="2:18">
      <c r="B238" s="7">
        <v>190</v>
      </c>
      <c r="C238" s="33">
        <v>98.13</v>
      </c>
      <c r="D238" s="34">
        <v>96.5</v>
      </c>
      <c r="E238" s="34">
        <v>76.59</v>
      </c>
      <c r="F238" s="34">
        <v>81.08</v>
      </c>
      <c r="G238" s="34">
        <v>90.22</v>
      </c>
      <c r="H238" s="34">
        <v>78.349999999999994</v>
      </c>
      <c r="I238" s="33">
        <v>95.06</v>
      </c>
      <c r="J238" s="34">
        <v>84.78</v>
      </c>
      <c r="K238" s="34">
        <v>79.3</v>
      </c>
      <c r="L238" s="34">
        <v>80.239999999999995</v>
      </c>
      <c r="M238" s="34">
        <v>0.9</v>
      </c>
      <c r="N238" s="33">
        <v>0.67</v>
      </c>
      <c r="O238" s="33">
        <v>1.49</v>
      </c>
      <c r="P238" s="33">
        <v>0.84</v>
      </c>
      <c r="Q238" s="33">
        <v>0.81</v>
      </c>
      <c r="R238" s="33">
        <v>1.86</v>
      </c>
    </row>
    <row r="239" spans="2:18">
      <c r="B239" s="7">
        <v>191</v>
      </c>
      <c r="C239" s="33">
        <v>94.84</v>
      </c>
      <c r="D239" s="34">
        <v>79.73</v>
      </c>
      <c r="E239" s="34">
        <v>85.13</v>
      </c>
      <c r="F239" s="34">
        <v>80.56</v>
      </c>
      <c r="G239" s="34">
        <v>76.86</v>
      </c>
      <c r="H239" s="34">
        <v>80.12</v>
      </c>
      <c r="I239" s="33">
        <v>83.52</v>
      </c>
      <c r="J239" s="34">
        <v>83.26</v>
      </c>
      <c r="K239" s="34">
        <v>91.22</v>
      </c>
      <c r="L239" s="34">
        <v>82.35</v>
      </c>
      <c r="M239" s="34">
        <v>1.97</v>
      </c>
      <c r="N239" s="33">
        <v>1.9</v>
      </c>
      <c r="O239" s="33">
        <v>1.1200000000000001</v>
      </c>
      <c r="P239" s="33">
        <v>1.98</v>
      </c>
      <c r="Q239" s="33">
        <v>1.44</v>
      </c>
      <c r="R239" s="33">
        <v>1.41</v>
      </c>
    </row>
    <row r="240" spans="2:18">
      <c r="B240" s="7">
        <v>192</v>
      </c>
      <c r="C240" s="33">
        <v>81.95</v>
      </c>
      <c r="D240" s="34">
        <v>80.7</v>
      </c>
      <c r="E240" s="34">
        <v>85.14</v>
      </c>
      <c r="F240" s="34">
        <v>76.39</v>
      </c>
      <c r="G240" s="34">
        <v>95.6</v>
      </c>
      <c r="H240" s="34">
        <v>86.43</v>
      </c>
      <c r="I240" s="33">
        <v>94.15</v>
      </c>
      <c r="J240" s="34">
        <v>77.61</v>
      </c>
      <c r="K240" s="34">
        <v>83.94</v>
      </c>
      <c r="L240" s="34">
        <v>79.069999999999993</v>
      </c>
      <c r="M240" s="34">
        <v>1.85</v>
      </c>
      <c r="N240" s="33">
        <v>0.59</v>
      </c>
      <c r="O240" s="33">
        <v>1.26</v>
      </c>
      <c r="P240" s="33">
        <v>1.98</v>
      </c>
      <c r="Q240" s="33">
        <v>1.33</v>
      </c>
      <c r="R240" s="33">
        <v>0.84</v>
      </c>
    </row>
    <row r="241" spans="2:18">
      <c r="B241" s="7">
        <v>193</v>
      </c>
      <c r="C241" s="33">
        <v>90.33</v>
      </c>
      <c r="D241" s="34">
        <v>79.97</v>
      </c>
      <c r="E241" s="34">
        <v>89.66</v>
      </c>
      <c r="F241" s="34">
        <v>82.03</v>
      </c>
      <c r="G241" s="34">
        <v>80.3</v>
      </c>
      <c r="H241" s="34">
        <v>91.15</v>
      </c>
      <c r="I241" s="33">
        <v>83.06</v>
      </c>
      <c r="J241" s="34">
        <v>87.86</v>
      </c>
      <c r="K241" s="34">
        <v>84.22</v>
      </c>
      <c r="L241" s="34">
        <v>81.98</v>
      </c>
      <c r="M241" s="34">
        <v>0.68</v>
      </c>
      <c r="N241" s="33">
        <v>1.22</v>
      </c>
      <c r="O241" s="33">
        <v>0.8</v>
      </c>
      <c r="P241" s="33">
        <v>0.79</v>
      </c>
      <c r="Q241" s="33">
        <v>1.39</v>
      </c>
      <c r="R241" s="33">
        <v>1</v>
      </c>
    </row>
    <row r="242" spans="2:18">
      <c r="B242" s="7">
        <v>194</v>
      </c>
      <c r="C242" s="33">
        <v>88.66</v>
      </c>
      <c r="D242" s="34">
        <v>76.52</v>
      </c>
      <c r="E242" s="34">
        <v>77</v>
      </c>
      <c r="F242" s="34">
        <v>90.45</v>
      </c>
      <c r="G242" s="34">
        <v>76.61</v>
      </c>
      <c r="H242" s="34">
        <v>81.459999999999994</v>
      </c>
      <c r="I242" s="33">
        <v>76.819999999999993</v>
      </c>
      <c r="J242" s="34">
        <v>93.79</v>
      </c>
      <c r="K242" s="34">
        <v>98.13</v>
      </c>
      <c r="L242" s="34">
        <v>84.84</v>
      </c>
      <c r="M242" s="34">
        <v>1.47</v>
      </c>
      <c r="N242" s="33">
        <v>0.77</v>
      </c>
      <c r="O242" s="33">
        <v>1.61</v>
      </c>
      <c r="P242" s="33">
        <v>1.8</v>
      </c>
      <c r="Q242" s="33">
        <v>0.84</v>
      </c>
      <c r="R242" s="33">
        <v>1.06</v>
      </c>
    </row>
    <row r="243" spans="2:18">
      <c r="B243" s="7">
        <v>195</v>
      </c>
      <c r="C243" s="33">
        <v>85.91</v>
      </c>
      <c r="D243" s="34">
        <v>86.66</v>
      </c>
      <c r="E243" s="34">
        <v>80.61</v>
      </c>
      <c r="F243" s="34">
        <v>80.099999999999994</v>
      </c>
      <c r="G243" s="34">
        <v>96.01</v>
      </c>
      <c r="H243" s="34">
        <v>79.42</v>
      </c>
      <c r="I243" s="33">
        <v>94.73</v>
      </c>
      <c r="J243" s="34">
        <v>98.04</v>
      </c>
      <c r="K243" s="34">
        <v>82.4</v>
      </c>
      <c r="L243" s="34">
        <v>96.25</v>
      </c>
      <c r="M243" s="34">
        <v>1.31</v>
      </c>
      <c r="N243" s="33">
        <v>0.86</v>
      </c>
      <c r="O243" s="33">
        <v>1.36</v>
      </c>
      <c r="P243" s="33">
        <v>0.72</v>
      </c>
      <c r="Q243" s="33">
        <v>0.93</v>
      </c>
      <c r="R243" s="33">
        <v>0.8</v>
      </c>
    </row>
    <row r="244" spans="2:18">
      <c r="B244" s="7">
        <v>196</v>
      </c>
      <c r="C244" s="33">
        <v>79.400000000000006</v>
      </c>
      <c r="D244" s="34">
        <v>76.400000000000006</v>
      </c>
      <c r="E244" s="34">
        <v>77</v>
      </c>
      <c r="F244" s="34">
        <v>87.1</v>
      </c>
      <c r="G244" s="34">
        <v>86.64</v>
      </c>
      <c r="H244" s="34">
        <v>93.98</v>
      </c>
      <c r="I244" s="33">
        <v>86.99</v>
      </c>
      <c r="J244" s="34">
        <v>91.35</v>
      </c>
      <c r="K244" s="34">
        <v>89.87</v>
      </c>
      <c r="L244" s="34">
        <v>87.61</v>
      </c>
      <c r="M244" s="34">
        <v>1.7</v>
      </c>
      <c r="N244" s="33">
        <v>1.99</v>
      </c>
      <c r="O244" s="33">
        <v>1.25</v>
      </c>
      <c r="P244" s="33">
        <v>1.23</v>
      </c>
      <c r="Q244" s="33">
        <v>0.82</v>
      </c>
      <c r="R244" s="33">
        <v>1.53</v>
      </c>
    </row>
    <row r="245" spans="2:18">
      <c r="B245" s="7">
        <v>197</v>
      </c>
      <c r="C245" s="33">
        <v>78.489999999999995</v>
      </c>
      <c r="D245" s="34">
        <v>92.03</v>
      </c>
      <c r="E245" s="34">
        <v>97.99</v>
      </c>
      <c r="F245" s="34">
        <v>99.22</v>
      </c>
      <c r="G245" s="34">
        <v>87.6</v>
      </c>
      <c r="H245" s="34">
        <v>75.010000000000005</v>
      </c>
      <c r="I245" s="33">
        <v>80.319999999999993</v>
      </c>
      <c r="J245" s="34">
        <v>90.16</v>
      </c>
      <c r="K245" s="34">
        <v>84.53</v>
      </c>
      <c r="L245" s="34">
        <v>85.71</v>
      </c>
      <c r="M245" s="34">
        <v>1.86</v>
      </c>
      <c r="N245" s="33">
        <v>0.76</v>
      </c>
      <c r="O245" s="33">
        <v>1.74</v>
      </c>
      <c r="P245" s="33">
        <v>0.6</v>
      </c>
      <c r="Q245" s="33">
        <v>0.63</v>
      </c>
      <c r="R245" s="33">
        <v>1.29</v>
      </c>
    </row>
    <row r="246" spans="2:18">
      <c r="B246" s="7">
        <v>198</v>
      </c>
      <c r="C246" s="33">
        <v>78.459999999999994</v>
      </c>
      <c r="D246" s="34">
        <v>96.21</v>
      </c>
      <c r="E246" s="34">
        <v>92.39</v>
      </c>
      <c r="F246" s="34">
        <v>90.57</v>
      </c>
      <c r="G246" s="34">
        <v>87.33</v>
      </c>
      <c r="H246" s="34">
        <v>81.430000000000007</v>
      </c>
      <c r="I246" s="33">
        <v>94.75</v>
      </c>
      <c r="J246" s="34">
        <v>88.9</v>
      </c>
      <c r="K246" s="34">
        <v>81.45</v>
      </c>
      <c r="L246" s="34">
        <v>89.96</v>
      </c>
      <c r="M246" s="34">
        <v>1.71</v>
      </c>
      <c r="N246" s="33">
        <v>0.95</v>
      </c>
      <c r="O246" s="33">
        <v>1.96</v>
      </c>
      <c r="P246" s="33">
        <v>1.34</v>
      </c>
      <c r="Q246" s="33">
        <v>1.75</v>
      </c>
      <c r="R246" s="33">
        <v>1.71</v>
      </c>
    </row>
    <row r="247" spans="2:18">
      <c r="B247" s="7">
        <v>199</v>
      </c>
      <c r="C247" s="33">
        <v>84.11</v>
      </c>
      <c r="D247" s="34">
        <v>84.14</v>
      </c>
      <c r="E247" s="34">
        <v>83.11</v>
      </c>
      <c r="F247" s="34">
        <v>80.400000000000006</v>
      </c>
      <c r="G247" s="34">
        <v>82.69</v>
      </c>
      <c r="H247" s="34">
        <v>85.33</v>
      </c>
      <c r="I247" s="33">
        <v>77.349999999999994</v>
      </c>
      <c r="J247" s="34">
        <v>87.46</v>
      </c>
      <c r="K247" s="34">
        <v>78.66</v>
      </c>
      <c r="L247" s="34">
        <v>86.05</v>
      </c>
      <c r="M247" s="34">
        <v>0.81</v>
      </c>
      <c r="N247" s="33">
        <v>1.36</v>
      </c>
      <c r="O247" s="33">
        <v>1.85</v>
      </c>
      <c r="P247" s="33">
        <v>0.86</v>
      </c>
      <c r="Q247" s="33">
        <v>1.72</v>
      </c>
      <c r="R247" s="33">
        <v>0.78</v>
      </c>
    </row>
    <row r="248" spans="2:18">
      <c r="B248" s="7">
        <v>200</v>
      </c>
      <c r="C248" s="33">
        <v>86.37</v>
      </c>
      <c r="D248" s="34">
        <v>86.85</v>
      </c>
      <c r="E248" s="34">
        <v>75.88</v>
      </c>
      <c r="F248" s="34">
        <v>89.16</v>
      </c>
      <c r="G248" s="34">
        <v>97.56</v>
      </c>
      <c r="H248" s="34">
        <v>77.73</v>
      </c>
      <c r="I248" s="33">
        <v>84.98</v>
      </c>
      <c r="J248" s="34">
        <v>75.400000000000006</v>
      </c>
      <c r="K248" s="34">
        <v>99.77</v>
      </c>
      <c r="L248" s="34">
        <v>76.8</v>
      </c>
      <c r="M248" s="34">
        <v>1.41</v>
      </c>
      <c r="N248" s="33">
        <v>1.0900000000000001</v>
      </c>
      <c r="O248" s="33">
        <v>1.89</v>
      </c>
      <c r="P248" s="33">
        <v>1.48</v>
      </c>
      <c r="Q248" s="33">
        <v>1.53</v>
      </c>
      <c r="R248" s="33">
        <v>0.64</v>
      </c>
    </row>
    <row r="249" spans="2:18">
      <c r="B249" s="7">
        <v>201</v>
      </c>
      <c r="C249" s="33">
        <v>79.87</v>
      </c>
      <c r="D249" s="34">
        <v>83.73</v>
      </c>
      <c r="E249" s="34">
        <v>86.93</v>
      </c>
      <c r="F249" s="34">
        <v>89.18</v>
      </c>
      <c r="G249" s="34">
        <v>94.01</v>
      </c>
      <c r="H249" s="34">
        <v>79.34</v>
      </c>
      <c r="I249" s="33">
        <v>95.42</v>
      </c>
      <c r="J249" s="34">
        <v>92.81</v>
      </c>
      <c r="K249" s="34">
        <v>85.29</v>
      </c>
      <c r="L249" s="34">
        <v>94.33</v>
      </c>
      <c r="M249" s="34">
        <v>0.65</v>
      </c>
      <c r="N249" s="33">
        <v>1.1299999999999999</v>
      </c>
      <c r="O249" s="33">
        <v>0.61</v>
      </c>
      <c r="P249" s="33">
        <v>0.72</v>
      </c>
      <c r="Q249" s="33">
        <v>0.96</v>
      </c>
      <c r="R249" s="33">
        <v>0.65</v>
      </c>
    </row>
    <row r="250" spans="2:18">
      <c r="B250" s="7">
        <v>202</v>
      </c>
      <c r="C250" s="33">
        <v>99.82</v>
      </c>
      <c r="D250" s="34">
        <v>94.59</v>
      </c>
      <c r="E250" s="34">
        <v>87.36</v>
      </c>
      <c r="F250" s="34">
        <v>84.14</v>
      </c>
      <c r="G250" s="34">
        <v>78.569999999999993</v>
      </c>
      <c r="H250" s="34">
        <v>77.44</v>
      </c>
      <c r="I250" s="33">
        <v>79.349999999999994</v>
      </c>
      <c r="J250" s="34">
        <v>75.89</v>
      </c>
      <c r="K250" s="34">
        <v>76.459999999999994</v>
      </c>
      <c r="L250" s="34">
        <v>78.67</v>
      </c>
      <c r="M250" s="34">
        <v>1.02</v>
      </c>
      <c r="N250" s="33">
        <v>1.31</v>
      </c>
      <c r="O250" s="33">
        <v>1.85</v>
      </c>
      <c r="P250" s="33">
        <v>1.03</v>
      </c>
      <c r="Q250" s="33">
        <v>0.77</v>
      </c>
      <c r="R250" s="33">
        <v>1.77</v>
      </c>
    </row>
    <row r="251" spans="2:18">
      <c r="B251" s="7">
        <v>203</v>
      </c>
      <c r="C251" s="33">
        <v>80.67</v>
      </c>
      <c r="D251" s="34">
        <v>97.26</v>
      </c>
      <c r="E251" s="34">
        <v>76.17</v>
      </c>
      <c r="F251" s="34">
        <v>87.23</v>
      </c>
      <c r="G251" s="34">
        <v>98.94</v>
      </c>
      <c r="H251" s="34">
        <v>98.28</v>
      </c>
      <c r="I251" s="33">
        <v>90.96</v>
      </c>
      <c r="J251" s="34">
        <v>87.24</v>
      </c>
      <c r="K251" s="34">
        <v>80.33</v>
      </c>
      <c r="L251" s="34">
        <v>75.56</v>
      </c>
      <c r="M251" s="34">
        <v>1.07</v>
      </c>
      <c r="N251" s="33">
        <v>1.88</v>
      </c>
      <c r="O251" s="33">
        <v>1.01</v>
      </c>
      <c r="P251" s="33">
        <v>1.77</v>
      </c>
      <c r="Q251" s="33">
        <v>0.91</v>
      </c>
      <c r="R251" s="33">
        <v>1.73</v>
      </c>
    </row>
    <row r="252" spans="2:18">
      <c r="B252" s="7">
        <v>204</v>
      </c>
      <c r="C252" s="33">
        <v>86.73</v>
      </c>
      <c r="D252" s="34">
        <v>96.32</v>
      </c>
      <c r="E252" s="34">
        <v>97.19</v>
      </c>
      <c r="F252" s="34">
        <v>83.09</v>
      </c>
      <c r="G252" s="34">
        <v>76.55</v>
      </c>
      <c r="H252" s="34">
        <v>94.97</v>
      </c>
      <c r="I252" s="33">
        <v>88.29</v>
      </c>
      <c r="J252" s="34">
        <v>92.57</v>
      </c>
      <c r="K252" s="34">
        <v>85.47</v>
      </c>
      <c r="L252" s="34">
        <v>95.68</v>
      </c>
      <c r="M252" s="34">
        <v>0.71</v>
      </c>
      <c r="N252" s="33">
        <v>0.72</v>
      </c>
      <c r="O252" s="33">
        <v>0.98</v>
      </c>
      <c r="P252" s="33">
        <v>0.57999999999999996</v>
      </c>
      <c r="Q252" s="33">
        <v>1.7</v>
      </c>
      <c r="R252" s="33">
        <v>1.06</v>
      </c>
    </row>
    <row r="253" spans="2:18">
      <c r="B253" s="7">
        <v>205</v>
      </c>
      <c r="C253" s="33">
        <v>83.12</v>
      </c>
      <c r="D253" s="34">
        <v>84.27</v>
      </c>
      <c r="E253" s="34">
        <v>87.14</v>
      </c>
      <c r="F253" s="34">
        <v>79.23</v>
      </c>
      <c r="G253" s="34">
        <v>95.57</v>
      </c>
      <c r="H253" s="34">
        <v>99.48</v>
      </c>
      <c r="I253" s="33">
        <v>80.17</v>
      </c>
      <c r="J253" s="34">
        <v>78.94</v>
      </c>
      <c r="K253" s="34">
        <v>76.73</v>
      </c>
      <c r="L253" s="34">
        <v>87.12</v>
      </c>
      <c r="M253" s="34">
        <v>1.22</v>
      </c>
      <c r="N253" s="33">
        <v>1.71</v>
      </c>
      <c r="O253" s="33">
        <v>1.2</v>
      </c>
      <c r="P253" s="33">
        <v>0.93</v>
      </c>
      <c r="Q253" s="33">
        <v>1.21</v>
      </c>
      <c r="R253" s="33">
        <v>1.57</v>
      </c>
    </row>
    <row r="254" spans="2:18">
      <c r="B254" s="7">
        <v>206</v>
      </c>
      <c r="C254" s="33">
        <v>76.42</v>
      </c>
      <c r="D254" s="34">
        <v>98.18</v>
      </c>
      <c r="E254" s="34">
        <v>95.46</v>
      </c>
      <c r="F254" s="34">
        <v>83.08</v>
      </c>
      <c r="G254" s="34">
        <v>96.94</v>
      </c>
      <c r="H254" s="34">
        <v>80.010000000000005</v>
      </c>
      <c r="I254" s="33">
        <v>90.04</v>
      </c>
      <c r="J254" s="34">
        <v>85.24</v>
      </c>
      <c r="K254" s="34">
        <v>92.26</v>
      </c>
      <c r="L254" s="34">
        <v>75.61</v>
      </c>
      <c r="M254" s="34">
        <v>1.25</v>
      </c>
      <c r="N254" s="33">
        <v>0.83</v>
      </c>
      <c r="O254" s="33">
        <v>1.18</v>
      </c>
      <c r="P254" s="33">
        <v>0.78</v>
      </c>
      <c r="Q254" s="33">
        <v>0.66</v>
      </c>
      <c r="R254" s="33">
        <v>1.73</v>
      </c>
    </row>
    <row r="255" spans="2:18">
      <c r="B255" s="7">
        <v>207</v>
      </c>
      <c r="C255" s="33">
        <v>82.18</v>
      </c>
      <c r="D255" s="34">
        <v>89.13</v>
      </c>
      <c r="E255" s="34">
        <v>78.84</v>
      </c>
      <c r="F255" s="34">
        <v>77.010000000000005</v>
      </c>
      <c r="G255" s="34">
        <v>99.74</v>
      </c>
      <c r="H255" s="34">
        <v>90.12</v>
      </c>
      <c r="I255" s="33">
        <v>80.22</v>
      </c>
      <c r="J255" s="34">
        <v>91.78</v>
      </c>
      <c r="K255" s="34">
        <v>91.94</v>
      </c>
      <c r="L255" s="34">
        <v>87.26</v>
      </c>
      <c r="M255" s="34">
        <v>0.87</v>
      </c>
      <c r="N255" s="33">
        <v>0.97</v>
      </c>
      <c r="O255" s="33">
        <v>1.58</v>
      </c>
      <c r="P255" s="33">
        <v>1.76</v>
      </c>
      <c r="Q255" s="33">
        <v>1.69</v>
      </c>
      <c r="R255" s="33">
        <v>1.67</v>
      </c>
    </row>
    <row r="256" spans="2:18">
      <c r="B256" s="7">
        <v>208</v>
      </c>
      <c r="C256" s="33">
        <v>87.03</v>
      </c>
      <c r="D256" s="34">
        <v>85.16</v>
      </c>
      <c r="E256" s="34">
        <v>90.54</v>
      </c>
      <c r="F256" s="34">
        <v>78.48</v>
      </c>
      <c r="G256" s="34">
        <v>81.150000000000006</v>
      </c>
      <c r="H256" s="34">
        <v>98.02</v>
      </c>
      <c r="I256" s="33">
        <v>98.54</v>
      </c>
      <c r="J256" s="34">
        <v>95.82</v>
      </c>
      <c r="K256" s="34">
        <v>83.06</v>
      </c>
      <c r="L256" s="34">
        <v>88.47</v>
      </c>
      <c r="M256" s="34">
        <v>1.74</v>
      </c>
      <c r="N256" s="33">
        <v>1.31</v>
      </c>
      <c r="O256" s="33">
        <v>1.75</v>
      </c>
      <c r="P256" s="33">
        <v>1.48</v>
      </c>
      <c r="Q256" s="33">
        <v>0.85</v>
      </c>
      <c r="R256" s="33">
        <v>0.85</v>
      </c>
    </row>
    <row r="257" spans="2:18">
      <c r="B257" s="7">
        <v>209</v>
      </c>
      <c r="C257" s="33">
        <v>88.95</v>
      </c>
      <c r="D257" s="34">
        <v>98.25</v>
      </c>
      <c r="E257" s="34">
        <v>87.64</v>
      </c>
      <c r="F257" s="34">
        <v>87.55</v>
      </c>
      <c r="G257" s="34">
        <v>81.95</v>
      </c>
      <c r="H257" s="34">
        <v>98.05</v>
      </c>
      <c r="I257" s="33">
        <v>76.11</v>
      </c>
      <c r="J257" s="34">
        <v>86.34</v>
      </c>
      <c r="K257" s="34">
        <v>75.55</v>
      </c>
      <c r="L257" s="34">
        <v>95.91</v>
      </c>
      <c r="M257" s="34">
        <v>1.46</v>
      </c>
      <c r="N257" s="33">
        <v>0.61</v>
      </c>
      <c r="O257" s="33">
        <v>1.72</v>
      </c>
      <c r="P257" s="33">
        <v>1.17</v>
      </c>
      <c r="Q257" s="33">
        <v>0.77</v>
      </c>
      <c r="R257" s="33">
        <v>1.47</v>
      </c>
    </row>
    <row r="258" spans="2:18">
      <c r="B258" s="7">
        <v>210</v>
      </c>
      <c r="C258" s="33">
        <v>80.510000000000005</v>
      </c>
      <c r="D258" s="34">
        <v>83.86</v>
      </c>
      <c r="E258" s="34">
        <v>82.16</v>
      </c>
      <c r="F258" s="34">
        <v>76.400000000000006</v>
      </c>
      <c r="G258" s="34">
        <v>95.17</v>
      </c>
      <c r="H258" s="34">
        <v>95.37</v>
      </c>
      <c r="I258" s="33">
        <v>82.09</v>
      </c>
      <c r="J258" s="34">
        <v>78.260000000000005</v>
      </c>
      <c r="K258" s="34">
        <v>75.569999999999993</v>
      </c>
      <c r="L258" s="34">
        <v>85.06</v>
      </c>
      <c r="M258" s="34">
        <v>1.4</v>
      </c>
      <c r="N258" s="33">
        <v>0.56999999999999995</v>
      </c>
      <c r="O258" s="33">
        <v>1.4</v>
      </c>
      <c r="P258" s="33">
        <v>1.97</v>
      </c>
      <c r="Q258" s="33">
        <v>1.42</v>
      </c>
      <c r="R258" s="33">
        <v>1.34</v>
      </c>
    </row>
    <row r="259" spans="2:18">
      <c r="B259" s="7">
        <v>211</v>
      </c>
      <c r="C259" s="33">
        <v>92.23</v>
      </c>
      <c r="D259" s="34">
        <v>76.77</v>
      </c>
      <c r="E259" s="34">
        <v>98.77</v>
      </c>
      <c r="F259" s="34">
        <v>97.24</v>
      </c>
      <c r="G259" s="34">
        <v>93.27</v>
      </c>
      <c r="H259" s="34">
        <v>94.05</v>
      </c>
      <c r="I259" s="33">
        <v>84.56</v>
      </c>
      <c r="J259" s="34">
        <v>94.3</v>
      </c>
      <c r="K259" s="34">
        <v>84.86</v>
      </c>
      <c r="L259" s="34">
        <v>91.5</v>
      </c>
      <c r="M259" s="34">
        <v>1.31</v>
      </c>
      <c r="N259" s="33">
        <v>1.73</v>
      </c>
      <c r="O259" s="33">
        <v>1.23</v>
      </c>
      <c r="P259" s="33">
        <v>1.79</v>
      </c>
      <c r="Q259" s="33">
        <v>1.36</v>
      </c>
      <c r="R259" s="33">
        <v>0.77</v>
      </c>
    </row>
    <row r="260" spans="2:18">
      <c r="B260" s="7">
        <v>212</v>
      </c>
      <c r="C260" s="33">
        <v>77.91</v>
      </c>
      <c r="D260" s="34">
        <v>97.33</v>
      </c>
      <c r="E260" s="34">
        <v>81.290000000000006</v>
      </c>
      <c r="F260" s="34">
        <v>90.21</v>
      </c>
      <c r="G260" s="34">
        <v>77.78</v>
      </c>
      <c r="H260" s="34">
        <v>95.66</v>
      </c>
      <c r="I260" s="33">
        <v>86.61</v>
      </c>
      <c r="J260" s="34">
        <v>96.72</v>
      </c>
      <c r="K260" s="34">
        <v>78.489999999999995</v>
      </c>
      <c r="L260" s="34">
        <v>99.23</v>
      </c>
      <c r="M260" s="34">
        <v>1.85</v>
      </c>
      <c r="N260" s="33">
        <v>1.57</v>
      </c>
      <c r="O260" s="33">
        <v>1.0900000000000001</v>
      </c>
      <c r="P260" s="33">
        <v>1.67</v>
      </c>
      <c r="Q260" s="33">
        <v>0.69</v>
      </c>
      <c r="R260" s="33">
        <v>0.59</v>
      </c>
    </row>
    <row r="261" spans="2:18">
      <c r="B261" s="7">
        <v>213</v>
      </c>
      <c r="C261" s="33">
        <v>85.24</v>
      </c>
      <c r="D261" s="34">
        <v>79.8</v>
      </c>
      <c r="E261" s="34">
        <v>80.63</v>
      </c>
      <c r="F261" s="34">
        <v>84.71</v>
      </c>
      <c r="G261" s="34">
        <v>87.03</v>
      </c>
      <c r="H261" s="34">
        <v>97.19</v>
      </c>
      <c r="I261" s="33">
        <v>79.17</v>
      </c>
      <c r="J261" s="34">
        <v>79.67</v>
      </c>
      <c r="K261" s="34">
        <v>99.75</v>
      </c>
      <c r="L261" s="34">
        <v>90.29</v>
      </c>
      <c r="M261" s="34">
        <v>1.03</v>
      </c>
      <c r="N261" s="33">
        <v>1.86</v>
      </c>
      <c r="O261" s="33">
        <v>1.55</v>
      </c>
      <c r="P261" s="33">
        <v>0.81</v>
      </c>
      <c r="Q261" s="33">
        <v>0.8</v>
      </c>
      <c r="R261" s="33">
        <v>1.1000000000000001</v>
      </c>
    </row>
    <row r="262" spans="2:18">
      <c r="B262" s="7">
        <v>214</v>
      </c>
      <c r="C262" s="33">
        <v>75.239999999999995</v>
      </c>
      <c r="D262" s="34">
        <v>95.45</v>
      </c>
      <c r="E262" s="34">
        <v>89.89</v>
      </c>
      <c r="F262" s="34">
        <v>99.29</v>
      </c>
      <c r="G262" s="34">
        <v>83.34</v>
      </c>
      <c r="H262" s="34">
        <v>90.68</v>
      </c>
      <c r="I262" s="33">
        <v>87.35</v>
      </c>
      <c r="J262" s="34">
        <v>89.11</v>
      </c>
      <c r="K262" s="34">
        <v>90.22</v>
      </c>
      <c r="L262" s="34">
        <v>82.31</v>
      </c>
      <c r="M262" s="34">
        <v>1.72</v>
      </c>
      <c r="N262" s="33">
        <v>0.68</v>
      </c>
      <c r="O262" s="33">
        <v>0.57999999999999996</v>
      </c>
      <c r="P262" s="33">
        <v>0.56000000000000005</v>
      </c>
      <c r="Q262" s="33">
        <v>0.9</v>
      </c>
      <c r="R262" s="33">
        <v>1.01</v>
      </c>
    </row>
    <row r="263" spans="2:18">
      <c r="B263" s="7">
        <v>215</v>
      </c>
      <c r="C263" s="33">
        <v>83.16</v>
      </c>
      <c r="D263" s="34">
        <v>99.3</v>
      </c>
      <c r="E263" s="34">
        <v>90.61</v>
      </c>
      <c r="F263" s="34">
        <v>87.92</v>
      </c>
      <c r="G263" s="34">
        <v>86.94</v>
      </c>
      <c r="H263" s="34">
        <v>96.42</v>
      </c>
      <c r="I263" s="33">
        <v>94.08</v>
      </c>
      <c r="J263" s="34">
        <v>89.78</v>
      </c>
      <c r="K263" s="34">
        <v>93.64</v>
      </c>
      <c r="L263" s="34">
        <v>75.89</v>
      </c>
      <c r="M263" s="34">
        <v>0.88</v>
      </c>
      <c r="N263" s="33">
        <v>1.54</v>
      </c>
      <c r="O263" s="33">
        <v>1.05</v>
      </c>
      <c r="P263" s="33">
        <v>0.99</v>
      </c>
      <c r="Q263" s="33">
        <v>1.34</v>
      </c>
      <c r="R263" s="33">
        <v>0.71</v>
      </c>
    </row>
    <row r="264" spans="2:18">
      <c r="B264" s="7">
        <v>216</v>
      </c>
      <c r="C264" s="33">
        <v>89.36</v>
      </c>
      <c r="D264" s="34">
        <v>90.73</v>
      </c>
      <c r="E264" s="34">
        <v>91.91</v>
      </c>
      <c r="F264" s="34">
        <v>75.45</v>
      </c>
      <c r="G264" s="34">
        <v>85.38</v>
      </c>
      <c r="H264" s="34">
        <v>83.01</v>
      </c>
      <c r="I264" s="33">
        <v>79.989999999999995</v>
      </c>
      <c r="J264" s="34">
        <v>82.44</v>
      </c>
      <c r="K264" s="34">
        <v>93.62</v>
      </c>
      <c r="L264" s="34">
        <v>90.44</v>
      </c>
      <c r="M264" s="34">
        <v>1.85</v>
      </c>
      <c r="N264" s="33">
        <v>1.91</v>
      </c>
      <c r="O264" s="33">
        <v>1.24</v>
      </c>
      <c r="P264" s="33">
        <v>1.06</v>
      </c>
      <c r="Q264" s="33">
        <v>1.69</v>
      </c>
      <c r="R264" s="33">
        <v>1.85</v>
      </c>
    </row>
    <row r="265" spans="2:18">
      <c r="B265" s="7">
        <v>217</v>
      </c>
      <c r="C265" s="33">
        <v>92.04</v>
      </c>
      <c r="D265" s="34">
        <v>91.68</v>
      </c>
      <c r="E265" s="34">
        <v>92.71</v>
      </c>
      <c r="F265" s="34">
        <v>85.51</v>
      </c>
      <c r="G265" s="34">
        <v>78.66</v>
      </c>
      <c r="H265" s="34">
        <v>91.41</v>
      </c>
      <c r="I265" s="33">
        <v>82.63</v>
      </c>
      <c r="J265" s="34">
        <v>96.71</v>
      </c>
      <c r="K265" s="34">
        <v>89.05</v>
      </c>
      <c r="L265" s="34">
        <v>88.61</v>
      </c>
      <c r="M265" s="34">
        <v>0.69</v>
      </c>
      <c r="N265" s="33">
        <v>1.99</v>
      </c>
      <c r="O265" s="33">
        <v>0.87</v>
      </c>
      <c r="P265" s="33">
        <v>0.96</v>
      </c>
      <c r="Q265" s="33">
        <v>1.61</v>
      </c>
      <c r="R265" s="33">
        <v>0.68</v>
      </c>
    </row>
    <row r="266" spans="2:18">
      <c r="B266" s="7">
        <v>218</v>
      </c>
      <c r="C266" s="33">
        <v>96.05</v>
      </c>
      <c r="D266" s="34">
        <v>87.2</v>
      </c>
      <c r="E266" s="34">
        <v>91.61</v>
      </c>
      <c r="F266" s="34">
        <v>95.72</v>
      </c>
      <c r="G266" s="34">
        <v>85.99</v>
      </c>
      <c r="H266" s="34">
        <v>76.02</v>
      </c>
      <c r="I266" s="33">
        <v>88.54</v>
      </c>
      <c r="J266" s="34">
        <v>87.3</v>
      </c>
      <c r="K266" s="34">
        <v>86.49</v>
      </c>
      <c r="L266" s="34">
        <v>76.069999999999993</v>
      </c>
      <c r="M266" s="34">
        <v>1.78</v>
      </c>
      <c r="N266" s="33">
        <v>1.54</v>
      </c>
      <c r="O266" s="33">
        <v>1.81</v>
      </c>
      <c r="P266" s="33">
        <v>0.73</v>
      </c>
      <c r="Q266" s="33">
        <v>0.88</v>
      </c>
      <c r="R266" s="33">
        <v>1.79</v>
      </c>
    </row>
    <row r="267" spans="2:18">
      <c r="B267" s="7">
        <v>219</v>
      </c>
      <c r="C267" s="33">
        <v>81.44</v>
      </c>
      <c r="D267" s="34">
        <v>83.19</v>
      </c>
      <c r="E267" s="34">
        <v>82.32</v>
      </c>
      <c r="F267" s="34">
        <v>81.45</v>
      </c>
      <c r="G267" s="34">
        <v>95.19</v>
      </c>
      <c r="H267" s="34">
        <v>81.97</v>
      </c>
      <c r="I267" s="33">
        <v>92.01</v>
      </c>
      <c r="J267" s="34">
        <v>94.19</v>
      </c>
      <c r="K267" s="34">
        <v>78.38</v>
      </c>
      <c r="L267" s="34">
        <v>92.81</v>
      </c>
      <c r="M267" s="34">
        <v>0.9</v>
      </c>
      <c r="N267" s="33">
        <v>0.68</v>
      </c>
      <c r="O267" s="33">
        <v>1.1499999999999999</v>
      </c>
      <c r="P267" s="33">
        <v>1.85</v>
      </c>
      <c r="Q267" s="33">
        <v>1.31</v>
      </c>
      <c r="R267" s="33">
        <v>1.56</v>
      </c>
    </row>
    <row r="268" spans="2:18">
      <c r="B268" s="7">
        <v>220</v>
      </c>
      <c r="C268" s="33">
        <v>81.53</v>
      </c>
      <c r="D268" s="34">
        <v>87.38</v>
      </c>
      <c r="E268" s="34">
        <v>85.47</v>
      </c>
      <c r="F268" s="34">
        <v>81.09</v>
      </c>
      <c r="G268" s="34">
        <v>87.64</v>
      </c>
      <c r="H268" s="34">
        <v>90.46</v>
      </c>
      <c r="I268" s="33">
        <v>86.64</v>
      </c>
      <c r="J268" s="34">
        <v>95.73</v>
      </c>
      <c r="K268" s="34">
        <v>75.77</v>
      </c>
      <c r="L268" s="34">
        <v>79.23</v>
      </c>
      <c r="M268" s="34">
        <v>1.39</v>
      </c>
      <c r="N268" s="33">
        <v>1.98</v>
      </c>
      <c r="O268" s="33">
        <v>0.79</v>
      </c>
      <c r="P268" s="33">
        <v>1.75</v>
      </c>
      <c r="Q268" s="33">
        <v>0.79</v>
      </c>
      <c r="R268" s="33">
        <v>1.95</v>
      </c>
    </row>
    <row r="269" spans="2:18">
      <c r="B269" s="7">
        <v>221</v>
      </c>
      <c r="C269" s="33">
        <v>94.54</v>
      </c>
      <c r="D269" s="34">
        <v>92.28</v>
      </c>
      <c r="E269" s="34">
        <v>95.53</v>
      </c>
      <c r="F269" s="34">
        <v>99.91</v>
      </c>
      <c r="G269" s="34">
        <v>82.19</v>
      </c>
      <c r="H269" s="34">
        <v>82.2</v>
      </c>
      <c r="I269" s="33">
        <v>90.59</v>
      </c>
      <c r="J269" s="34">
        <v>87.35</v>
      </c>
      <c r="K269" s="34">
        <v>95.51</v>
      </c>
      <c r="L269" s="34">
        <v>98.76</v>
      </c>
      <c r="M269" s="34">
        <v>1.64</v>
      </c>
      <c r="N269" s="33">
        <v>0.62</v>
      </c>
      <c r="O269" s="33">
        <v>1.27</v>
      </c>
      <c r="P269" s="33">
        <v>0.59</v>
      </c>
      <c r="Q269" s="33">
        <v>1.05</v>
      </c>
      <c r="R269" s="33">
        <v>1</v>
      </c>
    </row>
    <row r="270" spans="2:18">
      <c r="B270" s="7">
        <v>222</v>
      </c>
      <c r="C270" s="33">
        <v>75.89</v>
      </c>
      <c r="D270" s="34">
        <v>99.11</v>
      </c>
      <c r="E270" s="34">
        <v>98.43</v>
      </c>
      <c r="F270" s="34">
        <v>88.78</v>
      </c>
      <c r="G270" s="34">
        <v>91.31</v>
      </c>
      <c r="H270" s="34">
        <v>89.3</v>
      </c>
      <c r="I270" s="33">
        <v>99.59</v>
      </c>
      <c r="J270" s="34">
        <v>99.53</v>
      </c>
      <c r="K270" s="34">
        <v>82.75</v>
      </c>
      <c r="L270" s="34">
        <v>97.34</v>
      </c>
      <c r="M270" s="34">
        <v>1.4</v>
      </c>
      <c r="N270" s="33">
        <v>1.02</v>
      </c>
      <c r="O270" s="33">
        <v>1.64</v>
      </c>
      <c r="P270" s="33">
        <v>0.79</v>
      </c>
      <c r="Q270" s="33">
        <v>1.31</v>
      </c>
      <c r="R270" s="33">
        <v>0.6</v>
      </c>
    </row>
    <row r="271" spans="2:18">
      <c r="B271" s="7">
        <v>223</v>
      </c>
      <c r="C271" s="33">
        <v>84.44</v>
      </c>
      <c r="D271" s="34">
        <v>98.05</v>
      </c>
      <c r="E271" s="34">
        <v>82.84</v>
      </c>
      <c r="F271" s="34">
        <v>92.27</v>
      </c>
      <c r="G271" s="34">
        <v>81.95</v>
      </c>
      <c r="H271" s="34">
        <v>87.92</v>
      </c>
      <c r="I271" s="33">
        <v>95.42</v>
      </c>
      <c r="J271" s="34">
        <v>78.56</v>
      </c>
      <c r="K271" s="34">
        <v>79.34</v>
      </c>
      <c r="L271" s="34">
        <v>81.900000000000006</v>
      </c>
      <c r="M271" s="34">
        <v>1.7</v>
      </c>
      <c r="N271" s="33">
        <v>1.5</v>
      </c>
      <c r="O271" s="33">
        <v>1.54</v>
      </c>
      <c r="P271" s="33">
        <v>0.71</v>
      </c>
      <c r="Q271" s="33">
        <v>1.31</v>
      </c>
      <c r="R271" s="33">
        <v>0.64</v>
      </c>
    </row>
    <row r="272" spans="2:18">
      <c r="B272" s="7">
        <v>224</v>
      </c>
      <c r="C272" s="33">
        <v>96.88</v>
      </c>
      <c r="D272" s="34">
        <v>97.81</v>
      </c>
      <c r="E272" s="34">
        <v>79.48</v>
      </c>
      <c r="F272" s="34">
        <v>96.38</v>
      </c>
      <c r="G272" s="34">
        <v>79.89</v>
      </c>
      <c r="H272" s="34">
        <v>79.22</v>
      </c>
      <c r="I272" s="33">
        <v>80.41</v>
      </c>
      <c r="J272" s="34">
        <v>87.4</v>
      </c>
      <c r="K272" s="34">
        <v>96.68</v>
      </c>
      <c r="L272" s="34">
        <v>96.3</v>
      </c>
      <c r="M272" s="34">
        <v>0.91</v>
      </c>
      <c r="N272" s="33">
        <v>1.07</v>
      </c>
      <c r="O272" s="33">
        <v>0.52</v>
      </c>
      <c r="P272" s="33">
        <v>0.75</v>
      </c>
      <c r="Q272" s="33">
        <v>1.04</v>
      </c>
      <c r="R272" s="33">
        <v>0.6</v>
      </c>
    </row>
    <row r="273" spans="2:18">
      <c r="B273" s="7">
        <v>225</v>
      </c>
      <c r="C273" s="33">
        <v>80.209999999999994</v>
      </c>
      <c r="D273" s="34">
        <v>77.400000000000006</v>
      </c>
      <c r="E273" s="34">
        <v>89.36</v>
      </c>
      <c r="F273" s="34">
        <v>83.24</v>
      </c>
      <c r="G273" s="34">
        <v>85.42</v>
      </c>
      <c r="H273" s="34">
        <v>99.08</v>
      </c>
      <c r="I273" s="33">
        <v>89.81</v>
      </c>
      <c r="J273" s="34">
        <v>77.14</v>
      </c>
      <c r="K273" s="34">
        <v>83.69</v>
      </c>
      <c r="L273" s="34">
        <v>95.69</v>
      </c>
      <c r="M273" s="34">
        <v>1.33</v>
      </c>
      <c r="N273" s="33">
        <v>1.63</v>
      </c>
      <c r="O273" s="33">
        <v>1.93</v>
      </c>
      <c r="P273" s="33">
        <v>0.86</v>
      </c>
      <c r="Q273" s="33">
        <v>1.08</v>
      </c>
      <c r="R273" s="33">
        <v>1.23</v>
      </c>
    </row>
    <row r="274" spans="2:18">
      <c r="B274" s="7">
        <v>226</v>
      </c>
      <c r="C274" s="33">
        <v>83.43</v>
      </c>
      <c r="D274" s="34">
        <v>78.36</v>
      </c>
      <c r="E274" s="34">
        <v>95.26</v>
      </c>
      <c r="F274" s="34">
        <v>99.64</v>
      </c>
      <c r="G274" s="34">
        <v>76.36</v>
      </c>
      <c r="H274" s="34">
        <v>84.96</v>
      </c>
      <c r="I274" s="33">
        <v>97.34</v>
      </c>
      <c r="J274" s="34">
        <v>78.44</v>
      </c>
      <c r="K274" s="34">
        <v>98.99</v>
      </c>
      <c r="L274" s="34">
        <v>85.17</v>
      </c>
      <c r="M274" s="34">
        <v>1.83</v>
      </c>
      <c r="N274" s="33">
        <v>1.53</v>
      </c>
      <c r="O274" s="33">
        <v>1.96</v>
      </c>
      <c r="P274" s="33">
        <v>1.87</v>
      </c>
      <c r="Q274" s="33">
        <v>1.89</v>
      </c>
      <c r="R274" s="33">
        <v>0.9</v>
      </c>
    </row>
    <row r="275" spans="2:18">
      <c r="B275" s="7">
        <v>227</v>
      </c>
      <c r="C275" s="33">
        <v>99.14</v>
      </c>
      <c r="D275" s="34">
        <v>95.15</v>
      </c>
      <c r="E275" s="34">
        <v>82.15</v>
      </c>
      <c r="F275" s="34">
        <v>94.3</v>
      </c>
      <c r="G275" s="34">
        <v>75.5</v>
      </c>
      <c r="H275" s="34">
        <v>96</v>
      </c>
      <c r="I275" s="33">
        <v>87.94</v>
      </c>
      <c r="J275" s="34">
        <v>77.680000000000007</v>
      </c>
      <c r="K275" s="34">
        <v>81.97</v>
      </c>
      <c r="L275" s="34">
        <v>94.82</v>
      </c>
      <c r="M275" s="34">
        <v>1.49</v>
      </c>
      <c r="N275" s="33">
        <v>1</v>
      </c>
      <c r="O275" s="33">
        <v>1.56</v>
      </c>
      <c r="P275" s="33">
        <v>1.41</v>
      </c>
      <c r="Q275" s="33">
        <v>1.64</v>
      </c>
      <c r="R275" s="33">
        <v>1.96</v>
      </c>
    </row>
    <row r="276" spans="2:18">
      <c r="B276" s="7">
        <v>228</v>
      </c>
      <c r="C276" s="33">
        <v>95.28</v>
      </c>
      <c r="D276" s="34">
        <v>98.84</v>
      </c>
      <c r="E276" s="34">
        <v>99.4</v>
      </c>
      <c r="F276" s="34">
        <v>80.88</v>
      </c>
      <c r="G276" s="34">
        <v>81.510000000000005</v>
      </c>
      <c r="H276" s="34">
        <v>87.39</v>
      </c>
      <c r="I276" s="33">
        <v>77.430000000000007</v>
      </c>
      <c r="J276" s="34">
        <v>89.93</v>
      </c>
      <c r="K276" s="34">
        <v>89.87</v>
      </c>
      <c r="L276" s="34">
        <v>88.18</v>
      </c>
      <c r="M276" s="34">
        <v>1.61</v>
      </c>
      <c r="N276" s="33">
        <v>0.59</v>
      </c>
      <c r="O276" s="33">
        <v>1.03</v>
      </c>
      <c r="P276" s="33">
        <v>0.72</v>
      </c>
      <c r="Q276" s="33">
        <v>1.7</v>
      </c>
      <c r="R276" s="33">
        <v>0.78</v>
      </c>
    </row>
    <row r="277" spans="2:18">
      <c r="B277" s="7">
        <v>229</v>
      </c>
      <c r="C277" s="33">
        <v>84.11</v>
      </c>
      <c r="D277" s="34">
        <v>99.75</v>
      </c>
      <c r="E277" s="34">
        <v>98.43</v>
      </c>
      <c r="F277" s="34">
        <v>85.64</v>
      </c>
      <c r="G277" s="34">
        <v>81.09</v>
      </c>
      <c r="H277" s="34">
        <v>92.01</v>
      </c>
      <c r="I277" s="33">
        <v>75.36</v>
      </c>
      <c r="J277" s="34">
        <v>99.25</v>
      </c>
      <c r="K277" s="34">
        <v>99.93</v>
      </c>
      <c r="L277" s="34">
        <v>98.4</v>
      </c>
      <c r="M277" s="34">
        <v>1.68</v>
      </c>
      <c r="N277" s="33">
        <v>0.73</v>
      </c>
      <c r="O277" s="33">
        <v>0.55000000000000004</v>
      </c>
      <c r="P277" s="33">
        <v>1.52</v>
      </c>
      <c r="Q277" s="33">
        <v>1.93</v>
      </c>
      <c r="R277" s="33">
        <v>0.74</v>
      </c>
    </row>
    <row r="278" spans="2:18">
      <c r="B278" s="7">
        <v>230</v>
      </c>
      <c r="C278" s="33">
        <v>76.150000000000006</v>
      </c>
      <c r="D278" s="34">
        <v>94.32</v>
      </c>
      <c r="E278" s="34">
        <v>81.5</v>
      </c>
      <c r="F278" s="34">
        <v>95.9</v>
      </c>
      <c r="G278" s="34">
        <v>99.9</v>
      </c>
      <c r="H278" s="34">
        <v>89.19</v>
      </c>
      <c r="I278" s="33">
        <v>99.93</v>
      </c>
      <c r="J278" s="34">
        <v>81.94</v>
      </c>
      <c r="K278" s="34">
        <v>94.21</v>
      </c>
      <c r="L278" s="34">
        <v>91.78</v>
      </c>
      <c r="M278" s="34">
        <v>1.22</v>
      </c>
      <c r="N278" s="33">
        <v>1.7</v>
      </c>
      <c r="O278" s="33">
        <v>1.1399999999999999</v>
      </c>
      <c r="P278" s="33">
        <v>0.51</v>
      </c>
      <c r="Q278" s="33">
        <v>1.24</v>
      </c>
      <c r="R278" s="33">
        <v>0.51</v>
      </c>
    </row>
    <row r="279" spans="2:18">
      <c r="B279" s="7">
        <v>231</v>
      </c>
      <c r="C279" s="33">
        <v>84.44</v>
      </c>
      <c r="D279" s="34">
        <v>89.47</v>
      </c>
      <c r="E279" s="34">
        <v>82.83</v>
      </c>
      <c r="F279" s="34">
        <v>82.46</v>
      </c>
      <c r="G279" s="34">
        <v>86.63</v>
      </c>
      <c r="H279" s="34">
        <v>96.68</v>
      </c>
      <c r="I279" s="33">
        <v>82.54</v>
      </c>
      <c r="J279" s="34">
        <v>85.11</v>
      </c>
      <c r="K279" s="34">
        <v>98.69</v>
      </c>
      <c r="L279" s="34">
        <v>89.07</v>
      </c>
      <c r="M279" s="34">
        <v>1.9</v>
      </c>
      <c r="N279" s="33">
        <v>0.74</v>
      </c>
      <c r="O279" s="33">
        <v>1.58</v>
      </c>
      <c r="P279" s="33">
        <v>0.78</v>
      </c>
      <c r="Q279" s="33">
        <v>1.27</v>
      </c>
      <c r="R279" s="33">
        <v>1.46</v>
      </c>
    </row>
    <row r="280" spans="2:18">
      <c r="B280" s="7">
        <v>232</v>
      </c>
      <c r="C280" s="33">
        <v>75.900000000000006</v>
      </c>
      <c r="D280" s="34">
        <v>93.88</v>
      </c>
      <c r="E280" s="34">
        <v>95.45</v>
      </c>
      <c r="F280" s="34">
        <v>87.08</v>
      </c>
      <c r="G280" s="34">
        <v>90.35</v>
      </c>
      <c r="H280" s="34">
        <v>84.18</v>
      </c>
      <c r="I280" s="33">
        <v>75.34</v>
      </c>
      <c r="J280" s="34">
        <v>75.91</v>
      </c>
      <c r="K280" s="34">
        <v>98.59</v>
      </c>
      <c r="L280" s="34">
        <v>88.52</v>
      </c>
      <c r="M280" s="34">
        <v>0.66</v>
      </c>
      <c r="N280" s="33">
        <v>1.54</v>
      </c>
      <c r="O280" s="33">
        <v>1.54</v>
      </c>
      <c r="P280" s="33">
        <v>0.77</v>
      </c>
      <c r="Q280" s="33">
        <v>1.34</v>
      </c>
      <c r="R280" s="33">
        <v>0.9</v>
      </c>
    </row>
    <row r="281" spans="2:18">
      <c r="B281" s="7">
        <v>233</v>
      </c>
      <c r="C281" s="33">
        <v>76.42</v>
      </c>
      <c r="D281" s="34">
        <v>89.09</v>
      </c>
      <c r="E281" s="34">
        <v>75.150000000000006</v>
      </c>
      <c r="F281" s="34">
        <v>86.81</v>
      </c>
      <c r="G281" s="34">
        <v>75.61</v>
      </c>
      <c r="H281" s="34">
        <v>78.56</v>
      </c>
      <c r="I281" s="33">
        <v>95.79</v>
      </c>
      <c r="J281" s="34">
        <v>79.13</v>
      </c>
      <c r="K281" s="34">
        <v>83.41</v>
      </c>
      <c r="L281" s="34">
        <v>98.02</v>
      </c>
      <c r="M281" s="34">
        <v>0.98</v>
      </c>
      <c r="N281" s="33">
        <v>1.98</v>
      </c>
      <c r="O281" s="33">
        <v>0.77</v>
      </c>
      <c r="P281" s="33">
        <v>1.67</v>
      </c>
      <c r="Q281" s="33">
        <v>1.88</v>
      </c>
      <c r="R281" s="33">
        <v>1.67</v>
      </c>
    </row>
    <row r="282" spans="2:18">
      <c r="B282" s="7">
        <v>234</v>
      </c>
      <c r="C282" s="33">
        <v>75.62</v>
      </c>
      <c r="D282" s="34">
        <v>88.64</v>
      </c>
      <c r="E282" s="34">
        <v>90.86</v>
      </c>
      <c r="F282" s="34">
        <v>88.46</v>
      </c>
      <c r="G282" s="34">
        <v>99</v>
      </c>
      <c r="H282" s="34">
        <v>94.77</v>
      </c>
      <c r="I282" s="33">
        <v>83.27</v>
      </c>
      <c r="J282" s="34">
        <v>88.44</v>
      </c>
      <c r="K282" s="34">
        <v>91.39</v>
      </c>
      <c r="L282" s="34">
        <v>99.83</v>
      </c>
      <c r="M282" s="34">
        <v>1.35</v>
      </c>
      <c r="N282" s="33">
        <v>0.52</v>
      </c>
      <c r="O282" s="33">
        <v>0.79</v>
      </c>
      <c r="P282" s="33">
        <v>1.62</v>
      </c>
      <c r="Q282" s="33">
        <v>1.75</v>
      </c>
      <c r="R282" s="33">
        <v>1.42</v>
      </c>
    </row>
    <row r="283" spans="2:18">
      <c r="B283" s="7">
        <v>235</v>
      </c>
      <c r="C283" s="33">
        <v>79.459999999999994</v>
      </c>
      <c r="D283" s="34">
        <v>92.62</v>
      </c>
      <c r="E283" s="34">
        <v>89.45</v>
      </c>
      <c r="F283" s="34">
        <v>97.21</v>
      </c>
      <c r="G283" s="34">
        <v>94.27</v>
      </c>
      <c r="H283" s="34">
        <v>77</v>
      </c>
      <c r="I283" s="33">
        <v>93.28</v>
      </c>
      <c r="J283" s="34">
        <v>80.430000000000007</v>
      </c>
      <c r="K283" s="34">
        <v>87.95</v>
      </c>
      <c r="L283" s="34">
        <v>97.73</v>
      </c>
      <c r="M283" s="34">
        <v>0.65</v>
      </c>
      <c r="N283" s="33">
        <v>1.23</v>
      </c>
      <c r="O283" s="33">
        <v>1.38</v>
      </c>
      <c r="P283" s="33">
        <v>1.65</v>
      </c>
      <c r="Q283" s="33">
        <v>1.05</v>
      </c>
      <c r="R283" s="33">
        <v>0.6</v>
      </c>
    </row>
    <row r="284" spans="2:18">
      <c r="B284" s="7">
        <v>236</v>
      </c>
      <c r="C284" s="33">
        <v>91.19</v>
      </c>
      <c r="D284" s="34">
        <v>85.01</v>
      </c>
      <c r="E284" s="34">
        <v>88.79</v>
      </c>
      <c r="F284" s="34">
        <v>75.86</v>
      </c>
      <c r="G284" s="34">
        <v>88.5</v>
      </c>
      <c r="H284" s="34">
        <v>96.11</v>
      </c>
      <c r="I284" s="33">
        <v>91.09</v>
      </c>
      <c r="J284" s="34">
        <v>86.96</v>
      </c>
      <c r="K284" s="34">
        <v>90.04</v>
      </c>
      <c r="L284" s="34">
        <v>91.05</v>
      </c>
      <c r="M284" s="34">
        <v>0.93</v>
      </c>
      <c r="N284" s="33">
        <v>1.73</v>
      </c>
      <c r="O284" s="33">
        <v>1.31</v>
      </c>
      <c r="P284" s="33">
        <v>0.96</v>
      </c>
      <c r="Q284" s="33">
        <v>1.2</v>
      </c>
      <c r="R284" s="33">
        <v>1.34</v>
      </c>
    </row>
    <row r="285" spans="2:18">
      <c r="B285" s="7">
        <v>237</v>
      </c>
      <c r="C285" s="33">
        <v>78.8</v>
      </c>
      <c r="D285" s="34">
        <v>83.23</v>
      </c>
      <c r="E285" s="34">
        <v>90.12</v>
      </c>
      <c r="F285" s="34">
        <v>95.1</v>
      </c>
      <c r="G285" s="34">
        <v>76.38</v>
      </c>
      <c r="H285" s="34">
        <v>85.46</v>
      </c>
      <c r="I285" s="33">
        <v>91.51</v>
      </c>
      <c r="J285" s="34">
        <v>81.430000000000007</v>
      </c>
      <c r="K285" s="34">
        <v>99</v>
      </c>
      <c r="L285" s="34">
        <v>87.63</v>
      </c>
      <c r="M285" s="34">
        <v>1.1000000000000001</v>
      </c>
      <c r="N285" s="33">
        <v>1.48</v>
      </c>
      <c r="O285" s="33">
        <v>0.78</v>
      </c>
      <c r="P285" s="33">
        <v>1.71</v>
      </c>
      <c r="Q285" s="33">
        <v>0.82</v>
      </c>
      <c r="R285" s="33">
        <v>0.53</v>
      </c>
    </row>
    <row r="286" spans="2:18">
      <c r="B286" s="7">
        <v>238</v>
      </c>
      <c r="C286" s="33">
        <v>84.96</v>
      </c>
      <c r="D286" s="34">
        <v>79.150000000000006</v>
      </c>
      <c r="E286" s="34">
        <v>93.75</v>
      </c>
      <c r="F286" s="34">
        <v>92.31</v>
      </c>
      <c r="G286" s="34">
        <v>82.17</v>
      </c>
      <c r="H286" s="34">
        <v>88.37</v>
      </c>
      <c r="I286" s="33">
        <v>87.9</v>
      </c>
      <c r="J286" s="34">
        <v>88.28</v>
      </c>
      <c r="K286" s="34">
        <v>93.85</v>
      </c>
      <c r="L286" s="34">
        <v>75.510000000000005</v>
      </c>
      <c r="M286" s="34">
        <v>1.35</v>
      </c>
      <c r="N286" s="33">
        <v>1.32</v>
      </c>
      <c r="O286" s="33">
        <v>1.77</v>
      </c>
      <c r="P286" s="33">
        <v>0.61</v>
      </c>
      <c r="Q286" s="33">
        <v>0.87</v>
      </c>
      <c r="R286" s="33">
        <v>0.62</v>
      </c>
    </row>
    <row r="287" spans="2:18">
      <c r="B287" s="7">
        <v>239</v>
      </c>
      <c r="C287" s="33">
        <v>92.45</v>
      </c>
      <c r="D287" s="34">
        <v>99.76</v>
      </c>
      <c r="E287" s="34">
        <v>79.739999999999995</v>
      </c>
      <c r="F287" s="34">
        <v>84.6</v>
      </c>
      <c r="G287" s="34">
        <v>97.58</v>
      </c>
      <c r="H287" s="34">
        <v>98.65</v>
      </c>
      <c r="I287" s="33">
        <v>87.72</v>
      </c>
      <c r="J287" s="34">
        <v>99.91</v>
      </c>
      <c r="K287" s="34">
        <v>93.4</v>
      </c>
      <c r="L287" s="34">
        <v>77.62</v>
      </c>
      <c r="M287" s="34">
        <v>1.55</v>
      </c>
      <c r="N287" s="33">
        <v>0.97</v>
      </c>
      <c r="O287" s="33">
        <v>1.41</v>
      </c>
      <c r="P287" s="33">
        <v>0.66</v>
      </c>
      <c r="Q287" s="33">
        <v>1.88</v>
      </c>
      <c r="R287" s="33">
        <v>1.26</v>
      </c>
    </row>
    <row r="288" spans="2:18">
      <c r="B288" s="7">
        <v>240</v>
      </c>
      <c r="C288" s="33">
        <v>84.94</v>
      </c>
      <c r="D288" s="34">
        <v>95.4</v>
      </c>
      <c r="E288" s="34">
        <v>98.56</v>
      </c>
      <c r="F288" s="34">
        <v>84.56</v>
      </c>
      <c r="G288" s="34">
        <v>86.19</v>
      </c>
      <c r="H288" s="34">
        <v>89.21</v>
      </c>
      <c r="I288" s="33">
        <v>98.3</v>
      </c>
      <c r="J288" s="34">
        <v>82.38</v>
      </c>
      <c r="K288" s="34">
        <v>84.57</v>
      </c>
      <c r="L288" s="34">
        <v>83.1</v>
      </c>
      <c r="M288" s="34">
        <v>0.62</v>
      </c>
      <c r="N288" s="33">
        <v>1.24</v>
      </c>
      <c r="O288" s="33">
        <v>0.72</v>
      </c>
      <c r="P288" s="33">
        <v>0.97</v>
      </c>
      <c r="Q288" s="33">
        <v>0.82</v>
      </c>
      <c r="R288" s="33">
        <v>1.93</v>
      </c>
    </row>
    <row r="289" spans="2:18">
      <c r="B289" s="7">
        <v>241</v>
      </c>
      <c r="C289" s="33">
        <v>98.97</v>
      </c>
      <c r="D289" s="34">
        <v>93.26</v>
      </c>
      <c r="E289" s="34">
        <v>88.62</v>
      </c>
      <c r="F289" s="34">
        <v>94.67</v>
      </c>
      <c r="G289" s="34">
        <v>76.14</v>
      </c>
      <c r="H289" s="34">
        <v>86.89</v>
      </c>
      <c r="I289" s="33">
        <v>87</v>
      </c>
      <c r="J289" s="34">
        <v>99.03</v>
      </c>
      <c r="K289" s="34">
        <v>99.38</v>
      </c>
      <c r="L289" s="34">
        <v>76.010000000000005</v>
      </c>
      <c r="M289" s="34">
        <v>0.65</v>
      </c>
      <c r="N289" s="33">
        <v>0.66</v>
      </c>
      <c r="O289" s="33">
        <v>1.86</v>
      </c>
      <c r="P289" s="33">
        <v>1.98</v>
      </c>
      <c r="Q289" s="33">
        <v>0.66</v>
      </c>
      <c r="R289" s="33">
        <v>1.49</v>
      </c>
    </row>
    <row r="290" spans="2:18">
      <c r="B290" s="7">
        <v>242</v>
      </c>
      <c r="C290" s="33">
        <v>77.16</v>
      </c>
      <c r="D290" s="34">
        <v>75.040000000000006</v>
      </c>
      <c r="E290" s="34">
        <v>94.58</v>
      </c>
      <c r="F290" s="34">
        <v>79.099999999999994</v>
      </c>
      <c r="G290" s="34">
        <v>96.31</v>
      </c>
      <c r="H290" s="34">
        <v>99.19</v>
      </c>
      <c r="I290" s="33">
        <v>83.13</v>
      </c>
      <c r="J290" s="34">
        <v>84.82</v>
      </c>
      <c r="K290" s="34">
        <v>89.74</v>
      </c>
      <c r="L290" s="34">
        <v>97.34</v>
      </c>
      <c r="M290" s="34">
        <v>0.94</v>
      </c>
      <c r="N290" s="33">
        <v>1.61</v>
      </c>
      <c r="O290" s="33">
        <v>1.93</v>
      </c>
      <c r="P290" s="33">
        <v>0.94</v>
      </c>
      <c r="Q290" s="33">
        <v>0.7</v>
      </c>
      <c r="R290" s="33">
        <v>0.52</v>
      </c>
    </row>
    <row r="291" spans="2:18">
      <c r="B291" s="7">
        <v>243</v>
      </c>
      <c r="C291" s="33">
        <v>83.76</v>
      </c>
      <c r="D291" s="34">
        <v>87.08</v>
      </c>
      <c r="E291" s="34">
        <v>84.51</v>
      </c>
      <c r="F291" s="34">
        <v>90.42</v>
      </c>
      <c r="G291" s="34">
        <v>76.2</v>
      </c>
      <c r="H291" s="34">
        <v>76.56</v>
      </c>
      <c r="I291" s="33">
        <v>75.16</v>
      </c>
      <c r="J291" s="34">
        <v>98.76</v>
      </c>
      <c r="K291" s="34">
        <v>89.92</v>
      </c>
      <c r="L291" s="34">
        <v>81.349999999999994</v>
      </c>
      <c r="M291" s="34">
        <v>0.8</v>
      </c>
      <c r="N291" s="33">
        <v>1.1399999999999999</v>
      </c>
      <c r="O291" s="33">
        <v>1.62</v>
      </c>
      <c r="P291" s="33">
        <v>1.1299999999999999</v>
      </c>
      <c r="Q291" s="33">
        <v>0.83</v>
      </c>
      <c r="R291" s="33">
        <v>1.1499999999999999</v>
      </c>
    </row>
    <row r="292" spans="2:18">
      <c r="B292" s="7">
        <v>244</v>
      </c>
      <c r="C292" s="33">
        <v>96</v>
      </c>
      <c r="D292" s="34">
        <v>80.06</v>
      </c>
      <c r="E292" s="34">
        <v>82.06</v>
      </c>
      <c r="F292" s="34">
        <v>87.67</v>
      </c>
      <c r="G292" s="34">
        <v>85.75</v>
      </c>
      <c r="H292" s="34">
        <v>96.27</v>
      </c>
      <c r="I292" s="33">
        <v>86.12</v>
      </c>
      <c r="J292" s="34">
        <v>83.15</v>
      </c>
      <c r="K292" s="34">
        <v>81.17</v>
      </c>
      <c r="L292" s="34">
        <v>89.32</v>
      </c>
      <c r="M292" s="34">
        <v>0.83</v>
      </c>
      <c r="N292" s="33">
        <v>1.1599999999999999</v>
      </c>
      <c r="O292" s="33">
        <v>1.21</v>
      </c>
      <c r="P292" s="33">
        <v>1.34</v>
      </c>
      <c r="Q292" s="33">
        <v>0.51</v>
      </c>
      <c r="R292" s="33">
        <v>1.04</v>
      </c>
    </row>
    <row r="293" spans="2:18">
      <c r="B293" s="7">
        <v>245</v>
      </c>
      <c r="C293" s="33">
        <v>85.48</v>
      </c>
      <c r="D293" s="34">
        <v>78.41</v>
      </c>
      <c r="E293" s="34">
        <v>89.18</v>
      </c>
      <c r="F293" s="34">
        <v>93.3</v>
      </c>
      <c r="G293" s="34">
        <v>80.33</v>
      </c>
      <c r="H293" s="34">
        <v>86.47</v>
      </c>
      <c r="I293" s="33">
        <v>96.28</v>
      </c>
      <c r="J293" s="34">
        <v>86.05</v>
      </c>
      <c r="K293" s="34">
        <v>95.68</v>
      </c>
      <c r="L293" s="34">
        <v>87.17</v>
      </c>
      <c r="M293" s="34">
        <v>0.51</v>
      </c>
      <c r="N293" s="33">
        <v>1.35</v>
      </c>
      <c r="O293" s="33">
        <v>0.63</v>
      </c>
      <c r="P293" s="33">
        <v>0.8</v>
      </c>
      <c r="Q293" s="33">
        <v>1.77</v>
      </c>
      <c r="R293" s="33">
        <v>0.7</v>
      </c>
    </row>
    <row r="294" spans="2:18">
      <c r="B294" s="7">
        <v>246</v>
      </c>
      <c r="C294" s="33">
        <v>97.52</v>
      </c>
      <c r="D294" s="34">
        <v>84.82</v>
      </c>
      <c r="E294" s="34">
        <v>94.78</v>
      </c>
      <c r="F294" s="34">
        <v>87.86</v>
      </c>
      <c r="G294" s="34">
        <v>82.53</v>
      </c>
      <c r="H294" s="34">
        <v>80.930000000000007</v>
      </c>
      <c r="I294" s="33">
        <v>76.099999999999994</v>
      </c>
      <c r="J294" s="34">
        <v>88.79</v>
      </c>
      <c r="K294" s="34">
        <v>75.010000000000005</v>
      </c>
      <c r="L294" s="34">
        <v>80.64</v>
      </c>
      <c r="M294" s="34">
        <v>0.5</v>
      </c>
      <c r="N294" s="33">
        <v>1.63</v>
      </c>
      <c r="O294" s="33">
        <v>1.24</v>
      </c>
      <c r="P294" s="33">
        <v>1.1100000000000001</v>
      </c>
      <c r="Q294" s="33">
        <v>0.71</v>
      </c>
      <c r="R294" s="33">
        <v>0.61</v>
      </c>
    </row>
    <row r="295" spans="2:18">
      <c r="B295" s="7">
        <v>247</v>
      </c>
      <c r="C295" s="33">
        <v>78.8</v>
      </c>
      <c r="D295" s="34">
        <v>80.760000000000005</v>
      </c>
      <c r="E295" s="34">
        <v>83.39</v>
      </c>
      <c r="F295" s="34">
        <v>80.319999999999993</v>
      </c>
      <c r="G295" s="34">
        <v>92.94</v>
      </c>
      <c r="H295" s="34">
        <v>87.59</v>
      </c>
      <c r="I295" s="33">
        <v>76.53</v>
      </c>
      <c r="J295" s="34">
        <v>97.2</v>
      </c>
      <c r="K295" s="34">
        <v>96.17</v>
      </c>
      <c r="L295" s="34">
        <v>85.24</v>
      </c>
      <c r="M295" s="34">
        <v>0.85</v>
      </c>
      <c r="N295" s="33">
        <v>0.94</v>
      </c>
      <c r="O295" s="33">
        <v>0.62</v>
      </c>
      <c r="P295" s="33">
        <v>1.59</v>
      </c>
      <c r="Q295" s="33">
        <v>1.81</v>
      </c>
      <c r="R295" s="33">
        <v>1.23</v>
      </c>
    </row>
    <row r="296" spans="2:18">
      <c r="B296" s="7">
        <v>248</v>
      </c>
      <c r="C296" s="33">
        <v>97.64</v>
      </c>
      <c r="D296" s="34">
        <v>94.03</v>
      </c>
      <c r="E296" s="34">
        <v>94.55</v>
      </c>
      <c r="F296" s="34">
        <v>86.87</v>
      </c>
      <c r="G296" s="34">
        <v>88.43</v>
      </c>
      <c r="H296" s="34">
        <v>93.65</v>
      </c>
      <c r="I296" s="33">
        <v>85.73</v>
      </c>
      <c r="J296" s="34">
        <v>79</v>
      </c>
      <c r="K296" s="34">
        <v>91.03</v>
      </c>
      <c r="L296" s="34">
        <v>99.89</v>
      </c>
      <c r="M296" s="34">
        <v>1.8</v>
      </c>
      <c r="N296" s="33">
        <v>1.74</v>
      </c>
      <c r="O296" s="33">
        <v>1.27</v>
      </c>
      <c r="P296" s="33">
        <v>0.65</v>
      </c>
      <c r="Q296" s="33">
        <v>0.87</v>
      </c>
      <c r="R296" s="33">
        <v>1.67</v>
      </c>
    </row>
    <row r="297" spans="2:18">
      <c r="B297" s="7">
        <v>249</v>
      </c>
      <c r="C297" s="33">
        <v>97.22</v>
      </c>
      <c r="D297" s="34">
        <v>91.25</v>
      </c>
      <c r="E297" s="34">
        <v>80.09</v>
      </c>
      <c r="F297" s="34">
        <v>93.15</v>
      </c>
      <c r="G297" s="34">
        <v>93.28</v>
      </c>
      <c r="H297" s="34">
        <v>75.73</v>
      </c>
      <c r="I297" s="33">
        <v>95.87</v>
      </c>
      <c r="J297" s="34">
        <v>93.08</v>
      </c>
      <c r="K297" s="34">
        <v>80.17</v>
      </c>
      <c r="L297" s="34">
        <v>75.290000000000006</v>
      </c>
      <c r="M297" s="34">
        <v>1.24</v>
      </c>
      <c r="N297" s="33">
        <v>1.87</v>
      </c>
      <c r="O297" s="33">
        <v>0.9</v>
      </c>
      <c r="P297" s="33">
        <v>1.78</v>
      </c>
      <c r="Q297" s="33">
        <v>0.51</v>
      </c>
      <c r="R297" s="33">
        <v>0.88</v>
      </c>
    </row>
    <row r="298" spans="2:18">
      <c r="B298" s="7">
        <v>250</v>
      </c>
      <c r="C298" s="33">
        <v>80.27</v>
      </c>
      <c r="D298" s="34">
        <v>90.66</v>
      </c>
      <c r="E298" s="34">
        <v>82.3</v>
      </c>
      <c r="F298" s="34">
        <v>82.23</v>
      </c>
      <c r="G298" s="34">
        <v>77.7</v>
      </c>
      <c r="H298" s="34">
        <v>81.010000000000005</v>
      </c>
      <c r="I298" s="33">
        <v>96.24</v>
      </c>
      <c r="J298" s="34">
        <v>81.069999999999993</v>
      </c>
      <c r="K298" s="34">
        <v>97.05</v>
      </c>
      <c r="L298" s="34">
        <v>96.8</v>
      </c>
      <c r="M298" s="34">
        <v>1.19</v>
      </c>
      <c r="N298" s="33">
        <v>1.07</v>
      </c>
      <c r="O298" s="33">
        <v>1.04</v>
      </c>
      <c r="P298" s="33">
        <v>0.81</v>
      </c>
      <c r="Q298" s="33">
        <v>0.84</v>
      </c>
      <c r="R298" s="33">
        <v>1.87</v>
      </c>
    </row>
    <row r="299" spans="2:18">
      <c r="B299" s="7">
        <v>251</v>
      </c>
      <c r="C299" s="33">
        <v>79.92</v>
      </c>
      <c r="D299" s="34">
        <v>81.11</v>
      </c>
      <c r="E299" s="34">
        <v>91.18</v>
      </c>
      <c r="F299" s="34">
        <v>80.099999999999994</v>
      </c>
      <c r="G299" s="34">
        <v>88.48</v>
      </c>
      <c r="H299" s="34">
        <v>97.17</v>
      </c>
      <c r="I299" s="33">
        <v>78.349999999999994</v>
      </c>
      <c r="J299" s="34">
        <v>85.24</v>
      </c>
      <c r="K299" s="34">
        <v>89.75</v>
      </c>
      <c r="L299" s="34">
        <v>94.73</v>
      </c>
      <c r="M299" s="34">
        <v>0.69</v>
      </c>
      <c r="N299" s="33">
        <v>1.42</v>
      </c>
      <c r="O299" s="33">
        <v>1.93</v>
      </c>
      <c r="P299" s="33">
        <v>1.96</v>
      </c>
      <c r="Q299" s="33">
        <v>1.1599999999999999</v>
      </c>
      <c r="R299" s="33">
        <v>0.55000000000000004</v>
      </c>
    </row>
    <row r="300" spans="2:18">
      <c r="B300" s="7">
        <v>252</v>
      </c>
      <c r="C300" s="33">
        <v>81.349999999999994</v>
      </c>
      <c r="D300" s="34">
        <v>93.86</v>
      </c>
      <c r="E300" s="34">
        <v>82.29</v>
      </c>
      <c r="F300" s="34">
        <v>95.19</v>
      </c>
      <c r="G300" s="34">
        <v>98.98</v>
      </c>
      <c r="H300" s="34">
        <v>81.430000000000007</v>
      </c>
      <c r="I300" s="33">
        <v>86.75</v>
      </c>
      <c r="J300" s="34">
        <v>79.67</v>
      </c>
      <c r="K300" s="34">
        <v>93.91</v>
      </c>
      <c r="L300" s="34">
        <v>79.180000000000007</v>
      </c>
      <c r="M300" s="34">
        <v>0.83</v>
      </c>
      <c r="N300" s="33">
        <v>1.96</v>
      </c>
      <c r="O300" s="33">
        <v>1.57</v>
      </c>
      <c r="P300" s="33">
        <v>1.36</v>
      </c>
      <c r="Q300" s="33">
        <v>0.97</v>
      </c>
      <c r="R300" s="33">
        <v>1.84</v>
      </c>
    </row>
    <row r="301" spans="2:18">
      <c r="B301" s="7">
        <v>253</v>
      </c>
      <c r="C301" s="33">
        <v>94.28</v>
      </c>
      <c r="D301" s="34">
        <v>75.400000000000006</v>
      </c>
      <c r="E301" s="34">
        <v>80.13</v>
      </c>
      <c r="F301" s="34">
        <v>80.459999999999994</v>
      </c>
      <c r="G301" s="34">
        <v>86.23</v>
      </c>
      <c r="H301" s="34">
        <v>90.03</v>
      </c>
      <c r="I301" s="33">
        <v>82.25</v>
      </c>
      <c r="J301" s="34">
        <v>85.56</v>
      </c>
      <c r="K301" s="34">
        <v>89.9</v>
      </c>
      <c r="L301" s="34">
        <v>86.24</v>
      </c>
      <c r="M301" s="34">
        <v>1.51</v>
      </c>
      <c r="N301" s="33">
        <v>1.1100000000000001</v>
      </c>
      <c r="O301" s="33">
        <v>1.56</v>
      </c>
      <c r="P301" s="33">
        <v>1.36</v>
      </c>
      <c r="Q301" s="33">
        <v>1.5</v>
      </c>
      <c r="R301" s="33">
        <v>1.45</v>
      </c>
    </row>
    <row r="302" spans="2:18">
      <c r="B302" s="7">
        <v>254</v>
      </c>
      <c r="C302" s="33">
        <v>80.510000000000005</v>
      </c>
      <c r="D302" s="34">
        <v>82.35</v>
      </c>
      <c r="E302" s="34">
        <v>91.54</v>
      </c>
      <c r="F302" s="34">
        <v>77.72</v>
      </c>
      <c r="G302" s="34">
        <v>75.38</v>
      </c>
      <c r="H302" s="34">
        <v>97.77</v>
      </c>
      <c r="I302" s="33">
        <v>76.709999999999994</v>
      </c>
      <c r="J302" s="34">
        <v>94.66</v>
      </c>
      <c r="K302" s="34">
        <v>93.45</v>
      </c>
      <c r="L302" s="34">
        <v>92.58</v>
      </c>
      <c r="M302" s="34">
        <v>0.61</v>
      </c>
      <c r="N302" s="33">
        <v>1.17</v>
      </c>
      <c r="O302" s="33">
        <v>1.22</v>
      </c>
      <c r="P302" s="33">
        <v>1.22</v>
      </c>
      <c r="Q302" s="33">
        <v>0.87</v>
      </c>
      <c r="R302" s="33">
        <v>1.83</v>
      </c>
    </row>
    <row r="303" spans="2:18">
      <c r="B303" s="7">
        <v>255</v>
      </c>
      <c r="C303" s="33">
        <v>93.22</v>
      </c>
      <c r="D303" s="34">
        <v>76.16</v>
      </c>
      <c r="E303" s="34">
        <v>98.85</v>
      </c>
      <c r="F303" s="34">
        <v>92.92</v>
      </c>
      <c r="G303" s="34">
        <v>76.989999999999995</v>
      </c>
      <c r="H303" s="34">
        <v>78.2</v>
      </c>
      <c r="I303" s="33">
        <v>85.2</v>
      </c>
      <c r="J303" s="34">
        <v>96.07</v>
      </c>
      <c r="K303" s="34">
        <v>76.92</v>
      </c>
      <c r="L303" s="34">
        <v>97.12</v>
      </c>
      <c r="M303" s="34">
        <v>1.71</v>
      </c>
      <c r="N303" s="33">
        <v>0.65</v>
      </c>
      <c r="O303" s="33">
        <v>1.77</v>
      </c>
      <c r="P303" s="33">
        <v>1.77</v>
      </c>
      <c r="Q303" s="33">
        <v>1.65</v>
      </c>
      <c r="R303" s="33">
        <v>0.52</v>
      </c>
    </row>
    <row r="304" spans="2:18">
      <c r="B304" s="7">
        <v>256</v>
      </c>
      <c r="C304" s="33">
        <v>81.42</v>
      </c>
      <c r="D304" s="34">
        <v>91.72</v>
      </c>
      <c r="E304" s="34">
        <v>89.04</v>
      </c>
      <c r="F304" s="34">
        <v>91.33</v>
      </c>
      <c r="G304" s="34">
        <v>90.17</v>
      </c>
      <c r="H304" s="34">
        <v>85.2</v>
      </c>
      <c r="I304" s="33">
        <v>76.180000000000007</v>
      </c>
      <c r="J304" s="34">
        <v>92.98</v>
      </c>
      <c r="K304" s="34">
        <v>86.57</v>
      </c>
      <c r="L304" s="34">
        <v>95.01</v>
      </c>
      <c r="M304" s="34">
        <v>1.39</v>
      </c>
      <c r="N304" s="33">
        <v>1.1499999999999999</v>
      </c>
      <c r="O304" s="33">
        <v>1.1100000000000001</v>
      </c>
      <c r="P304" s="33">
        <v>1.18</v>
      </c>
      <c r="Q304" s="33">
        <v>1.06</v>
      </c>
      <c r="R304" s="33">
        <v>1.84</v>
      </c>
    </row>
    <row r="305" spans="2:18">
      <c r="B305" s="7">
        <v>257</v>
      </c>
      <c r="C305" s="33">
        <v>86.98</v>
      </c>
      <c r="D305" s="34">
        <v>96.62</v>
      </c>
      <c r="E305" s="34">
        <v>99.39</v>
      </c>
      <c r="F305" s="34">
        <v>90.5</v>
      </c>
      <c r="G305" s="34">
        <v>77.59</v>
      </c>
      <c r="H305" s="34">
        <v>83.07</v>
      </c>
      <c r="I305" s="33">
        <v>87.52</v>
      </c>
      <c r="J305" s="34">
        <v>95.93</v>
      </c>
      <c r="K305" s="34">
        <v>78.09</v>
      </c>
      <c r="L305" s="34">
        <v>76.569999999999993</v>
      </c>
      <c r="M305" s="34">
        <v>1.97</v>
      </c>
      <c r="N305" s="33">
        <v>1.65</v>
      </c>
      <c r="O305" s="33">
        <v>0.74</v>
      </c>
      <c r="P305" s="33">
        <v>1.08</v>
      </c>
      <c r="Q305" s="33">
        <v>0.77</v>
      </c>
      <c r="R305" s="33">
        <v>1.89</v>
      </c>
    </row>
    <row r="306" spans="2:18">
      <c r="B306" s="7">
        <v>258</v>
      </c>
      <c r="C306" s="33">
        <v>82.68</v>
      </c>
      <c r="D306" s="34">
        <v>80</v>
      </c>
      <c r="E306" s="34">
        <v>84.83</v>
      </c>
      <c r="F306" s="34">
        <v>82.17</v>
      </c>
      <c r="G306" s="34">
        <v>94.72</v>
      </c>
      <c r="H306" s="34">
        <v>99.22</v>
      </c>
      <c r="I306" s="33">
        <v>85.85</v>
      </c>
      <c r="J306" s="34">
        <v>85.71</v>
      </c>
      <c r="K306" s="34">
        <v>82.14</v>
      </c>
      <c r="L306" s="34">
        <v>94.53</v>
      </c>
      <c r="M306" s="34">
        <v>1.0900000000000001</v>
      </c>
      <c r="N306" s="33">
        <v>1.1100000000000001</v>
      </c>
      <c r="O306" s="33">
        <v>0.96</v>
      </c>
      <c r="P306" s="33">
        <v>0.71</v>
      </c>
      <c r="Q306" s="33">
        <v>1.32</v>
      </c>
      <c r="R306" s="33">
        <v>1.54</v>
      </c>
    </row>
    <row r="307" spans="2:18">
      <c r="B307" s="7">
        <v>259</v>
      </c>
      <c r="C307" s="33">
        <v>91.16</v>
      </c>
      <c r="D307" s="34">
        <v>93.76</v>
      </c>
      <c r="E307" s="34">
        <v>91.32</v>
      </c>
      <c r="F307" s="34">
        <v>93.57</v>
      </c>
      <c r="G307" s="34">
        <v>89.5</v>
      </c>
      <c r="H307" s="34">
        <v>86.31</v>
      </c>
      <c r="I307" s="33">
        <v>94.54</v>
      </c>
      <c r="J307" s="34">
        <v>88.43</v>
      </c>
      <c r="K307" s="34">
        <v>75.510000000000005</v>
      </c>
      <c r="L307" s="34">
        <v>91.04</v>
      </c>
      <c r="M307" s="34">
        <v>0.99</v>
      </c>
      <c r="N307" s="33">
        <v>1.84</v>
      </c>
      <c r="O307" s="33">
        <v>1.17</v>
      </c>
      <c r="P307" s="33">
        <v>0.71</v>
      </c>
      <c r="Q307" s="33">
        <v>0.81</v>
      </c>
      <c r="R307" s="33">
        <v>0.89</v>
      </c>
    </row>
    <row r="308" spans="2:18">
      <c r="B308" s="7">
        <v>260</v>
      </c>
      <c r="C308" s="33">
        <v>94.46</v>
      </c>
      <c r="D308" s="34">
        <v>89.38</v>
      </c>
      <c r="E308" s="34">
        <v>96.72</v>
      </c>
      <c r="F308" s="34">
        <v>99.63</v>
      </c>
      <c r="G308" s="34">
        <v>97.17</v>
      </c>
      <c r="H308" s="34">
        <v>78.63</v>
      </c>
      <c r="I308" s="33">
        <v>90.04</v>
      </c>
      <c r="J308" s="34">
        <v>75.37</v>
      </c>
      <c r="K308" s="34">
        <v>76.83</v>
      </c>
      <c r="L308" s="34">
        <v>98.25</v>
      </c>
      <c r="M308" s="34">
        <v>0.69</v>
      </c>
      <c r="N308" s="33">
        <v>1.71</v>
      </c>
      <c r="O308" s="33">
        <v>1.34</v>
      </c>
      <c r="P308" s="33">
        <v>0.7</v>
      </c>
      <c r="Q308" s="33">
        <v>1.96</v>
      </c>
      <c r="R308" s="33">
        <v>1.35</v>
      </c>
    </row>
    <row r="309" spans="2:18">
      <c r="B309" s="7">
        <v>261</v>
      </c>
      <c r="C309" s="33">
        <v>87.84</v>
      </c>
      <c r="D309" s="34">
        <v>96.25</v>
      </c>
      <c r="E309" s="34">
        <v>99.97</v>
      </c>
      <c r="F309" s="34">
        <v>80.040000000000006</v>
      </c>
      <c r="G309" s="34">
        <v>96.48</v>
      </c>
      <c r="H309" s="34">
        <v>99.14</v>
      </c>
      <c r="I309" s="33">
        <v>90.28</v>
      </c>
      <c r="J309" s="34">
        <v>90.9</v>
      </c>
      <c r="K309" s="34">
        <v>93.35</v>
      </c>
      <c r="L309" s="34">
        <v>76.39</v>
      </c>
      <c r="M309" s="34">
        <v>1.75</v>
      </c>
      <c r="N309" s="33">
        <v>1.66</v>
      </c>
      <c r="O309" s="33">
        <v>1.54</v>
      </c>
      <c r="P309" s="33">
        <v>1.6</v>
      </c>
      <c r="Q309" s="33">
        <v>1.96</v>
      </c>
      <c r="R309" s="33">
        <v>1.08</v>
      </c>
    </row>
    <row r="310" spans="2:18">
      <c r="B310" s="7">
        <v>262</v>
      </c>
      <c r="C310" s="33">
        <v>85.95</v>
      </c>
      <c r="D310" s="34">
        <v>79.239999999999995</v>
      </c>
      <c r="E310" s="34">
        <v>99.96</v>
      </c>
      <c r="F310" s="34">
        <v>94.45</v>
      </c>
      <c r="G310" s="34">
        <v>84.47</v>
      </c>
      <c r="H310" s="34">
        <v>91.9</v>
      </c>
      <c r="I310" s="33">
        <v>88.09</v>
      </c>
      <c r="J310" s="34">
        <v>75.31</v>
      </c>
      <c r="K310" s="34">
        <v>96.5</v>
      </c>
      <c r="L310" s="34">
        <v>89.32</v>
      </c>
      <c r="M310" s="34">
        <v>1.41</v>
      </c>
      <c r="N310" s="33">
        <v>1.23</v>
      </c>
      <c r="O310" s="33">
        <v>1.1100000000000001</v>
      </c>
      <c r="P310" s="33">
        <v>0.73</v>
      </c>
      <c r="Q310" s="33">
        <v>1.08</v>
      </c>
      <c r="R310" s="33">
        <v>0.84</v>
      </c>
    </row>
    <row r="311" spans="2:18">
      <c r="B311" s="7">
        <v>263</v>
      </c>
      <c r="C311" s="33">
        <v>82.99</v>
      </c>
      <c r="D311" s="34">
        <v>81.62</v>
      </c>
      <c r="E311" s="34">
        <v>90.2</v>
      </c>
      <c r="F311" s="34">
        <v>94.81</v>
      </c>
      <c r="G311" s="34">
        <v>82.11</v>
      </c>
      <c r="H311" s="34">
        <v>80.3</v>
      </c>
      <c r="I311" s="33">
        <v>96.3</v>
      </c>
      <c r="J311" s="34">
        <v>82.88</v>
      </c>
      <c r="K311" s="34">
        <v>94.01</v>
      </c>
      <c r="L311" s="34">
        <v>82.65</v>
      </c>
      <c r="M311" s="34">
        <v>1.76</v>
      </c>
      <c r="N311" s="33">
        <v>0.53</v>
      </c>
      <c r="O311" s="33">
        <v>1.82</v>
      </c>
      <c r="P311" s="33">
        <v>1.32</v>
      </c>
      <c r="Q311" s="33">
        <v>1.39</v>
      </c>
      <c r="R311" s="33">
        <v>0.75</v>
      </c>
    </row>
    <row r="312" spans="2:18">
      <c r="B312" s="7">
        <v>264</v>
      </c>
      <c r="C312" s="33">
        <v>97.83</v>
      </c>
      <c r="D312" s="34">
        <v>75.53</v>
      </c>
      <c r="E312" s="34">
        <v>80.63</v>
      </c>
      <c r="F312" s="34">
        <v>86.02</v>
      </c>
      <c r="G312" s="34">
        <v>89.14</v>
      </c>
      <c r="H312" s="34">
        <v>94.4</v>
      </c>
      <c r="I312" s="33">
        <v>82.31</v>
      </c>
      <c r="J312" s="34">
        <v>97.97</v>
      </c>
      <c r="K312" s="34">
        <v>99.81</v>
      </c>
      <c r="L312" s="34">
        <v>97.56</v>
      </c>
      <c r="M312" s="34">
        <v>1.86</v>
      </c>
      <c r="N312" s="33">
        <v>1.07</v>
      </c>
      <c r="O312" s="33">
        <v>1.04</v>
      </c>
      <c r="P312" s="33">
        <v>0.84</v>
      </c>
      <c r="Q312" s="33">
        <v>1.02</v>
      </c>
      <c r="R312" s="33">
        <v>1.37</v>
      </c>
    </row>
    <row r="313" spans="2:18">
      <c r="B313" s="7">
        <v>265</v>
      </c>
      <c r="C313" s="33">
        <v>87.51</v>
      </c>
      <c r="D313" s="34">
        <v>98.45</v>
      </c>
      <c r="E313" s="34">
        <v>84.22</v>
      </c>
      <c r="F313" s="34">
        <v>77.77</v>
      </c>
      <c r="G313" s="34">
        <v>77.34</v>
      </c>
      <c r="H313" s="34">
        <v>93.45</v>
      </c>
      <c r="I313" s="33">
        <v>99.61</v>
      </c>
      <c r="J313" s="34">
        <v>82.43</v>
      </c>
      <c r="K313" s="34">
        <v>85.54</v>
      </c>
      <c r="L313" s="34">
        <v>85.56</v>
      </c>
      <c r="M313" s="34">
        <v>1.69</v>
      </c>
      <c r="N313" s="33">
        <v>0.85</v>
      </c>
      <c r="O313" s="33">
        <v>1.79</v>
      </c>
      <c r="P313" s="33">
        <v>0.95</v>
      </c>
      <c r="Q313" s="33">
        <v>1.47</v>
      </c>
      <c r="R313" s="33">
        <v>0.69</v>
      </c>
    </row>
    <row r="314" spans="2:18">
      <c r="B314" s="7">
        <v>266</v>
      </c>
      <c r="C314" s="33">
        <v>76.28</v>
      </c>
      <c r="D314" s="34">
        <v>75.760000000000005</v>
      </c>
      <c r="E314" s="34">
        <v>96.22</v>
      </c>
      <c r="F314" s="34">
        <v>94.01</v>
      </c>
      <c r="G314" s="34">
        <v>82.16</v>
      </c>
      <c r="H314" s="34">
        <v>80.239999999999995</v>
      </c>
      <c r="I314" s="33">
        <v>93.82</v>
      </c>
      <c r="J314" s="34">
        <v>88.75</v>
      </c>
      <c r="K314" s="34">
        <v>94.22</v>
      </c>
      <c r="L314" s="34">
        <v>76.650000000000006</v>
      </c>
      <c r="M314" s="34">
        <v>1.6</v>
      </c>
      <c r="N314" s="33">
        <v>1.67</v>
      </c>
      <c r="O314" s="33">
        <v>1.86</v>
      </c>
      <c r="P314" s="33">
        <v>1.95</v>
      </c>
      <c r="Q314" s="33">
        <v>1.46</v>
      </c>
      <c r="R314" s="33">
        <v>0.68</v>
      </c>
    </row>
    <row r="315" spans="2:18">
      <c r="B315" s="7">
        <v>267</v>
      </c>
      <c r="C315" s="33">
        <v>78.040000000000006</v>
      </c>
      <c r="D315" s="34">
        <v>97.49</v>
      </c>
      <c r="E315" s="34">
        <v>86</v>
      </c>
      <c r="F315" s="34">
        <v>90.98</v>
      </c>
      <c r="G315" s="34">
        <v>77.84</v>
      </c>
      <c r="H315" s="34">
        <v>97.08</v>
      </c>
      <c r="I315" s="33">
        <v>80.08</v>
      </c>
      <c r="J315" s="34">
        <v>93.17</v>
      </c>
      <c r="K315" s="34">
        <v>81.510000000000005</v>
      </c>
      <c r="L315" s="34">
        <v>84.03</v>
      </c>
      <c r="M315" s="34">
        <v>0.54</v>
      </c>
      <c r="N315" s="33">
        <v>0.94</v>
      </c>
      <c r="O315" s="33">
        <v>0.93</v>
      </c>
      <c r="P315" s="33">
        <v>0.5</v>
      </c>
      <c r="Q315" s="33">
        <v>0.74</v>
      </c>
      <c r="R315" s="33">
        <v>1.79</v>
      </c>
    </row>
    <row r="316" spans="2:18">
      <c r="B316" s="7">
        <v>268</v>
      </c>
      <c r="C316" s="33">
        <v>97.88</v>
      </c>
      <c r="D316" s="34">
        <v>77.959999999999994</v>
      </c>
      <c r="E316" s="34">
        <v>76.98</v>
      </c>
      <c r="F316" s="34">
        <v>95.12</v>
      </c>
      <c r="G316" s="34">
        <v>91.77</v>
      </c>
      <c r="H316" s="34">
        <v>97.8</v>
      </c>
      <c r="I316" s="33">
        <v>97.82</v>
      </c>
      <c r="J316" s="34">
        <v>82.11</v>
      </c>
      <c r="K316" s="34">
        <v>92.57</v>
      </c>
      <c r="L316" s="34">
        <v>94.01</v>
      </c>
      <c r="M316" s="34">
        <v>0.79</v>
      </c>
      <c r="N316" s="33">
        <v>1.4</v>
      </c>
      <c r="O316" s="33">
        <v>1.37</v>
      </c>
      <c r="P316" s="33">
        <v>1.1499999999999999</v>
      </c>
      <c r="Q316" s="33">
        <v>1.65</v>
      </c>
      <c r="R316" s="33">
        <v>0.88</v>
      </c>
    </row>
    <row r="317" spans="2:18">
      <c r="B317" s="7">
        <v>269</v>
      </c>
      <c r="C317" s="33">
        <v>91.62</v>
      </c>
      <c r="D317" s="34">
        <v>78.989999999999995</v>
      </c>
      <c r="E317" s="34">
        <v>80.23</v>
      </c>
      <c r="F317" s="34">
        <v>86.77</v>
      </c>
      <c r="G317" s="34">
        <v>82.89</v>
      </c>
      <c r="H317" s="34">
        <v>80.069999999999993</v>
      </c>
      <c r="I317" s="33">
        <v>90.12</v>
      </c>
      <c r="J317" s="34">
        <v>88.1</v>
      </c>
      <c r="K317" s="34">
        <v>75.53</v>
      </c>
      <c r="L317" s="34">
        <v>99</v>
      </c>
      <c r="M317" s="34">
        <v>0.53</v>
      </c>
      <c r="N317" s="33">
        <v>0.78</v>
      </c>
      <c r="O317" s="33">
        <v>0.68</v>
      </c>
      <c r="P317" s="33">
        <v>0.89</v>
      </c>
      <c r="Q317" s="33">
        <v>0.98</v>
      </c>
      <c r="R317" s="33">
        <v>0.7</v>
      </c>
    </row>
    <row r="318" spans="2:18">
      <c r="B318" s="7">
        <v>270</v>
      </c>
      <c r="C318" s="33">
        <v>91.74</v>
      </c>
      <c r="D318" s="34">
        <v>95.93</v>
      </c>
      <c r="E318" s="34">
        <v>80.5</v>
      </c>
      <c r="F318" s="34">
        <v>96.05</v>
      </c>
      <c r="G318" s="34">
        <v>75.739999999999995</v>
      </c>
      <c r="H318" s="34">
        <v>76.87</v>
      </c>
      <c r="I318" s="33">
        <v>83.05</v>
      </c>
      <c r="J318" s="34">
        <v>96.83</v>
      </c>
      <c r="K318" s="34">
        <v>99.74</v>
      </c>
      <c r="L318" s="34">
        <v>94.08</v>
      </c>
      <c r="M318" s="34">
        <v>0.5</v>
      </c>
      <c r="N318" s="33">
        <v>1.87</v>
      </c>
      <c r="O318" s="33">
        <v>1.33</v>
      </c>
      <c r="P318" s="33">
        <v>0.63</v>
      </c>
      <c r="Q318" s="33">
        <v>0.66</v>
      </c>
      <c r="R318" s="33">
        <v>1.55</v>
      </c>
    </row>
    <row r="319" spans="2:18">
      <c r="B319" s="7">
        <v>271</v>
      </c>
      <c r="C319" s="33">
        <v>95.7</v>
      </c>
      <c r="D319" s="34">
        <v>80.53</v>
      </c>
      <c r="E319" s="34">
        <v>86.65</v>
      </c>
      <c r="F319" s="34">
        <v>90.95</v>
      </c>
      <c r="G319" s="34">
        <v>82.48</v>
      </c>
      <c r="H319" s="34">
        <v>90.01</v>
      </c>
      <c r="I319" s="33">
        <v>89.04</v>
      </c>
      <c r="J319" s="34">
        <v>81.53</v>
      </c>
      <c r="K319" s="34">
        <v>75.06</v>
      </c>
      <c r="L319" s="34">
        <v>97.71</v>
      </c>
      <c r="M319" s="34">
        <v>0.6</v>
      </c>
      <c r="N319" s="33">
        <v>0.59</v>
      </c>
      <c r="O319" s="33">
        <v>0.68</v>
      </c>
      <c r="P319" s="33">
        <v>0.95</v>
      </c>
      <c r="Q319" s="33">
        <v>1.64</v>
      </c>
      <c r="R319" s="33">
        <v>1.6</v>
      </c>
    </row>
    <row r="320" spans="2:18">
      <c r="B320" s="7">
        <v>272</v>
      </c>
      <c r="C320" s="33">
        <v>81.31</v>
      </c>
      <c r="D320" s="34">
        <v>99.97</v>
      </c>
      <c r="E320" s="34">
        <v>80.47</v>
      </c>
      <c r="F320" s="34">
        <v>97.63</v>
      </c>
      <c r="G320" s="34">
        <v>87.1</v>
      </c>
      <c r="H320" s="34">
        <v>95.97</v>
      </c>
      <c r="I320" s="33">
        <v>89.13</v>
      </c>
      <c r="J320" s="34">
        <v>96.09</v>
      </c>
      <c r="K320" s="34">
        <v>80.290000000000006</v>
      </c>
      <c r="L320" s="34">
        <v>81.84</v>
      </c>
      <c r="M320" s="34">
        <v>1.79</v>
      </c>
      <c r="N320" s="33">
        <v>1.44</v>
      </c>
      <c r="O320" s="33">
        <v>1.57</v>
      </c>
      <c r="P320" s="33">
        <v>1.41</v>
      </c>
      <c r="Q320" s="33">
        <v>1.56</v>
      </c>
      <c r="R320" s="33">
        <v>1.57</v>
      </c>
    </row>
    <row r="321" spans="2:18">
      <c r="B321" s="7">
        <v>273</v>
      </c>
      <c r="C321" s="33">
        <v>90.15</v>
      </c>
      <c r="D321" s="34">
        <v>81.31</v>
      </c>
      <c r="E321" s="34">
        <v>78.209999999999994</v>
      </c>
      <c r="F321" s="34">
        <v>89.23</v>
      </c>
      <c r="G321" s="34">
        <v>79.099999999999994</v>
      </c>
      <c r="H321" s="34">
        <v>93.47</v>
      </c>
      <c r="I321" s="33">
        <v>77.72</v>
      </c>
      <c r="J321" s="34">
        <v>87.49</v>
      </c>
      <c r="K321" s="34">
        <v>84.85</v>
      </c>
      <c r="L321" s="34">
        <v>80.36</v>
      </c>
      <c r="M321" s="34">
        <v>1.66</v>
      </c>
      <c r="N321" s="33">
        <v>1.06</v>
      </c>
      <c r="O321" s="33">
        <v>0.9</v>
      </c>
      <c r="P321" s="33">
        <v>1.58</v>
      </c>
      <c r="Q321" s="33">
        <v>1.55</v>
      </c>
      <c r="R321" s="33">
        <v>1.79</v>
      </c>
    </row>
    <row r="322" spans="2:18">
      <c r="B322" s="7">
        <v>274</v>
      </c>
      <c r="C322" s="33">
        <v>96.76</v>
      </c>
      <c r="D322" s="34">
        <v>95.68</v>
      </c>
      <c r="E322" s="34">
        <v>94.29</v>
      </c>
      <c r="F322" s="34">
        <v>92.05</v>
      </c>
      <c r="G322" s="34">
        <v>92.9</v>
      </c>
      <c r="H322" s="34">
        <v>83.56</v>
      </c>
      <c r="I322" s="33">
        <v>85.74</v>
      </c>
      <c r="J322" s="34">
        <v>86.15</v>
      </c>
      <c r="K322" s="34">
        <v>82.94</v>
      </c>
      <c r="L322" s="34">
        <v>87</v>
      </c>
      <c r="M322" s="34">
        <v>0.5</v>
      </c>
      <c r="N322" s="33">
        <v>0.76</v>
      </c>
      <c r="O322" s="33">
        <v>0.83</v>
      </c>
      <c r="P322" s="33">
        <v>1.46</v>
      </c>
      <c r="Q322" s="33">
        <v>1.17</v>
      </c>
      <c r="R322" s="33">
        <v>1.66</v>
      </c>
    </row>
    <row r="323" spans="2:18">
      <c r="B323" s="7">
        <v>275</v>
      </c>
      <c r="C323" s="33">
        <v>94.87</v>
      </c>
      <c r="D323" s="34">
        <v>78.55</v>
      </c>
      <c r="E323" s="34">
        <v>78.709999999999994</v>
      </c>
      <c r="F323" s="34">
        <v>76.55</v>
      </c>
      <c r="G323" s="34">
        <v>93.32</v>
      </c>
      <c r="H323" s="34">
        <v>87.71</v>
      </c>
      <c r="I323" s="33">
        <v>81.58</v>
      </c>
      <c r="J323" s="34">
        <v>98.91</v>
      </c>
      <c r="K323" s="34">
        <v>88.38</v>
      </c>
      <c r="L323" s="34">
        <v>91.61</v>
      </c>
      <c r="M323" s="34">
        <v>1.28</v>
      </c>
      <c r="N323" s="33">
        <v>0.67</v>
      </c>
      <c r="O323" s="33">
        <v>1.55</v>
      </c>
      <c r="P323" s="33">
        <v>0.87</v>
      </c>
      <c r="Q323" s="33">
        <v>0.81</v>
      </c>
      <c r="R323" s="33">
        <v>0.89</v>
      </c>
    </row>
    <row r="324" spans="2:18">
      <c r="B324" s="7">
        <v>276</v>
      </c>
      <c r="C324" s="33">
        <v>88.66</v>
      </c>
      <c r="D324" s="34">
        <v>77.28</v>
      </c>
      <c r="E324" s="34">
        <v>88.71</v>
      </c>
      <c r="F324" s="34">
        <v>86.24</v>
      </c>
      <c r="G324" s="34">
        <v>93.39</v>
      </c>
      <c r="H324" s="34">
        <v>83.84</v>
      </c>
      <c r="I324" s="33">
        <v>84.77</v>
      </c>
      <c r="J324" s="34">
        <v>84.96</v>
      </c>
      <c r="K324" s="34">
        <v>80.31</v>
      </c>
      <c r="L324" s="34">
        <v>78.77</v>
      </c>
      <c r="M324" s="34">
        <v>1.7</v>
      </c>
      <c r="N324" s="33">
        <v>1.52</v>
      </c>
      <c r="O324" s="33">
        <v>1.98</v>
      </c>
      <c r="P324" s="33">
        <v>0.8</v>
      </c>
      <c r="Q324" s="33">
        <v>1.69</v>
      </c>
      <c r="R324" s="33">
        <v>1.65</v>
      </c>
    </row>
    <row r="325" spans="2:18">
      <c r="B325" s="7">
        <v>277</v>
      </c>
      <c r="C325" s="33">
        <v>93.02</v>
      </c>
      <c r="D325" s="34">
        <v>96.06</v>
      </c>
      <c r="E325" s="34">
        <v>94.62</v>
      </c>
      <c r="F325" s="34">
        <v>86.62</v>
      </c>
      <c r="G325" s="34">
        <v>98.57</v>
      </c>
      <c r="H325" s="34">
        <v>81.2</v>
      </c>
      <c r="I325" s="33">
        <v>95.24</v>
      </c>
      <c r="J325" s="34">
        <v>88.24</v>
      </c>
      <c r="K325" s="34">
        <v>88.23</v>
      </c>
      <c r="L325" s="34">
        <v>93.16</v>
      </c>
      <c r="M325" s="34">
        <v>0.94</v>
      </c>
      <c r="N325" s="33">
        <v>0.93</v>
      </c>
      <c r="O325" s="33">
        <v>1.4</v>
      </c>
      <c r="P325" s="33">
        <v>1.88</v>
      </c>
      <c r="Q325" s="33">
        <v>1.94</v>
      </c>
      <c r="R325" s="33">
        <v>1.67</v>
      </c>
    </row>
    <row r="326" spans="2:18">
      <c r="B326" s="7">
        <v>278</v>
      </c>
      <c r="C326" s="33">
        <v>99.87</v>
      </c>
      <c r="D326" s="34">
        <v>87.87</v>
      </c>
      <c r="E326" s="34">
        <v>85.71</v>
      </c>
      <c r="F326" s="34">
        <v>95.04</v>
      </c>
      <c r="G326" s="34">
        <v>97.19</v>
      </c>
      <c r="H326" s="34">
        <v>92.85</v>
      </c>
      <c r="I326" s="33">
        <v>82.17</v>
      </c>
      <c r="J326" s="34">
        <v>79.61</v>
      </c>
      <c r="K326" s="34">
        <v>77.98</v>
      </c>
      <c r="L326" s="34">
        <v>82.77</v>
      </c>
      <c r="M326" s="34">
        <v>1.61</v>
      </c>
      <c r="N326" s="33">
        <v>1.17</v>
      </c>
      <c r="O326" s="33">
        <v>1.53</v>
      </c>
      <c r="P326" s="33">
        <v>1.49</v>
      </c>
      <c r="Q326" s="33">
        <v>0.88</v>
      </c>
      <c r="R326" s="33">
        <v>1.32</v>
      </c>
    </row>
    <row r="327" spans="2:18">
      <c r="B327" s="7">
        <v>279</v>
      </c>
      <c r="C327" s="33">
        <v>97.03</v>
      </c>
      <c r="D327" s="34">
        <v>75.86</v>
      </c>
      <c r="E327" s="34">
        <v>77.040000000000006</v>
      </c>
      <c r="F327" s="34">
        <v>85.19</v>
      </c>
      <c r="G327" s="34">
        <v>95.86</v>
      </c>
      <c r="H327" s="34">
        <v>92.01</v>
      </c>
      <c r="I327" s="33">
        <v>85.74</v>
      </c>
      <c r="J327" s="34">
        <v>83.42</v>
      </c>
      <c r="K327" s="34">
        <v>75.62</v>
      </c>
      <c r="L327" s="34">
        <v>77</v>
      </c>
      <c r="M327" s="34">
        <v>1.01</v>
      </c>
      <c r="N327" s="33">
        <v>0.63</v>
      </c>
      <c r="O327" s="33">
        <v>1.25</v>
      </c>
      <c r="P327" s="33">
        <v>0.56000000000000005</v>
      </c>
      <c r="Q327" s="33">
        <v>1.96</v>
      </c>
      <c r="R327" s="33">
        <v>0.84</v>
      </c>
    </row>
    <row r="328" spans="2:18">
      <c r="B328" s="7">
        <v>280</v>
      </c>
      <c r="C328" s="33">
        <v>94.41</v>
      </c>
      <c r="D328" s="34">
        <v>78.73</v>
      </c>
      <c r="E328" s="34">
        <v>99.35</v>
      </c>
      <c r="F328" s="34">
        <v>79.47</v>
      </c>
      <c r="G328" s="34">
        <v>81.569999999999993</v>
      </c>
      <c r="H328" s="34">
        <v>84.76</v>
      </c>
      <c r="I328" s="33">
        <v>87.47</v>
      </c>
      <c r="J328" s="34">
        <v>82.34</v>
      </c>
      <c r="K328" s="34">
        <v>89.95</v>
      </c>
      <c r="L328" s="34">
        <v>87.14</v>
      </c>
      <c r="M328" s="34">
        <v>0.94</v>
      </c>
      <c r="N328" s="33">
        <v>1.63</v>
      </c>
      <c r="O328" s="33">
        <v>1.02</v>
      </c>
      <c r="P328" s="33">
        <v>1.05</v>
      </c>
      <c r="Q328" s="33">
        <v>1.24</v>
      </c>
      <c r="R328" s="33">
        <v>0.57999999999999996</v>
      </c>
    </row>
    <row r="329" spans="2:18">
      <c r="B329" s="7">
        <v>281</v>
      </c>
      <c r="C329" s="33">
        <v>80.17</v>
      </c>
      <c r="D329" s="34">
        <v>77.52</v>
      </c>
      <c r="E329" s="34">
        <v>92.34</v>
      </c>
      <c r="F329" s="34">
        <v>85.4</v>
      </c>
      <c r="G329" s="34">
        <v>94.1</v>
      </c>
      <c r="H329" s="34">
        <v>75.77</v>
      </c>
      <c r="I329" s="33">
        <v>78.41</v>
      </c>
      <c r="J329" s="34">
        <v>90.74</v>
      </c>
      <c r="K329" s="34">
        <v>81.22</v>
      </c>
      <c r="L329" s="34">
        <v>77</v>
      </c>
      <c r="M329" s="34">
        <v>0.59</v>
      </c>
      <c r="N329" s="33">
        <v>1.82</v>
      </c>
      <c r="O329" s="33">
        <v>1.43</v>
      </c>
      <c r="P329" s="33">
        <v>0.55000000000000004</v>
      </c>
      <c r="Q329" s="33">
        <v>0.93</v>
      </c>
      <c r="R329" s="33">
        <v>0.96</v>
      </c>
    </row>
    <row r="330" spans="2:18">
      <c r="B330" s="7">
        <v>282</v>
      </c>
      <c r="C330" s="33">
        <v>76.11</v>
      </c>
      <c r="D330" s="34">
        <v>76.34</v>
      </c>
      <c r="E330" s="34">
        <v>79.760000000000005</v>
      </c>
      <c r="F330" s="34">
        <v>87.21</v>
      </c>
      <c r="G330" s="34">
        <v>89.45</v>
      </c>
      <c r="H330" s="34">
        <v>89.67</v>
      </c>
      <c r="I330" s="33">
        <v>93.17</v>
      </c>
      <c r="J330" s="34">
        <v>75.599999999999994</v>
      </c>
      <c r="K330" s="34">
        <v>96.98</v>
      </c>
      <c r="L330" s="34">
        <v>82.06</v>
      </c>
      <c r="M330" s="34">
        <v>0.86</v>
      </c>
      <c r="N330" s="33">
        <v>1.5</v>
      </c>
      <c r="O330" s="33">
        <v>0.96</v>
      </c>
      <c r="P330" s="33">
        <v>0.88</v>
      </c>
      <c r="Q330" s="33">
        <v>1.71</v>
      </c>
      <c r="R330" s="33">
        <v>0.69</v>
      </c>
    </row>
    <row r="331" spans="2:18">
      <c r="B331" s="7">
        <v>283</v>
      </c>
      <c r="C331" s="33">
        <v>78.62</v>
      </c>
      <c r="D331" s="34">
        <v>81.72</v>
      </c>
      <c r="E331" s="34">
        <v>81.73</v>
      </c>
      <c r="F331" s="34">
        <v>96.63</v>
      </c>
      <c r="G331" s="34">
        <v>98.9</v>
      </c>
      <c r="H331" s="34">
        <v>89.17</v>
      </c>
      <c r="I331" s="33">
        <v>78.13</v>
      </c>
      <c r="J331" s="34">
        <v>82.94</v>
      </c>
      <c r="K331" s="34">
        <v>90.61</v>
      </c>
      <c r="L331" s="34">
        <v>82.16</v>
      </c>
      <c r="M331" s="34">
        <v>1.3</v>
      </c>
      <c r="N331" s="33">
        <v>0.5</v>
      </c>
      <c r="O331" s="33">
        <v>0.82</v>
      </c>
      <c r="P331" s="33">
        <v>0.75</v>
      </c>
      <c r="Q331" s="33">
        <v>0.84</v>
      </c>
      <c r="R331" s="33">
        <v>1.5</v>
      </c>
    </row>
    <row r="332" spans="2:18">
      <c r="B332" s="7">
        <v>284</v>
      </c>
      <c r="C332" s="33">
        <v>82.39</v>
      </c>
      <c r="D332" s="34">
        <v>88.38</v>
      </c>
      <c r="E332" s="34">
        <v>80.209999999999994</v>
      </c>
      <c r="F332" s="34">
        <v>96.13</v>
      </c>
      <c r="G332" s="34">
        <v>85.23</v>
      </c>
      <c r="H332" s="34">
        <v>99.56</v>
      </c>
      <c r="I332" s="33">
        <v>89.28</v>
      </c>
      <c r="J332" s="34">
        <v>86.15</v>
      </c>
      <c r="K332" s="34">
        <v>87.43</v>
      </c>
      <c r="L332" s="34">
        <v>94.17</v>
      </c>
      <c r="M332" s="34">
        <v>1.1399999999999999</v>
      </c>
      <c r="N332" s="33">
        <v>0.64</v>
      </c>
      <c r="O332" s="33">
        <v>0.76</v>
      </c>
      <c r="P332" s="33">
        <v>0.89</v>
      </c>
      <c r="Q332" s="33">
        <v>0.99</v>
      </c>
      <c r="R332" s="33">
        <v>0.54</v>
      </c>
    </row>
    <row r="333" spans="2:18">
      <c r="B333" s="7">
        <v>285</v>
      </c>
      <c r="C333" s="33">
        <v>76.680000000000007</v>
      </c>
      <c r="D333" s="34">
        <v>80.569999999999993</v>
      </c>
      <c r="E333" s="34">
        <v>93.05</v>
      </c>
      <c r="F333" s="34">
        <v>84.03</v>
      </c>
      <c r="G333" s="34">
        <v>79.8</v>
      </c>
      <c r="H333" s="34">
        <v>81.23</v>
      </c>
      <c r="I333" s="33">
        <v>94.99</v>
      </c>
      <c r="J333" s="34">
        <v>85.3</v>
      </c>
      <c r="K333" s="34">
        <v>80.98</v>
      </c>
      <c r="L333" s="34">
        <v>88.93</v>
      </c>
      <c r="M333" s="34">
        <v>1.79</v>
      </c>
      <c r="N333" s="33">
        <v>0.9</v>
      </c>
      <c r="O333" s="33">
        <v>1.6</v>
      </c>
      <c r="P333" s="33">
        <v>1.53</v>
      </c>
      <c r="Q333" s="33">
        <v>0.57999999999999996</v>
      </c>
      <c r="R333" s="33">
        <v>0.52</v>
      </c>
    </row>
    <row r="334" spans="2:18">
      <c r="B334" s="7">
        <v>286</v>
      </c>
      <c r="C334" s="33">
        <v>98.11</v>
      </c>
      <c r="D334" s="34">
        <v>92.05</v>
      </c>
      <c r="E334" s="34">
        <v>90.95</v>
      </c>
      <c r="F334" s="34">
        <v>75.099999999999994</v>
      </c>
      <c r="G334" s="34">
        <v>79.900000000000006</v>
      </c>
      <c r="H334" s="34">
        <v>89.88</v>
      </c>
      <c r="I334" s="33">
        <v>83.8</v>
      </c>
      <c r="J334" s="34">
        <v>79.22</v>
      </c>
      <c r="K334" s="34">
        <v>87.68</v>
      </c>
      <c r="L334" s="34">
        <v>84.5</v>
      </c>
      <c r="M334" s="34">
        <v>1.74</v>
      </c>
      <c r="N334" s="33">
        <v>1.6</v>
      </c>
      <c r="O334" s="33">
        <v>1.66</v>
      </c>
      <c r="P334" s="33">
        <v>0.56999999999999995</v>
      </c>
      <c r="Q334" s="33">
        <v>0.55000000000000004</v>
      </c>
      <c r="R334" s="33">
        <v>0.8</v>
      </c>
    </row>
    <row r="335" spans="2:18">
      <c r="B335" s="7">
        <v>287</v>
      </c>
      <c r="C335" s="33">
        <v>79.900000000000006</v>
      </c>
      <c r="D335" s="34">
        <v>94.84</v>
      </c>
      <c r="E335" s="34">
        <v>78.58</v>
      </c>
      <c r="F335" s="34">
        <v>76.819999999999993</v>
      </c>
      <c r="G335" s="34">
        <v>75.489999999999995</v>
      </c>
      <c r="H335" s="34">
        <v>91.89</v>
      </c>
      <c r="I335" s="33">
        <v>90.61</v>
      </c>
      <c r="J335" s="34">
        <v>97.5</v>
      </c>
      <c r="K335" s="34">
        <v>87.12</v>
      </c>
      <c r="L335" s="34">
        <v>90.75</v>
      </c>
      <c r="M335" s="34">
        <v>1.62</v>
      </c>
      <c r="N335" s="33">
        <v>1.25</v>
      </c>
      <c r="O335" s="33">
        <v>1</v>
      </c>
      <c r="P335" s="33">
        <v>1.77</v>
      </c>
      <c r="Q335" s="33">
        <v>0.75</v>
      </c>
      <c r="R335" s="33">
        <v>0.92</v>
      </c>
    </row>
    <row r="336" spans="2:18">
      <c r="B336" s="7">
        <v>288</v>
      </c>
      <c r="C336" s="33">
        <v>81.16</v>
      </c>
      <c r="D336" s="34">
        <v>93.53</v>
      </c>
      <c r="E336" s="34">
        <v>94.26</v>
      </c>
      <c r="F336" s="34">
        <v>83.37</v>
      </c>
      <c r="G336" s="34">
        <v>80.19</v>
      </c>
      <c r="H336" s="34">
        <v>95.17</v>
      </c>
      <c r="I336" s="33">
        <v>96.07</v>
      </c>
      <c r="J336" s="34">
        <v>79.13</v>
      </c>
      <c r="K336" s="34">
        <v>96.22</v>
      </c>
      <c r="L336" s="34">
        <v>93.99</v>
      </c>
      <c r="M336" s="34">
        <v>1.35</v>
      </c>
      <c r="N336" s="33">
        <v>1.22</v>
      </c>
      <c r="O336" s="33">
        <v>1.4</v>
      </c>
      <c r="P336" s="33">
        <v>0.93</v>
      </c>
      <c r="Q336" s="33">
        <v>1.89</v>
      </c>
      <c r="R336" s="33">
        <v>1.1000000000000001</v>
      </c>
    </row>
    <row r="337" spans="2:18">
      <c r="B337" s="7">
        <v>289</v>
      </c>
      <c r="C337" s="33">
        <v>99.66</v>
      </c>
      <c r="D337" s="34">
        <v>84.94</v>
      </c>
      <c r="E337" s="34">
        <v>81.44</v>
      </c>
      <c r="F337" s="34">
        <v>93.14</v>
      </c>
      <c r="G337" s="34">
        <v>82.15</v>
      </c>
      <c r="H337" s="34">
        <v>80.739999999999995</v>
      </c>
      <c r="I337" s="33">
        <v>85.25</v>
      </c>
      <c r="J337" s="34">
        <v>96.89</v>
      </c>
      <c r="K337" s="34">
        <v>98.75</v>
      </c>
      <c r="L337" s="34">
        <v>81.069999999999993</v>
      </c>
      <c r="M337" s="34">
        <v>0.87</v>
      </c>
      <c r="N337" s="33">
        <v>1.99</v>
      </c>
      <c r="O337" s="33">
        <v>1.72</v>
      </c>
      <c r="P337" s="33">
        <v>1.57</v>
      </c>
      <c r="Q337" s="33">
        <v>1.29</v>
      </c>
      <c r="R337" s="33">
        <v>0.92</v>
      </c>
    </row>
    <row r="338" spans="2:18">
      <c r="B338" s="7">
        <v>290</v>
      </c>
      <c r="C338" s="33">
        <v>91.23</v>
      </c>
      <c r="D338" s="34">
        <v>92.81</v>
      </c>
      <c r="E338" s="34">
        <v>91.33</v>
      </c>
      <c r="F338" s="34">
        <v>84.72</v>
      </c>
      <c r="G338" s="34">
        <v>76.02</v>
      </c>
      <c r="H338" s="34">
        <v>88.58</v>
      </c>
      <c r="I338" s="33">
        <v>98.17</v>
      </c>
      <c r="J338" s="34">
        <v>82.92</v>
      </c>
      <c r="K338" s="34">
        <v>83.43</v>
      </c>
      <c r="L338" s="34">
        <v>93.91</v>
      </c>
      <c r="M338" s="34">
        <v>0.57999999999999996</v>
      </c>
      <c r="N338" s="33">
        <v>1.71</v>
      </c>
      <c r="O338" s="33">
        <v>1.3</v>
      </c>
      <c r="P338" s="33">
        <v>1.61</v>
      </c>
      <c r="Q338" s="33">
        <v>0.63</v>
      </c>
      <c r="R338" s="33">
        <v>1.6</v>
      </c>
    </row>
    <row r="339" spans="2:18">
      <c r="B339" s="7">
        <v>291</v>
      </c>
      <c r="C339" s="33">
        <v>97.69</v>
      </c>
      <c r="D339" s="34">
        <v>95.5</v>
      </c>
      <c r="E339" s="34">
        <v>93.74</v>
      </c>
      <c r="F339" s="34">
        <v>86.27</v>
      </c>
      <c r="G339" s="34">
        <v>76.16</v>
      </c>
      <c r="H339" s="34">
        <v>91.42</v>
      </c>
      <c r="I339" s="33">
        <v>88.49</v>
      </c>
      <c r="J339" s="34">
        <v>84.08</v>
      </c>
      <c r="K339" s="34">
        <v>90.21</v>
      </c>
      <c r="L339" s="34">
        <v>91.62</v>
      </c>
      <c r="M339" s="34">
        <v>1.02</v>
      </c>
      <c r="N339" s="33">
        <v>1.05</v>
      </c>
      <c r="O339" s="33">
        <v>0.61</v>
      </c>
      <c r="P339" s="33">
        <v>1.94</v>
      </c>
      <c r="Q339" s="33">
        <v>1.1200000000000001</v>
      </c>
      <c r="R339" s="33">
        <v>1.98</v>
      </c>
    </row>
    <row r="340" spans="2:18">
      <c r="B340" s="7">
        <v>292</v>
      </c>
      <c r="C340" s="33">
        <v>93.67</v>
      </c>
      <c r="D340" s="34">
        <v>81.38</v>
      </c>
      <c r="E340" s="34">
        <v>80.86</v>
      </c>
      <c r="F340" s="34">
        <v>86.88</v>
      </c>
      <c r="G340" s="34">
        <v>78.61</v>
      </c>
      <c r="H340" s="34">
        <v>96.68</v>
      </c>
      <c r="I340" s="33">
        <v>91.25</v>
      </c>
      <c r="J340" s="34">
        <v>90.98</v>
      </c>
      <c r="K340" s="34">
        <v>76.91</v>
      </c>
      <c r="L340" s="34">
        <v>97.52</v>
      </c>
      <c r="M340" s="34">
        <v>1.65</v>
      </c>
      <c r="N340" s="33">
        <v>1.6</v>
      </c>
      <c r="O340" s="33">
        <v>1.44</v>
      </c>
      <c r="P340" s="33">
        <v>1.42</v>
      </c>
      <c r="Q340" s="33">
        <v>0.65</v>
      </c>
      <c r="R340" s="33">
        <v>1.24</v>
      </c>
    </row>
    <row r="341" spans="2:18">
      <c r="B341" s="7">
        <v>293</v>
      </c>
      <c r="C341" s="33">
        <v>94.86</v>
      </c>
      <c r="D341" s="34">
        <v>78.67</v>
      </c>
      <c r="E341" s="34">
        <v>97.81</v>
      </c>
      <c r="F341" s="34">
        <v>99.5</v>
      </c>
      <c r="G341" s="34">
        <v>90.58</v>
      </c>
      <c r="H341" s="34">
        <v>97.27</v>
      </c>
      <c r="I341" s="33">
        <v>78.599999999999994</v>
      </c>
      <c r="J341" s="34">
        <v>95.66</v>
      </c>
      <c r="K341" s="34">
        <v>91.7</v>
      </c>
      <c r="L341" s="34">
        <v>86.39</v>
      </c>
      <c r="M341" s="34">
        <v>1.05</v>
      </c>
      <c r="N341" s="33">
        <v>0.76</v>
      </c>
      <c r="O341" s="33">
        <v>0.55000000000000004</v>
      </c>
      <c r="P341" s="33">
        <v>0.6</v>
      </c>
      <c r="Q341" s="33">
        <v>1.87</v>
      </c>
      <c r="R341" s="33">
        <v>1.96</v>
      </c>
    </row>
    <row r="342" spans="2:18">
      <c r="B342" s="7">
        <v>294</v>
      </c>
      <c r="C342" s="33">
        <v>94.38</v>
      </c>
      <c r="D342" s="34">
        <v>98.15</v>
      </c>
      <c r="E342" s="34">
        <v>93.61</v>
      </c>
      <c r="F342" s="34">
        <v>90.15</v>
      </c>
      <c r="G342" s="34">
        <v>99.69</v>
      </c>
      <c r="H342" s="34">
        <v>90.97</v>
      </c>
      <c r="I342" s="33">
        <v>99.52</v>
      </c>
      <c r="J342" s="34">
        <v>81.67</v>
      </c>
      <c r="K342" s="34">
        <v>76.680000000000007</v>
      </c>
      <c r="L342" s="34">
        <v>96.79</v>
      </c>
      <c r="M342" s="34">
        <v>0.74</v>
      </c>
      <c r="N342" s="33">
        <v>1.33</v>
      </c>
      <c r="O342" s="33">
        <v>1.98</v>
      </c>
      <c r="P342" s="33">
        <v>1.32</v>
      </c>
      <c r="Q342" s="33">
        <v>1.5</v>
      </c>
      <c r="R342" s="33">
        <v>0.91</v>
      </c>
    </row>
    <row r="343" spans="2:18">
      <c r="B343" s="7">
        <v>295</v>
      </c>
      <c r="C343" s="33">
        <v>94.34</v>
      </c>
      <c r="D343" s="34">
        <v>98.09</v>
      </c>
      <c r="E343" s="34">
        <v>81.09</v>
      </c>
      <c r="F343" s="34">
        <v>87.26</v>
      </c>
      <c r="G343" s="34">
        <v>94.2</v>
      </c>
      <c r="H343" s="34">
        <v>96.13</v>
      </c>
      <c r="I343" s="33">
        <v>89.99</v>
      </c>
      <c r="J343" s="34">
        <v>94.36</v>
      </c>
      <c r="K343" s="34">
        <v>80.849999999999994</v>
      </c>
      <c r="L343" s="34">
        <v>75.62</v>
      </c>
      <c r="M343" s="34">
        <v>1.55</v>
      </c>
      <c r="N343" s="33">
        <v>1.82</v>
      </c>
      <c r="O343" s="33">
        <v>1.8</v>
      </c>
      <c r="P343" s="33">
        <v>1.5</v>
      </c>
      <c r="Q343" s="33">
        <v>1.1200000000000001</v>
      </c>
      <c r="R343" s="33">
        <v>0.88</v>
      </c>
    </row>
    <row r="344" spans="2:18">
      <c r="B344" s="7">
        <v>296</v>
      </c>
      <c r="C344" s="33">
        <v>85.39</v>
      </c>
      <c r="D344" s="34">
        <v>89.2</v>
      </c>
      <c r="E344" s="34">
        <v>85.98</v>
      </c>
      <c r="F344" s="34">
        <v>75.39</v>
      </c>
      <c r="G344" s="34">
        <v>98.9</v>
      </c>
      <c r="H344" s="34">
        <v>84.57</v>
      </c>
      <c r="I344" s="33">
        <v>96.19</v>
      </c>
      <c r="J344" s="34">
        <v>96.8</v>
      </c>
      <c r="K344" s="34">
        <v>75.680000000000007</v>
      </c>
      <c r="L344" s="34">
        <v>83.28</v>
      </c>
      <c r="M344" s="34">
        <v>1.24</v>
      </c>
      <c r="N344" s="33">
        <v>1.92</v>
      </c>
      <c r="O344" s="33">
        <v>1.58</v>
      </c>
      <c r="P344" s="33">
        <v>0.83</v>
      </c>
      <c r="Q344" s="33">
        <v>1.49</v>
      </c>
      <c r="R344" s="33">
        <v>1.83</v>
      </c>
    </row>
    <row r="345" spans="2:18">
      <c r="B345" s="7">
        <v>297</v>
      </c>
      <c r="C345" s="33">
        <v>99.72</v>
      </c>
      <c r="D345" s="34">
        <v>81.489999999999995</v>
      </c>
      <c r="E345" s="34">
        <v>97.81</v>
      </c>
      <c r="F345" s="34">
        <v>76.709999999999994</v>
      </c>
      <c r="G345" s="34">
        <v>84.76</v>
      </c>
      <c r="H345" s="34">
        <v>77.209999999999994</v>
      </c>
      <c r="I345" s="33">
        <v>99.1</v>
      </c>
      <c r="J345" s="34">
        <v>83.36</v>
      </c>
      <c r="K345" s="34">
        <v>78.67</v>
      </c>
      <c r="L345" s="34">
        <v>96.85</v>
      </c>
      <c r="M345" s="34">
        <v>0.71</v>
      </c>
      <c r="N345" s="33">
        <v>1.21</v>
      </c>
      <c r="O345" s="33">
        <v>0.99</v>
      </c>
      <c r="P345" s="33">
        <v>1.96</v>
      </c>
      <c r="Q345" s="33">
        <v>1.96</v>
      </c>
      <c r="R345" s="33">
        <v>0.89</v>
      </c>
    </row>
    <row r="346" spans="2:18">
      <c r="B346" s="7">
        <v>298</v>
      </c>
      <c r="C346" s="33">
        <v>97.27</v>
      </c>
      <c r="D346" s="34">
        <v>95.42</v>
      </c>
      <c r="E346" s="34">
        <v>91.48</v>
      </c>
      <c r="F346" s="34">
        <v>90.65</v>
      </c>
      <c r="G346" s="34">
        <v>91.07</v>
      </c>
      <c r="H346" s="34">
        <v>95.97</v>
      </c>
      <c r="I346" s="33">
        <v>79.63</v>
      </c>
      <c r="J346" s="34">
        <v>76.5</v>
      </c>
      <c r="K346" s="34">
        <v>86.91</v>
      </c>
      <c r="L346" s="34">
        <v>96.83</v>
      </c>
      <c r="M346" s="34">
        <v>1.19</v>
      </c>
      <c r="N346" s="33">
        <v>1.89</v>
      </c>
      <c r="O346" s="33">
        <v>1.61</v>
      </c>
      <c r="P346" s="33">
        <v>1.81</v>
      </c>
      <c r="Q346" s="33">
        <v>1.63</v>
      </c>
      <c r="R346" s="33">
        <v>1.18</v>
      </c>
    </row>
    <row r="347" spans="2:18">
      <c r="B347" s="7">
        <v>299</v>
      </c>
      <c r="C347" s="33">
        <v>81.86</v>
      </c>
      <c r="D347" s="34">
        <v>89.12</v>
      </c>
      <c r="E347" s="34">
        <v>84.78</v>
      </c>
      <c r="F347" s="34">
        <v>95.33</v>
      </c>
      <c r="G347" s="34">
        <v>88.38</v>
      </c>
      <c r="H347" s="34">
        <v>83.24</v>
      </c>
      <c r="I347" s="33">
        <v>98.16</v>
      </c>
      <c r="J347" s="34">
        <v>93.18</v>
      </c>
      <c r="K347" s="34">
        <v>92.67</v>
      </c>
      <c r="L347" s="34">
        <v>95.25</v>
      </c>
      <c r="M347" s="34">
        <v>1.79</v>
      </c>
      <c r="N347" s="33">
        <v>1.18</v>
      </c>
      <c r="O347" s="33">
        <v>1.08</v>
      </c>
      <c r="P347" s="33">
        <v>1.34</v>
      </c>
      <c r="Q347" s="33">
        <v>0.9</v>
      </c>
      <c r="R347" s="33">
        <v>1.28</v>
      </c>
    </row>
    <row r="348" spans="2:18">
      <c r="B348" s="7">
        <v>300</v>
      </c>
      <c r="C348" s="33">
        <v>97.87</v>
      </c>
      <c r="D348" s="34">
        <v>85.21</v>
      </c>
      <c r="E348" s="34">
        <v>98.44</v>
      </c>
      <c r="F348" s="34">
        <v>86.29</v>
      </c>
      <c r="G348" s="34">
        <v>94.89</v>
      </c>
      <c r="H348" s="34">
        <v>76.81</v>
      </c>
      <c r="I348" s="33">
        <v>82.01</v>
      </c>
      <c r="J348" s="34">
        <v>79.709999999999994</v>
      </c>
      <c r="K348" s="34">
        <v>84.49</v>
      </c>
      <c r="L348" s="34">
        <v>85.71</v>
      </c>
      <c r="M348" s="34">
        <v>0.97</v>
      </c>
      <c r="N348" s="33">
        <v>1.19</v>
      </c>
      <c r="O348" s="33">
        <v>1.1399999999999999</v>
      </c>
      <c r="P348" s="33">
        <v>0.88</v>
      </c>
      <c r="Q348" s="33">
        <v>1.1399999999999999</v>
      </c>
      <c r="R348" s="33">
        <v>1.74</v>
      </c>
    </row>
  </sheetData>
  <sheetProtection algorithmName="SHA-512" hashValue="8RAOQMbxUVUx66qyPjjvo6fgpuhBVOtFgi5roIFCVIsjIhkfYG3qv4wsnnYWrezK+0dXWIlA0y4thl6WqleoZw==" saltValue="VVjXJ5C62ebbQ87mLjEakw==" spinCount="100000" sheet="1" objects="1" scenarios="1" selectLockedCells="1" selectUnlockedCells="1"/>
  <mergeCells count="1">
    <mergeCell ref="B46:M46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gs xmlns="24e2d328-449e-463d-86f7-44be8777a282" xsi:nil="true"/>
    <TaxCatchAll xmlns="67cfaa61-9474-4e21-8b57-1541a4c57ec9" xsi:nil="true"/>
    <lcf76f155ced4ddcb4097134ff3c332f xmlns="24e2d328-449e-463d-86f7-44be8777a282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496A6462F63704ABB5132E81DAE525B" ma:contentTypeVersion="18" ma:contentTypeDescription="Create a new document." ma:contentTypeScope="" ma:versionID="2b5055fbb45da2005e877de1d1a14895">
  <xsd:schema xmlns:xsd="http://www.w3.org/2001/XMLSchema" xmlns:xs="http://www.w3.org/2001/XMLSchema" xmlns:p="http://schemas.microsoft.com/office/2006/metadata/properties" xmlns:ns2="24e2d328-449e-463d-86f7-44be8777a282" xmlns:ns3="67cfaa61-9474-4e21-8b57-1541a4c57ec9" targetNamespace="http://schemas.microsoft.com/office/2006/metadata/properties" ma:root="true" ma:fieldsID="9bf0a74ca4fc693b48167eeffec48bf4" ns2:_="" ns3:_="">
    <xsd:import namespace="24e2d328-449e-463d-86f7-44be8777a282"/>
    <xsd:import namespace="67cfaa61-9474-4e21-8b57-1541a4c57ec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e2d328-449e-463d-86f7-44be8777a28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fc2d1c6a-5b2e-41c9-bb75-28e62ca304c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Tags" ma:index="24" nillable="true" ma:displayName="Tags" ma:format="Dropdown" ma:internalName="Tags">
      <xsd:complexType>
        <xsd:complexContent>
          <xsd:extension base="dms:MultiChoice">
            <xsd:sequence>
              <xsd:element name="Value" maxOccurs="unbounded" minOccurs="0" nillable="true">
                <xsd:simpleType>
                  <xsd:restriction base="dms:Choice">
                    <xsd:enumeration value="Analysis"/>
                    <xsd:enumeration value="Box"/>
                    <xsd:enumeration value="Canvas"/>
                    <xsd:enumeration value="CCL"/>
                    <xsd:enumeration value="Curriculum"/>
                    <xsd:enumeration value="Dates"/>
                    <xsd:enumeration value="Enrollment"/>
                    <xsd:enumeration value="Job Aid"/>
                    <xsd:enumeration value="PATH"/>
                    <xsd:enumeration value="Policy"/>
                  </xsd:restriction>
                </xsd:simpleType>
              </xsd:element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cfaa61-9474-4e21-8b57-1541a4c57ec9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53ed43d3-49d8-44da-96ce-9a9fcccc6e5e}" ma:internalName="TaxCatchAll" ma:showField="CatchAllData" ma:web="67cfaa61-9474-4e21-8b57-1541a4c57ec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F791882-4D81-484C-BD83-B3CC763FE8CE}">
  <ds:schemaRefs>
    <ds:schemaRef ds:uri="http://schemas.microsoft.com/office/2006/metadata/properties"/>
    <ds:schemaRef ds:uri="http://schemas.microsoft.com/office/infopath/2007/PartnerControls"/>
    <ds:schemaRef ds:uri="24e2d328-449e-463d-86f7-44be8777a282"/>
    <ds:schemaRef ds:uri="67cfaa61-9474-4e21-8b57-1541a4c57ec9"/>
  </ds:schemaRefs>
</ds:datastoreItem>
</file>

<file path=customXml/itemProps2.xml><?xml version="1.0" encoding="utf-8"?>
<ds:datastoreItem xmlns:ds="http://schemas.openxmlformats.org/officeDocument/2006/customXml" ds:itemID="{C71549AD-B56F-457A-B51E-92305421377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9248656-90C4-4D82-8A5C-0C92AAC6CD4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4e2d328-449e-463d-86f7-44be8777a282"/>
    <ds:schemaRef ds:uri="67cfaa61-9474-4e21-8b57-1541a4c57ec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03ef5274-90b8-4b3f-8a76-b4c36a43e904}" enabled="1" method="Standard" siteId="{61e6eeb3-5fd7-4aaa-ae3c-61e8deb09b79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StudentTemplate</vt:lpstr>
      <vt:lpstr>Variables- Admin Use Only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y</cp:lastModifiedBy>
  <cp:revision/>
  <dcterms:created xsi:type="dcterms:W3CDTF">2023-01-03T22:09:16Z</dcterms:created>
  <dcterms:modified xsi:type="dcterms:W3CDTF">2025-03-25T13:03:46Z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0x010100B496A6462F63704ABB5132E81DAE525B</vt:lpwstr>
  </property>
</Properties>
</file>