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invoice" sheetId="1" r:id="rId1"/>
    <sheet name="cataloge" sheetId="3" r:id="rId2"/>
    <sheet name="customers" sheetId="4" r:id="rId3"/>
  </sheets>
  <calcPr calcId="162913"/>
</workbook>
</file>

<file path=xl/calcChain.xml><?xml version="1.0" encoding="utf-8"?>
<calcChain xmlns="http://schemas.openxmlformats.org/spreadsheetml/2006/main">
  <c r="G23" i="1" l="1"/>
  <c r="E22" i="1"/>
  <c r="G22" i="1" s="1"/>
  <c r="D22" i="1"/>
  <c r="C22" i="1"/>
  <c r="E21" i="1"/>
  <c r="G21" i="1" s="1"/>
  <c r="D21" i="1"/>
  <c r="C21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E17" i="1" l="1"/>
  <c r="E18" i="1"/>
  <c r="C11" i="1"/>
  <c r="D8" i="1"/>
  <c r="D7" i="1"/>
  <c r="D6" i="1"/>
  <c r="D5" i="1"/>
</calcChain>
</file>

<file path=xl/sharedStrings.xml><?xml version="1.0" encoding="utf-8"?>
<sst xmlns="http://schemas.openxmlformats.org/spreadsheetml/2006/main" count="200" uniqueCount="164">
  <si>
    <t>Product Code</t>
  </si>
  <si>
    <t>Description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</si>
  <si>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</si>
  <si>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</si>
  <si>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</si>
  <si>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</si>
  <si>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</si>
  <si>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</si>
  <si>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</si>
  <si>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</si>
  <si>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</si>
  <si>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</si>
  <si>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</si>
  <si>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</si>
  <si>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</si>
  <si>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</si>
  <si>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</si>
  <si>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</si>
  <si>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</si>
  <si>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</si>
  <si>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</si>
  <si>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</si>
  <si>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</si>
  <si>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</si>
  <si>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</si>
  <si>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</si>
  <si>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</si>
  <si>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</si>
  <si>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</si>
  <si>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</si>
  <si>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</si>
  <si>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</si>
  <si>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</si>
  <si>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</si>
  <si>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</si>
  <si>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</si>
  <si>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</si>
  <si>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</si>
  <si>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</si>
  <si>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</si>
  <si>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</si>
  <si>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</si>
  <si>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</si>
  <si>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</si>
  <si>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</si>
  <si>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</si>
  <si>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</si>
  <si>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</si>
  <si>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</si>
  <si>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</si>
  <si>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</si>
  <si>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</si>
  <si>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</si>
  <si>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</si>
  <si>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</si>
  <si>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</si>
  <si>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</si>
  <si>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</si>
  <si>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</si>
  <si>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</si>
  <si>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</si>
  <si>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</si>
  <si>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</si>
  <si>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</si>
  <si>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</si>
  <si>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</si>
  <si>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</si>
  <si>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</si>
  <si>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</si>
  <si>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</si>
  <si>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</si>
  <si>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</si>
  <si>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</si>
  <si>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</si>
  <si>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</si>
  <si>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</si>
  <si>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</si>
  <si>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</si>
  <si>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</si>
  <si>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</si>
  <si>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</si>
  <si>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</si>
  <si>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</si>
  <si>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</si>
  <si>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</si>
  <si>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</si>
  <si>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</si>
  <si>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</si>
  <si>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</si>
  <si>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</si>
  <si>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</si>
  <si>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</si>
  <si>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</si>
  <si>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</si>
  <si>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</si>
  <si>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</si>
  <si>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</si>
  <si>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</si>
  <si>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</si>
  <si>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</si>
  <si>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</si>
  <si>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</si>
  <si>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</si>
  <si>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</si>
  <si>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</si>
  <si>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</si>
  <si>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</si>
  <si>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</si>
  <si>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</si>
  <si>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</si>
  <si>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</si>
  <si>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</si>
  <si>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</si>
  <si>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</si>
  <si>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</si>
  <si>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</si>
  <si>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</si>
  <si>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</si>
  <si>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</si>
  <si>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</si>
  <si>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</si>
  <si>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</si>
  <si>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</si>
  <si>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</si>
  <si>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</si>
  <si>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</si>
  <si>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</si>
  <si>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Terms</t>
  </si>
  <si>
    <t>Discount</t>
  </si>
  <si>
    <t>Address 1</t>
  </si>
  <si>
    <t>Address 2</t>
  </si>
  <si>
    <t>Frequent Showers</t>
  </si>
  <si>
    <t>Dorothy Walinski</t>
  </si>
  <si>
    <t>Yes</t>
  </si>
  <si>
    <t>9122 The Strand</t>
  </si>
  <si>
    <t>Hermosa Beach</t>
  </si>
  <si>
    <t>Sinking Feeling</t>
  </si>
  <si>
    <t>Pam Donaldson</t>
  </si>
  <si>
    <t>No</t>
  </si>
  <si>
    <t>21998 Pacific Coast Highway</t>
  </si>
  <si>
    <t>Malibu</t>
  </si>
  <si>
    <t>Bathtime</t>
  </si>
  <si>
    <t>Amit Nehraj</t>
  </si>
  <si>
    <t>2122 Sheldon Drive</t>
  </si>
  <si>
    <t>La Mesa</t>
  </si>
  <si>
    <t>West Beach Bathrooms</t>
  </si>
  <si>
    <t>Zak Stephens</t>
  </si>
  <si>
    <t>499 Ocean Blvd</t>
  </si>
  <si>
    <t>West Beach</t>
  </si>
  <si>
    <t>Shower Power</t>
  </si>
  <si>
    <t>INVOICE</t>
  </si>
  <si>
    <t>Address:</t>
  </si>
  <si>
    <t>Order Date</t>
  </si>
  <si>
    <t>Order Number</t>
  </si>
  <si>
    <t>Purchase Order</t>
  </si>
  <si>
    <t>Purchasing</t>
  </si>
  <si>
    <t>Terms:</t>
  </si>
  <si>
    <t>Due Date</t>
  </si>
  <si>
    <t>Product</t>
  </si>
  <si>
    <t>Unit Type</t>
  </si>
  <si>
    <t>Unit Cost</t>
  </si>
  <si>
    <t>Order Quantity</t>
  </si>
  <si>
    <t>Cost</t>
  </si>
  <si>
    <t>Map15001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</si>
</sst>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$-409]#,##0.0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1E395B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/>
    <xf numFmtId="44" fontId="6" fillId="0" borderId="0" applyFont="0" applyFill="0" applyBorder="0" applyAlignment="0" applyProtection="0"/>
    <xf numFmtId="0" fontId="7" fillId="0" borderId="3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0" fontId="4" fillId="2" borderId="2" xfId="2" applyFont="1" applyFill="1" applyBorder="1" applyAlignment="1">
      <alignment vertical="center" wrapText="1"/>
    </xf>
    <xf numFmtId="0" fontId="5" fillId="3" borderId="2" xfId="2" applyFont="1" applyFill="1" applyBorder="1" applyAlignment="1">
      <alignment vertical="center" wrapText="1"/>
    </xf>
    <xf numFmtId="0" fontId="2" fillId="3" borderId="2" xfId="2" applyFill="1" applyBorder="1" applyAlignment="1">
      <alignment vertical="center" wrapText="1"/>
    </xf>
    <xf numFmtId="164" fontId="4" fillId="2" borderId="2" xfId="2" applyNumberFormat="1" applyFont="1" applyFill="1" applyBorder="1" applyAlignment="1">
      <alignment vertical="center" wrapText="1"/>
    </xf>
    <xf numFmtId="164" fontId="5" fillId="3" borderId="2" xfId="2" applyNumberFormat="1" applyFont="1" applyFill="1" applyBorder="1" applyAlignment="1">
      <alignment horizontal="right" vertical="center" wrapText="1"/>
    </xf>
    <xf numFmtId="164" fontId="2" fillId="0" borderId="0" xfId="2" applyNumberFormat="1"/>
    <xf numFmtId="0" fontId="2" fillId="0" borderId="0" xfId="2"/>
    <xf numFmtId="0" fontId="3" fillId="0" borderId="0" xfId="2" applyFont="1"/>
    <xf numFmtId="0" fontId="1" fillId="0" borderId="1" xfId="1"/>
    <xf numFmtId="0" fontId="1" fillId="0" borderId="1" xfId="1" applyAlignment="1">
      <alignment horizontal="center"/>
    </xf>
    <xf numFmtId="0" fontId="3" fillId="0" borderId="0" xfId="2" applyFont="1" applyAlignment="1">
      <alignment horizontal="center"/>
    </xf>
    <xf numFmtId="165" fontId="5" fillId="3" borderId="2" xfId="3" applyNumberFormat="1" applyFont="1" applyFill="1" applyBorder="1" applyAlignment="1">
      <alignment vertical="center" wrapText="1"/>
    </xf>
    <xf numFmtId="0" fontId="7" fillId="0" borderId="3" xfId="4"/>
    <xf numFmtId="165" fontId="0" fillId="0" borderId="0" xfId="0" applyNumberFormat="1"/>
  </cellXfs>
  <cellStyles count="5">
    <cellStyle name="Currency" xfId="3" builtinId="4"/>
    <cellStyle name="Heading 1" xfId="1" builtinId="16"/>
    <cellStyle name="Heading 2" xfId="4" builtinId="17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topLeftCell="B1" zoomScale="170" zoomScaleNormal="170" workbookViewId="0">
      <selection activeCell="C23" sqref="C23"/>
    </sheetView>
  </sheetViews>
  <sheetFormatPr defaultRowHeight="15" x14ac:dyDescent="0.25"/>
  <cols>
    <col min="2" max="2" width="14.7109375" bestFit="1" customWidth="1"/>
    <col min="3" max="3" width="33.7109375" customWidth="1"/>
    <col min="4" max="4" width="17.42578125" bestFit="1" customWidth="1"/>
    <col min="5" max="5" width="11.42578125" bestFit="1" customWidth="1"/>
    <col min="6" max="6" width="17.140625" customWidth="1"/>
  </cols>
  <sheetData>
    <row r="1" spans="2:5" x14ac:dyDescent="0.25">
      <c r="E1" t="s">
        <v>150</v>
      </c>
    </row>
    <row r="2" spans="2:5" x14ac:dyDescent="0.25">
      <c r="B2" t="s">
        <v>149</v>
      </c>
    </row>
    <row r="5" spans="2:5" x14ac:dyDescent="0.25">
      <c r="B5" t="s">
        <v>151</v>
      </c>
      <c r="D5" t="str">
        <f>VLOOKUP($C$17,customers!$A$2:$G$5,3,FALSE)</f>
        <v>Pam Donaldson</v>
      </c>
    </row>
    <row r="6" spans="2:5" x14ac:dyDescent="0.25">
      <c r="D6" t="str">
        <f>VLOOKUP($C$17,customers!$A$2:$G$5,2,FALSE)</f>
        <v>Sinking Feeling</v>
      </c>
    </row>
    <row r="7" spans="2:5" x14ac:dyDescent="0.25">
      <c r="D7" t="str">
        <f>VLOOKUP($C$17,customers!$A$2:$G$5,6,FALSE)</f>
        <v>21998 Pacific Coast Highway</v>
      </c>
    </row>
    <row r="8" spans="2:5" x14ac:dyDescent="0.25">
      <c r="D8" t="str">
        <f>VLOOKUP($C$17,customers!$A$2:$G$5,7,FALSE)</f>
        <v>Malibu</v>
      </c>
    </row>
    <row r="11" spans="2:5" x14ac:dyDescent="0.25">
      <c r="B11" t="s">
        <v>152</v>
      </c>
      <c r="C11" s="1">
        <f ca="1">TODAY()</f>
        <v>44828</v>
      </c>
    </row>
    <row r="12" spans="2:5" x14ac:dyDescent="0.25">
      <c r="B12" t="s">
        <v>153</v>
      </c>
    </row>
    <row r="13" spans="2:5" x14ac:dyDescent="0.25">
      <c r="B13" t="s">
        <v>154</v>
      </c>
    </row>
    <row r="16" spans="2:5" x14ac:dyDescent="0.25">
      <c r="B16" t="s">
        <v>126</v>
      </c>
      <c r="C16" t="s">
        <v>155</v>
      </c>
    </row>
    <row r="17" spans="2:7" x14ac:dyDescent="0.25">
      <c r="B17" t="s">
        <v>124</v>
      </c>
      <c r="C17">
        <v>2636</v>
      </c>
      <c r="D17" t="s">
        <v>157</v>
      </c>
      <c r="E17" s="1">
        <f ca="1">TODAY()+VLOOKUP($C$17,customers!$A$2:$G$5,4,FALSE)</f>
        <v>44888</v>
      </c>
    </row>
    <row r="18" spans="2:7" x14ac:dyDescent="0.25">
      <c r="D18" t="s">
        <v>156</v>
      </c>
      <c r="E18" t="str">
        <f>CONCATENATE(VLOOKUP($C$17,customers!$A$2:$G$5,4,FALSE)," days")</f>
        <v>60 days</v>
      </c>
    </row>
    <row r="20" spans="2:7" ht="18" thickBot="1" x14ac:dyDescent="0.35">
      <c r="B20" s="14" t="s">
        <v>158</v>
      </c>
      <c r="C20" s="14" t="s">
        <v>1</v>
      </c>
      <c r="D20" s="14" t="s">
        <v>159</v>
      </c>
      <c r="E20" s="14" t="s">
        <v>160</v>
      </c>
      <c r="F20" s="14" t="s">
        <v>161</v>
      </c>
      <c r="G20" s="14" t="s">
        <v>162</v>
      </c>
    </row>
    <row r="21" spans="2:7" ht="15.75" thickTop="1" x14ac:dyDescent="0.25">
      <c r="B21" t="s">
        <v>163</v>
      </c>
      <c r="C21" t="str">
        <f>VLOOKUP($B21,cataloge!$A$2:$F$51,2,FALSE)</f>
        <v>D2 Mapegrip AA-Class Wall Adhesive</v>
      </c>
      <c r="D21" t="str">
        <f>VLOOKUP($B21,cataloge!$A$2:$F$51,3,FALSE)</f>
        <v>15kg [10 l]</v>
      </c>
      <c r="E21" s="15">
        <f>IF(VLOOKUP($C$17,customers!$A$2:$G$5,5,FALSE)="Yes",VLOOKUP($B21,cataloge!$A$2:$F$51,6,FALSE),VLOOKUP($B21,cataloge!$A$2:$F$51,4,FALSE))</f>
        <v>13.8</v>
      </c>
      <c r="F21">
        <v>3</v>
      </c>
      <c r="G21" s="15">
        <f>F21*E21</f>
        <v>41.400000000000006</v>
      </c>
    </row>
    <row r="22" spans="2:7" x14ac:dyDescent="0.25">
      <c r="B22" t="s">
        <v>11</v>
      </c>
      <c r="C22" t="str">
        <f>VLOOKUP($B22,cataloge!$A$2:$F$51,2,FALSE)</f>
        <v>Standard Trim (PVC Trade) White 9mm</v>
      </c>
      <c r="D22" t="str">
        <f>VLOOKUP($B22,cataloge!$A$2:$F$51,3,FALSE)</f>
        <v>2.50 m</v>
      </c>
      <c r="E22" s="15">
        <f>IF(VLOOKUP($C$17,customers!$A$2:$G$5,5,FALSE)="Yes",VLOOKUP($B22,cataloge!$A$2:$F$51,6,FALSE),VLOOKUP($B22,cataloge!$A$2:$F$51,4,FALSE))</f>
        <v>2.4</v>
      </c>
      <c r="F22">
        <v>2</v>
      </c>
      <c r="G22" s="15">
        <f>F22*E22</f>
        <v>4.8</v>
      </c>
    </row>
    <row r="23" spans="2:7" x14ac:dyDescent="0.25">
      <c r="G23" s="15">
        <f>SUM(G21:G22)</f>
        <v>46.2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160" zoomScaleNormal="160" workbookViewId="0">
      <pane ySplit="1" topLeftCell="A27" activePane="bottomLeft" state="frozen"/>
      <selection pane="bottomLeft" activeCell="A30" sqref="A30:XFD30"/>
    </sheetView>
  </sheetViews>
  <sheetFormatPr defaultRowHeight="15" x14ac:dyDescent="0.25"/>
  <cols>
    <col min="1" max="1" width="13.5703125" bestFit="1" customWidth="1"/>
    <col min="2" max="2" width="31.42578125" bestFit="1" customWidth="1"/>
    <col min="3" max="3" width="16.140625" bestFit="1" customWidth="1"/>
    <col min="4" max="4" width="8.140625" bestFit="1" customWidth="1"/>
    <col min="5" max="6" width="8" bestFit="1" customWidth="1"/>
  </cols>
  <sheetData>
    <row r="1" spans="1:6" ht="25.5" x14ac:dyDescent="0.2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6">
        <v>7.55</v>
      </c>
      <c r="E2" s="3">
        <v>20</v>
      </c>
      <c r="F2" s="13">
        <f>(100-E2)/100*D2</f>
        <v>6.04</v>
      </c>
    </row>
    <row r="3" spans="1:6" ht="30" x14ac:dyDescent="0.25">
      <c r="A3" s="3" t="s">
        <v>9</v>
      </c>
      <c r="B3" s="3" t="s">
        <v>10</v>
      </c>
      <c r="C3" s="4"/>
      <c r="D3" s="6">
        <v>7.84</v>
      </c>
      <c r="E3" s="3">
        <v>20</v>
      </c>
      <c r="F3" s="13">
        <f t="shared" ref="F3:F51" si="0">(100-E3)/100*D3</f>
        <v>6.2720000000000002</v>
      </c>
    </row>
    <row r="4" spans="1:6" ht="30" x14ac:dyDescent="0.25">
      <c r="A4" s="3" t="s">
        <v>11</v>
      </c>
      <c r="B4" s="3" t="s">
        <v>12</v>
      </c>
      <c r="C4" s="3" t="s">
        <v>13</v>
      </c>
      <c r="D4" s="7">
        <v>2.4</v>
      </c>
      <c r="E4" s="3">
        <v>20</v>
      </c>
      <c r="F4" s="13">
        <f t="shared" si="0"/>
        <v>1.92</v>
      </c>
    </row>
    <row r="5" spans="1:6" x14ac:dyDescent="0.25">
      <c r="A5" s="3" t="s">
        <v>14</v>
      </c>
      <c r="B5" s="3" t="s">
        <v>15</v>
      </c>
      <c r="C5" s="3" t="s">
        <v>16</v>
      </c>
      <c r="D5" s="7">
        <v>11.33</v>
      </c>
      <c r="E5" s="3">
        <v>33.33</v>
      </c>
      <c r="F5" s="13">
        <f t="shared" si="0"/>
        <v>7.5537110000000007</v>
      </c>
    </row>
    <row r="6" spans="1:6" x14ac:dyDescent="0.25">
      <c r="A6" s="3" t="s">
        <v>17</v>
      </c>
      <c r="B6" s="3" t="s">
        <v>18</v>
      </c>
      <c r="C6" s="3" t="s">
        <v>16</v>
      </c>
      <c r="D6" s="7">
        <v>13.5</v>
      </c>
      <c r="E6" s="3">
        <v>33.33</v>
      </c>
      <c r="F6" s="13">
        <f t="shared" si="0"/>
        <v>9.0004500000000007</v>
      </c>
    </row>
    <row r="7" spans="1:6" x14ac:dyDescent="0.25">
      <c r="A7" s="3" t="s">
        <v>19</v>
      </c>
      <c r="B7" s="3" t="s">
        <v>20</v>
      </c>
      <c r="C7" s="3" t="s">
        <v>21</v>
      </c>
      <c r="D7" s="7">
        <v>24.67</v>
      </c>
      <c r="E7" s="3">
        <v>33.33</v>
      </c>
      <c r="F7" s="13">
        <f t="shared" si="0"/>
        <v>16.447489000000004</v>
      </c>
    </row>
    <row r="8" spans="1:6" x14ac:dyDescent="0.25">
      <c r="A8" s="3" t="s">
        <v>22</v>
      </c>
      <c r="B8" s="3" t="s">
        <v>23</v>
      </c>
      <c r="C8" s="3" t="s">
        <v>21</v>
      </c>
      <c r="D8" s="7">
        <v>24.67</v>
      </c>
      <c r="E8" s="3">
        <v>33.33</v>
      </c>
      <c r="F8" s="13">
        <f t="shared" si="0"/>
        <v>16.447489000000004</v>
      </c>
    </row>
    <row r="9" spans="1:6" ht="30" x14ac:dyDescent="0.25">
      <c r="A9" s="3" t="s">
        <v>24</v>
      </c>
      <c r="B9" s="3" t="s">
        <v>25</v>
      </c>
      <c r="C9" s="3" t="s">
        <v>26</v>
      </c>
      <c r="D9" s="7">
        <v>37.340000000000003</v>
      </c>
      <c r="E9" s="3">
        <v>33.33</v>
      </c>
      <c r="F9" s="13">
        <f t="shared" si="0"/>
        <v>24.894578000000006</v>
      </c>
    </row>
    <row r="10" spans="1:6" x14ac:dyDescent="0.25">
      <c r="A10" s="3" t="s">
        <v>27</v>
      </c>
      <c r="B10" s="3" t="s">
        <v>28</v>
      </c>
      <c r="C10" s="3" t="s">
        <v>21</v>
      </c>
      <c r="D10" s="7">
        <v>28</v>
      </c>
      <c r="E10" s="3">
        <v>33.33</v>
      </c>
      <c r="F10" s="13">
        <f t="shared" si="0"/>
        <v>18.6676</v>
      </c>
    </row>
    <row r="11" spans="1:6" ht="30" x14ac:dyDescent="0.25">
      <c r="A11" s="3" t="s">
        <v>29</v>
      </c>
      <c r="B11" s="3" t="s">
        <v>30</v>
      </c>
      <c r="C11" s="3" t="s">
        <v>31</v>
      </c>
      <c r="D11" s="7">
        <v>24.17</v>
      </c>
      <c r="E11" s="3">
        <v>33.33</v>
      </c>
      <c r="F11" s="13">
        <f t="shared" si="0"/>
        <v>16.114139000000002</v>
      </c>
    </row>
    <row r="12" spans="1:6" x14ac:dyDescent="0.25">
      <c r="A12" s="3" t="s">
        <v>32</v>
      </c>
      <c r="B12" s="3" t="s">
        <v>33</v>
      </c>
      <c r="C12" s="3" t="s">
        <v>26</v>
      </c>
      <c r="D12" s="7">
        <v>26.14</v>
      </c>
      <c r="E12" s="3">
        <v>33.33</v>
      </c>
      <c r="F12" s="13">
        <f t="shared" si="0"/>
        <v>17.427538000000002</v>
      </c>
    </row>
    <row r="13" spans="1:6" x14ac:dyDescent="0.25">
      <c r="A13" s="3" t="s">
        <v>34</v>
      </c>
      <c r="B13" s="3" t="s">
        <v>35</v>
      </c>
      <c r="C13" s="3" t="s">
        <v>31</v>
      </c>
      <c r="D13" s="7">
        <v>24.67</v>
      </c>
      <c r="E13" s="3">
        <v>33.33</v>
      </c>
      <c r="F13" s="13">
        <f t="shared" si="0"/>
        <v>16.447489000000004</v>
      </c>
    </row>
    <row r="14" spans="1:6" x14ac:dyDescent="0.25">
      <c r="A14" s="3" t="s">
        <v>36</v>
      </c>
      <c r="B14" s="3" t="s">
        <v>37</v>
      </c>
      <c r="C14" s="3" t="s">
        <v>31</v>
      </c>
      <c r="D14" s="7">
        <v>24.67</v>
      </c>
      <c r="E14" s="3">
        <v>33.33</v>
      </c>
      <c r="F14" s="13">
        <f t="shared" si="0"/>
        <v>16.447489000000004</v>
      </c>
    </row>
    <row r="15" spans="1:6" x14ac:dyDescent="0.25">
      <c r="A15" s="3" t="s">
        <v>38</v>
      </c>
      <c r="B15" s="3" t="s">
        <v>39</v>
      </c>
      <c r="C15" s="3" t="s">
        <v>21</v>
      </c>
      <c r="D15" s="7">
        <v>28</v>
      </c>
      <c r="E15" s="3">
        <v>33.33</v>
      </c>
      <c r="F15" s="13">
        <f t="shared" si="0"/>
        <v>18.6676</v>
      </c>
    </row>
    <row r="16" spans="1:6" x14ac:dyDescent="0.25">
      <c r="A16" s="3" t="s">
        <v>40</v>
      </c>
      <c r="B16" s="3" t="s">
        <v>41</v>
      </c>
      <c r="C16" s="3" t="s">
        <v>42</v>
      </c>
      <c r="D16" s="7">
        <v>34</v>
      </c>
      <c r="E16" s="3">
        <v>33.33</v>
      </c>
      <c r="F16" s="13">
        <f t="shared" si="0"/>
        <v>22.667800000000003</v>
      </c>
    </row>
    <row r="17" spans="1:6" x14ac:dyDescent="0.25">
      <c r="A17" s="3" t="s">
        <v>43</v>
      </c>
      <c r="B17" s="3" t="s">
        <v>44</v>
      </c>
      <c r="C17" s="3" t="s">
        <v>42</v>
      </c>
      <c r="D17" s="7">
        <v>37</v>
      </c>
      <c r="E17" s="3">
        <v>33.33</v>
      </c>
      <c r="F17" s="13">
        <f t="shared" si="0"/>
        <v>24.667900000000003</v>
      </c>
    </row>
    <row r="18" spans="1:6" x14ac:dyDescent="0.25">
      <c r="A18" s="3" t="s">
        <v>45</v>
      </c>
      <c r="B18" s="3" t="s">
        <v>46</v>
      </c>
      <c r="C18" s="3" t="s">
        <v>42</v>
      </c>
      <c r="D18" s="7">
        <v>34</v>
      </c>
      <c r="E18" s="3">
        <v>33.33</v>
      </c>
      <c r="F18" s="13">
        <f t="shared" si="0"/>
        <v>22.667800000000003</v>
      </c>
    </row>
    <row r="19" spans="1:6" x14ac:dyDescent="0.25">
      <c r="A19" s="3" t="s">
        <v>47</v>
      </c>
      <c r="B19" s="3" t="s">
        <v>48</v>
      </c>
      <c r="C19" s="3" t="s">
        <v>42</v>
      </c>
      <c r="D19" s="7">
        <v>34.9</v>
      </c>
      <c r="E19" s="3">
        <v>33.33</v>
      </c>
      <c r="F19" s="13">
        <f t="shared" si="0"/>
        <v>23.26783</v>
      </c>
    </row>
    <row r="20" spans="1:6" x14ac:dyDescent="0.25">
      <c r="A20" s="3" t="s">
        <v>49</v>
      </c>
      <c r="B20" s="3" t="s">
        <v>50</v>
      </c>
      <c r="C20" s="3" t="s">
        <v>42</v>
      </c>
      <c r="D20" s="7">
        <v>35</v>
      </c>
      <c r="E20" s="3">
        <v>33.33</v>
      </c>
      <c r="F20" s="13">
        <f t="shared" si="0"/>
        <v>23.334500000000002</v>
      </c>
    </row>
    <row r="21" spans="1:6" x14ac:dyDescent="0.25">
      <c r="A21" s="3" t="s">
        <v>51</v>
      </c>
      <c r="B21" s="3" t="s">
        <v>52</v>
      </c>
      <c r="C21" s="3" t="s">
        <v>42</v>
      </c>
      <c r="D21" s="7">
        <v>38.67</v>
      </c>
      <c r="E21" s="3">
        <v>33.33</v>
      </c>
      <c r="F21" s="13">
        <f t="shared" si="0"/>
        <v>25.781289000000005</v>
      </c>
    </row>
    <row r="22" spans="1:6" x14ac:dyDescent="0.25">
      <c r="A22" s="3" t="s">
        <v>53</v>
      </c>
      <c r="B22" s="4"/>
      <c r="C22" s="3" t="s">
        <v>54</v>
      </c>
      <c r="D22" s="7">
        <v>17</v>
      </c>
      <c r="E22" s="3">
        <v>33.33</v>
      </c>
      <c r="F22" s="13">
        <f t="shared" si="0"/>
        <v>11.333900000000002</v>
      </c>
    </row>
    <row r="23" spans="1:6" x14ac:dyDescent="0.25">
      <c r="A23" s="3" t="s">
        <v>55</v>
      </c>
      <c r="B23" s="3" t="s">
        <v>56</v>
      </c>
      <c r="C23" s="3" t="s">
        <v>57</v>
      </c>
      <c r="D23" s="7">
        <v>23.33</v>
      </c>
      <c r="E23" s="3">
        <v>33.33</v>
      </c>
      <c r="F23" s="13">
        <f t="shared" si="0"/>
        <v>15.554111000000001</v>
      </c>
    </row>
    <row r="24" spans="1:6" ht="30" x14ac:dyDescent="0.25">
      <c r="A24" s="3" t="s">
        <v>58</v>
      </c>
      <c r="B24" s="3" t="s">
        <v>59</v>
      </c>
      <c r="C24" s="3" t="s">
        <v>57</v>
      </c>
      <c r="D24" s="7">
        <v>23.33</v>
      </c>
      <c r="E24" s="3">
        <v>33.33</v>
      </c>
      <c r="F24" s="13">
        <f t="shared" si="0"/>
        <v>15.554111000000001</v>
      </c>
    </row>
    <row r="25" spans="1:6" x14ac:dyDescent="0.25">
      <c r="A25" s="3" t="s">
        <v>60</v>
      </c>
      <c r="B25" s="3" t="s">
        <v>61</v>
      </c>
      <c r="C25" s="3" t="s">
        <v>57</v>
      </c>
      <c r="D25" s="7">
        <v>41.34</v>
      </c>
      <c r="E25" s="3">
        <v>33.33</v>
      </c>
      <c r="F25" s="13">
        <f t="shared" si="0"/>
        <v>27.561378000000005</v>
      </c>
    </row>
    <row r="26" spans="1:6" ht="30" x14ac:dyDescent="0.25">
      <c r="A26" s="3" t="s">
        <v>62</v>
      </c>
      <c r="B26" s="3" t="s">
        <v>63</v>
      </c>
      <c r="C26" s="3" t="s">
        <v>57</v>
      </c>
      <c r="D26" s="7">
        <v>25.1</v>
      </c>
      <c r="E26" s="3">
        <v>33.33</v>
      </c>
      <c r="F26" s="13">
        <f t="shared" si="0"/>
        <v>16.734170000000002</v>
      </c>
    </row>
    <row r="27" spans="1:6" x14ac:dyDescent="0.25">
      <c r="A27" s="3" t="s">
        <v>64</v>
      </c>
      <c r="B27" s="3" t="s">
        <v>65</v>
      </c>
      <c r="C27" s="3" t="s">
        <v>42</v>
      </c>
      <c r="D27" s="7">
        <v>32</v>
      </c>
      <c r="E27" s="3">
        <v>33.33</v>
      </c>
      <c r="F27" s="13">
        <f t="shared" si="0"/>
        <v>21.334400000000002</v>
      </c>
    </row>
    <row r="28" spans="1:6" x14ac:dyDescent="0.25">
      <c r="A28" s="3" t="s">
        <v>66</v>
      </c>
      <c r="B28" s="3" t="s">
        <v>67</v>
      </c>
      <c r="C28" s="3" t="s">
        <v>42</v>
      </c>
      <c r="D28" s="7">
        <v>32</v>
      </c>
      <c r="E28" s="3">
        <v>33.33</v>
      </c>
      <c r="F28" s="13">
        <f t="shared" si="0"/>
        <v>21.334400000000002</v>
      </c>
    </row>
    <row r="29" spans="1:6" x14ac:dyDescent="0.25">
      <c r="A29" s="3" t="s">
        <v>68</v>
      </c>
      <c r="B29" s="3" t="s">
        <v>69</v>
      </c>
      <c r="C29" s="3" t="s">
        <v>70</v>
      </c>
      <c r="D29" s="7">
        <v>12.36</v>
      </c>
      <c r="E29" s="3">
        <v>20</v>
      </c>
      <c r="F29" s="13">
        <f t="shared" si="0"/>
        <v>9.8879999999999999</v>
      </c>
    </row>
    <row r="30" spans="1:6" ht="30" x14ac:dyDescent="0.25">
      <c r="A30" s="3" t="s">
        <v>71</v>
      </c>
      <c r="B30" s="3" t="s">
        <v>72</v>
      </c>
      <c r="C30" s="3" t="s">
        <v>73</v>
      </c>
      <c r="D30" s="7">
        <v>13.8</v>
      </c>
      <c r="E30" s="3">
        <v>20</v>
      </c>
      <c r="F30" s="13">
        <f t="shared" si="0"/>
        <v>11.040000000000001</v>
      </c>
    </row>
    <row r="31" spans="1:6" x14ac:dyDescent="0.25">
      <c r="A31" s="3" t="s">
        <v>74</v>
      </c>
      <c r="B31" s="3" t="s">
        <v>75</v>
      </c>
      <c r="C31" s="3" t="s">
        <v>76</v>
      </c>
      <c r="D31" s="7">
        <v>17.25</v>
      </c>
      <c r="E31" s="3">
        <v>20</v>
      </c>
      <c r="F31" s="13">
        <f t="shared" si="0"/>
        <v>13.8</v>
      </c>
    </row>
    <row r="32" spans="1:6" x14ac:dyDescent="0.25">
      <c r="A32" s="3" t="s">
        <v>77</v>
      </c>
      <c r="B32" s="3" t="s">
        <v>78</v>
      </c>
      <c r="C32" s="3" t="s">
        <v>76</v>
      </c>
      <c r="D32" s="7">
        <v>19.55</v>
      </c>
      <c r="E32" s="3">
        <v>20</v>
      </c>
      <c r="F32" s="13">
        <f t="shared" si="0"/>
        <v>15.64</v>
      </c>
    </row>
    <row r="33" spans="1:6" x14ac:dyDescent="0.25">
      <c r="A33" s="3" t="s">
        <v>79</v>
      </c>
      <c r="B33" s="3" t="s">
        <v>80</v>
      </c>
      <c r="C33" s="3" t="s">
        <v>76</v>
      </c>
      <c r="D33" s="7">
        <v>16.45</v>
      </c>
      <c r="E33" s="3">
        <v>20</v>
      </c>
      <c r="F33" s="13">
        <f t="shared" si="0"/>
        <v>13.16</v>
      </c>
    </row>
    <row r="34" spans="1:6" ht="30" x14ac:dyDescent="0.25">
      <c r="A34" s="3" t="s">
        <v>81</v>
      </c>
      <c r="B34" s="3" t="s">
        <v>82</v>
      </c>
      <c r="C34" s="3" t="s">
        <v>83</v>
      </c>
      <c r="D34" s="7">
        <v>4.75</v>
      </c>
      <c r="E34" s="3">
        <v>20</v>
      </c>
      <c r="F34" s="13">
        <f t="shared" si="0"/>
        <v>3.8000000000000003</v>
      </c>
    </row>
    <row r="35" spans="1:6" ht="30" x14ac:dyDescent="0.25">
      <c r="A35" s="3" t="s">
        <v>84</v>
      </c>
      <c r="B35" s="3" t="s">
        <v>85</v>
      </c>
      <c r="C35" s="3" t="s">
        <v>83</v>
      </c>
      <c r="D35" s="7">
        <v>4.75</v>
      </c>
      <c r="E35" s="3">
        <v>20</v>
      </c>
      <c r="F35" s="13">
        <f t="shared" si="0"/>
        <v>3.8000000000000003</v>
      </c>
    </row>
    <row r="36" spans="1:6" ht="30" x14ac:dyDescent="0.25">
      <c r="A36" s="3" t="s">
        <v>86</v>
      </c>
      <c r="B36" s="3" t="s">
        <v>87</v>
      </c>
      <c r="C36" s="3" t="s">
        <v>83</v>
      </c>
      <c r="D36" s="7">
        <v>4.75</v>
      </c>
      <c r="E36" s="3">
        <v>20</v>
      </c>
      <c r="F36" s="13">
        <f t="shared" si="0"/>
        <v>3.8000000000000003</v>
      </c>
    </row>
    <row r="37" spans="1:6" ht="30" x14ac:dyDescent="0.25">
      <c r="A37" s="3" t="s">
        <v>88</v>
      </c>
      <c r="B37" s="3" t="s">
        <v>89</v>
      </c>
      <c r="C37" s="3" t="s">
        <v>83</v>
      </c>
      <c r="D37" s="7">
        <v>4.75</v>
      </c>
      <c r="E37" s="3">
        <v>20</v>
      </c>
      <c r="F37" s="13">
        <f t="shared" si="0"/>
        <v>3.8000000000000003</v>
      </c>
    </row>
    <row r="38" spans="1:6" ht="30" x14ac:dyDescent="0.25">
      <c r="A38" s="3" t="s">
        <v>90</v>
      </c>
      <c r="B38" s="3" t="s">
        <v>91</v>
      </c>
      <c r="C38" s="3" t="s">
        <v>83</v>
      </c>
      <c r="D38" s="7">
        <v>4.75</v>
      </c>
      <c r="E38" s="3">
        <v>20</v>
      </c>
      <c r="F38" s="13">
        <f t="shared" si="0"/>
        <v>3.8000000000000003</v>
      </c>
    </row>
    <row r="39" spans="1:6" ht="30" x14ac:dyDescent="0.25">
      <c r="A39" s="3" t="s">
        <v>92</v>
      </c>
      <c r="B39" s="3" t="s">
        <v>93</v>
      </c>
      <c r="C39" s="3" t="s">
        <v>94</v>
      </c>
      <c r="D39" s="7">
        <v>36.4</v>
      </c>
      <c r="E39" s="3">
        <v>20</v>
      </c>
      <c r="F39" s="13">
        <f t="shared" si="0"/>
        <v>29.12</v>
      </c>
    </row>
    <row r="40" spans="1:6" x14ac:dyDescent="0.25">
      <c r="A40" s="3" t="s">
        <v>95</v>
      </c>
      <c r="B40" s="3" t="s">
        <v>96</v>
      </c>
      <c r="C40" s="3" t="s">
        <v>97</v>
      </c>
      <c r="D40" s="7">
        <v>5.6</v>
      </c>
      <c r="E40" s="3">
        <v>20</v>
      </c>
      <c r="F40" s="13">
        <f t="shared" si="0"/>
        <v>4.4799999999999995</v>
      </c>
    </row>
    <row r="41" spans="1:6" x14ac:dyDescent="0.25">
      <c r="A41" s="3" t="s">
        <v>98</v>
      </c>
      <c r="B41" s="3" t="s">
        <v>99</v>
      </c>
      <c r="C41" s="3" t="s">
        <v>97</v>
      </c>
      <c r="D41" s="7">
        <v>5.6</v>
      </c>
      <c r="E41" s="3">
        <v>20</v>
      </c>
      <c r="F41" s="13">
        <f t="shared" si="0"/>
        <v>4.4799999999999995</v>
      </c>
    </row>
    <row r="42" spans="1:6" x14ac:dyDescent="0.25">
      <c r="A42" s="3" t="s">
        <v>100</v>
      </c>
      <c r="B42" s="3" t="s">
        <v>101</v>
      </c>
      <c r="C42" s="3" t="s">
        <v>102</v>
      </c>
      <c r="D42" s="7">
        <v>9.25</v>
      </c>
      <c r="E42" s="3">
        <v>20</v>
      </c>
      <c r="F42" s="13">
        <f t="shared" si="0"/>
        <v>7.4</v>
      </c>
    </row>
    <row r="43" spans="1:6" x14ac:dyDescent="0.25">
      <c r="A43" s="3" t="s">
        <v>103</v>
      </c>
      <c r="B43" s="3" t="s">
        <v>104</v>
      </c>
      <c r="C43" s="3" t="s">
        <v>105</v>
      </c>
      <c r="D43" s="7">
        <v>9.25</v>
      </c>
      <c r="E43" s="3">
        <v>20</v>
      </c>
      <c r="F43" s="13">
        <f t="shared" si="0"/>
        <v>7.4</v>
      </c>
    </row>
    <row r="44" spans="1:6" x14ac:dyDescent="0.25">
      <c r="A44" s="3" t="s">
        <v>106</v>
      </c>
      <c r="B44" s="3" t="s">
        <v>107</v>
      </c>
      <c r="C44" s="3" t="s">
        <v>102</v>
      </c>
      <c r="D44" s="7">
        <v>9.85</v>
      </c>
      <c r="E44" s="3">
        <v>20</v>
      </c>
      <c r="F44" s="13">
        <f t="shared" si="0"/>
        <v>7.88</v>
      </c>
    </row>
    <row r="45" spans="1:6" x14ac:dyDescent="0.25">
      <c r="A45" s="3" t="s">
        <v>108</v>
      </c>
      <c r="B45" s="3" t="s">
        <v>109</v>
      </c>
      <c r="C45" s="3" t="s">
        <v>102</v>
      </c>
      <c r="D45" s="7">
        <v>8.5500000000000007</v>
      </c>
      <c r="E45" s="3">
        <v>20</v>
      </c>
      <c r="F45" s="13">
        <f t="shared" si="0"/>
        <v>6.8400000000000007</v>
      </c>
    </row>
    <row r="46" spans="1:6" x14ac:dyDescent="0.25">
      <c r="A46" s="3" t="s">
        <v>110</v>
      </c>
      <c r="B46" s="3" t="s">
        <v>111</v>
      </c>
      <c r="C46" s="3" t="s">
        <v>102</v>
      </c>
      <c r="D46" s="7">
        <v>9.25</v>
      </c>
      <c r="E46" s="3">
        <v>20</v>
      </c>
      <c r="F46" s="13">
        <f t="shared" si="0"/>
        <v>7.4</v>
      </c>
    </row>
    <row r="47" spans="1:6" x14ac:dyDescent="0.25">
      <c r="A47" s="3" t="s">
        <v>112</v>
      </c>
      <c r="B47" s="3" t="s">
        <v>113</v>
      </c>
      <c r="C47" s="3" t="s">
        <v>102</v>
      </c>
      <c r="D47" s="7">
        <v>9.85</v>
      </c>
      <c r="E47" s="3">
        <v>20</v>
      </c>
      <c r="F47" s="13">
        <f t="shared" si="0"/>
        <v>7.88</v>
      </c>
    </row>
    <row r="48" spans="1:6" x14ac:dyDescent="0.25">
      <c r="A48" s="3" t="s">
        <v>114</v>
      </c>
      <c r="B48" s="3" t="s">
        <v>115</v>
      </c>
      <c r="C48" s="3" t="s">
        <v>116</v>
      </c>
      <c r="D48" s="7">
        <v>9.85</v>
      </c>
      <c r="E48" s="3">
        <v>20</v>
      </c>
      <c r="F48" s="13">
        <f t="shared" si="0"/>
        <v>7.88</v>
      </c>
    </row>
    <row r="49" spans="1:6" x14ac:dyDescent="0.25">
      <c r="A49" s="3" t="s">
        <v>117</v>
      </c>
      <c r="B49" s="3" t="s">
        <v>118</v>
      </c>
      <c r="C49" s="3" t="s">
        <v>116</v>
      </c>
      <c r="D49" s="7">
        <v>9.85</v>
      </c>
      <c r="E49" s="3">
        <v>20</v>
      </c>
      <c r="F49" s="13">
        <f t="shared" si="0"/>
        <v>7.88</v>
      </c>
    </row>
    <row r="50" spans="1:6" x14ac:dyDescent="0.25">
      <c r="A50" s="3" t="s">
        <v>119</v>
      </c>
      <c r="B50" s="3" t="s">
        <v>120</v>
      </c>
      <c r="C50" s="3" t="s">
        <v>102</v>
      </c>
      <c r="D50" s="7">
        <v>8.5500000000000007</v>
      </c>
      <c r="E50" s="3">
        <v>20</v>
      </c>
      <c r="F50" s="13">
        <f t="shared" si="0"/>
        <v>6.8400000000000007</v>
      </c>
    </row>
    <row r="51" spans="1:6" x14ac:dyDescent="0.25">
      <c r="A51" s="3" t="s">
        <v>121</v>
      </c>
      <c r="B51" s="3" t="s">
        <v>122</v>
      </c>
      <c r="C51" s="3" t="s">
        <v>123</v>
      </c>
      <c r="D51" s="7">
        <v>19</v>
      </c>
      <c r="E51" s="3">
        <v>20</v>
      </c>
      <c r="F51" s="13">
        <f t="shared" si="0"/>
        <v>15.200000000000001</v>
      </c>
    </row>
  </sheetData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50" zoomScaleNormal="150" workbookViewId="0">
      <selection activeCell="A5" sqref="A5:XFD5"/>
    </sheetView>
  </sheetViews>
  <sheetFormatPr defaultRowHeight="15" x14ac:dyDescent="0.25"/>
  <cols>
    <col min="1" max="1" width="16" bestFit="1" customWidth="1"/>
    <col min="2" max="2" width="21.42578125" bestFit="1" customWidth="1"/>
    <col min="3" max="3" width="15.42578125" bestFit="1" customWidth="1"/>
    <col min="4" max="4" width="8.5703125" bestFit="1" customWidth="1"/>
    <col min="5" max="5" width="11.85546875" bestFit="1" customWidth="1"/>
    <col min="6" max="6" width="26.28515625" bestFit="1" customWidth="1"/>
    <col min="7" max="7" width="15" bestFit="1" customWidth="1"/>
  </cols>
  <sheetData>
    <row r="1" spans="1:7" ht="20.25" thickBot="1" x14ac:dyDescent="0.35">
      <c r="A1" s="10" t="s">
        <v>124</v>
      </c>
      <c r="B1" s="10" t="s">
        <v>125</v>
      </c>
      <c r="C1" s="10" t="s">
        <v>126</v>
      </c>
      <c r="D1" s="10" t="s">
        <v>127</v>
      </c>
      <c r="E1" s="11" t="s">
        <v>128</v>
      </c>
      <c r="F1" s="10" t="s">
        <v>129</v>
      </c>
      <c r="G1" s="10" t="s">
        <v>130</v>
      </c>
    </row>
    <row r="2" spans="1:7" ht="15.75" thickTop="1" x14ac:dyDescent="0.25">
      <c r="A2" s="8">
        <v>2307</v>
      </c>
      <c r="B2" s="9" t="s">
        <v>131</v>
      </c>
      <c r="C2" s="9" t="s">
        <v>132</v>
      </c>
      <c r="D2" s="9">
        <v>7</v>
      </c>
      <c r="E2" s="12" t="s">
        <v>133</v>
      </c>
      <c r="F2" s="9" t="s">
        <v>134</v>
      </c>
      <c r="G2" s="9" t="s">
        <v>135</v>
      </c>
    </row>
    <row r="3" spans="1:7" x14ac:dyDescent="0.25">
      <c r="A3" s="8">
        <v>2636</v>
      </c>
      <c r="B3" s="9" t="s">
        <v>136</v>
      </c>
      <c r="C3" s="9" t="s">
        <v>137</v>
      </c>
      <c r="D3" s="9">
        <v>60</v>
      </c>
      <c r="E3" s="12" t="s">
        <v>138</v>
      </c>
      <c r="F3" s="9" t="s">
        <v>139</v>
      </c>
      <c r="G3" s="9" t="s">
        <v>140</v>
      </c>
    </row>
    <row r="4" spans="1:7" x14ac:dyDescent="0.25">
      <c r="A4" s="8">
        <v>3210</v>
      </c>
      <c r="B4" s="9" t="s">
        <v>141</v>
      </c>
      <c r="C4" s="9" t="s">
        <v>142</v>
      </c>
      <c r="D4" s="9">
        <v>30</v>
      </c>
      <c r="E4" s="12" t="s">
        <v>138</v>
      </c>
      <c r="F4" s="9" t="s">
        <v>143</v>
      </c>
      <c r="G4" s="9" t="s">
        <v>144</v>
      </c>
    </row>
    <row r="5" spans="1:7" x14ac:dyDescent="0.25">
      <c r="A5" s="8">
        <v>5112</v>
      </c>
      <c r="B5" s="9" t="s">
        <v>145</v>
      </c>
      <c r="C5" s="9" t="s">
        <v>146</v>
      </c>
      <c r="D5" s="9">
        <v>30</v>
      </c>
      <c r="E5" s="12" t="s">
        <v>133</v>
      </c>
      <c r="F5" s="8" t="s">
        <v>147</v>
      </c>
      <c r="G5" s="8" t="s">
        <v>148</v>
      </c>
    </row>
  </sheetData>
  <sortState ref="A2:G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cataloge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2022-09-24T08:52:48Z</dcterms:modified>
</cp:coreProperties>
</file>