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ropbox\BerkeleyDataAnalytics\HW\"/>
    </mc:Choice>
  </mc:AlternateContent>
  <bookViews>
    <workbookView xWindow="0" yWindow="0" windowWidth="35970" windowHeight="11010"/>
  </bookViews>
  <sheets>
    <sheet name="RawData" sheetId="1" r:id="rId1"/>
    <sheet name="PivotTable1_category" sheetId="2" r:id="rId2"/>
    <sheet name="PivotTable2_subcategory" sheetId="3" r:id="rId3"/>
    <sheet name="PivotTable3_DateConv" sheetId="7" r:id="rId4"/>
    <sheet name="Question_Answered" sheetId="8" r:id="rId5"/>
    <sheet name="Bonus" sheetId="4" r:id="rId6"/>
  </sheets>
  <definedNames>
    <definedName name="_xlnm._FilterDatabase" localSheetId="0" hidden="1">RawData!$A$1:$V$1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E10" i="4" s="1"/>
  <c r="H10" i="4" s="1"/>
  <c r="B9" i="4"/>
  <c r="E9" i="4" s="1"/>
  <c r="B8" i="4"/>
  <c r="E8" i="4" s="1"/>
  <c r="B7" i="4"/>
  <c r="E7" i="4" s="1"/>
  <c r="B6" i="4"/>
  <c r="B5" i="4"/>
  <c r="B4" i="4"/>
  <c r="B3" i="4"/>
  <c r="B2" i="4"/>
  <c r="G10" i="4" l="1"/>
  <c r="H7" i="4"/>
  <c r="G7" i="4"/>
  <c r="H8" i="4"/>
  <c r="H9" i="4"/>
  <c r="G8" i="4"/>
  <c r="G9" i="4"/>
  <c r="E2" i="4"/>
  <c r="G2" i="4" s="1"/>
  <c r="E6" i="4"/>
  <c r="F6" i="4" s="1"/>
  <c r="F10" i="4"/>
  <c r="E13" i="4"/>
  <c r="G13" i="4" s="1"/>
  <c r="E5" i="4"/>
  <c r="F5" i="4" s="1"/>
  <c r="F9" i="4"/>
  <c r="E12" i="4"/>
  <c r="F12" i="4" s="1"/>
  <c r="E4" i="4"/>
  <c r="F4" i="4" s="1"/>
  <c r="F8" i="4"/>
  <c r="E11" i="4"/>
  <c r="H11" i="4" s="1"/>
  <c r="E3" i="4"/>
  <c r="H3" i="4" s="1"/>
  <c r="F7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F13" i="4" l="1"/>
  <c r="F3" i="4"/>
  <c r="H13" i="4"/>
  <c r="G3" i="4"/>
  <c r="G5" i="4"/>
  <c r="H5" i="4"/>
  <c r="H12" i="4"/>
  <c r="F11" i="4"/>
  <c r="H4" i="4"/>
  <c r="G12" i="4"/>
  <c r="G6" i="4"/>
  <c r="G4" i="4"/>
  <c r="H6" i="4"/>
  <c r="G11" i="4"/>
  <c r="H2" i="4"/>
  <c r="F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4108" i="1" l="1"/>
  <c r="U4108" i="1"/>
  <c r="V4096" i="1"/>
  <c r="U4096" i="1"/>
  <c r="V4080" i="1"/>
  <c r="U4080" i="1"/>
  <c r="V4064" i="1"/>
  <c r="U4064" i="1"/>
  <c r="V4048" i="1"/>
  <c r="U4048" i="1"/>
  <c r="V4024" i="1"/>
  <c r="U4024" i="1"/>
  <c r="V4008" i="1"/>
  <c r="U4008" i="1"/>
  <c r="V4000" i="1"/>
  <c r="U4000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2" i="1"/>
  <c r="U3892" i="1"/>
  <c r="V3884" i="1"/>
  <c r="U3884" i="1"/>
  <c r="V3876" i="1"/>
  <c r="U3876" i="1"/>
  <c r="V3868" i="1"/>
  <c r="U3868" i="1"/>
  <c r="V3864" i="1"/>
  <c r="U3864" i="1"/>
  <c r="V3856" i="1"/>
  <c r="U3856" i="1"/>
  <c r="V3848" i="1"/>
  <c r="U3848" i="1"/>
  <c r="V3840" i="1"/>
  <c r="U3840" i="1"/>
  <c r="V3836" i="1"/>
  <c r="U3836" i="1"/>
  <c r="V3832" i="1"/>
  <c r="U3832" i="1"/>
  <c r="V3828" i="1"/>
  <c r="U3828" i="1"/>
  <c r="V3824" i="1"/>
  <c r="U3824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4112" i="1"/>
  <c r="U4112" i="1"/>
  <c r="V4092" i="1"/>
  <c r="U4092" i="1"/>
  <c r="V4076" i="1"/>
  <c r="U4076" i="1"/>
  <c r="V4060" i="1"/>
  <c r="U4060" i="1"/>
  <c r="V4040" i="1"/>
  <c r="U4040" i="1"/>
  <c r="V4020" i="1"/>
  <c r="U4020" i="1"/>
  <c r="V4004" i="1"/>
  <c r="U4004" i="1"/>
  <c r="V3996" i="1"/>
  <c r="U3996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6" i="1"/>
  <c r="U3896" i="1"/>
  <c r="V3888" i="1"/>
  <c r="U3888" i="1"/>
  <c r="V3880" i="1"/>
  <c r="U3880" i="1"/>
  <c r="V3872" i="1"/>
  <c r="U3872" i="1"/>
  <c r="V3860" i="1"/>
  <c r="U3860" i="1"/>
  <c r="V3852" i="1"/>
  <c r="U3852" i="1"/>
  <c r="V3844" i="1"/>
  <c r="U3844" i="1"/>
  <c r="V3820" i="1"/>
  <c r="U3820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4104" i="1"/>
  <c r="U4104" i="1"/>
  <c r="V4088" i="1"/>
  <c r="U4088" i="1"/>
  <c r="V4072" i="1"/>
  <c r="U4072" i="1"/>
  <c r="V4056" i="1"/>
  <c r="U4056" i="1"/>
  <c r="V4044" i="1"/>
  <c r="U4044" i="1"/>
  <c r="V4028" i="1"/>
  <c r="U4028" i="1"/>
  <c r="V4012" i="1"/>
  <c r="U4012" i="1"/>
  <c r="V3992" i="1"/>
  <c r="U3992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50" i="1"/>
  <c r="U3950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2" i="1"/>
  <c r="U2" i="1"/>
  <c r="V4100" i="1"/>
  <c r="U4100" i="1"/>
  <c r="V4084" i="1"/>
  <c r="U4084" i="1"/>
  <c r="V4068" i="1"/>
  <c r="U4068" i="1"/>
  <c r="V4052" i="1"/>
  <c r="U4052" i="1"/>
  <c r="V4036" i="1"/>
  <c r="U4036" i="1"/>
  <c r="V4032" i="1"/>
  <c r="U4032" i="1"/>
  <c r="V4016" i="1"/>
  <c r="U4016" i="1"/>
  <c r="V3988" i="1"/>
  <c r="U3988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46" i="1"/>
  <c r="U3946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O2" i="1"/>
  <c r="O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mments1.xml><?xml version="1.0" encoding="utf-8"?>
<comments xmlns="http://schemas.openxmlformats.org/spreadsheetml/2006/main">
  <authors>
    <author>Emmanuel Te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1. Conditional formatting for state of campaign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2. Percent funded + conditional formatting on three-color scale, red to green to blue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3. Average donation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4. Formulas used to split Category and Sub-Category
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7. Date Created conversion with unix timestamp conversion formula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8. Date Ended conversion with unix timestamp conversion formula</t>
        </r>
      </text>
    </comment>
  </commentList>
</comments>
</file>

<file path=xl/comments2.xml><?xml version="1.0" encoding="utf-8"?>
<comments xmlns="http://schemas.openxmlformats.org/spreadsheetml/2006/main">
  <authors>
    <author>Emmanuel Te</author>
  </authors>
  <commentList>
    <comment ref="F16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5. Pivot table of state of campaigns per category + stacked column pivot chart that can be filtered by country</t>
        </r>
      </text>
    </comment>
  </commentList>
</comments>
</file>

<file path=xl/comments3.xml><?xml version="1.0" encoding="utf-8"?>
<comments xmlns="http://schemas.openxmlformats.org/spreadsheetml/2006/main">
  <authors>
    <author>Emmanuel Te</author>
  </authors>
  <commentList>
    <comment ref="G4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6. Pivot table of state of campaigns per sub-category + stacked column pivot chart that can be filtered by country and category</t>
        </r>
      </text>
    </comment>
  </commentList>
</comments>
</file>

<file path=xl/comments4.xml><?xml version="1.0" encoding="utf-8"?>
<comments xmlns="http://schemas.openxmlformats.org/spreadsheetml/2006/main">
  <authors>
    <author>Emmanuel Te</author>
  </authors>
  <commentList>
    <comment ref="E3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9. Pivot table of state of campaigns by Date Created Conversion (headed by Months) + stacked column pivot chart that can be filtered by Category and Years</t>
        </r>
      </text>
    </comment>
  </commentList>
</comments>
</file>

<file path=xl/comments5.xml><?xml version="1.0" encoding="utf-8"?>
<comments xmlns="http://schemas.openxmlformats.org/spreadsheetml/2006/main">
  <authors>
    <author>Emmanuel Te</author>
  </authors>
  <commentList>
    <comment ref="H14" authorId="0" shapeId="0">
      <text>
        <r>
          <rPr>
            <b/>
            <sz val="9"/>
            <color indexed="81"/>
            <rFont val="Tahoma"/>
            <family val="2"/>
          </rPr>
          <t>Emmanuel Te:</t>
        </r>
        <r>
          <rPr>
            <sz val="9"/>
            <color indexed="81"/>
            <rFont val="Tahoma"/>
            <family val="2"/>
          </rPr>
          <t xml:space="preserve">
Bonus: Generated totals and percentages of outcomes based on goal + line chart of this relationship</t>
        </r>
      </text>
    </comment>
  </commentList>
</comments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<sst xmlns="http://schemas.openxmlformats.org/spreadsheetml/2006/main" count="24822" uniqueCount="8401">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</sst>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164" fontId="1" fillId="0" borderId="0" xfId="0" applyNumberFormat="1" applyFont="1"/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[ETE_StarterBook.xlsx]PivotTable1_category!PivotTable1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940273412325514E-2"/>
          <c:y val="0.15338186893305006"/>
          <c:w val="0.80146103136284919"/>
          <c:h val="0.684001166520851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PivotTable1_category!$B$4:$B$5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8A-4710-ABC5-D6484A7283DB}"/>
            </c:ext>
          </c:extLst>
        </c:ser>
        <c:ser>
          <c:idx val="1"/>
          <c:order val="1"/>
          <c:tx>
            <c:strRef>
              <c:f>PivotTable1_category!$C$4:$C$5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8A-4710-ABC5-D6484A7283DB}"/>
            </c:ext>
          </c:extLst>
        </c:ser>
        <c:ser>
          <c:idx val="2"/>
          <c:order val="2"/>
          <c:tx>
            <c:strRef>
              <c:f>PivotTable1_category!$D$4:$D$5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38A-4710-ABC5-D6484A7283DB}"/>
            </c:ext>
          </c:extLst>
        </c:ser>
        <c:ser>
          <c:idx val="3"/>
          <c:order val="3"/>
          <c:tx>
            <c:strRef>
              <c:f>PivotTable1_category!$E$4:$E$5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38A-4710-ABC5-D6484A72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074368"/>
        <c:axId val="348071624"/>
      </c:barChart>
      <c:catAx>
        <c:axId val="34807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71624"/>
        <c:crosses val="autoZero"/>
        <c:auto val="1"/>
        <c:lblAlgn val="ctr"/>
        <c:lblOffset val="100"/>
        <c:noMultiLvlLbl val="0"/>
      </c:catAx>
      <c:valAx>
        <c:axId val="34807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7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[ETE_StarterBook.xlsx]PivotTable2_subcategory!PivotTable1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ED-4B20-B4ED-66BC17F489C6}"/>
            </c:ext>
          </c:extLst>
        </c:ser>
        <c:ser>
          <c:idx val="1"/>
          <c:order val="1"/>
          <c:tx>
            <c:strRef>
              <c:f>PivotTable2_subcategory!$C$4:$C$5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PivotTable2_subcategory!$D$4:$D$5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PivotTable2_subcategory!$E$4:$E$5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072800"/>
        <c:axId val="348073192"/>
      </c:barChart>
      <c:catAx>
        <c:axId val="3480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73192"/>
        <c:crosses val="autoZero"/>
        <c:auto val="1"/>
        <c:lblAlgn val="ctr"/>
        <c:lblOffset val="100"/>
        <c:noMultiLvlLbl val="0"/>
      </c:catAx>
      <c:valAx>
        <c:axId val="34807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7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[ETE_StarterBook.xlsx]PivotTable3_DateConv!PivotTable1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PivotTable3_DateConv!$B$4:$B$5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PivotTable3_DateConv!$A$6:$A$18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PivotTable3_DateConv!$B$6:$B$18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0A-4164-A8A7-1ACC73BC154E}"/>
            </c:ext>
          </c:extLst>
        </c:ser>
        <c:ser>
          <c:idx val="1"/>
          <c:order val="1"/>
          <c:tx>
            <c:strRef>
              <c:f>PivotTable3_DateConv!$C$4:$C$5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PivotTable3_DateConv!$A$6:$A$18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PivotTable3_DateConv!$C$6:$C$18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0A-4164-A8A7-1ACC73BC154E}"/>
            </c:ext>
          </c:extLst>
        </c:ser>
        <c:ser>
          <c:idx val="2"/>
          <c:order val="2"/>
          <c:tx>
            <c:strRef>
              <c:f>PivotTable3_DateConv!$D$4:$D$5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PivotTable3_DateConv!$A$6:$A$18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PivotTable3_DateConv!$D$6:$D$18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0A-4164-A8A7-1ACC73BC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557856"/>
        <c:axId val="385556288"/>
      </c:lineChart>
      <c:catAx>
        <c:axId val="3855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6288"/>
        <c:crosses val="autoZero"/>
        <c:auto val="1"/>
        <c:lblAlgn val="ctr"/>
        <c:lblOffset val="100"/>
        <c:noMultiLvlLbl val="0"/>
      </c:catAx>
      <c:valAx>
        <c:axId val="3855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Outcome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73-40C4-8CBE-8AD936E3424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73-40C4-8CBE-8AD936E3424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73-40C4-8CBE-8AD936E34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553152"/>
        <c:axId val="3855535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AC73-40C4-8CBE-8AD936E342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4-AC73-40C4-8CBE-8AD936E342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5-AC73-40C4-8CBE-8AD936E342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6-AC73-40C4-8CBE-8AD936E3424B}"/>
                  </c:ext>
                </c:extLst>
              </c15:ser>
            </c15:filteredLineSeries>
          </c:ext>
        </c:extLst>
      </c:lineChart>
      <c:catAx>
        <c:axId val="38555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3544"/>
        <c:crosses val="autoZero"/>
        <c:auto val="1"/>
        <c:lblAlgn val="ctr"/>
        <c:lblOffset val="100"/>
        <c:noMultiLvlLbl val="0"/>
      </c:catAx>
      <c:valAx>
        <c:axId val="38555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66675</xdr:rowOff>
    </xdr:from>
    <xdr:to>
      <xdr:col>17</xdr:col>
      <xdr:colOff>409574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9</xdr:row>
      <xdr:rowOff>133349</xdr:rowOff>
    </xdr:from>
    <xdr:to>
      <xdr:col>20</xdr:col>
      <xdr:colOff>371475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142875</xdr:rowOff>
    </xdr:from>
    <xdr:to>
      <xdr:col>21</xdr:col>
      <xdr:colOff>552450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0</xdr:row>
          <xdr:rowOff>114300</xdr:rowOff>
        </xdr:from>
        <xdr:to>
          <xdr:col>13</xdr:col>
          <xdr:colOff>238125</xdr:colOff>
          <xdr:row>22</xdr:row>
          <xdr:rowOff>19050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4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22</xdr:row>
          <xdr:rowOff>161925</xdr:rowOff>
        </xdr:from>
        <xdr:to>
          <xdr:col>11</xdr:col>
          <xdr:colOff>542925</xdr:colOff>
          <xdr:row>48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</xdr:row>
          <xdr:rowOff>38100</xdr:rowOff>
        </xdr:from>
        <xdr:to>
          <xdr:col>23</xdr:col>
          <xdr:colOff>285750</xdr:colOff>
          <xdr:row>24</xdr:row>
          <xdr:rowOff>133350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13</xdr:row>
      <xdr:rowOff>123824</xdr:rowOff>
    </xdr:from>
    <xdr:to>
      <xdr:col>7</xdr:col>
      <xdr:colOff>552450</xdr:colOff>
      <xdr:row>34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manuel Te" refreshedDate="43350.482689004632" createdVersion="5" refreshedVersion="5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580.70492127485147" maxValue="1484726029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manuel Te" refreshedDate="43351.833696412039" createdVersion="5" refreshedVersion="5" minRefreshableVersion="3" recordCount="4114">
  <cacheSource type="worksheet">
    <worksheetSource ref="A1:V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23350.1083985214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01403.9911963420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770840.1580952383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35209.0574590952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26756.519091851842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334478.862642369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64555.2588331963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60727.2082327113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417006.10363499279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2314748.081715582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464555.9797678275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243838.41692946057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28265.7583487940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61401.69833898911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231679.638044914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676262.03470919328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16299.87621581179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935450.6105960265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44154.51106757423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161804.804858299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717057.8403193613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69794.54130757800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3460406.6829268294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602568.14388185658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37799.1907346881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808894.7012499999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724135.12577319588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63258.81552920116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20222.16276366053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79311.72108108108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346993.08611324313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11707171.84615384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51175.421353436184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269478.7128731343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14483.6677476415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857736.224624624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67140.3593621761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35246.99752211512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96417.06434023991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42705.39221255153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691379.6191415885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704962.17700000003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71358.91369587110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45441.5695587377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704380.2685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243196.18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65443.3113142857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262767.5622380611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658885.7156090783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20255.67041666666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365452.4300000002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02020.5252804999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20731.76542466226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424264.95743387047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43412.9921782178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31882.4631199278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166945.51031348328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93385.66974157671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384.857836944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71886.177874411864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99867.41840618028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184578.06567768037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293015.48427401984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610558.6371384400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658966.913942307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86721.5828351268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618162.48735244514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576244.6468817204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1822504.3132372214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18508.90282606364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2059729.3160377359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597491.1057821604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66545.275052410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1441800.648888889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2569306.299365990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337648.82970297028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2869173.38695652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849039.310191082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089479.7342709105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5462.8061780738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107507.1372183372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903631.06195286196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328858.20797400328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6943026.28780487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605782.1719999998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872612.77357237716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226178.59189104571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487459.19808795414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389223.8141666666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98151.24449594438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605303.782868525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361209.6566666666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81739.54049429658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210604.4638336347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5366010.853846154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886136.61086956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741214.6750000000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3077290.545882353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397587.2570588235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872692.904438813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70064.8572000000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387708.31714285712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68360.30437051534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1018458.5442574981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2166292.11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618537.88404570462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65110.9056716418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69393.2709173715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368872.2621621621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590473.17995444196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812614.854705882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264411.67966728279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8322.5611538461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86094.06070921986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426210.48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098445.322784810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326367.35922574159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80467.943620611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231671.53893247552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385713.77711073839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47286510.6999999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42799371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9347096.4503311254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21156884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31977.892573900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7502532.3210526314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789457.5752544188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84389.36734160679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3477306.6923076925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304696.7404499151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871749.5440000002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1105302.105955143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41435877.80000001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687809.21352657001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4251376.4852071004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12865347.808695652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36349088.399999999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400961.63043478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7403.97124070137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10210351.364285715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46961503.333333336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938440.791086351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35740542.37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17706196.728395063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785350.58599439776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181741446.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46408554.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280345319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3230789.324137931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2196822.9703124999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493979.78733333334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130322048.63636364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4382164.2153846156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2519717.9624999999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4425800.8707692306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465791614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1084948.0424055513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7920502.922222222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7272322.7750000004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554894.870324189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983938.0817174516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15581.88531905401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7540916.90196078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667711.42681818176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794229.32125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4254308.628985507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29304548.920000002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5761304.552000000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82998848.941176474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484041510.3333333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984343.27508532419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5663107.251908397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5053434.8458781363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96029.0178486207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3741306.128947368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899971.667560321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9645.629435152630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108554.01692307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665612.50610328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475629.56831683166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645759.0210762331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4556569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71857127.349999994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420471349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45205828.1999999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51183.610779763309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118655.4256886879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4265182.8900000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65256.06636415201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3990394.527777778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0941410.138461538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5715417.3760000002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23847519.183333334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2931586.78181818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3569555.7581047383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29045221.379999999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781234.9199999999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4476.62271943471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34519.32448780487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89583.57898305084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54212.387086712413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317787.15534346353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258867.6793289625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84354.207097492312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91505.236987322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5349.20772526209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12965.1983705278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43186.54115232833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303624.49283276452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37611.40637191158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878046.4824619457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51392.25555396414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151977.8375061192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75256.67571752474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39114.08687681488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2771.575215374422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4410.042310816543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19869.8946428571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62140.76834264431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15801.97133333332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45602.3774172797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225745.5152284264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228609.97839783979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869117.18694158073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08064.323231606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236400.21149012569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0086.99717462916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370925.9458689458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44138.449273977836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38064.589583712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42559.5107621562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213243.4020833333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2268.38719498131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225337.7835365853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9928.419175447398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33192.381608119424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55535.1101980959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1934.03554838269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87345.07879595677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7751.8280882837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63455.51904438951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31660.53085199063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42984.242423485688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3085.086667073847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51017.584344866707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25920.964199226786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87820.252750747313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69187.78057823697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227593.94200966504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7300.159450520292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52936.93907435508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5296.17879999999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20706.025387291269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5309.53009529488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70915.68466812401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0160.19579345981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1939.73037537894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51159.02371389496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88125.070697189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32144.4991041210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323959.58923375362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70530.24339766378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35938.62393861893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465033.09423011268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55438.33405471620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02296.1169876855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62815.55039701074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1265534.695425865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63488.551430260704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52333.1208938547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71760.90390339792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52999.0881474750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53060.537847661188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82936.72782139926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45771.84891372639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96128.317873782289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223205.1879659211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67943.5369206230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41065.840643437601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54138.73704499963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222673.3322299127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66233.2223251505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8337.948446300623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8776.109781539671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261119.8550219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8578.3621838920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36949.8698578199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38328.523092031428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34320.46888044651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2763.087882139538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29096.049010800343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1162.5414566656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63529.3091013165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49463.99178631266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469089.57282417093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88861.848397461508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220160.2572089437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33968.577334430272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377658.90174029453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6437.01595535775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46173.591955722237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41795.21299491198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79975.92111888111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84693.29873720408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32370.811336986575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39570.28310679612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23704.7756425738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51246.93304287207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33643.16689763488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20980.51372683597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22775.977297889796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400646.8172072567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34768.71452445318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88986.8893900619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54651.21827586206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28393.55736846189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55725.26068965517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17862.65351418003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36373.967247945118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17131.11591666666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140306.804068996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81643.13047086741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89189.920428314959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34673.98748051947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31974.7419692869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09374.9747963731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184918.86574526684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48553.92558596951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7917.26357494467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3873426.1808510637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67507.04975000001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67409.1122592167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316813.851666666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66041.5701078582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5251.2287296037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32942.38234416943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76508.99793246037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256432.7547703180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51203.77034278621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876704.42996742669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677230.2949152542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63243.29632933410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53367.0434979524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2392597.322795341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7671.514314526048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232574.28344958782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1272.12418056040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429318.37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65678.26513269059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70328.5782932447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24966.880683773066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276808.87659250811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23324.4598290519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3773.25037500000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98972.576656985853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51959.7449664429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69241.649126913529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24455.0519356203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25240.93495934959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510029.58595128841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48698.54474634238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38498.61598581010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458326.5279973649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431728.184220735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648228.48350566218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226775.91657273925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2144193.1929824562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114174.900233827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45684.341217219197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423164.9883317565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99631.240130845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72469.49048770233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986963.90501097857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1155626.767428899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129624.38343150294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63660.81079762221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70174.584567517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96012664.2068965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4767354.338870432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274009.527906976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940381.895424837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6510880.3285924466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240578800.66666666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0934285.067669174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2071780.8357988165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57398786.12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3530506.224096385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2526779.615789473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1064615.216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458834326.66666669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770381.32089552237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291254150.60000002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212492.7190255567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138939970.09999999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6483167.219999999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715449687.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1857496.631853785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272376952.60000002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17051129.069625653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30653890.777777776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3509661.111111111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976966.697916666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54730495.346153848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7248092.329268292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9571844.933333334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2632118.049180329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63773.520097442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52640549.079999998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5595451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049359.802399999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461874935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0162718.652173912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7690335.052631579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311694.35318655852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7167154.68627451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213123.3724201192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9973331.33333333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635749.4994192799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484726029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85071.18813677115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288980.1873464373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76900.77472952087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736225.84098360653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4583366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79847.36679946879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9686042.765100671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64305.3344493873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27981404.780000001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6153882.8651162786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45236895.64516129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386886874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47162988.833333336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441227.60487641953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654780.61151832459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898863.95813953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80367.9347826084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446546.5175438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3966916.3791044778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27829270.88461538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5494194.0800000001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2104374.4640624998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3332021.2524999999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43291217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9084270.546666666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134161466.09090909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210771.0004309106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28100068.94000000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58737.316985112164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7236364.687804877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492391.63182811363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283481.7357492654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82007.03727064218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423486.6061046511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238841.30613598673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84432.74546147673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17226.08675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839928.8561403509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47220.1651958354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1077526.245864661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947144.4690095846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390532.49809264304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369512.60725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18499.4894929006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729201.9785429141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91913.15095541400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722495.5634146340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367747.2919923126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599199.00041493773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96592.438529197811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912973.8623266164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420486606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57739553.359999999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45711331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20174513.74285714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24417586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105473.3266871165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7715571.442307692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160395872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21084950.323529411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424216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379425.9254165564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11491003.178861789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996570.60169491521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7247603.585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082083.603953147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28947945.199999999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118020753.7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6233645.690909091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20905077.16176470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45523027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46592153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5917490.7061224487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72454380.599999994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0234018.091549296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3549978.518867925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4093774.367052023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18428518.837499999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5527495.9189189188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422357552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45856930.1999999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02825742.3571428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8096841.274285714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471988867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424212287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42393391.59999999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25382860.839285713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523528.7460550458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4897751.7807308966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435070699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6512372.7847533636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23524231.639344264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5659971.44000000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2397782.13043478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56086161.769230768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3349332.4835680751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245921715.3333333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73339366.75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664877.3894117647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45928045.225806452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4260145.619999999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10121672.421428571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2382016.919765431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0965121.4351145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42850740.90000001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980023.25804243668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289233228.80000001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12421.760024964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3786414.05000000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41174579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4683662.46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5614340.754789272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4298152.897360703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330677.54637514387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6142694.5666666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4173277.451428571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43895912.0999999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2118774.9695652174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1175477.1582329317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422397029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713106381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357749037.5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82514847.888888896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408024795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4640454.603960397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30145.415881674184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4919.2161302580989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53997.197754423105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8804.383810203672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63432.0548977394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1331927.533388309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679891.241943017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31771.66594575110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02712.207202057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838532.8493475682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56336.07794843227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490384.22362309223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3544.72557253887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44701.61537022603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121147.9118372904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36330.46628582131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76813.040148501721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47556.678563144116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476548.6559496188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924109.40418574237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5522574.305263158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9094950.30128205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2049512.08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1577819.4413716814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793531.6850858369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175714187.25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294266.55948103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086968.1608187135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34063.12351505288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55539.79733576226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19911.722353736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31071.84797484742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57142.521951219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93508508.466666669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1590975.08866442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965833.8416043508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14385.467088805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318799.0415162456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66278.11362863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72446.81131007512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47491760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28055164.56603773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4947965.6510067116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58592.654543176883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2562762.517179023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417220.7473239436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98800.126935196604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12819.151299898089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595510.0652350081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5512661.715384615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1133082.130934150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40404.941620917991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2514190.7779661017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2220387.767295597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403734502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626652.34540750319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91497.156920077978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897.244969936184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3676113.8486352358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29411.3893429225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319648.02910422086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769594.921146953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3081874.153846154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517305.2998976458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27572.453577936525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159039.5609369695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23199166.540983606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43747.07075848598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13836903.161904762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7349439.8592964821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659459.35171187192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039044.9532037437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1978337.4923076923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4614285.252459016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16496491.63333333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7499894.206185567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484618.6804387568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40119.105862378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40335.720111494877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262498.91186688608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77008.45088927145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72118.929347284502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537726.42485207098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48866.6083042439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65466.0474016255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56954.6232300038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49954.17168469627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209976.62650793651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21488522.82812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459808.06507304119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33876.796626054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6314.841568875418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21932.7844865579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227269.7691176470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883676.3235477826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47884.99252631579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444955.8913718187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02900.6609095969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898611.169032258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636898.875921375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264434.617474589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343309.0153420523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405909.25527426158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202577.32671712124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700802.9755610972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40493.64626752559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298124.1219565694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368072.03234880453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264079.5733213966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11041.483671875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652923.72096385539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536321.8747178816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1575097.8871359224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2274869.099159664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503520.1050980392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275007.1701334380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5909668.621276595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274794281.60000002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59750.767155890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8076761.6384180794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836660.6847826086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44986320.1999999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25054370.379999999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44635687.03125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61792.074074074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7772981.147058823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400583.0030572540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65367694.14285714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69814234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3211419.7625000002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251775.98557692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1284283.839170883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1919037.5742857142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599541.8762376237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357630.555121951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1505269.2993334366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86523.0299719887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007829.3620437956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657643.09869536373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729670.58064516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3997.76269510011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77333.8441591784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550061.878213220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485238.0012949197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5541.68985163205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4990.06811501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35834.9763196842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13198.6013639181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350533.2472021885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266536.7818436313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616932.10078878177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585965.5402769870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221030.84276315788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460097.52310405642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38167.18654545455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414770.0038095238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57130.0226211849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353215.29393579072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314747.5302222222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334273.57986027462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53251.0869841269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318816.5403846153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1490235.732162458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558444.5298632466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1025583.81853888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329973.668925233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69109.33641908283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645128.6119241878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465472.809174311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88060.354022988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522068.7586721372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1669.904187163935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376751.06293706293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991973.85236768797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589953.638435421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07482.4983272263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238514.14516129033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4280555.183870967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963012.2084831056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813948.538461538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701372.3982483255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380842.484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87600.098005044056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228745.815573770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90087.46766583403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68746.25074626866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273161.88541807025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58586.75270935963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55379.6372077029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230798.3522071472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22250.8181596225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278929.74003158312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528656.4351993865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84640.46418767158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42357.4093406593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244158.9889367188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1038169.5032078747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43396337.5999999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4754820.1100000003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96926.11843202671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35018.96520057999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561447.0114986584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401847.1407185628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4738415.6966666663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45041.717130225494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977824.81133333337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2701436.6165137617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204025.8591666666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825503.8383861765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341716.8540721280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44302.40669291338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4569063.405940594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8126964.4000000004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4738032.9555555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511107.42148148146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30070604.377777778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2221646.1218750002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44505.16736053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27729263.960000001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1310442.5548076923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22183927.790322579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4255814.446153846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19936900.415384617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29981120.888888888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1869978.1287671232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1055309.2744945567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1025083.168023686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19853700.36923077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075321.281055900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1935679.097345132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44087762.866666667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4345994.5364238415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725524.055472263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66583307.299999997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1975097.2146666667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7179574.6975609753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219303.95833333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597352.4534808838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11059683.03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5407653.576923077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520704.00122699386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7126659.815000000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86696.14628542252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6585065.789743590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9546.57062499999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18896615.857142858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4652362.0071428567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69370352.4761904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15610526.91111111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8413629.8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9597312.1655629147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6585020.0306122452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2577493.153846154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12059856.2520325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45000314.899999999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672853.69273461145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3540943.7706666668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46753757.666666664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7218771.229591837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3529066.449999999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84796.974325782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248088.62552816901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4284905.827272727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4153526.2048929664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8643715.6937499996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856422.16698412702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3692389.2927536233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0626118.33587786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984870.4887762491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1622361.741666667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918837.6868421052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9029248.579999998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34522843.924999997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53759737.920000002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34231168.45000000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929639.84844559582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1278295.559862187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2174724.640718563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5113644.6539792391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218827.92285757166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597004.2777777777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142839.328671328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3031709.091666666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5314405.0402930407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034566.092011412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76122.264756446995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75459.23829961169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11266398.40476190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220622.3374289663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86569.37706076307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654937.699186991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6337811.729613733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619514.8274687855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73033.899382398347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57917.55817579419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7017.748322063926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2039223.52949438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3909000.84615384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1635567.598407281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48579.348993288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829490.38963963964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08793.142616507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13259830.509433962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05983.814785714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645449.41332752618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6324292.3008849556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203216.1152346570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3508137.4525547447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5201202.7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560777.97660145757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496928.86708203529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599012.3179317932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4945.494649080423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50485.91562318016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951208.4266487214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127730202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490946495.3333333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47780.22454554323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13442630.264150944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767484.96292372886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567724.8235294118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211808.02571860817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878061.7143709004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54122237.07692308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6915976.3584905658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3120931.7323340471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4052.990604179722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302599.17112872133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949229.311294765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21598493.23076923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21762303.030769229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41099.126255870215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120968.13232902507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74876.77360774818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84982.425576923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489114.02500000002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463124.1547804422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70709.557561307898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617.0522911087119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6058353.29914529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11168.4132821901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5921444.46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222963.38857578064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6673547.554545454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8867338.600000001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75.773956291939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67863.76923076922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462663.5996732026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6024556.229166667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512353.4327938071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25257.72916411699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2360555.447665056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66690.14784037559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449032.3945386064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136731.052736801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621968.96301131416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01970.4535104364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61180.21300134232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8504.83908864244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208051.3351750854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82520.8000775895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26624.4226997527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27371.2873120973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215210.54501607717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34794.97299813779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249896.8439144950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082829.3411420204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225782.22824607044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286970.1575121163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67945.38014564238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1400578.904995102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667786.06559633033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308013.488299531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5878900.8360000001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40682494.80000001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167448.7355042755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236778133.5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5286599.8120300751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412624315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6940142.4009433966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99107555.466666669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8530857.859999999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7724981.794736841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69529.1448557632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7165206.4444444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71583.7620273213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0654353.315384615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32393032.53333333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1626681.245882353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19247466.028571427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27236045.039215688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31621454.0999999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406873.06868212501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29638855.911111113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9860.947656880657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197460.7858115468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29053816.022222221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2154974.8318584072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767263.22515101591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118324274.3333333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23965055.14285714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3419050.2024390246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418498.611111111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93754752.733333334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218693.24840105665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1220358.7521294719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286056330.60000002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58309010.88000000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64516220.857142858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34412708.56804733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399387.99001824524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54630.778581075712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655086.9674721189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29581508.02127659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773611.25623960071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57158218.719999999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4528255.710000001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35760691.170731708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3254341.470588235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6012523.4156378601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471184.18747896329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973472.34591194964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8066482.272727272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1814534.109215017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32820004.222222224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5303243.2235294115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44963679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45295.009580173522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28109336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137871468.69999999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2748611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7473051.803719471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7451341.120481927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12789709.899082569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279137532.80000001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0183307.44827586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126847168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3359570.9435294117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146589069.40000001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415929.230769231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404833717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69643604.42857143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128343245.4545454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029657.0034770515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70210399.049999997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416034228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29358701.879999999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5362774.9222222222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147731.48567088609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11866457.048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283501685.19999999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7783522.1827956988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4070885.92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633562.213207547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0246207.9589041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19513394.21333333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5742498.710317459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568734.700329308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28641106.100000001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4427430.7876923075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7475789.404255319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9355019.07284768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40442832.2285714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233698.8623376624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40256681.828571431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676979.34315382759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499003.9505398816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438064.4484167518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1443053.9852941176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83647162.529411763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14304291.710000001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56574045.079999998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47851735.233333334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1648020.6851015801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2451947.588034187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48409449.80000001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281126690.39999998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451081.44593749999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238431.7470638298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355651330.2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35300216.38095238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14763912.2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4268.93402928181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08569.43467374811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78680.8488444722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56858.00932938207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461267.3123637496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51075.1128865979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2084309.222222222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494360.66553480475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5118010.268965517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66650.31620173149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35399.73632075471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07067.8261481481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36995.05682602141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38510.16039374638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58805.2939370683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532348.83030077978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236750.58152264057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238518.8489929664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8764.653470117042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85658.175269461077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107999.9875214824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109182.8364093959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436141.307246376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3744.97430443779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93769.92041210559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233563.1926100628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8136.84941902758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448278.200791295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448603.7492250464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223154.5673438675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541994.15971168433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35591.680238225053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70645.771987449756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53916.37574018904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93112.853918090943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56654.223524438981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92381.82537744940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603192.7605354526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29902.15309852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66502.649412082712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317807.8320754718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10434047.56060606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720232.3082085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895595.2273037543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53279285.079999998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34425751.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1448706.67241379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6588672.8523809528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7359828.853932584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5678752.9336099587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556979.88963342528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262883500.40000001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771666.92548787699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657023.9513487475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582188.7043659043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563780.06367521372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319352.4339181286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369180.67871274072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56432.6332822673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23417.532075408853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214766.726751800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86475.5020755500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6314.165370999617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6747.64587555355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227859.8339647504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37483.04157236982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80047.04441702652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53772.44788009489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537031.7206446661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370795.419888029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685625.2972839506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70508.1810598626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780411.467787114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1275930.206099815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308637.5411553965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45299.33420639078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61264.6257367387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98365.446214285708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71387.32556545578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15718.5880404463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180978.10857891291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39731.39226415096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339834.3698067633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34671.84525333575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56448.293333771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398228.9791644720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84413.02164442336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39131.84053222122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00415.08218667255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77612.7985102886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77200.75303225807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74636.493096753315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644846.42928216059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733255.1891089108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705121.87653713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75717.67815384618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361879.100826446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365386.3023892483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789396.399253731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375558.40289473685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326063.69045984902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771028.25026737968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94224.17808933812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366716.060655737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563195.5657120439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213491.644166666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66630.14645058206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97213.77544194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330486.25783410139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60846.40444444446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699051.6681265207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91185.36439999996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322118.2374707455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93634.218976720716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88195.9589375080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19716.85965083390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252409.01146430432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1296198.77816901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11958.9617206304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473462.72580645164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8452.72035718746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50956568.642857142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16859.4338743371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725780.0098619329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35731.626769626768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453676709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27721.87546873637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231377.84208809136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602523.932648401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2943558.73956262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245875.3841169629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13487086.08490566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1095093.9534534535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299548.68943089433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3046237.520576131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254389.7592920354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838899.8445747800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42431.77002288331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3465788.1004901961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86048.9151530547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429863.49253731343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01735.94959099489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292866.90323886642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16667.157498204764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60182.13434044793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448991.960645812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426338.4730177871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83716.26588971006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4345697.3900000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28671.38522747267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58525.84521708437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3739579.6239999998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189736.2170660756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557005.68493150687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6672.5702589807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41729.27864838394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78423.2838058625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71727.998024983957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05550.783458204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1017923.7934131736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936072.2834293026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440711.9677208999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220477.92314771315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542532.776137270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389975.3202985074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1707623.0235602094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516368.0600461893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85312.709617674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1258853.0989917507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7269628.6349999998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8405.87810555889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89353.105319148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48962.1841759349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252908.708209347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258765.9067750677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40909.591462522112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887836.5852090031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90584.43522348232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2160521.1806451613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140990.9754309113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512415.90007037297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216234.0754414125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58230.465210875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982912.69536423846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61145.61347430537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28217.9996415770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13508365.150943397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276451.19047619047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63525.6361240867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316869.17997004068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330077.34791618696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64971.49965638228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640676.444571428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261775.7355901189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218751.9553080913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019939.4181568087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467176.63044189854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606841.774954627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511896.58078141499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43378.26311675622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620768.259825327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378406.1493871297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220764.1941596769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29557.63812033377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303597.25113966019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24200.5084999559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2496066.677474402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10190.7737049867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522264.20337119827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334440.7104557640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5902270.8921161825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13472377.15238095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96355773.799999997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93712531.86666666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20067446.6111111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4610515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02966671.4285714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4422077.184375000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4507801.699999999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480831467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795356.98875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6176294.072727274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242300972.33333334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3311053.076404494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488323228.66666669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7104203.5449999999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56609411.692307696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4490455.3100000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967980.8788474132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3512263.4486873508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32377689.266666666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3514489.0521091809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266234.9872951574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835825.68322981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74844.1365079365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96133134.666666672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18875987.753246754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1737371.4237918216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2431997.498333333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7906478.338888889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46169346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711292.95495049504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19538761.78666666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453349197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706879829.5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9731443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892178.61587301583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10212878.379310345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92908.18170384725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14008.632478632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1536663.135440180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166475.23995098038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9711.636038440203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83951.22850784775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28839.0442518248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133949.002467866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28311.85353703780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721848.62173681404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42915.17451623582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39777.8435517360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734648.0351156692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08699.9085510688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50043.19235206507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33079.262333573846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39513.29931422753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314.3853380505188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636236.75568698812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23468.9679631990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3150839.476190476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269012587.19999999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9340045.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9539594.486666666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29633703.354166668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3850935.166666666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1539904.88715083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4189224.4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43527988.20000000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3203347.4449438201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371655522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24664901.36842105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293034366.60000002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1947007.927246790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6576.93223650742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5260.851330764403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363829.03337427985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77493.41436953393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87820.32842575272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839997.5487731896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491791.82519379846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68381.332341027766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68611.90508762215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86799.70294947295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92343.18599450514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75866.438564196957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16896.3767862350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54093.228145309738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3086.5524877695002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79750.99025552187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58245.64979215541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45413.83710436617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50586.362419714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76017.42351677852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36506.00651604044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23341.297020186899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61334.98943540007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39130.44927536231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4690.1932959783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52355.983631436313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384701.3454747707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75599.87238072688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74451.645146113238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30589.00792557587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342106.439177750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60057.92591215239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22321.9539295392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45923.749186083623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75916.1093071550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47877.964883988119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67971.02218825272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97392.03368596881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54440.4839538746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79998.224886877826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236242256.3333333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7172062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41406643.40000001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42239323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4864174.391003460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24073750.33333333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493697.40588235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459980.53465346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666840.051063829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2163975.810930576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4085492.3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41018764.54285714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28579483.98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15043729.712765958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20614835.86567164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16348651.188235294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43012450.90000001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3049622.609999999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230141.36533333332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3975124.9857142856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415355.01026392961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586776.1199677939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17901831.037500001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1636374.87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6670622.4304932738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2808670.610671936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12098.33958969882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2202785.181538461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4326859.05454545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6250330.200000000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49102960.392857142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289551438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15494204.870967742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93939292.733333334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937215.5493670885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415918965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412204.3764705881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356088.0598729227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474187551.66666669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7112916.9853658536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5002266.885714286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18861039.586666666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432742458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3819034.7465940053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1100.8794522269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875172.92312811979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1051.5824777822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388581.291313249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217058.44693458686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60037.82494031804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92198.156639790497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140539.08312757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741190.37126760569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48853.68953466986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1367208.823176823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2462851.6072727274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1320521.381280788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273013.58695228823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44561.97108433736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29564.47418426104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35207.65798237023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862500.84708121826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704470.4429999999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204426.672566371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220057.7582508250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201644.6607778885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1810603.019788918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147682.4872881356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5447.45519313305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70887.86497838172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577355.3371794872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346835.6903641317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223318.54228295819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25168.7441093308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86426.929703033806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322673.51881918818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32432.9156000000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48609.95074626862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583833.30446927377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279856.0274678111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422821.078998073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293505.6838095237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737887.31388888892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1883321.4926998704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558740.332938855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088569.7725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215865.9201283079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23138.22465753424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248791.72202166065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637590.0648820326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55279.48376623375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450554.696980215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365477.17099256214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487008.9851642529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645615.9900744416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305232.18388520973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49342.1235329770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1010001.6376042457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621120.1213252450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79777.20647644158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50900.40265386367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70471.9897907738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2455339.9308510637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1454990.9770687937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78977.5044455421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60774.9039093898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314961.76574074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433966.7795125840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309883.78689308779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338602.3552958727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322784.4419197774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60742.82535622944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22198.66762075137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1241678.361598440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728823.6795184433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695954.546875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529027.4691449813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45647.22915220624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957817.53216510441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384672.9326589595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217256.11582089553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782944.2967342342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374089.01285714284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193699.2910638298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22548.903516422906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959890.9710526315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70373.4296678121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4132620.063888888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82674451.055555552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476459.27840000001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840378.21331828437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619629.9291666667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2344696.129133858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148216.192790280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622483.12426778243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5318203.971428571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297607734.80000001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059677.94590747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589546.02058590658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6895145.578703703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285575.4009976976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141874540.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42515675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8153324.2549019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091754.894777265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2990951.7351129362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16540582.51764706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42622114.352941178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339911.4609523809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28198888.239999998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725940.90543975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12956243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9852236.660000000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1046213.073835125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19459135.3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40239034.02857142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6279852.759999999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456441429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201315.869230769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40346164.628571428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2511303.6589285713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638160.77595628414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423520177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687541.1391812866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428454356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3345512.22727272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65655601.5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688047.52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70484577.099999994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457297932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1075233.587218045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80946.2850574712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244041.29045643154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218255.8828856484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85349.8105500564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66503.21255908170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52964.72898581412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22141.8127712623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19673.97937230571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44721.38716397184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38406.0955296404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472079.7828315182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89875.998024691362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51729.9577434805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48049312.03333333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59740.30500742624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55696.7384482758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275809.060156931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267464.39568480302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75856.928554158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9275774.580645160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1644234.175141243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20587.4429634475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651465.85296846007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89060.9394254104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614387.0883639544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7522141.4117647056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1312290.433857539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01855.27906976744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1577111.7765363129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1631098.876456876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755356.0458177943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231366.979094076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66655.882408545236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4213471.853731343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2184069.5130568356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430754.76884422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368851.52533868537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22644.09209091672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038301.019760056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268021.2631870158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50855.3844043473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714262.69617706235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90696.65258602926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1564704.0629834253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929921.87671232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8581625.55263157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35396460.07500000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868313.37286063575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13246444.53271028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93970.9889405143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35363286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424911.1554663992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5895.4952056057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349444.478758949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218981.079052553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664247.586159486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20249302.706573106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55762.99894291756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14619.9014861995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844676.977018267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263673.428942486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264868.2692589875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75930.73592967892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2384207.0203045686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2548420.0958408681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7980.50974642056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3742690.6289473684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93841401.733333334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35224056.7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1693571.7179190752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241022.8288715689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2882242.2455795677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57193.71557490178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56166055.84000000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834951.19507908612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393467.97153235972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4626949.54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1662766.924784217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462159.88241172553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652825.1799143265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688159.9094059405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60787.1055507264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69733.752496006389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516519.69643035694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91311.03788575180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296670.74077669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93302.8539999998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1294687.0504761904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20176.6111817026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801636.6749999998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35735.2829190376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720721.854970124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313033.1376249387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717365.0180224062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394134.19387755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686820.36609336606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567812.92654690624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04483.0822032141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857636.36686390534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464854.39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65396.77011938711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472462.08868299139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405653.1785159888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4478116.475083056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53490.3469410090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079761.3666410453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81316.811171273861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654645.910429447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9222.768277676412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02752.85604918636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693284.4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469318.13766666665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218292.8091301073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332269.05916561314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388503.180819180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020558.74501718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140000808.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00943.86657101865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368849536.75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1870147.976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47579191.1999999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189847.9252259654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4021394.8337950138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302840.3988426917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6759630.198113207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39829478.055555552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56362605.115384616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28732064.862745099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242562954.83333334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1451035.239043824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12129.284620217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396186.15739644971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1271569.34861509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999975.9696521095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252123.28260052612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1153662.64326530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34067.385907046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306525.22447013488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637495.56566604122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7982.44324394110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20876.4901942207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1910494.7013177159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00586.37884615385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158431.9502183406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56347.17403554398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382214.9642218249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213962.620043037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004344.2719723183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1187275.804999999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492715.2641993189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535471.05955056183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118575287.25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1058911.15236051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8957280.420000002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33512761.76190476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68480.16758652946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16465387.352941176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3419069.053117782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285780.0119457379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43078.6363554918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40495333.40000001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482564.43844856659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213781.1271585557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23558651.216666665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175986527.75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4474301.71568627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7238.70812339958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5403253.2730769226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6031549.5738396626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335357.20683244249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652851.43421052629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598977.28559065342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4364161.2358803991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404251.32721445221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833559.086404833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438913.4490512473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2144930.385483870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519144.0281368821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06914.97383177571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077180.69448818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554104.98627706233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236001.2058038098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36206.7762420259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213824.5139944992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16644.3435424354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51107.2844635719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1191261.2539720687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78784.77464059804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22887.6881662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1174410.6507650765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4432.4876261469817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56750.21730179788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8602.896443336754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4429.7669707273153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4118.249510082811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24012.1949069539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1559778.0565665097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25.2158605667755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26459.63308447151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3514.615357921788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3894.68412381615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9847.846616434414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39187.95187654903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4159.7663231027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7974.37262715816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8080.189349280127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6839.29690729075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3548.51119544010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89869.6048857174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17163.75879658799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2177.1784882898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72433.050978359461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58397.160029865605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6299.97026903671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00993.84703370444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6797.94956145813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863.206562559102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10373.83768589937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2673.82458382261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24054.5803322141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1313.3141196421627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80097.60668959791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885.078285530145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265.377913479773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40737.07065540614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98900.70145701096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7190.751572092561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2603.367226337556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6286.856498526929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8208.1954992787687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680668.4120734907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036557.1656095842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45204.8805170239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28777466.09803921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45535908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609003.11472602736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57500109.68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9577624.16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2856665.0923379175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10243888.47142857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710818995.5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18401983.79487179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41944.18015267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5988502.152542373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319245.7807999998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6810.677572072265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3677.47851395669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818480.80256410257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11964.91588960145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37180.1288970497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11415.30055681084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10353.5056849412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713779.7835780315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9678.768002149705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5299.26284084198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3537.6131040406849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20951.33597275436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847.3357908322409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580.70492127485147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61382.56504109508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4760.813981171996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42521.126852882124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21620.551871453696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7588.894742784611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484202.2960138648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00151.8959089292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11691.668906878062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8865.564341411751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57310.82019304689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8895.132649763858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41776.907904732201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11840.896132192367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334344.46657859976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55759.4109634551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8232.40747835001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23556.408026589113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9451.350796218128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31249.53587499160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4726.958673780512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568.2057433924019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35368.57303072112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46033.42402265202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40721.00772866443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8680.258675875516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185793.37702178871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85442.462638189507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17242.6110256617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210635.2983882470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88197.4318629866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33363.41089601123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12856.32072667217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14134.426435768137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0839.98201970218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23012.828163909522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0206.448285333954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132843.6031258989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8225.769034238970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86254.3953672540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35124.42613879316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40869.1929318068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7772.73078226416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7928.257122258474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330064.2595171773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33712.40685921416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8532.48778004073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274391.48517420312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2665.30434782608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246619.80766632894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729.4777509684959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7385.306825975185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321643.797575480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2276509.834394904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56048.201796018162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2570.455317504558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3692.180747190911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6208.500765860434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18441.102800197037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9352.3768203124037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373938.5073170732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8176.4532363726503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442.21767891278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24734.932229802263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6381.00137189893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9715.785577957453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284499.94092162268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332567.9688279301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792847.1980734497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1572045.170588235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429682.7021538461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80759.65825688074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328004.05461767624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845373.89439793944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369670.95448616578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55940.0779399403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47676.9520048939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59712.522389573976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216031.3858811913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879000.8015614834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314759.3576676937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524957.1892000000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2212938.9098360655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439188.0449999999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220694.7898671096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361281.81415260641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1633785.5378048781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84512.1916114790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957379.88823529414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18786.732400563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1319774.5501930502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78636.4080708661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76044.5749469214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656250.82054709329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78329.50378567268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336428.9173902839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696997.49327354261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613894.1901408450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4549515.3099999996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91891.16839237057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45745.9541547278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382740.0298375184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27770.90479828219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814833.36097010714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972391.6589283194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666250.3449131513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71537.8407346324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5216777.98591549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4778003.7709677415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5279646.140000001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11190699.434782609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1685613.653755868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141548888.69999999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176271.6769440317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56245614.759999998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6165161.44067796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16530948.976470588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57363403.64000000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657284.5550617845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81270524.937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13120244.1442307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817573.2907949788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28928345.2715453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99641.78194747588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791908.898437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907505.5399753997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2420254.328571428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2411106.5058236271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5669332.497777777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267544.052718286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302943.9023001095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45399791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520381.71870397642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71270209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3619260.7382716048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2412200.1186440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27846430.18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41690315.23529411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694596913.5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12668304.217391305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921282.92431346281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69981.30831441543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8594.54874049764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50317137.461538464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15704177.705882354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111118.91792656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277820.22783056216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432467.9334341906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259379.3470327723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420524.88026543567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482238.06889495224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7480351.8722222224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7812.62430493647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9726889.875816993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2269842.688783570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337474.3094508602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426773.3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258125.35040330145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354421.2932750667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39117.24914285715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226628.71115695921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584511.73272073513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2762.856231967686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883601.7298636926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269405.72733667836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485442.8651208360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89619.193958664546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168506.63983195185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51012.50407389197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656.459059650937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67019.04458627764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7024.7977292494643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65108.423095606093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241771.038251366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41501.915953928612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1654861.5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1402.14102910531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21767.317142183449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27102.813517687999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59571.0749774164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92740.195896341844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4985.957027763514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27181.962864721485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09034.71409132144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132230.53287835469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3223729.69666737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47899.93229726011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657478.35782747599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682499.8088309081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171919.1131578947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1179647.2778761061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690992.3865000000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307725.419291338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852154.700265252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298281.91833071574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85310.5572597137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201172.9822235174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42912737.90000001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91517.5685608629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1546129.734883721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4531435.157728706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3401268.50117647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547198.79144855216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416169.962561576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387654.3604519774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179892.5649278579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1629993.6617466174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69450.1753671659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60676.030228254167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7099.936718497254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74404.68967608462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538.909770761034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22360.7894490374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100341.5264372647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130381.8538202877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45205.20911295293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56593.199193223074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174469.28550777014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271290.6841201717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71496.518538959412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96532.091428951389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22231.40842476427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270481.38937409024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43201.68308668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07785.02615634698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184262.4379960317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0164.34212515337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160045.502821822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78277.542093257653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3131.001945580416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574830.6871753895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74362.242030635476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97089.5773484343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230629.68765871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6063.433423032431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123060.8413930814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59954.04766374209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60318.06400443704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645788.24184428016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128947.2269716506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1383163.9345182413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2014.4200333259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444137.0421967111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79286.63360291361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70474.4708185488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190542.4785118665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77824.9180263416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63964.91033925686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135395.585447139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2477791.804020100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303962.4462947543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618.2944221798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51750.62360763018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33008.717901467549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8232.4616687585385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6117.77180401992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06657.44036561993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69951.75930295879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465071.8585284280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534490.72967364651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85490.9985584843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10721.09931621081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267621.51219061692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924210.72756827052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36406.871999089773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353549.363963963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041410.5654676259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440019.17069333635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203577.00913345895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367578.1496841526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916724.35309793474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259627.23768704888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337760.928071928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858261.36561142153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802631.8577834721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308379.54120370373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621057.9325970507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1463419.5641304348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85665.8068685275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902627.31603459746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27167.649832295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320824.3031809146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44200.00739166296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233371.92670157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653944.2172839507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204962.3359709710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353015.3971974522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87179.04675761773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213551.37702291616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77128.37231765544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355611.4942928637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636509.7090575870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27774.168180394056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212460.7313212935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7158.813106791222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49074.61995731056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31135.8090234858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51670.9500205868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709521.3825359409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519940.25068226119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80334.1353547262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3037197.23317307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206709.733024946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28499.128752708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256477.71028897478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360458.716949152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17519780.811764706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2411903.725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956894.45980707393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8603024.13749999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3788027.296296297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7636.145414665192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56267.06767537826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52984.031193353476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40403.954000223166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121759.7500238196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53453.85374571998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099421.3589945012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346398.111329082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54752.12151908635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13354.846888292273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05520.3059718352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92376.19773918202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20114.97048346747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34866.79913024981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4826541.6833333336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464197269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37765216.179487176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97969578.400000006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373418.288888888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3220080.91666666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56629058.399999999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5963857.018181819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1301936.5340599455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72613614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1797695.583333334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548608.1874524714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2173794.35223880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14251439.65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17271770.0121951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7929153.1722222222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28765432.48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42118006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4434754.8984157145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26202438.945454545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907773.9325270528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19153368.039999999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3268910.5908045978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76667130.375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822590.6497461929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1428179.0838206627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3064280.257019438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47838681.733333334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57009465.759999998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28729120.34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474116031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44234855.80000001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7223995.5024875626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27479652.51923076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7198951.772277227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306480.439609236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054408.3197026022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256752.371423429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47088405.233333334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3124651.467391304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9522729.019867550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55956475.28000000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123490.5652173911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4376189.092537313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284268748.60000002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284409048.8000000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563932.8648540583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421944196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423502636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177181611.25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4554364.8645161288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463090149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45526273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42359415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739716.6912718204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69174024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730948306.5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711599848.5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55200249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1177643.1258169934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32197661.555555556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28886829.239999998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145280731.30000001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77457.1813125695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47118.005293455964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34701.7052815113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448621.11448741559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66741.9005787037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75923.14215978092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138219.5311797752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3423512.820930232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30993.14027777778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92657.56246048102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28802.29449978346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808882.022471910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319642.622064210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42106.29555757026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671719.3223443222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547538.45890158496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61888.553166170845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265471.3592303503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47428.14295028524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72811.9723357067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68860.256518946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403746.8109898381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586112.01075268816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648579.3865886589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1067270.854877081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546189.78119999997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126982.220253164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628764.71128645644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949413.73093841644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1294281.004032414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068874.0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25459.7791008071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674989.1345000000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256564.39888164026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486496.277692895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420192.6878764074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1043502.9922178988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32894.638529411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3353598.2664301954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719666.04200000002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95189.9744046196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307029.3536463536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063717.9880095923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314534.8190062043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637016.89055690076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1671922.178168130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889877.12692235934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12016.34114339267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291872.4460831463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2199745.1004942339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2507247.507751938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780529.584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52965.040404040403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881270.25899622461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698586.32811479049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226929.54866666667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290407.2256731532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345824.608901515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166911.8861196792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1967477.0220588236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5127356.241992882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6365592.06976744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48065175.63333333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1424719.549000000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19019516.960000001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6700274.6523809526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529079.3043010752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805999.1680814940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21586913.907692309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5433.63110743176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91886.391999999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004030.321022727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85871.2017060367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66748.3891103912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313321.2647189021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337938.2352509180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335305.9804335208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212362.5659261627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219494.07769230771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318209.02036299248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266116.2667988106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63803.48325301206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598986.5295238095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68165.836906769458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47356454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188208.0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66805.20592415047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41419.36678304238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508596.02359767893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367060.4426054458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899659.1131034482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302448.3324808185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265653.3562785161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364050.9825908858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352579.58542199491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201907.221328883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241055.087056128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846963.98389095417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219586.942181540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352242.2420871408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465148.66384976526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575661.7261037291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388285.8748642779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22050.02002794598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1720744.0928753181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311054.7711069419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049043.281410727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1481505.038202247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473889.50183150184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19613404.52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4577105.8900000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1893592.816666666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29403071.879999999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9930104.2206896544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5152509.0677966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5833846.083999999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5074465.353790613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802295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726593.015094339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475192634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284269296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28040192.640000001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289687627.19999999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1190550.495480690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6108693.6738197422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291229105.39999998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55873904.769230768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28198888.420000002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404861228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813875.89041095891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170159.2791908914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7220375.494117647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231151.2829059828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5591123.855555555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419433.87189844198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07098.98669488961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36093.096726380616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780757.91328828828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3955.843664242268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3624.604350876643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15316.89922352553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44015.56205543291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82950.56760075918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2599.774636395108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45642.60850672589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4822.924109847867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82561.99562998183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177622.0029039070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30380.169187675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29443.79275831615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50219.3140552150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21615.0298541477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91334.290296052626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766083.866242038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5436.194679461092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65334.0182798647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751734.061064357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648881.3008771929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12194.580079589574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029678.945606694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10982.81035714288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1490696.557731958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1528791.6490280777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223738.2373571316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463876.22292590246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62725.55229243384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997493.4099590723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78446.69403868929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1493480.650101419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23731.9444347826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787315.490656700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1774844.1335740073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4019169.6742209634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889810.4634146341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0647.15268138802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93956124.20000000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4407.7180326624193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724101.527033609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672802.66809523804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34196.11050310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39915028.30555555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3725956.226415094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11686991.459677419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4133352.913407821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276698.033441620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599538.22033898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238241.8527910143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27930241.68627451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460422.0751188589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6620.03427572136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261025.7717855757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16124408.72527472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070314.4861215304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75957937.789473683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268250.73080660834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67302.795552434458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68782.246352044167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79927.281602209943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331064.26310904871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90398.79060937844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875030.37108433736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845605.89630931464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445757.3386613387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562795.42284569133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499442.847672778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436708.7646881591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27998.73087382161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66627.201509502585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744891.7706905640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381226.0623818527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410470.3200585651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309572.5136363637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10776437.075757576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5280170.6195652178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5506686.36363636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32649.31684334506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39517812.222222224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1755206.78125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4249689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19217133.37837838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46732789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66481.56021430236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40782587.34285714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56987138.399999999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35132699.149999999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409109739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0053539.690140843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417876.3893805309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236904.2110212836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53875924.951941557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20121171.0285714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948351.4229299363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432672.966288869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35783.52843373493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299309.7938864629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854804.3461759631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35898.063377773258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48707.0467090667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31385.917050485743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28985.06271283192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5213.279545281519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355686.84357541898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89671.81843343482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9438.5550788330875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50673.47093403004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45760.47279945104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20161.5262030953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47093.021015120226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78297.985787074285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222933.58254211332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49990.540550607839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25479.3067031463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17251.7662944484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84188.53314292515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196108.0649608018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25668.414739609456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13794.89631661071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29131.68960483364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47845.062892250775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182288.6757308821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29657.26262918666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45016.92569748489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6329.656659619446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6473.6850973609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65202.963854355614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185462.0222709620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41952.4789462978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8777.31150187270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199164.3644720832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330280.87976331363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4592029.522580645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40343017.200000003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1827486.439124487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1590283.829940119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763635.27584237582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1756237.092384519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9550685.692857142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27740449.09433962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2959842.154545454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401411.825454545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3535329.0078947367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5484336.642307692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1323362.787213740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146920233.19999999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6302932.405982906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3951844.438095238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37627352.583333336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53077375.799999997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15172396.4888888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29685680.688888889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13104865.18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42193589.705882356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1327784.753493014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698838895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68781.2366430544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46066672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386174.961403508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8809351.6933333334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864903.006646525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43455700.40000001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001008.7587188613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27275641.905660376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1079996.1656534954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184970.5983333334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247671.4812227073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97870.37016806722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80448.2168513565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476477.79361846572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172152.6750208857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715716.6063414634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469350.2253706754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49715.7920886076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17452.95560975606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667039.75789962825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29774.21077622267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9408540.78666666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1918734.0287671234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1517285.7445887446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70766.371028336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83444.4025641025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50948.4424888626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064055.162406015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2118647.761261261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470141.7698854337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12019.95123094959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1225561.7304347826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3268375.6204545456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26894.28783823969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227463.4028571428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318705.9931279095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569784.267578125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517126.8258780036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41827.1170838735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251433.0623124448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414201.5836534047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884017.3978960396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426451.4198347107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338102.65881798917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822667.2589743589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35932.2914269546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73223.93301526719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5346829.371323529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408918.13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237480.2486666666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1495388.75806451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883437.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466665.705161290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665622.1865429234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608057.823700623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51175.21696728189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549171.58017273748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466267.3826666666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432073.5150602409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493147.7773632404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493604.0482381115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045119.8014705882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773249.67904692166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3060031.7896907218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701460.804705882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584631.89022869023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360758.55230769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548009.7996153846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44484469.6999999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49364772.666666664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3778.1204564665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0433166.5571428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9176292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4525306.1446945341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4744428.45263158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3427555.68105515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4838690.2366666663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9821216.760273972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197659.23933333333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41137168.685714282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5493156.30075187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18023678.10000000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25473531.436363637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70254756.150000006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35863805.174999997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32753193.800000001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2907804.9047619049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233760.8944167978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8284438.875706214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863612.22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035237.286937901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489907.482686254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5468974.85608856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0854649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2273510.344615384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22710330.07936507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50024781.413793102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512966.2328571428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5791747.2936507938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760840.89989517815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7649775.324324324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10951583.084615385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44224348.40000001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283675864.80000001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231832.736427320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66909571.047619045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5331760.908424908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816763.4079999998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56625775.799999997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61015512.69565217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2368453.31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2621791.7418181817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4568718.522151898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12619.86255506607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236360223.16666666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57512815.84000000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36835569.692307696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860507.079999998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2366562.2395498394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2543164.718584070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729037918.5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540966.738636363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70676350.049999997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428955887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179564.1187214614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14401.6620689655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702428669.5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421185594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382207.512274959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9644907.51034482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3297086.14874141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059994.131424375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27542320.17647058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2123275.8122205664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0923161.2713178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856189.453999999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4735915.93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55371.53914728682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30538.633326312469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379601.6477333333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595725.9571125265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454543.8459999999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171260.0814397070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41539.36424891002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771829.387421383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436406.5798035604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569283.3993771895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518612.3570370370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415595.58425375249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103196.4242187501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701328.5564999999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350196.00838471024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170876.8301336573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528963.08019395743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422658955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35460.59875152998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4311221.98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734336546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376642.319962686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59503137.208333336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57814812.68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285263.2965328468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918353.41993769468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383039.3735537189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2002636.1524475524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104244.2133131619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5079706.3285714285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259975.76336434958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168119.791461412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34136.0621431914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78962.727848616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876879.6532110092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26712.43615242453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249874.3490168539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396287.7789757412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878822.8633846154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220614.3790880503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438972.8792511700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702235.17797816801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165809.0970251716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6328.5629411764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76604.23046192259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12136846.083333334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417364.5242148517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455154.013388259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279902.3319526627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439279.123664122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279062.7799108008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284659.2480893592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8297.950318352855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58570.98537149234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21350.4420879572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575402.8459715639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53399.531561365497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463820.08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41033.136828390969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44915.041999999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68980.2653758542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69998.56778309413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1449059.6879361914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1026582.22306370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94146.94302591463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23720.39282153539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43320.33095536489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27186.02197439555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926538.54205607472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969365.34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63757.67667449147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78259.8552024046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479110.04151565075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31323.266498249348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10394.1174858681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64267.8179814385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322337.29907407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478010.12158154859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7243.30271552156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598888.067088607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3904411.0943396227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303473.36819637142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91254.144304281348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49962.409110199464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399408.562713797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160571.53772070626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60381.114150740817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338947.3702127659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76920.627990101726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03749.93366477272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282841.57613484008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45564.0770222046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983566.1386962552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09323.55125395666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85179.7237590999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152968.4434108527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27089.897500760802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74818.47696702773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42969.469258122357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771202.0198178896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980863.6313333333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131557.7507861636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334143.7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3109.81601443093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50192.90969385635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43353.49064166903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1200351.5694183866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1444664.0766169154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63745.8061020715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444961.1227906976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58204.0401308615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750810.9619791667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86468.4382158657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10749.02812285649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264886.62103966268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93372.991045964052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1957045.710067114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0379.35841346154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357912.3137499999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2295328.5534591195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1794384.4558645708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19069827.92000000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35194525.32500000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41566039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48647158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3115177.042128603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4300985.4746268652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215606.2076600837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11329.0255536628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70639.03269979931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140452317.19999999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34935.31673420738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7196229.3949999996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242407.7257142859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10042519.390070923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4429095.116766466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99091.38170918723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73827463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2215950.232558139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66137516.31818182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132140.1543209876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955658.116201859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4151461.69523809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0032799.929577466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126888.6544628540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3761853.308510638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684798.33143128862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25124754.964285713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3039023.257446808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2362244.5229508197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28692871.1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1816859.119999999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11254335.29365079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250308.247864707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4678.54662351294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845003.4459798995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218505.8291567711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537341.693406593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57503678.240000002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29296555.600000001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798187.8314465408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859491.254227405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825212.997155858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225394.2122302158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772427.4630541872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781486.456666667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234518.9865771812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129899700.5454545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1198510.81097046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569057.72051696281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35134094.536585368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180995.31321948135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54809769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211996.2023217247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48400911.90000001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264593.43468468467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2826842.483685220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307810.1363538295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4875104.7566666668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3317863.5465116277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46364836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945698.14387096779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284965266.39999998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1385185.90625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40656433.5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2743949.413793104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17202.509601840549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54527638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400512.27115384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91283.637652691672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48909041.90000001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3972013.1093333336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2308632.007751938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48757906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55130.4333333331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6616980.5288888887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9193680.993827160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328400.5539906104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29788793.379999999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550920.6518518518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15510346.90625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5770633.6744186049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33051865.31111111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197408.3961538461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83518.43161904759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60066.358434375667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597322.44133841596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040589.4615384615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64401.8113154172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400622.58793397836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592378.1068211068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129281.6426123665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68339.2862745098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143594.662941912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238494.13285714286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47755.4715346534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240689.7810526315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660877.30668957462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307709.2770847012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671163.42626070406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275723.80298859614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96904.05017301038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524350.0992881228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067617.8360655739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5223.224695937915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403369.63586800575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450869.03478260868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67985.02135663148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624238.2824053452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91670.38965471971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576803.76869565214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6812.96038834951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464004.58404746209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235997.33972252646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629941.1691109074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477265.5567291312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544615.3241459627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284828.0166930145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974715.41336116905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569854.655045871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187370.66284338714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504854.8510091743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304049.1607375271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404948.441000000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30676.8923547400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80568.67536115569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1016276.169230768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210894.3262536873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9709846.8145695366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3934067.24509804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20078.459965928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686550.020289855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796252.70833333337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1240575.2122270742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12916347.97272727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539660.81978527608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45941010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56307803.079999998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530090.73587674252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5762530.4879999999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5230325.1721611721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558661.64980392158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271448.0148792270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23548.8463879601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353682.088258680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51027.43836462002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278204.50514851487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238801.1917762610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18213.4197943864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40959.413233493724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716608.88105947024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282641.7896954606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15665.44123408422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71123.93102587154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98268.623826523864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46408.170896785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462505.351602564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23419.43328424153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48348.014145704015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714775.7391304348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154897.289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988063.6239999999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202066.845896147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65539.090437120482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493818.73503675184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905748.04161490686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112585.3025914633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250149.8914141414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69330.5064359727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94617.224404108259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73577.05929423459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40862.53811412068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455695.0391096979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232512.4727410943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492159.08120649651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43905.89429650037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10645.0605714501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75310.9957457153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897400.353369763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65346.706446311175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29432.76389138644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541887.2896278103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17866.08987184787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48177.2507364408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55641.158184969274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62321.47260686336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11354.39499304589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72266.19337097962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08234.39123333459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685932.142857142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11832.7016242386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698581.81458990881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92553.95261371351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60312.78390243503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264715.43720248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432722.61719457014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12684.37371728582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515027.88285975123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51879.5875728154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26687.06300813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81723.38733020186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93670.56219392751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574489.2687500000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76294.26071428572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783668.450819672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724272.9102564102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93519.342679531183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342760.25186219742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92598.48914358484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787359.1529085872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277011.57835678966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260356.50202578268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553356.0166344294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219807.7337054918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4251.55242718442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236605.5435855263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45822.76167879197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33231.859188544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76557.36646981625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265088.61991434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96213.54615132656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578629.4512000000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145947.1175855159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232620.3785270816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613301.52268976893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525866.491228070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4996781.134948097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93745.80860495436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016714.8647887325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044824.695490340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669320.3942619158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260970.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587.61112749434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413731.515490533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349697.7875152998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366180.1138861138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0236.8654001151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682901.7660594439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94391.755828416513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351821.30556236219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555989.55969581753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369219.477877765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340833.40303738316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641494.2258064514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21610.73405073021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525299.7851420247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590594.9404238304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625878.6372253339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47410.14887307235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331801.6002272727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19575.9386508081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311888.2726457398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579977.2663216560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627453.6777777779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579788.3394059406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629826.1918063313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437210.0585074626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1169341.706115965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959951.20655737701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167190.8377777776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75492.29408138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1802599.9580246913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532944.5476280835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203410.195205479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894185.11166875786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75760.78951396863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233868.38833333334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91389.0928961748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267548.90458442044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280053.717304625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5829718.583999999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512199.33466424682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96961.5502055196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5746.2287973167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356792.8960193003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436946.692835820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233609.9688524590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215641.9866666666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308166.9426067908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2191118.1046153847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863215.8242424242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611763.77312683128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264675.32269760699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954348.8735332464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395565.474965800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277529.36993076163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272040.95572916669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927658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471886.59450621321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661512.00316742086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963852.2498356344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695195.6980198019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37274.50033983882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349199.4668235293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62194.9082639193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248204.2993125330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306866.712844036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178986.1889312977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58207.56733794842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556685.227692307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293112.25067873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1613829.0943820225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1354662.771510516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284746.4831568816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837646.2542468856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5222638.140794224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1359572.711111111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715799.4214463840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386987.02841823059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466462.39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178077.3145856768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76185.16810984662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377365.381756756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694222.286541244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451413.20714969677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348033.2476772615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416328.206466250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749350.1892583119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240785.9748760969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07826.27599999995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673823.0980952380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403629.517398745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919738.88310854207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27717.7888209607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913881.083984375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260087.486995515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916491.7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90400.2709514808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1792948.461047254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556299.939130434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894112.8364217252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5186924.746428571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318389.77627729013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1142140.020080321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39963.98904491586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86247.8490182802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87746.60449438201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716319.1620000000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348876.5606557378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3021939.5347871236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39729.1771508324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654551.48879551818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329986.0701421802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373317.731391585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449413.821812596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92857.185194721591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469755.620666666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2191201.44307692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476016.20772946859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7299998.280000000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298361.96592809365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829735.67684895976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346538.61387856258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497753.10068259388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505836.6480331263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40672.62115669798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442283.58570119157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4078058.117142857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228680.9467417538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45633.5104933136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347625.3768187423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934481.96799999999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692449.5605839416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7573523.3897435898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646786.99625516473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702895.57649999997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662344.1012311901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47012.1002624672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32865.11312174326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311707.583035714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65686.79754485365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74393.3399339934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48314.22917466413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8456.03103691502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6711.26494985668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63382.89317738789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5721698.688000000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758853.9870619946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689363.3056516724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721592.5180000000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1313394.385397412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349209.6586270873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614400.29891540133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073705.30256410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872117.9881578947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2169155.208206687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916541.5313315927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3807654.431168831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1991820.0836879432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6427.18599105813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44675.12929081722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6805.22717546363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1168261.7623355263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2315613.090332805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480943.9494736842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2122659.3942446043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841943.817821782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42444.8234668214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287192.71741807362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697559.45242718444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327174.8426966292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470057.964356435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20871.77935621612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459611.0377952755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3907589.072000000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1310318.4436160298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692519.51543361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90830.0604081632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725952.54009900987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4154793.2470588237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4528323.685897436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689191.35019267828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631057.51971643779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730339.2492179353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70299.171495327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19419.982154882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337850.4737349397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61629.5970511384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512402.83578431373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874601.85542168678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307259.536297250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560701.85988258314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392525.18151815183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248154.8413487134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1143516.018823529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807982.786346396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360678.7619180945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937720.2906666667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697966.4375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264338.4445068313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393936.00375133974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868240.1565836299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863496.8662721893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78221.00710900477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1369632.585136406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953533.50662251655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345555.7220113851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545469.59018222382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445363.891000000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539315.0520431766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461388.32183908048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0051.7755747126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116190.2944444446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443696.76050156739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549817.509392265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931097.9545454545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424609.591999999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422541.5119155354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2584435.5490909093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464449.73084415583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562879.0679999999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50477.65850000002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854467.70683774666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01966.92155895417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714303.926550868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376708.296795952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032203.7605734767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323332.85261768586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8768.8433438361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713562.4641509433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433574.3823529412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204428.96721311475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888563.7615338525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174237.906060606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530138.56618181814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144304.1671875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1234385.1374781085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2289498.838351822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184467.04519846351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698555.9428017450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6295827.934782608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1160111.8357963876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571821.38575321133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2049503.791086351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3968312.983739837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141970.059523809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249851.64894184598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912524.62356687896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569266.5028000000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5682024.537848605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267557.941333333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36488.47685939577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680014.1186915887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410725.169607843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557111.60229007632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915444.95581014734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1812900.807244502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245778.4910179640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250572.66725561663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615327.91416666668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634889.46787330322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3958.31811547842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840711.4583333335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1387834.1140096618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12003.24668587896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561420.460156250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3106855.9211087418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82535.701962271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432918.0587064677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206345.708936170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677528.9178997613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1315599.6727941176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268814.4090090089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82273.6257961783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619848.4840402273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71223.05461496452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864604.163999999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458121.02658884565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229622.4610885459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44890.60761867167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4757594.539999999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830437.926923076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972834.14011465129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913712.512000000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387219.533658536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937006.34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08227.55470383278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447247.43625192012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413905.03434343432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349775.2814814815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79050.2095771901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311444.319115323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7106648.8059701491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280489.08764705883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282070.76434139517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159166.974693877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557435.48408644402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427077.32419403433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729922.07543424319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62174.33398247324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187559.9848101265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567531.30214424955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278955.3333333333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424470.3732673267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13382381.84615384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679856.57977958792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364401.9187906046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564126.67187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31719.6324963072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58256.7956521739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375791.4680143295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498146.3482758622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829272.612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484788.5806988352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885529.8434996919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419379.7650000000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94109.53060941829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121098.059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568287.1492063491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542009.32434456924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456478.61025641026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689769.0102272728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708292.9950495049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306867.4566371681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28828.9960162969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47509.36938031594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1407636.8105575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468280.4233333333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465944.5012706480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465344.01850649348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345295.962926589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729723.24349999998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728701682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41470039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61528.423724928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4150537.49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837551.570374574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464746.99340659339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143099.2758620689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530819.58423326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6593869.1296296297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470672906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25976209.636363637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96357981.799999997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772225.197320341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477178238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2976654.474012474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49045677.56666667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35113.20312305431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795758.9666666666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05196.3679999998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701602.7730769231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1956367.688829787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714513.5358208955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557221.09556574922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246801.1350421469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80361.7153657153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660409.2185101580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927332.83443708613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465342.8128062724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5668835.7000000002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437938.94054054056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175645.42938131624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6312536.0256410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1674110.9588571428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2023963.3361344538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170281.1516666666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463527.7644413284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1387121.209661835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035779.404486251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5941707.929460580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397773.56005665724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462632.75902823376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10722.4415841584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326167.1620000000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0889788.314285714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367956.5864077669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13583.09252135886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97586.48682926828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636337.23024523165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435663.74046704109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297594.539767649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335248.66331417626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379984.45773195877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1379267.100671140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64588.2420056764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4055120.1690140846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79565.8746072123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428986.871450381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403495.954647887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785836.7127777778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27770.9231205064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119289.030952381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363610.5325581394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388826.05505319149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354377.4307116104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57630.61806451611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676418.6333333333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63183.94625407166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559837.784126984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2325897.3597359736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950718.1348837208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447315.56763358781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1132500.299382716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3568441.8327180264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479218.5005128204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774320.3016483516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88889.988172043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668206.9933333332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1294340.4581986144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777062.11880108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457204.514035087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24131.03790112749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720854.2689655172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39705.0969223253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396332.8186629526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164381.3073836276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54472.9650124069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1188358.4586466164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3410481.585714285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415766.9486807770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280438.9055555555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870872.2104316547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308096.39851916378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331067.08394280594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817234.8215223099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506970.25738103507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731649.2774193548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771946.92588614393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3931487.6022099447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4372361.59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2287475.2354838708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10816275.824427482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3342870.950819672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71511954.45000000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42384709.30000001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9635726.0199999996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5198380.388888889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822390.6434782608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925188.142458100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4073881.439999999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40509710.1999999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7293695.2425742578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7353355.84000000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280878.56182380219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779467.78666666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35789.88020574083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096878.3355957768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607414.752212389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276905.12870137411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467708.57900000003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045107.022440392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307675.4281318681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372758.69273301738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910631.88143322477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325498.28063595149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276617.8990530156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869251.8739999998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1081614.37424698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85063.84519999998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975216.5546666666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76800.99244522789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36515.79930267969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609833.01798715198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325119.9086878877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325580.0718181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715821.005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001580.58356164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268351.4529945553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272886.7369685767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570889.46200000006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711321.6174563590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64413.70247159424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92278.21962290502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562776.1919873065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93378.33814195037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477999.92833333334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285319.28774062818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20829.13857493852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941136.7291531997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274436.1147826086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486580.6862354892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219543.177380594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4085793.179487179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896939.4380000001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12341643.258620691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40981857.7714285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339309.08261494251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8621867.079999998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143704249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479170556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265236.4618959107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1370828.534634146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3619758.315920398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609701.3427922814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3327551.2112676054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616853.93044953351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468889546.66666669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280458876.19999999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3137347.118681318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424775.219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692545.1392592592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80053.31763417309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1771841.66424242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652268.78502966685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689910.3396714136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77796.24738344434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437531.281687183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784438.3071392229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673303.59720279719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2497542.424561403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1349204.984962406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3333764.45813953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396041.652637332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263249.6667878567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41284.9222641509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5440840.381481481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71806.26332764182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1997764.187412587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310623.6246724890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82969.1173999999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2936024.692614770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6502940.4933333332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2666247.6561468374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156089.438694267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011797.837142857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437796.41302354023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560824.4000000004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630552.9466666668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701683.329089128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4180.37579346187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707675.4192592592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415751.21538461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1606305.37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1273670.9680948041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314016.0225352112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344189.40826364979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711543.674584323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7458844.1375661371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844664.3435474366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677597.45843118837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677451.53052531939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37302345.86842105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1683729.083333333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71263543.799999997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54099160.692307696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799001.1510067114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56992794.840000004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42324500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5403568.038461538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43073484.40000001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401485207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325723.3113207547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4122589.77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472451356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4086724.233333334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2163010.92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132223001.90909091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831419.6772908363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40803140.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149915.469026548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934512.31866666663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37140726.25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705115.65225837787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191476.029008863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43301474.5999999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432372.2653061224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9398335.960000001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40758232.25714285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740816.158671586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2013996.86440677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568335.31854199688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5478800.938461538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9986.15684454756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843051.561538461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8448496.359999999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8245706.92941176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3223087.915909091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764564.2137592137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1249124.48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10602939.192592593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57883943.960000001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1008165.2163822525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47595540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8268242.2138728322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417893.953465346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9226062.7843137253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21620118.399999999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10428389.9407407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7778688.6324324328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472582.08386234549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42475933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46267.8489999999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1572671.898789878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292446461.80000001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40784716.0999999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11717758.52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16118097.477777777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10936567.851851853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23302177.213114753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030493.5484104046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611891.58165938861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3610775.933333337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94470249.86666666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56198940.159999996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2215965.3256528419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48645.1766004413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455508964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330494.79310344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617868.43454545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094136.536882129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589871.4527162978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3608974.947103274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282465795.80000001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128755577.3636363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8290102.739999998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810219.5667789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285825053.60000002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7294301.6512820516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4582046.970297029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901097.79391249211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58305147.20000000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457120942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57628075.600000001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3402706.2141176471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20914942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2190051.3447737908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4826501.9041095888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32205783.46666666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66556352.85714285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32145833.199999999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11303809.41269841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5106766.245614035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31166806.177777778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3624857.3341463413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768048.71537001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6974590.739336492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132575801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10318787.6911764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6720391.63033175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373935.75160051219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4569627.6500000004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2266168.6467741937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1123848.0704980842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6623990.434579439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2960709.609090909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3115506.993333333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194730.733877551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418312.823529411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360550.51741036883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14871680.463157894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2268600.811232449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991874.168032786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9267644.304635761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44984919.15625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1077433.231884059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4304940.8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2670405.284658040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476319304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280633938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304843.957142856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847769.545271629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992995.8405594407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216313.83910034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45745095.80000001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81858.0750551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61269033.086956523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7071727.099502487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410148457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35216224.62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726743793.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281314476.19999999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23916908.449999999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18757671.46666666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811067.37428243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74729383.05263157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54672262.42307692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43473946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20119934.285714287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3402427.371428572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11332962.3692307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50197434.34482758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14245796.99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1273410.864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13315.61911987861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43844509.6999999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5730821.3439999996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6911988.283720930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2494501.782531194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3630021.497500000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3498846.28571428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239777.53529393568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7127545.25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382994.27055630938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496912.84590860788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18282316.4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4679033.255813953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4820161.2233333336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572840.00159999996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69903664.4761904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67581603.047619045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6338004.3644444449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406004589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068261.3260869565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12898752.209090909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485622.3882039320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89645175.9375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41148539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250488.73534635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2849792.98181818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1589784.371169125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843844.8289308175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866459.4580645161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15349242.568421053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5632464.608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4914400.196491228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2989570.3428571429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0379956.177777778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3708375.132467532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52047844.85185185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58441095.52000000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472890.8210180624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42396476.53791129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06038.0372093022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8620451.0303030312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350865527.75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38551552.054054052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1964812.7551020407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431506.89062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1108425.3138576779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292756704.19999999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4066374.3571428573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482059851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910676.4374176548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47341690.5999999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42470177.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30765644.659574468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6568645.0185185187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5959343.7000000002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44929816.7812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6954990.9362745099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71151242.349999994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23918134.883333333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931701.2328767122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849395.4375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3711210.5474999999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29379197.460000001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10662420.9708029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4359535.66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2301027.198127924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643417.438695652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403462.28498583572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34380702.463414632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25184914.186440676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7022434.313953489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129316.382978724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454280186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483539707.6666666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Page"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 defaultSubtotal="0">
      <items count="12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2">
    <field x="20"/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2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3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15"/>
  <sheetViews>
    <sheetView tabSelected="1"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5703125" customWidth="1"/>
    <col min="13" max="13" width="16" customWidth="1"/>
    <col min="14" max="14" width="41.140625" customWidth="1"/>
    <col min="15" max="15" width="14.85546875" style="6" bestFit="1" customWidth="1"/>
    <col min="16" max="16" width="19" style="12" customWidth="1"/>
    <col min="17" max="17" width="13.140625" bestFit="1" customWidth="1"/>
    <col min="18" max="18" width="12.85546875" bestFit="1" customWidth="1"/>
    <col min="19" max="19" width="23.42578125" style="14" bestFit="1" customWidth="1"/>
    <col min="20" max="20" width="22" style="14" bestFit="1" customWidth="1"/>
    <col min="21" max="21" width="10.85546875" style="14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8359</v>
      </c>
      <c r="R1" s="1" t="s">
        <v>8308</v>
      </c>
      <c r="S1" s="13" t="s">
        <v>8385</v>
      </c>
      <c r="T1" s="13" t="s">
        <v>8386</v>
      </c>
      <c r="U1" s="13" t="s">
        <v>8399</v>
      </c>
      <c r="V1" s="13" t="s">
        <v>8400</v>
      </c>
    </row>
    <row r="2" spans="1:22" ht="43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12">
        <f>(E2/L2)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  <c r="U2" s="14" t="str">
        <f>TEXT(S2,"mmm")</f>
        <v>Jun</v>
      </c>
      <c r="V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12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  <c r="U3" s="14" t="str">
        <f t="shared" ref="U3:U66" si="6">TEXT(S3,"mmm")</f>
        <v>Jan</v>
      </c>
      <c r="V3">
        <f t="shared" ref="V3:V66" si="7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  <c r="U4" s="14" t="str">
        <f t="shared" si="6"/>
        <v>Feb</v>
      </c>
      <c r="V4">
        <f t="shared" si="7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  <c r="U5" s="14" t="str">
        <f t="shared" si="6"/>
        <v>Jul</v>
      </c>
      <c r="V5">
        <f t="shared" si="7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  <c r="U6" s="14" t="str">
        <f t="shared" si="6"/>
        <v>Nov</v>
      </c>
      <c r="V6">
        <f t="shared" si="7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  <c r="U7" s="14" t="str">
        <f t="shared" si="6"/>
        <v>Jul</v>
      </c>
      <c r="V7">
        <f t="shared" si="7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  <c r="U8" s="14" t="str">
        <f t="shared" si="6"/>
        <v>Jun</v>
      </c>
      <c r="V8">
        <f t="shared" si="7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  <c r="U9" s="14" t="str">
        <f t="shared" si="6"/>
        <v>May</v>
      </c>
      <c r="V9">
        <f t="shared" si="7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  <c r="U10" s="14" t="str">
        <f t="shared" si="6"/>
        <v>Apr</v>
      </c>
      <c r="V10">
        <f t="shared" si="7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  <c r="U11" s="14" t="str">
        <f t="shared" si="6"/>
        <v>Mar</v>
      </c>
      <c r="V11">
        <f t="shared" si="7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  <c r="U12" s="14" t="str">
        <f t="shared" si="6"/>
        <v>May</v>
      </c>
      <c r="V12">
        <f t="shared" si="7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  <c r="U13" s="14" t="str">
        <f t="shared" si="6"/>
        <v>Jul</v>
      </c>
      <c r="V13">
        <f t="shared" si="7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  <c r="U14" s="14" t="str">
        <f t="shared" si="6"/>
        <v>Jun</v>
      </c>
      <c r="V14">
        <f t="shared" si="7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  <c r="U15" s="14" t="str">
        <f t="shared" si="6"/>
        <v>May</v>
      </c>
      <c r="V15">
        <f t="shared" si="7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  <c r="U16" s="14" t="str">
        <f t="shared" si="6"/>
        <v>Jun</v>
      </c>
      <c r="V16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  <c r="U17" s="14" t="str">
        <f t="shared" si="6"/>
        <v>Sep</v>
      </c>
      <c r="V17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  <c r="U18" s="14" t="str">
        <f t="shared" si="6"/>
        <v>May</v>
      </c>
      <c r="V18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  <c r="U19" s="14" t="str">
        <f t="shared" si="6"/>
        <v>Oct</v>
      </c>
      <c r="V19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  <c r="U20" s="14" t="str">
        <f t="shared" si="6"/>
        <v>Aug</v>
      </c>
      <c r="V20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  <c r="U21" s="14" t="str">
        <f t="shared" si="6"/>
        <v>Jun</v>
      </c>
      <c r="V21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  <c r="U22" s="14" t="str">
        <f t="shared" si="6"/>
        <v>Jul</v>
      </c>
      <c r="V22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  <c r="U23" s="14" t="str">
        <f t="shared" si="6"/>
        <v>Aug</v>
      </c>
      <c r="V23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  <c r="U24" s="14" t="str">
        <f t="shared" si="6"/>
        <v>Dec</v>
      </c>
      <c r="V24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  <c r="U25" s="14" t="str">
        <f t="shared" si="6"/>
        <v>Apr</v>
      </c>
      <c r="V25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  <c r="U26" s="14" t="str">
        <f t="shared" si="6"/>
        <v>Aug</v>
      </c>
      <c r="V26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  <c r="U27" s="14" t="str">
        <f t="shared" si="6"/>
        <v>Nov</v>
      </c>
      <c r="V27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  <c r="U28" s="14" t="str">
        <f t="shared" si="6"/>
        <v>Jul</v>
      </c>
      <c r="V28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  <c r="U29" s="14" t="str">
        <f t="shared" si="6"/>
        <v>Oct</v>
      </c>
      <c r="V29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  <c r="U30" s="14" t="str">
        <f t="shared" si="6"/>
        <v>Nov</v>
      </c>
      <c r="V30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  <c r="U31" s="14" t="str">
        <f t="shared" si="6"/>
        <v>Jun</v>
      </c>
      <c r="V31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  <c r="U32" s="14" t="str">
        <f t="shared" si="6"/>
        <v>Jul</v>
      </c>
      <c r="V32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  <c r="U33" s="14" t="str">
        <f t="shared" si="6"/>
        <v>Jan</v>
      </c>
      <c r="V33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  <c r="U34" s="14" t="str">
        <f t="shared" si="6"/>
        <v>Apr</v>
      </c>
      <c r="V34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  <c r="U35" s="14" t="str">
        <f t="shared" si="6"/>
        <v>Oct</v>
      </c>
      <c r="V35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  <c r="U36" s="14" t="str">
        <f t="shared" si="6"/>
        <v>Jul</v>
      </c>
      <c r="V36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  <c r="U37" s="14" t="str">
        <f t="shared" si="6"/>
        <v>Apr</v>
      </c>
      <c r="V37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  <c r="U38" s="14" t="str">
        <f t="shared" si="6"/>
        <v>Mar</v>
      </c>
      <c r="V38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  <c r="U39" s="14" t="str">
        <f t="shared" si="6"/>
        <v>Jan</v>
      </c>
      <c r="V39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  <c r="U40" s="14" t="str">
        <f t="shared" si="6"/>
        <v>Apr</v>
      </c>
      <c r="V40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  <c r="U41" s="14" t="str">
        <f t="shared" si="6"/>
        <v>Apr</v>
      </c>
      <c r="V41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  <c r="U42" s="14" t="str">
        <f t="shared" si="6"/>
        <v>May</v>
      </c>
      <c r="V42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  <c r="U43" s="14" t="str">
        <f t="shared" si="6"/>
        <v>Sep</v>
      </c>
      <c r="V43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  <c r="U44" s="14" t="str">
        <f t="shared" si="6"/>
        <v>Nov</v>
      </c>
      <c r="V44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  <c r="U45" s="14" t="str">
        <f t="shared" si="6"/>
        <v>Jun</v>
      </c>
      <c r="V45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  <c r="U46" s="14" t="str">
        <f t="shared" si="6"/>
        <v>Aug</v>
      </c>
      <c r="V46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  <c r="U47" s="14" t="str">
        <f t="shared" si="6"/>
        <v>Mar</v>
      </c>
      <c r="V47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  <c r="U48" s="14" t="str">
        <f t="shared" si="6"/>
        <v>Nov</v>
      </c>
      <c r="V48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  <c r="U49" s="14" t="str">
        <f t="shared" si="6"/>
        <v>Oct</v>
      </c>
      <c r="V49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  <c r="U50" s="14" t="str">
        <f t="shared" si="6"/>
        <v>Jan</v>
      </c>
      <c r="V50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  <c r="U51" s="14" t="str">
        <f t="shared" si="6"/>
        <v>Sep</v>
      </c>
      <c r="V51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  <c r="U52" s="14" t="str">
        <f t="shared" si="6"/>
        <v>Dec</v>
      </c>
      <c r="V52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  <c r="U53" s="14" t="str">
        <f t="shared" si="6"/>
        <v>Jul</v>
      </c>
      <c r="V53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  <c r="U54" s="14" t="str">
        <f t="shared" si="6"/>
        <v>Jun</v>
      </c>
      <c r="V54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  <c r="U55" s="14" t="str">
        <f t="shared" si="6"/>
        <v>Mar</v>
      </c>
      <c r="V55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  <c r="U56" s="14" t="str">
        <f t="shared" si="6"/>
        <v>Nov</v>
      </c>
      <c r="V56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  <c r="U57" s="14" t="str">
        <f t="shared" si="6"/>
        <v>May</v>
      </c>
      <c r="V57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  <c r="U58" s="14" t="str">
        <f t="shared" si="6"/>
        <v>May</v>
      </c>
      <c r="V58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  <c r="U59" s="14" t="str">
        <f t="shared" si="6"/>
        <v>Mar</v>
      </c>
      <c r="V59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  <c r="U60" s="14" t="str">
        <f t="shared" si="6"/>
        <v>Oct</v>
      </c>
      <c r="V60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  <c r="U61" s="14" t="str">
        <f t="shared" si="6"/>
        <v>Aug</v>
      </c>
      <c r="V61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  <c r="U62" s="14" t="str">
        <f t="shared" si="6"/>
        <v>Mar</v>
      </c>
      <c r="V62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  <c r="U63" s="14" t="str">
        <f t="shared" si="6"/>
        <v>May</v>
      </c>
      <c r="V63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  <c r="U64" s="14" t="str">
        <f t="shared" si="6"/>
        <v>Feb</v>
      </c>
      <c r="V64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  <c r="U65" s="14" t="str">
        <f t="shared" si="6"/>
        <v>Dec</v>
      </c>
      <c r="V65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  <c r="U66" s="14" t="str">
        <f t="shared" si="6"/>
        <v>Jun</v>
      </c>
      <c r="V66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(E67/D67)*100</f>
        <v>107.52857142857141</v>
      </c>
      <c r="P67" s="12">
        <f t="shared" ref="P67:P130" si="9">(E67/L67)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 - FIND("/",N67))</f>
        <v>shorts</v>
      </c>
      <c r="S67" s="14">
        <f t="shared" ref="S67:S130" si="12">(((J67/60)/60)/24)+DATE(1970,1,1)</f>
        <v>41835.821226851855</v>
      </c>
      <c r="T67" s="14">
        <f t="shared" ref="T67:T130" si="13">(((I67/60)/60)/24)+DATE(1970,1,1)</f>
        <v>41862.249305555553</v>
      </c>
      <c r="U67" s="14" t="str">
        <f t="shared" ref="U67:U130" si="14">TEXT(S67,"mmm")</f>
        <v>Jul</v>
      </c>
      <c r="V67">
        <f t="shared" ref="V67:V130" si="15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118.6</v>
      </c>
      <c r="P68" s="12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4">
        <f t="shared" si="12"/>
        <v>42539.849768518514</v>
      </c>
      <c r="T68" s="14">
        <f t="shared" si="13"/>
        <v>42569.849768518514</v>
      </c>
      <c r="U68" s="14" t="str">
        <f t="shared" si="14"/>
        <v>Jun</v>
      </c>
      <c r="V68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116.25000000000001</v>
      </c>
      <c r="P69" s="12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4">
        <f t="shared" si="12"/>
        <v>41075.583379629628</v>
      </c>
      <c r="T69" s="14">
        <f t="shared" si="13"/>
        <v>41105.583379629628</v>
      </c>
      <c r="U69" s="14" t="str">
        <f t="shared" si="14"/>
        <v>Jun</v>
      </c>
      <c r="V69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127.16666666666667</v>
      </c>
      <c r="P70" s="12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4">
        <f t="shared" si="12"/>
        <v>41663.569340277776</v>
      </c>
      <c r="T70" s="14">
        <f t="shared" si="13"/>
        <v>41693.569340277776</v>
      </c>
      <c r="U70" s="14" t="str">
        <f t="shared" si="14"/>
        <v>Jan</v>
      </c>
      <c r="V70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110.9423</v>
      </c>
      <c r="P71" s="12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4">
        <f t="shared" si="12"/>
        <v>40786.187789351854</v>
      </c>
      <c r="T71" s="14">
        <f t="shared" si="13"/>
        <v>40818.290972222225</v>
      </c>
      <c r="U71" s="14" t="str">
        <f t="shared" si="14"/>
        <v>Aug</v>
      </c>
      <c r="V71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127.2</v>
      </c>
      <c r="P72" s="1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4">
        <f t="shared" si="12"/>
        <v>40730.896354166667</v>
      </c>
      <c r="T72" s="14">
        <f t="shared" si="13"/>
        <v>40790.896354166667</v>
      </c>
      <c r="U72" s="14" t="str">
        <f t="shared" si="14"/>
        <v>Jul</v>
      </c>
      <c r="V72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123.94444444444443</v>
      </c>
      <c r="P73" s="12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4">
        <f t="shared" si="12"/>
        <v>40997.271493055552</v>
      </c>
      <c r="T73" s="14">
        <f t="shared" si="13"/>
        <v>41057.271493055552</v>
      </c>
      <c r="U73" s="14" t="str">
        <f t="shared" si="14"/>
        <v>Mar</v>
      </c>
      <c r="V73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108.40909090909091</v>
      </c>
      <c r="P74" s="12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4">
        <f t="shared" si="12"/>
        <v>41208.010196759256</v>
      </c>
      <c r="T74" s="14">
        <f t="shared" si="13"/>
        <v>41228</v>
      </c>
      <c r="U74" s="14" t="str">
        <f t="shared" si="14"/>
        <v>Oct</v>
      </c>
      <c r="V74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12">
        <f t="shared" si="9"/>
        <v>50</v>
      </c>
      <c r="Q75" t="str">
        <f t="shared" si="10"/>
        <v>film &amp; video</v>
      </c>
      <c r="R75" t="str">
        <f t="shared" si="11"/>
        <v>shorts</v>
      </c>
      <c r="S75" s="14">
        <f t="shared" si="12"/>
        <v>40587.75675925926</v>
      </c>
      <c r="T75" s="14">
        <f t="shared" si="13"/>
        <v>40666.165972222225</v>
      </c>
      <c r="U75" s="14" t="str">
        <f t="shared" si="14"/>
        <v>Feb</v>
      </c>
      <c r="V75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112.93199999999999</v>
      </c>
      <c r="P76" s="12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4">
        <f t="shared" si="12"/>
        <v>42360.487210648149</v>
      </c>
      <c r="T76" s="14">
        <f t="shared" si="13"/>
        <v>42390.487210648149</v>
      </c>
      <c r="U76" s="14" t="str">
        <f t="shared" si="14"/>
        <v>Dec</v>
      </c>
      <c r="V76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115.42857142857143</v>
      </c>
      <c r="P77" s="12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4">
        <f t="shared" si="12"/>
        <v>41357.209166666667</v>
      </c>
      <c r="T77" s="14">
        <f t="shared" si="13"/>
        <v>41387.209166666667</v>
      </c>
      <c r="U77" s="14" t="str">
        <f t="shared" si="14"/>
        <v>Mar</v>
      </c>
      <c r="V77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153.33333333333334</v>
      </c>
      <c r="P78" s="12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4">
        <f t="shared" si="12"/>
        <v>40844.691643518519</v>
      </c>
      <c r="T78" s="14">
        <f t="shared" si="13"/>
        <v>40904.733310185184</v>
      </c>
      <c r="U78" s="14" t="str">
        <f t="shared" si="14"/>
        <v>Oct</v>
      </c>
      <c r="V78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392.5</v>
      </c>
      <c r="P79" s="12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4">
        <f t="shared" si="12"/>
        <v>40997.144872685189</v>
      </c>
      <c r="T79" s="14">
        <f t="shared" si="13"/>
        <v>41050.124305555553</v>
      </c>
      <c r="U79" s="14" t="str">
        <f t="shared" si="14"/>
        <v>Mar</v>
      </c>
      <c r="V79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12">
        <f t="shared" si="9"/>
        <v>38.6</v>
      </c>
      <c r="Q80" t="str">
        <f t="shared" si="10"/>
        <v>film &amp; video</v>
      </c>
      <c r="R80" t="str">
        <f t="shared" si="11"/>
        <v>shorts</v>
      </c>
      <c r="S80" s="14">
        <f t="shared" si="12"/>
        <v>42604.730567129634</v>
      </c>
      <c r="T80" s="14">
        <f t="shared" si="13"/>
        <v>42614.730567129634</v>
      </c>
      <c r="U80" s="14" t="str">
        <f t="shared" si="14"/>
        <v>Aug</v>
      </c>
      <c r="V80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12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4">
        <f t="shared" si="12"/>
        <v>41724.776539351849</v>
      </c>
      <c r="T81" s="14">
        <f t="shared" si="13"/>
        <v>41754.776539351849</v>
      </c>
      <c r="U81" s="14" t="str">
        <f t="shared" si="14"/>
        <v>Mar</v>
      </c>
      <c r="V81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107.25</v>
      </c>
      <c r="P82" s="1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4">
        <f t="shared" si="12"/>
        <v>41583.083981481483</v>
      </c>
      <c r="T82" s="14">
        <f t="shared" si="13"/>
        <v>41618.083981481483</v>
      </c>
      <c r="U82" s="14" t="str">
        <f t="shared" si="14"/>
        <v>Nov</v>
      </c>
      <c r="V82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12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4">
        <f t="shared" si="12"/>
        <v>41100.158877314818</v>
      </c>
      <c r="T83" s="14">
        <f t="shared" si="13"/>
        <v>41104.126388888886</v>
      </c>
      <c r="U83" s="14" t="str">
        <f t="shared" si="14"/>
        <v>Jul</v>
      </c>
      <c r="V83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100.01249999999999</v>
      </c>
      <c r="P84" s="12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4">
        <f t="shared" si="12"/>
        <v>40795.820150462961</v>
      </c>
      <c r="T84" s="14">
        <f t="shared" si="13"/>
        <v>40825.820150462961</v>
      </c>
      <c r="U84" s="14" t="str">
        <f t="shared" si="14"/>
        <v>Sep</v>
      </c>
      <c r="V84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102.49999999999999</v>
      </c>
      <c r="P85" s="12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4">
        <f t="shared" si="12"/>
        <v>42042.615613425922</v>
      </c>
      <c r="T85" s="14">
        <f t="shared" si="13"/>
        <v>42057.479166666672</v>
      </c>
      <c r="U85" s="14" t="str">
        <f t="shared" si="14"/>
        <v>Feb</v>
      </c>
      <c r="V85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12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4">
        <f t="shared" si="12"/>
        <v>40648.757939814815</v>
      </c>
      <c r="T86" s="14">
        <f t="shared" si="13"/>
        <v>40678.757939814815</v>
      </c>
      <c r="U86" s="14" t="str">
        <f t="shared" si="14"/>
        <v>Apr</v>
      </c>
      <c r="V86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125.49999999999999</v>
      </c>
      <c r="P87" s="12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4">
        <f t="shared" si="12"/>
        <v>40779.125428240739</v>
      </c>
      <c r="T87" s="14">
        <f t="shared" si="13"/>
        <v>40809.125428240739</v>
      </c>
      <c r="U87" s="14" t="str">
        <f t="shared" si="14"/>
        <v>Aug</v>
      </c>
      <c r="V87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106.46666666666667</v>
      </c>
      <c r="P88" s="12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4">
        <f t="shared" si="12"/>
        <v>42291.556076388893</v>
      </c>
      <c r="T88" s="14">
        <f t="shared" si="13"/>
        <v>42365.59774305555</v>
      </c>
      <c r="U88" s="14" t="str">
        <f t="shared" si="14"/>
        <v>Oct</v>
      </c>
      <c r="V88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104.60000000000001</v>
      </c>
      <c r="P89" s="12">
        <f t="shared" si="9"/>
        <v>104.6</v>
      </c>
      <c r="Q89" t="str">
        <f t="shared" si="10"/>
        <v>film &amp; video</v>
      </c>
      <c r="R89" t="str">
        <f t="shared" si="11"/>
        <v>shorts</v>
      </c>
      <c r="S89" s="14">
        <f t="shared" si="12"/>
        <v>40322.53938657407</v>
      </c>
      <c r="T89" s="14">
        <f t="shared" si="13"/>
        <v>40332.070138888892</v>
      </c>
      <c r="U89" s="14" t="str">
        <f t="shared" si="14"/>
        <v>May</v>
      </c>
      <c r="V89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102.85714285714285</v>
      </c>
      <c r="P90" s="12">
        <f t="shared" si="9"/>
        <v>60</v>
      </c>
      <c r="Q90" t="str">
        <f t="shared" si="10"/>
        <v>film &amp; video</v>
      </c>
      <c r="R90" t="str">
        <f t="shared" si="11"/>
        <v>shorts</v>
      </c>
      <c r="S90" s="14">
        <f t="shared" si="12"/>
        <v>41786.65892361111</v>
      </c>
      <c r="T90" s="14">
        <f t="shared" si="13"/>
        <v>41812.65892361111</v>
      </c>
      <c r="U90" s="14" t="str">
        <f t="shared" si="14"/>
        <v>May</v>
      </c>
      <c r="V90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12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4">
        <f t="shared" si="12"/>
        <v>41402.752222222225</v>
      </c>
      <c r="T91" s="14">
        <f t="shared" si="13"/>
        <v>41427.752222222225</v>
      </c>
      <c r="U91" s="14" t="str">
        <f t="shared" si="14"/>
        <v>May</v>
      </c>
      <c r="V91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1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4">
        <f t="shared" si="12"/>
        <v>40706.297442129631</v>
      </c>
      <c r="T92" s="14">
        <f t="shared" si="13"/>
        <v>40736.297442129631</v>
      </c>
      <c r="U92" s="14" t="str">
        <f t="shared" si="14"/>
        <v>Jun</v>
      </c>
      <c r="V92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12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4">
        <f t="shared" si="12"/>
        <v>40619.402361111112</v>
      </c>
      <c r="T93" s="14">
        <f t="shared" si="13"/>
        <v>40680.402361111112</v>
      </c>
      <c r="U93" s="14" t="str">
        <f t="shared" si="14"/>
        <v>Mar</v>
      </c>
      <c r="V93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12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4">
        <f t="shared" si="12"/>
        <v>42721.198877314819</v>
      </c>
      <c r="T94" s="14">
        <f t="shared" si="13"/>
        <v>42767.333333333328</v>
      </c>
      <c r="U94" s="14" t="str">
        <f t="shared" si="14"/>
        <v>Dec</v>
      </c>
      <c r="V94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12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4">
        <f t="shared" si="12"/>
        <v>41065.858067129629</v>
      </c>
      <c r="T95" s="14">
        <f t="shared" si="13"/>
        <v>41093.875</v>
      </c>
      <c r="U95" s="14" t="str">
        <f t="shared" si="14"/>
        <v>Jun</v>
      </c>
      <c r="V95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12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4">
        <f t="shared" si="12"/>
        <v>41716.717847222222</v>
      </c>
      <c r="T96" s="14">
        <f t="shared" si="13"/>
        <v>41736.717847222222</v>
      </c>
      <c r="U96" s="14" t="str">
        <f t="shared" si="14"/>
        <v>Mar</v>
      </c>
      <c r="V96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12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4">
        <f t="shared" si="12"/>
        <v>40935.005104166667</v>
      </c>
      <c r="T97" s="14">
        <f t="shared" si="13"/>
        <v>40965.005104166667</v>
      </c>
      <c r="U97" s="14" t="str">
        <f t="shared" si="14"/>
        <v>Jan</v>
      </c>
      <c r="V97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12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4">
        <f t="shared" si="12"/>
        <v>40324.662511574075</v>
      </c>
      <c r="T98" s="14">
        <f t="shared" si="13"/>
        <v>40391.125</v>
      </c>
      <c r="U98" s="14" t="str">
        <f t="shared" si="14"/>
        <v>May</v>
      </c>
      <c r="V98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12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4">
        <f t="shared" si="12"/>
        <v>40706.135208333333</v>
      </c>
      <c r="T99" s="14">
        <f t="shared" si="13"/>
        <v>40736.135208333333</v>
      </c>
      <c r="U99" s="14" t="str">
        <f t="shared" si="14"/>
        <v>Jun</v>
      </c>
      <c r="V99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12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4">
        <f t="shared" si="12"/>
        <v>41214.79483796296</v>
      </c>
      <c r="T100" s="14">
        <f t="shared" si="13"/>
        <v>41250.979166666664</v>
      </c>
      <c r="U100" s="14" t="str">
        <f t="shared" si="14"/>
        <v>Nov</v>
      </c>
      <c r="V100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12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4">
        <f t="shared" si="12"/>
        <v>41631.902766203704</v>
      </c>
      <c r="T101" s="14">
        <f t="shared" si="13"/>
        <v>41661.902766203704</v>
      </c>
      <c r="U101" s="14" t="str">
        <f t="shared" si="14"/>
        <v>Dec</v>
      </c>
      <c r="V101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1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4">
        <f t="shared" si="12"/>
        <v>41197.753310185188</v>
      </c>
      <c r="T102" s="14">
        <f t="shared" si="13"/>
        <v>41217.794976851852</v>
      </c>
      <c r="U102" s="14" t="str">
        <f t="shared" si="14"/>
        <v>Oct</v>
      </c>
      <c r="V102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12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4">
        <f t="shared" si="12"/>
        <v>41274.776736111111</v>
      </c>
      <c r="T103" s="14">
        <f t="shared" si="13"/>
        <v>41298.776736111111</v>
      </c>
      <c r="U103" s="14" t="str">
        <f t="shared" si="14"/>
        <v>Dec</v>
      </c>
      <c r="V103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12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4">
        <f t="shared" si="12"/>
        <v>40505.131168981483</v>
      </c>
      <c r="T104" s="14">
        <f t="shared" si="13"/>
        <v>40535.131168981483</v>
      </c>
      <c r="U104" s="14" t="str">
        <f t="shared" si="14"/>
        <v>Nov</v>
      </c>
      <c r="V104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12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4">
        <f t="shared" si="12"/>
        <v>41682.805902777778</v>
      </c>
      <c r="T105" s="14">
        <f t="shared" si="13"/>
        <v>41705.805902777778</v>
      </c>
      <c r="U105" s="14" t="str">
        <f t="shared" si="14"/>
        <v>Feb</v>
      </c>
      <c r="V105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12">
        <f t="shared" si="9"/>
        <v>60</v>
      </c>
      <c r="Q106" t="str">
        <f t="shared" si="10"/>
        <v>film &amp; video</v>
      </c>
      <c r="R106" t="str">
        <f t="shared" si="11"/>
        <v>shorts</v>
      </c>
      <c r="S106" s="14">
        <f t="shared" si="12"/>
        <v>40612.695208333331</v>
      </c>
      <c r="T106" s="14">
        <f t="shared" si="13"/>
        <v>40636.041666666664</v>
      </c>
      <c r="U106" s="14" t="str">
        <f t="shared" si="14"/>
        <v>Mar</v>
      </c>
      <c r="V106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12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4">
        <f t="shared" si="12"/>
        <v>42485.724768518514</v>
      </c>
      <c r="T107" s="14">
        <f t="shared" si="13"/>
        <v>42504</v>
      </c>
      <c r="U107" s="14" t="str">
        <f t="shared" si="14"/>
        <v>Apr</v>
      </c>
      <c r="V107">
        <f t="shared" si="15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12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4">
        <f t="shared" si="12"/>
        <v>40987.776631944449</v>
      </c>
      <c r="T108" s="14">
        <f t="shared" si="13"/>
        <v>41001.776631944449</v>
      </c>
      <c r="U108" s="14" t="str">
        <f t="shared" si="14"/>
        <v>Mar</v>
      </c>
      <c r="V108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12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4">
        <f t="shared" si="12"/>
        <v>40635.982488425929</v>
      </c>
      <c r="T109" s="14">
        <f t="shared" si="13"/>
        <v>40657.982488425929</v>
      </c>
      <c r="U109" s="14" t="str">
        <f t="shared" si="14"/>
        <v>Apr</v>
      </c>
      <c r="V109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12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4">
        <f t="shared" si="12"/>
        <v>41365.613078703704</v>
      </c>
      <c r="T110" s="14">
        <f t="shared" si="13"/>
        <v>41425.613078703704</v>
      </c>
      <c r="U110" s="14" t="str">
        <f t="shared" si="14"/>
        <v>Apr</v>
      </c>
      <c r="V110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12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4">
        <f t="shared" si="12"/>
        <v>40570.025810185187</v>
      </c>
      <c r="T111" s="14">
        <f t="shared" si="13"/>
        <v>40600.025810185187</v>
      </c>
      <c r="U111" s="14" t="str">
        <f t="shared" si="14"/>
        <v>Jan</v>
      </c>
      <c r="V111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4">
        <f t="shared" si="12"/>
        <v>41557.949687500004</v>
      </c>
      <c r="T112" s="14">
        <f t="shared" si="13"/>
        <v>41592.249305555553</v>
      </c>
      <c r="U112" s="14" t="str">
        <f t="shared" si="14"/>
        <v>Oct</v>
      </c>
      <c r="V112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12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4">
        <f t="shared" si="12"/>
        <v>42125.333182870367</v>
      </c>
      <c r="T113" s="14">
        <f t="shared" si="13"/>
        <v>42155.333182870367</v>
      </c>
      <c r="U113" s="14" t="str">
        <f t="shared" si="14"/>
        <v>May</v>
      </c>
      <c r="V113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12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4">
        <f t="shared" si="12"/>
        <v>41718.043032407404</v>
      </c>
      <c r="T114" s="14">
        <f t="shared" si="13"/>
        <v>41742.083333333336</v>
      </c>
      <c r="U114" s="14" t="str">
        <f t="shared" si="14"/>
        <v>Mar</v>
      </c>
      <c r="V114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12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4">
        <f t="shared" si="12"/>
        <v>40753.758425925924</v>
      </c>
      <c r="T115" s="14">
        <f t="shared" si="13"/>
        <v>40761.625</v>
      </c>
      <c r="U115" s="14" t="str">
        <f t="shared" si="14"/>
        <v>Jul</v>
      </c>
      <c r="V115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12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4">
        <f t="shared" si="12"/>
        <v>40861.27416666667</v>
      </c>
      <c r="T116" s="14">
        <f t="shared" si="13"/>
        <v>40921.27416666667</v>
      </c>
      <c r="U116" s="14" t="str">
        <f t="shared" si="14"/>
        <v>Nov</v>
      </c>
      <c r="V116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12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4">
        <f t="shared" si="12"/>
        <v>40918.738935185182</v>
      </c>
      <c r="T117" s="14">
        <f t="shared" si="13"/>
        <v>40943.738935185182</v>
      </c>
      <c r="U117" s="14" t="str">
        <f t="shared" si="14"/>
        <v>Jan</v>
      </c>
      <c r="V117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12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4">
        <f t="shared" si="12"/>
        <v>40595.497164351851</v>
      </c>
      <c r="T118" s="14">
        <f t="shared" si="13"/>
        <v>40641.455497685187</v>
      </c>
      <c r="U118" s="14" t="str">
        <f t="shared" si="14"/>
        <v>Feb</v>
      </c>
      <c r="V118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12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4">
        <f t="shared" si="12"/>
        <v>40248.834999999999</v>
      </c>
      <c r="T119" s="14">
        <f t="shared" si="13"/>
        <v>40338.791666666664</v>
      </c>
      <c r="U119" s="14" t="str">
        <f t="shared" si="14"/>
        <v>Mar</v>
      </c>
      <c r="V119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12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4">
        <f t="shared" si="12"/>
        <v>40723.053657407407</v>
      </c>
      <c r="T120" s="14">
        <f t="shared" si="13"/>
        <v>40753.053657407407</v>
      </c>
      <c r="U120" s="14" t="str">
        <f t="shared" si="14"/>
        <v>Jun</v>
      </c>
      <c r="V120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12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4">
        <f t="shared" si="12"/>
        <v>40739.069282407407</v>
      </c>
      <c r="T121" s="14">
        <f t="shared" si="13"/>
        <v>40768.958333333336</v>
      </c>
      <c r="U121" s="14" t="str">
        <f t="shared" si="14"/>
        <v>Jul</v>
      </c>
      <c r="V121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1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4">
        <f t="shared" si="12"/>
        <v>42616.049849537041</v>
      </c>
      <c r="T122" s="14">
        <f t="shared" si="13"/>
        <v>42646.049849537041</v>
      </c>
      <c r="U122" s="14" t="str">
        <f t="shared" si="14"/>
        <v>Sep</v>
      </c>
      <c r="V122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12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4">
        <f t="shared" si="12"/>
        <v>42096.704976851848</v>
      </c>
      <c r="T123" s="14">
        <f t="shared" si="13"/>
        <v>42112.427777777775</v>
      </c>
      <c r="U123" s="14" t="str">
        <f t="shared" si="14"/>
        <v>Apr</v>
      </c>
      <c r="V123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12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4">
        <f t="shared" si="12"/>
        <v>42593.431793981479</v>
      </c>
      <c r="T124" s="14">
        <f t="shared" si="13"/>
        <v>42653.431793981479</v>
      </c>
      <c r="U124" s="14" t="str">
        <f t="shared" si="14"/>
        <v>Aug</v>
      </c>
      <c r="V124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12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4">
        <f t="shared" si="12"/>
        <v>41904.781990740739</v>
      </c>
      <c r="T125" s="14">
        <f t="shared" si="13"/>
        <v>41940.916666666664</v>
      </c>
      <c r="U125" s="14" t="str">
        <f t="shared" si="14"/>
        <v>Sep</v>
      </c>
      <c r="V125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12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4">
        <f t="shared" si="12"/>
        <v>42114.928726851853</v>
      </c>
      <c r="T126" s="14">
        <f t="shared" si="13"/>
        <v>42139.928726851853</v>
      </c>
      <c r="U126" s="14" t="str">
        <f t="shared" si="14"/>
        <v>Apr</v>
      </c>
      <c r="V126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12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4">
        <f t="shared" si="12"/>
        <v>42709.993981481486</v>
      </c>
      <c r="T127" s="14">
        <f t="shared" si="13"/>
        <v>42769.993981481486</v>
      </c>
      <c r="U127" s="14" t="str">
        <f t="shared" si="14"/>
        <v>Dec</v>
      </c>
      <c r="V127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12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4">
        <f t="shared" si="12"/>
        <v>42135.589548611111</v>
      </c>
      <c r="T128" s="14">
        <f t="shared" si="13"/>
        <v>42166.083333333328</v>
      </c>
      <c r="U128" s="14" t="str">
        <f t="shared" si="14"/>
        <v>May</v>
      </c>
      <c r="V128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12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4">
        <f t="shared" si="12"/>
        <v>42067.62431712963</v>
      </c>
      <c r="T129" s="14">
        <f t="shared" si="13"/>
        <v>42097.582650462966</v>
      </c>
      <c r="U129" s="14" t="str">
        <f t="shared" si="14"/>
        <v>Mar</v>
      </c>
      <c r="V129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12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4">
        <f t="shared" si="12"/>
        <v>42628.22792824074</v>
      </c>
      <c r="T130" s="14">
        <f t="shared" si="13"/>
        <v>42663.22792824074</v>
      </c>
      <c r="U130" s="14" t="str">
        <f t="shared" si="14"/>
        <v>Sep</v>
      </c>
      <c r="V130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(E131/D131)*100</f>
        <v>0</v>
      </c>
      <c r="P131" s="12" t="e">
        <f t="shared" ref="P131:P194" si="17">(E131/L131)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 - FIND("/",N131))</f>
        <v>science fiction</v>
      </c>
      <c r="S131" s="14">
        <f t="shared" ref="S131:S194" si="20">(((J131/60)/60)/24)+DATE(1970,1,1)</f>
        <v>41882.937303240738</v>
      </c>
      <c r="T131" s="14">
        <f t="shared" ref="T131:T194" si="21">(((I131/60)/60)/24)+DATE(1970,1,1)</f>
        <v>41942.937303240738</v>
      </c>
      <c r="U131" s="14" t="str">
        <f t="shared" ref="U131:U194" si="22">TEXT(S131,"mmm")</f>
        <v>Aug</v>
      </c>
      <c r="V131">
        <f t="shared" ref="V131:V194" si="23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1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4">
        <f t="shared" si="20"/>
        <v>41778.915416666663</v>
      </c>
      <c r="T132" s="14">
        <f t="shared" si="21"/>
        <v>41806.844444444447</v>
      </c>
      <c r="U132" s="14" t="str">
        <f t="shared" si="22"/>
        <v>May</v>
      </c>
      <c r="V132">
        <f t="shared" si="23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12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4">
        <f t="shared" si="20"/>
        <v>42541.837511574078</v>
      </c>
      <c r="T133" s="14">
        <f t="shared" si="21"/>
        <v>42557</v>
      </c>
      <c r="U133" s="14" t="str">
        <f t="shared" si="22"/>
        <v>Jun</v>
      </c>
      <c r="V133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12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4">
        <f t="shared" si="20"/>
        <v>41905.812581018516</v>
      </c>
      <c r="T134" s="14">
        <f t="shared" si="21"/>
        <v>41950.854247685187</v>
      </c>
      <c r="U134" s="14" t="str">
        <f t="shared" si="22"/>
        <v>Sep</v>
      </c>
      <c r="V134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12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4">
        <f t="shared" si="20"/>
        <v>42491.80768518518</v>
      </c>
      <c r="T135" s="14">
        <f t="shared" si="21"/>
        <v>42521.729861111111</v>
      </c>
      <c r="U135" s="14" t="str">
        <f t="shared" si="22"/>
        <v>May</v>
      </c>
      <c r="V135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12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4">
        <f t="shared" si="20"/>
        <v>42221.909930555557</v>
      </c>
      <c r="T136" s="14">
        <f t="shared" si="21"/>
        <v>42251.708333333328</v>
      </c>
      <c r="U136" s="14" t="str">
        <f t="shared" si="22"/>
        <v>Aug</v>
      </c>
      <c r="V136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12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4">
        <f t="shared" si="20"/>
        <v>41788.381909722222</v>
      </c>
      <c r="T137" s="14">
        <f t="shared" si="21"/>
        <v>41821.791666666664</v>
      </c>
      <c r="U137" s="14" t="str">
        <f t="shared" si="22"/>
        <v>May</v>
      </c>
      <c r="V137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12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4">
        <f t="shared" si="20"/>
        <v>42096.410115740742</v>
      </c>
      <c r="T138" s="14">
        <f t="shared" si="21"/>
        <v>42140.427777777775</v>
      </c>
      <c r="U138" s="14" t="str">
        <f t="shared" si="22"/>
        <v>Apr</v>
      </c>
      <c r="V138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12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4">
        <f t="shared" si="20"/>
        <v>42239.573993055557</v>
      </c>
      <c r="T139" s="14">
        <f t="shared" si="21"/>
        <v>42289.573993055557</v>
      </c>
      <c r="U139" s="14" t="str">
        <f t="shared" si="22"/>
        <v>Aug</v>
      </c>
      <c r="V139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12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4">
        <f t="shared" si="20"/>
        <v>42186.257418981477</v>
      </c>
      <c r="T140" s="14">
        <f t="shared" si="21"/>
        <v>42217.207638888889</v>
      </c>
      <c r="U140" s="14" t="str">
        <f t="shared" si="22"/>
        <v>Jul</v>
      </c>
      <c r="V140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12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4">
        <f t="shared" si="20"/>
        <v>42187.920972222222</v>
      </c>
      <c r="T141" s="14">
        <f t="shared" si="21"/>
        <v>42197.920972222222</v>
      </c>
      <c r="U141" s="14" t="str">
        <f t="shared" si="22"/>
        <v>Jul</v>
      </c>
      <c r="V141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1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4">
        <f t="shared" si="20"/>
        <v>42053.198287037041</v>
      </c>
      <c r="T142" s="14">
        <f t="shared" si="21"/>
        <v>42083.15662037037</v>
      </c>
      <c r="U142" s="14" t="str">
        <f t="shared" si="22"/>
        <v>Feb</v>
      </c>
      <c r="V142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12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4">
        <f t="shared" si="20"/>
        <v>42110.153043981481</v>
      </c>
      <c r="T143" s="14">
        <f t="shared" si="21"/>
        <v>42155.153043981481</v>
      </c>
      <c r="U143" s="14" t="str">
        <f t="shared" si="22"/>
        <v>Apr</v>
      </c>
      <c r="V143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12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4">
        <f t="shared" si="20"/>
        <v>41938.893263888887</v>
      </c>
      <c r="T144" s="14">
        <f t="shared" si="21"/>
        <v>41959.934930555552</v>
      </c>
      <c r="U144" s="14" t="str">
        <f t="shared" si="22"/>
        <v>Oct</v>
      </c>
      <c r="V144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12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4">
        <f t="shared" si="20"/>
        <v>42559.064143518524</v>
      </c>
      <c r="T145" s="14">
        <f t="shared" si="21"/>
        <v>42616.246527777781</v>
      </c>
      <c r="U145" s="14" t="str">
        <f t="shared" si="22"/>
        <v>Jul</v>
      </c>
      <c r="V145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12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4">
        <f t="shared" si="20"/>
        <v>42047.762407407412</v>
      </c>
      <c r="T146" s="14">
        <f t="shared" si="21"/>
        <v>42107.72074074074</v>
      </c>
      <c r="U146" s="14" t="str">
        <f t="shared" si="22"/>
        <v>Feb</v>
      </c>
      <c r="V146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12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4">
        <f t="shared" si="20"/>
        <v>42200.542268518519</v>
      </c>
      <c r="T147" s="14">
        <f t="shared" si="21"/>
        <v>42227.542268518519</v>
      </c>
      <c r="U147" s="14" t="str">
        <f t="shared" si="22"/>
        <v>Jul</v>
      </c>
      <c r="V147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12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4">
        <f t="shared" si="20"/>
        <v>42693.016180555554</v>
      </c>
      <c r="T148" s="14">
        <f t="shared" si="21"/>
        <v>42753.016180555554</v>
      </c>
      <c r="U148" s="14" t="str">
        <f t="shared" si="22"/>
        <v>Nov</v>
      </c>
      <c r="V148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12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4">
        <f t="shared" si="20"/>
        <v>41969.767824074079</v>
      </c>
      <c r="T149" s="14">
        <f t="shared" si="21"/>
        <v>42012.762499999997</v>
      </c>
      <c r="U149" s="14" t="str">
        <f t="shared" si="22"/>
        <v>Nov</v>
      </c>
      <c r="V149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12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4">
        <f t="shared" si="20"/>
        <v>42397.281666666662</v>
      </c>
      <c r="T150" s="14">
        <f t="shared" si="21"/>
        <v>42427.281666666662</v>
      </c>
      <c r="U150" s="14" t="str">
        <f t="shared" si="22"/>
        <v>Jan</v>
      </c>
      <c r="V150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12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4">
        <f t="shared" si="20"/>
        <v>41968.172106481477</v>
      </c>
      <c r="T151" s="14">
        <f t="shared" si="21"/>
        <v>41998.333333333328</v>
      </c>
      <c r="U151" s="14" t="str">
        <f t="shared" si="22"/>
        <v>Nov</v>
      </c>
      <c r="V151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1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4">
        <f t="shared" si="20"/>
        <v>42090.161828703705</v>
      </c>
      <c r="T152" s="14">
        <f t="shared" si="21"/>
        <v>42150.161828703705</v>
      </c>
      <c r="U152" s="14" t="str">
        <f t="shared" si="22"/>
        <v>Mar</v>
      </c>
      <c r="V152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12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4">
        <f t="shared" si="20"/>
        <v>42113.550821759258</v>
      </c>
      <c r="T153" s="14">
        <f t="shared" si="21"/>
        <v>42173.550821759258</v>
      </c>
      <c r="U153" s="14" t="str">
        <f t="shared" si="22"/>
        <v>Apr</v>
      </c>
      <c r="V153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12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4">
        <f t="shared" si="20"/>
        <v>41875.077546296299</v>
      </c>
      <c r="T154" s="14">
        <f t="shared" si="21"/>
        <v>41905.077546296299</v>
      </c>
      <c r="U154" s="14" t="str">
        <f t="shared" si="22"/>
        <v>Aug</v>
      </c>
      <c r="V154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12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4">
        <f t="shared" si="20"/>
        <v>41933.586157407408</v>
      </c>
      <c r="T155" s="14">
        <f t="shared" si="21"/>
        <v>41975.627824074079</v>
      </c>
      <c r="U155" s="14" t="str">
        <f t="shared" si="22"/>
        <v>Oct</v>
      </c>
      <c r="V155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12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4">
        <f t="shared" si="20"/>
        <v>42115.547395833331</v>
      </c>
      <c r="T156" s="14">
        <f t="shared" si="21"/>
        <v>42158.547395833331</v>
      </c>
      <c r="U156" s="14" t="str">
        <f t="shared" si="22"/>
        <v>Apr</v>
      </c>
      <c r="V156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12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4">
        <f t="shared" si="20"/>
        <v>42168.559432870374</v>
      </c>
      <c r="T157" s="14">
        <f t="shared" si="21"/>
        <v>42208.559432870374</v>
      </c>
      <c r="U157" s="14" t="str">
        <f t="shared" si="22"/>
        <v>Jun</v>
      </c>
      <c r="V157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12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4">
        <f t="shared" si="20"/>
        <v>41794.124953703707</v>
      </c>
      <c r="T158" s="14">
        <f t="shared" si="21"/>
        <v>41854.124953703707</v>
      </c>
      <c r="U158" s="14" t="str">
        <f t="shared" si="22"/>
        <v>Jun</v>
      </c>
      <c r="V158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12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4">
        <f t="shared" si="20"/>
        <v>42396.911712962959</v>
      </c>
      <c r="T159" s="14">
        <f t="shared" si="21"/>
        <v>42426.911712962959</v>
      </c>
      <c r="U159" s="14" t="str">
        <f t="shared" si="22"/>
        <v>Jan</v>
      </c>
      <c r="V159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12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4">
        <f t="shared" si="20"/>
        <v>41904.07671296296</v>
      </c>
      <c r="T160" s="14">
        <f t="shared" si="21"/>
        <v>41934.07671296296</v>
      </c>
      <c r="U160" s="14" t="str">
        <f t="shared" si="22"/>
        <v>Sep</v>
      </c>
      <c r="V160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12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4">
        <f t="shared" si="20"/>
        <v>42514.434548611112</v>
      </c>
      <c r="T161" s="14">
        <f t="shared" si="21"/>
        <v>42554.434548611112</v>
      </c>
      <c r="U161" s="14" t="str">
        <f t="shared" si="22"/>
        <v>May</v>
      </c>
      <c r="V161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1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4">
        <f t="shared" si="20"/>
        <v>42171.913090277783</v>
      </c>
      <c r="T162" s="14">
        <f t="shared" si="21"/>
        <v>42231.913090277783</v>
      </c>
      <c r="U162" s="14" t="str">
        <f t="shared" si="22"/>
        <v>Jun</v>
      </c>
      <c r="V162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12">
        <f t="shared" si="17"/>
        <v>5</v>
      </c>
      <c r="Q163" t="str">
        <f t="shared" si="18"/>
        <v>film &amp; video</v>
      </c>
      <c r="R163" t="str">
        <f t="shared" si="19"/>
        <v>drama</v>
      </c>
      <c r="S163" s="14">
        <f t="shared" si="20"/>
        <v>41792.687442129631</v>
      </c>
      <c r="T163" s="14">
        <f t="shared" si="21"/>
        <v>41822.687442129631</v>
      </c>
      <c r="U163" s="14" t="str">
        <f t="shared" si="22"/>
        <v>Jun</v>
      </c>
      <c r="V163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12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4">
        <f t="shared" si="20"/>
        <v>41835.126805555556</v>
      </c>
      <c r="T164" s="14">
        <f t="shared" si="21"/>
        <v>41867.987500000003</v>
      </c>
      <c r="U164" s="14" t="str">
        <f t="shared" si="22"/>
        <v>Jul</v>
      </c>
      <c r="V164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12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4">
        <f t="shared" si="20"/>
        <v>42243.961273148147</v>
      </c>
      <c r="T165" s="14">
        <f t="shared" si="21"/>
        <v>42278</v>
      </c>
      <c r="U165" s="14" t="str">
        <f t="shared" si="22"/>
        <v>Aug</v>
      </c>
      <c r="V165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12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4">
        <f t="shared" si="20"/>
        <v>41841.762743055559</v>
      </c>
      <c r="T166" s="14">
        <f t="shared" si="21"/>
        <v>41901.762743055559</v>
      </c>
      <c r="U166" s="14" t="str">
        <f t="shared" si="22"/>
        <v>Jul</v>
      </c>
      <c r="V166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12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4">
        <f t="shared" si="20"/>
        <v>42351.658842592587</v>
      </c>
      <c r="T167" s="14">
        <f t="shared" si="21"/>
        <v>42381.658842592587</v>
      </c>
      <c r="U167" s="14" t="str">
        <f t="shared" si="22"/>
        <v>Dec</v>
      </c>
      <c r="V167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12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4">
        <f t="shared" si="20"/>
        <v>42721.075949074075</v>
      </c>
      <c r="T168" s="14">
        <f t="shared" si="21"/>
        <v>42751.075949074075</v>
      </c>
      <c r="U168" s="14" t="str">
        <f t="shared" si="22"/>
        <v>Dec</v>
      </c>
      <c r="V168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12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4">
        <f t="shared" si="20"/>
        <v>42160.927488425921</v>
      </c>
      <c r="T169" s="14">
        <f t="shared" si="21"/>
        <v>42220.927488425921</v>
      </c>
      <c r="U169" s="14" t="str">
        <f t="shared" si="22"/>
        <v>Jun</v>
      </c>
      <c r="V169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12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4">
        <f t="shared" si="20"/>
        <v>42052.83530092593</v>
      </c>
      <c r="T170" s="14">
        <f t="shared" si="21"/>
        <v>42082.793634259258</v>
      </c>
      <c r="U170" s="14" t="str">
        <f t="shared" si="22"/>
        <v>Feb</v>
      </c>
      <c r="V170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12">
        <f t="shared" si="17"/>
        <v>56</v>
      </c>
      <c r="Q171" t="str">
        <f t="shared" si="18"/>
        <v>film &amp; video</v>
      </c>
      <c r="R171" t="str">
        <f t="shared" si="19"/>
        <v>drama</v>
      </c>
      <c r="S171" s="14">
        <f t="shared" si="20"/>
        <v>41900.505312499998</v>
      </c>
      <c r="T171" s="14">
        <f t="shared" si="21"/>
        <v>41930.505312499998</v>
      </c>
      <c r="U171" s="14" t="str">
        <f t="shared" si="22"/>
        <v>Sep</v>
      </c>
      <c r="V171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1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4">
        <f t="shared" si="20"/>
        <v>42216.977812500001</v>
      </c>
      <c r="T172" s="14">
        <f t="shared" si="21"/>
        <v>42246.227777777778</v>
      </c>
      <c r="U172" s="14" t="str">
        <f t="shared" si="22"/>
        <v>Jul</v>
      </c>
      <c r="V172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12">
        <f t="shared" si="17"/>
        <v>1</v>
      </c>
      <c r="Q173" t="str">
        <f t="shared" si="18"/>
        <v>film &amp; video</v>
      </c>
      <c r="R173" t="str">
        <f t="shared" si="19"/>
        <v>drama</v>
      </c>
      <c r="S173" s="14">
        <f t="shared" si="20"/>
        <v>42534.180717592593</v>
      </c>
      <c r="T173" s="14">
        <f t="shared" si="21"/>
        <v>42594.180717592593</v>
      </c>
      <c r="U173" s="14" t="str">
        <f t="shared" si="22"/>
        <v>Jun</v>
      </c>
      <c r="V173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12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4">
        <f t="shared" si="20"/>
        <v>42047.394942129627</v>
      </c>
      <c r="T174" s="14">
        <f t="shared" si="21"/>
        <v>42082.353275462956</v>
      </c>
      <c r="U174" s="14" t="str">
        <f t="shared" si="22"/>
        <v>Feb</v>
      </c>
      <c r="V174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12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4">
        <f t="shared" si="20"/>
        <v>42033.573009259257</v>
      </c>
      <c r="T175" s="14">
        <f t="shared" si="21"/>
        <v>42063.573009259257</v>
      </c>
      <c r="U175" s="14" t="str">
        <f t="shared" si="22"/>
        <v>Jan</v>
      </c>
      <c r="V175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12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4">
        <f t="shared" si="20"/>
        <v>42072.758981481486</v>
      </c>
      <c r="T176" s="14">
        <f t="shared" si="21"/>
        <v>42132.758981481486</v>
      </c>
      <c r="U176" s="14" t="str">
        <f t="shared" si="22"/>
        <v>Mar</v>
      </c>
      <c r="V176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12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4">
        <f t="shared" si="20"/>
        <v>41855.777905092589</v>
      </c>
      <c r="T177" s="14">
        <f t="shared" si="21"/>
        <v>41880.777905092589</v>
      </c>
      <c r="U177" s="14" t="str">
        <f t="shared" si="22"/>
        <v>Aug</v>
      </c>
      <c r="V177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12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4">
        <f t="shared" si="20"/>
        <v>42191.824062500003</v>
      </c>
      <c r="T178" s="14">
        <f t="shared" si="21"/>
        <v>42221.824062500003</v>
      </c>
      <c r="U178" s="14" t="str">
        <f t="shared" si="22"/>
        <v>Jul</v>
      </c>
      <c r="V178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12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4">
        <f t="shared" si="20"/>
        <v>42070.047754629632</v>
      </c>
      <c r="T179" s="14">
        <f t="shared" si="21"/>
        <v>42087.00608796296</v>
      </c>
      <c r="U179" s="14" t="str">
        <f t="shared" si="22"/>
        <v>Mar</v>
      </c>
      <c r="V179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12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4">
        <f t="shared" si="20"/>
        <v>42304.955381944441</v>
      </c>
      <c r="T180" s="14">
        <f t="shared" si="21"/>
        <v>42334.997048611112</v>
      </c>
      <c r="U180" s="14" t="str">
        <f t="shared" si="22"/>
        <v>Oct</v>
      </c>
      <c r="V180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12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4">
        <f t="shared" si="20"/>
        <v>42403.080497685187</v>
      </c>
      <c r="T181" s="14">
        <f t="shared" si="21"/>
        <v>42433.080497685187</v>
      </c>
      <c r="U181" s="14" t="str">
        <f t="shared" si="22"/>
        <v>Feb</v>
      </c>
      <c r="V181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1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4">
        <f t="shared" si="20"/>
        <v>42067.991238425922</v>
      </c>
      <c r="T182" s="14">
        <f t="shared" si="21"/>
        <v>42107.791666666672</v>
      </c>
      <c r="U182" s="14" t="str">
        <f t="shared" si="22"/>
        <v>Mar</v>
      </c>
      <c r="V182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12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4">
        <f t="shared" si="20"/>
        <v>42147.741840277777</v>
      </c>
      <c r="T183" s="14">
        <f t="shared" si="21"/>
        <v>42177.741840277777</v>
      </c>
      <c r="U183" s="14" t="str">
        <f t="shared" si="22"/>
        <v>May</v>
      </c>
      <c r="V183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12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4">
        <f t="shared" si="20"/>
        <v>42712.011944444443</v>
      </c>
      <c r="T184" s="14">
        <f t="shared" si="21"/>
        <v>42742.011944444443</v>
      </c>
      <c r="U184" s="14" t="str">
        <f t="shared" si="22"/>
        <v>Dec</v>
      </c>
      <c r="V184">
        <f t="shared" si="23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12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4">
        <f t="shared" si="20"/>
        <v>41939.810300925928</v>
      </c>
      <c r="T185" s="14">
        <f t="shared" si="21"/>
        <v>41969.851967592593</v>
      </c>
      <c r="U185" s="14" t="str">
        <f t="shared" si="22"/>
        <v>Oct</v>
      </c>
      <c r="V185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12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4">
        <f t="shared" si="20"/>
        <v>41825.791226851856</v>
      </c>
      <c r="T186" s="14">
        <f t="shared" si="21"/>
        <v>41883.165972222225</v>
      </c>
      <c r="U186" s="14" t="str">
        <f t="shared" si="22"/>
        <v>Jul</v>
      </c>
      <c r="V186">
        <f t="shared" si="23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12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4">
        <f t="shared" si="20"/>
        <v>42570.91133101852</v>
      </c>
      <c r="T187" s="14">
        <f t="shared" si="21"/>
        <v>42600.91133101852</v>
      </c>
      <c r="U187" s="14" t="str">
        <f t="shared" si="22"/>
        <v>Jul</v>
      </c>
      <c r="V187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12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4">
        <f t="shared" si="20"/>
        <v>42767.812893518523</v>
      </c>
      <c r="T188" s="14">
        <f t="shared" si="21"/>
        <v>42797.833333333328</v>
      </c>
      <c r="U188" s="14" t="str">
        <f t="shared" si="22"/>
        <v>Feb</v>
      </c>
      <c r="V188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12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4">
        <f t="shared" si="20"/>
        <v>42182.234456018516</v>
      </c>
      <c r="T189" s="14">
        <f t="shared" si="21"/>
        <v>42206.290972222225</v>
      </c>
      <c r="U189" s="14" t="str">
        <f t="shared" si="22"/>
        <v>Jun</v>
      </c>
      <c r="V189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12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4">
        <f t="shared" si="20"/>
        <v>41857.18304398148</v>
      </c>
      <c r="T190" s="14">
        <f t="shared" si="21"/>
        <v>41887.18304398148</v>
      </c>
      <c r="U190" s="14" t="str">
        <f t="shared" si="22"/>
        <v>Aug</v>
      </c>
      <c r="V190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12">
        <f t="shared" si="17"/>
        <v>69</v>
      </c>
      <c r="Q191" t="str">
        <f t="shared" si="18"/>
        <v>film &amp; video</v>
      </c>
      <c r="R191" t="str">
        <f t="shared" si="19"/>
        <v>drama</v>
      </c>
      <c r="S191" s="14">
        <f t="shared" si="20"/>
        <v>42556.690706018519</v>
      </c>
      <c r="T191" s="14">
        <f t="shared" si="21"/>
        <v>42616.690706018519</v>
      </c>
      <c r="U191" s="14" t="str">
        <f t="shared" si="22"/>
        <v>Jul</v>
      </c>
      <c r="V191">
        <f t="shared" si="23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12">
        <f t="shared" si="17"/>
        <v>50</v>
      </c>
      <c r="Q192" t="str">
        <f t="shared" si="18"/>
        <v>film &amp; video</v>
      </c>
      <c r="R192" t="str">
        <f t="shared" si="19"/>
        <v>drama</v>
      </c>
      <c r="S192" s="14">
        <f t="shared" si="20"/>
        <v>42527.650995370372</v>
      </c>
      <c r="T192" s="14">
        <f t="shared" si="21"/>
        <v>42537.650995370372</v>
      </c>
      <c r="U192" s="14" t="str">
        <f t="shared" si="22"/>
        <v>Jun</v>
      </c>
      <c r="V192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12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4">
        <f t="shared" si="20"/>
        <v>42239.441412037035</v>
      </c>
      <c r="T193" s="14">
        <f t="shared" si="21"/>
        <v>42279.441412037035</v>
      </c>
      <c r="U193" s="14" t="str">
        <f t="shared" si="22"/>
        <v>Aug</v>
      </c>
      <c r="V193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12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4">
        <f t="shared" si="20"/>
        <v>41899.792037037041</v>
      </c>
      <c r="T194" s="14">
        <f t="shared" si="21"/>
        <v>41929.792037037041</v>
      </c>
      <c r="U194" s="14" t="str">
        <f t="shared" si="22"/>
        <v>Sep</v>
      </c>
      <c r="V194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(E195/D195)*100</f>
        <v>0</v>
      </c>
      <c r="P195" s="12" t="e">
        <f t="shared" ref="P195:P258" si="25">(E195/L195)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 - FIND("/",N195))</f>
        <v>drama</v>
      </c>
      <c r="S195" s="14">
        <f t="shared" ref="S195:S258" si="28">(((J195/60)/60)/24)+DATE(1970,1,1)</f>
        <v>41911.934791666667</v>
      </c>
      <c r="T195" s="14">
        <f t="shared" ref="T195:T258" si="29">(((I195/60)/60)/24)+DATE(1970,1,1)</f>
        <v>41971.976458333331</v>
      </c>
      <c r="U195" s="14" t="str">
        <f t="shared" ref="U195:U258" si="30">TEXT(S195,"mmm")</f>
        <v>Sep</v>
      </c>
      <c r="V195">
        <f t="shared" ref="V195:V258" si="31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0.12</v>
      </c>
      <c r="P196" s="12">
        <f t="shared" si="25"/>
        <v>1</v>
      </c>
      <c r="Q196" t="str">
        <f t="shared" si="26"/>
        <v>film &amp; video</v>
      </c>
      <c r="R196" t="str">
        <f t="shared" si="27"/>
        <v>drama</v>
      </c>
      <c r="S196" s="14">
        <f t="shared" si="28"/>
        <v>42375.996886574074</v>
      </c>
      <c r="T196" s="14">
        <f t="shared" si="29"/>
        <v>42435.996886574074</v>
      </c>
      <c r="U196" s="14" t="str">
        <f t="shared" si="30"/>
        <v>Jan</v>
      </c>
      <c r="V196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12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4">
        <f t="shared" si="28"/>
        <v>42135.67050925926</v>
      </c>
      <c r="T197" s="14">
        <f t="shared" si="29"/>
        <v>42195.67050925926</v>
      </c>
      <c r="U197" s="14" t="str">
        <f t="shared" si="30"/>
        <v>May</v>
      </c>
      <c r="V197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41.857142857142861</v>
      </c>
      <c r="P198" s="12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4">
        <f t="shared" si="28"/>
        <v>42259.542800925927</v>
      </c>
      <c r="T198" s="14">
        <f t="shared" si="29"/>
        <v>42287.875</v>
      </c>
      <c r="U198" s="14" t="str">
        <f t="shared" si="30"/>
        <v>Sep</v>
      </c>
      <c r="V198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10.48</v>
      </c>
      <c r="P199" s="12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4">
        <f t="shared" si="28"/>
        <v>42741.848379629635</v>
      </c>
      <c r="T199" s="14">
        <f t="shared" si="29"/>
        <v>42783.875</v>
      </c>
      <c r="U199" s="14" t="str">
        <f t="shared" si="30"/>
        <v>Jan</v>
      </c>
      <c r="V199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1.1159999999999999</v>
      </c>
      <c r="P200" s="12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4">
        <f t="shared" si="28"/>
        <v>41887.383356481485</v>
      </c>
      <c r="T200" s="14">
        <f t="shared" si="29"/>
        <v>41917.383356481485</v>
      </c>
      <c r="U200" s="14" t="str">
        <f t="shared" si="30"/>
        <v>Sep</v>
      </c>
      <c r="V200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12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4">
        <f t="shared" si="28"/>
        <v>42584.123865740738</v>
      </c>
      <c r="T201" s="14">
        <f t="shared" si="29"/>
        <v>42614.123865740738</v>
      </c>
      <c r="U201" s="14" t="str">
        <f t="shared" si="30"/>
        <v>Aug</v>
      </c>
      <c r="V201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26.192500000000003</v>
      </c>
      <c r="P202" s="1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4">
        <f t="shared" si="28"/>
        <v>41867.083368055559</v>
      </c>
      <c r="T202" s="14">
        <f t="shared" si="29"/>
        <v>41897.083368055559</v>
      </c>
      <c r="U202" s="14" t="str">
        <f t="shared" si="30"/>
        <v>Aug</v>
      </c>
      <c r="V202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58.461538461538467</v>
      </c>
      <c r="P203" s="12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4">
        <f t="shared" si="28"/>
        <v>42023.818622685183</v>
      </c>
      <c r="T203" s="14">
        <f t="shared" si="29"/>
        <v>42043.818622685183</v>
      </c>
      <c r="U203" s="14" t="str">
        <f t="shared" si="30"/>
        <v>Jan</v>
      </c>
      <c r="V203">
        <f t="shared" si="31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12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4">
        <f t="shared" si="28"/>
        <v>42255.927824074075</v>
      </c>
      <c r="T204" s="14">
        <f t="shared" si="29"/>
        <v>42285.874305555553</v>
      </c>
      <c r="U204" s="14" t="str">
        <f t="shared" si="30"/>
        <v>Sep</v>
      </c>
      <c r="V204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29.84</v>
      </c>
      <c r="P205" s="12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4">
        <f t="shared" si="28"/>
        <v>41973.847962962958</v>
      </c>
      <c r="T205" s="14">
        <f t="shared" si="29"/>
        <v>42033.847962962958</v>
      </c>
      <c r="U205" s="14" t="str">
        <f t="shared" si="30"/>
        <v>Nov</v>
      </c>
      <c r="V205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50.721666666666664</v>
      </c>
      <c r="P206" s="12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4">
        <f t="shared" si="28"/>
        <v>42556.583368055552</v>
      </c>
      <c r="T206" s="14">
        <f t="shared" si="29"/>
        <v>42586.583368055552</v>
      </c>
      <c r="U206" s="14" t="str">
        <f t="shared" si="30"/>
        <v>Jul</v>
      </c>
      <c r="V206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16.25</v>
      </c>
      <c r="P207" s="12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4">
        <f t="shared" si="28"/>
        <v>42248.632199074069</v>
      </c>
      <c r="T207" s="14">
        <f t="shared" si="29"/>
        <v>42283.632199074069</v>
      </c>
      <c r="U207" s="14" t="str">
        <f t="shared" si="30"/>
        <v>Sep</v>
      </c>
      <c r="V207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12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4">
        <f t="shared" si="28"/>
        <v>42567.004432870366</v>
      </c>
      <c r="T208" s="14">
        <f t="shared" si="29"/>
        <v>42588.004432870366</v>
      </c>
      <c r="U208" s="14" t="str">
        <f t="shared" si="30"/>
        <v>Jul</v>
      </c>
      <c r="V208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15.214285714285714</v>
      </c>
      <c r="P209" s="12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4">
        <f t="shared" si="28"/>
        <v>41978.197199074071</v>
      </c>
      <c r="T209" s="14">
        <f t="shared" si="29"/>
        <v>42008.197199074071</v>
      </c>
      <c r="U209" s="14" t="str">
        <f t="shared" si="30"/>
        <v>Dec</v>
      </c>
      <c r="V209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12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4">
        <f t="shared" si="28"/>
        <v>41959.369988425926</v>
      </c>
      <c r="T210" s="14">
        <f t="shared" si="29"/>
        <v>41989.369988425926</v>
      </c>
      <c r="U210" s="14" t="str">
        <f t="shared" si="30"/>
        <v>Nov</v>
      </c>
      <c r="V210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12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4">
        <f t="shared" si="28"/>
        <v>42165.922858796301</v>
      </c>
      <c r="T211" s="14">
        <f t="shared" si="29"/>
        <v>42195.922858796301</v>
      </c>
      <c r="U211" s="14" t="str">
        <f t="shared" si="30"/>
        <v>Jun</v>
      </c>
      <c r="V211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25.25</v>
      </c>
      <c r="P212" s="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4">
        <f t="shared" si="28"/>
        <v>42249.064722222218</v>
      </c>
      <c r="T212" s="14">
        <f t="shared" si="29"/>
        <v>42278.208333333328</v>
      </c>
      <c r="U212" s="14" t="str">
        <f t="shared" si="30"/>
        <v>Sep</v>
      </c>
      <c r="V212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44.6</v>
      </c>
      <c r="P213" s="12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4">
        <f t="shared" si="28"/>
        <v>42236.159918981488</v>
      </c>
      <c r="T213" s="14">
        <f t="shared" si="29"/>
        <v>42266.159918981488</v>
      </c>
      <c r="U213" s="14" t="str">
        <f t="shared" si="30"/>
        <v>Aug</v>
      </c>
      <c r="V213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1.5873015873015872E-2</v>
      </c>
      <c r="P214" s="12">
        <f t="shared" si="25"/>
        <v>1</v>
      </c>
      <c r="Q214" t="str">
        <f t="shared" si="26"/>
        <v>film &amp; video</v>
      </c>
      <c r="R214" t="str">
        <f t="shared" si="27"/>
        <v>drama</v>
      </c>
      <c r="S214" s="14">
        <f t="shared" si="28"/>
        <v>42416.881018518514</v>
      </c>
      <c r="T214" s="14">
        <f t="shared" si="29"/>
        <v>42476.839351851857</v>
      </c>
      <c r="U214" s="14" t="str">
        <f t="shared" si="30"/>
        <v>Feb</v>
      </c>
      <c r="V214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0.04</v>
      </c>
      <c r="P215" s="12">
        <f t="shared" si="25"/>
        <v>20</v>
      </c>
      <c r="Q215" t="str">
        <f t="shared" si="26"/>
        <v>film &amp; video</v>
      </c>
      <c r="R215" t="str">
        <f t="shared" si="27"/>
        <v>drama</v>
      </c>
      <c r="S215" s="14">
        <f t="shared" si="28"/>
        <v>42202.594293981485</v>
      </c>
      <c r="T215" s="14">
        <f t="shared" si="29"/>
        <v>42232.587974537033</v>
      </c>
      <c r="U215" s="14" t="str">
        <f t="shared" si="30"/>
        <v>Jul</v>
      </c>
      <c r="V215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8.0000000000000002E-3</v>
      </c>
      <c r="P216" s="12">
        <f t="shared" si="25"/>
        <v>1</v>
      </c>
      <c r="Q216" t="str">
        <f t="shared" si="26"/>
        <v>film &amp; video</v>
      </c>
      <c r="R216" t="str">
        <f t="shared" si="27"/>
        <v>drama</v>
      </c>
      <c r="S216" s="14">
        <f t="shared" si="28"/>
        <v>42009.64061342593</v>
      </c>
      <c r="T216" s="14">
        <f t="shared" si="29"/>
        <v>42069.64061342593</v>
      </c>
      <c r="U216" s="14" t="str">
        <f t="shared" si="30"/>
        <v>Jan</v>
      </c>
      <c r="V216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0.22727272727272727</v>
      </c>
      <c r="P217" s="12">
        <f t="shared" si="25"/>
        <v>10</v>
      </c>
      <c r="Q217" t="str">
        <f t="shared" si="26"/>
        <v>film &amp; video</v>
      </c>
      <c r="R217" t="str">
        <f t="shared" si="27"/>
        <v>drama</v>
      </c>
      <c r="S217" s="14">
        <f t="shared" si="28"/>
        <v>42375.230115740742</v>
      </c>
      <c r="T217" s="14">
        <f t="shared" si="29"/>
        <v>42417.999305555553</v>
      </c>
      <c r="U217" s="14" t="str">
        <f t="shared" si="30"/>
        <v>Jan</v>
      </c>
      <c r="V217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55.698440000000005</v>
      </c>
      <c r="P218" s="12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4">
        <f t="shared" si="28"/>
        <v>42066.958761574075</v>
      </c>
      <c r="T218" s="14">
        <f t="shared" si="29"/>
        <v>42116.917094907403</v>
      </c>
      <c r="U218" s="14" t="str">
        <f t="shared" si="30"/>
        <v>Mar</v>
      </c>
      <c r="V218">
        <f t="shared" si="31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11.943</v>
      </c>
      <c r="P219" s="12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4">
        <f t="shared" si="28"/>
        <v>41970.64061342593</v>
      </c>
      <c r="T219" s="14">
        <f t="shared" si="29"/>
        <v>42001.64061342593</v>
      </c>
      <c r="U219" s="14" t="str">
        <f t="shared" si="30"/>
        <v>Nov</v>
      </c>
      <c r="V219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2</v>
      </c>
      <c r="P220" s="12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4">
        <f t="shared" si="28"/>
        <v>42079.628344907411</v>
      </c>
      <c r="T220" s="14">
        <f t="shared" si="29"/>
        <v>42139.628344907411</v>
      </c>
      <c r="U220" s="14" t="str">
        <f t="shared" si="30"/>
        <v>Mar</v>
      </c>
      <c r="V220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17.630000000000003</v>
      </c>
      <c r="P221" s="12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4">
        <f t="shared" si="28"/>
        <v>42429.326678240745</v>
      </c>
      <c r="T221" s="14">
        <f t="shared" si="29"/>
        <v>42461.290972222225</v>
      </c>
      <c r="U221" s="14" t="str">
        <f t="shared" si="30"/>
        <v>Feb</v>
      </c>
      <c r="V221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0.72</v>
      </c>
      <c r="P222" s="1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4">
        <f t="shared" si="28"/>
        <v>42195.643865740742</v>
      </c>
      <c r="T222" s="14">
        <f t="shared" si="29"/>
        <v>42236.837499999994</v>
      </c>
      <c r="U222" s="14" t="str">
        <f t="shared" si="30"/>
        <v>Jul</v>
      </c>
      <c r="V222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12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4">
        <f t="shared" si="28"/>
        <v>42031.837546296301</v>
      </c>
      <c r="T223" s="14">
        <f t="shared" si="29"/>
        <v>42091.79587962963</v>
      </c>
      <c r="U223" s="14" t="str">
        <f t="shared" si="30"/>
        <v>Jan</v>
      </c>
      <c r="V223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13</v>
      </c>
      <c r="P224" s="12">
        <f t="shared" si="25"/>
        <v>65</v>
      </c>
      <c r="Q224" t="str">
        <f t="shared" si="26"/>
        <v>film &amp; video</v>
      </c>
      <c r="R224" t="str">
        <f t="shared" si="27"/>
        <v>drama</v>
      </c>
      <c r="S224" s="14">
        <f t="shared" si="28"/>
        <v>42031.769884259258</v>
      </c>
      <c r="T224" s="14">
        <f t="shared" si="29"/>
        <v>42090.110416666663</v>
      </c>
      <c r="U224" s="14" t="str">
        <f t="shared" si="30"/>
        <v>Jan</v>
      </c>
      <c r="V224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12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4">
        <f t="shared" si="28"/>
        <v>42482.048032407409</v>
      </c>
      <c r="T225" s="14">
        <f t="shared" si="29"/>
        <v>42512.045138888891</v>
      </c>
      <c r="U225" s="14" t="str">
        <f t="shared" si="30"/>
        <v>Apr</v>
      </c>
      <c r="V225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12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4">
        <f t="shared" si="28"/>
        <v>42135.235254629632</v>
      </c>
      <c r="T226" s="14">
        <f t="shared" si="29"/>
        <v>42195.235254629632</v>
      </c>
      <c r="U226" s="14" t="str">
        <f t="shared" si="30"/>
        <v>May</v>
      </c>
      <c r="V226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12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4">
        <f t="shared" si="28"/>
        <v>42438.961273148147</v>
      </c>
      <c r="T227" s="14">
        <f t="shared" si="29"/>
        <v>42468.919606481482</v>
      </c>
      <c r="U227" s="14" t="str">
        <f t="shared" si="30"/>
        <v>Mar</v>
      </c>
      <c r="V227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0.86206896551724133</v>
      </c>
      <c r="P228" s="12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4">
        <f t="shared" si="28"/>
        <v>42106.666018518517</v>
      </c>
      <c r="T228" s="14">
        <f t="shared" si="29"/>
        <v>42155.395138888889</v>
      </c>
      <c r="U228" s="14" t="str">
        <f t="shared" si="30"/>
        <v>Apr</v>
      </c>
      <c r="V228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12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4">
        <f t="shared" si="28"/>
        <v>42164.893993055557</v>
      </c>
      <c r="T229" s="14">
        <f t="shared" si="29"/>
        <v>42194.893993055557</v>
      </c>
      <c r="U229" s="14" t="str">
        <f t="shared" si="30"/>
        <v>Jun</v>
      </c>
      <c r="V229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12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4">
        <f t="shared" si="28"/>
        <v>42096.686400462961</v>
      </c>
      <c r="T230" s="14">
        <f t="shared" si="29"/>
        <v>42156.686400462961</v>
      </c>
      <c r="U230" s="14" t="str">
        <f t="shared" si="30"/>
        <v>Apr</v>
      </c>
      <c r="V230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12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4">
        <f t="shared" si="28"/>
        <v>42383.933993055558</v>
      </c>
      <c r="T231" s="14">
        <f t="shared" si="29"/>
        <v>42413.933993055558</v>
      </c>
      <c r="U231" s="14" t="str">
        <f t="shared" si="30"/>
        <v>Jan</v>
      </c>
      <c r="V231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0.4</v>
      </c>
      <c r="P232" s="12">
        <f t="shared" si="25"/>
        <v>30</v>
      </c>
      <c r="Q232" t="str">
        <f t="shared" si="26"/>
        <v>film &amp; video</v>
      </c>
      <c r="R232" t="str">
        <f t="shared" si="27"/>
        <v>drama</v>
      </c>
      <c r="S232" s="14">
        <f t="shared" si="28"/>
        <v>42129.777210648142</v>
      </c>
      <c r="T232" s="14">
        <f t="shared" si="29"/>
        <v>42159.777210648142</v>
      </c>
      <c r="U232" s="14" t="str">
        <f t="shared" si="30"/>
        <v>May</v>
      </c>
      <c r="V232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12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4">
        <f t="shared" si="28"/>
        <v>42341.958923611113</v>
      </c>
      <c r="T233" s="14">
        <f t="shared" si="29"/>
        <v>42371.958923611113</v>
      </c>
      <c r="U233" s="14" t="str">
        <f t="shared" si="30"/>
        <v>Dec</v>
      </c>
      <c r="V233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</v>
      </c>
      <c r="P234" s="12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4">
        <f t="shared" si="28"/>
        <v>42032.82576388889</v>
      </c>
      <c r="T234" s="14">
        <f t="shared" si="29"/>
        <v>42062.82576388889</v>
      </c>
      <c r="U234" s="14" t="str">
        <f t="shared" si="30"/>
        <v>Jan</v>
      </c>
      <c r="V234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12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4">
        <f t="shared" si="28"/>
        <v>42612.911712962959</v>
      </c>
      <c r="T235" s="14">
        <f t="shared" si="29"/>
        <v>42642.911712962959</v>
      </c>
      <c r="U235" s="14" t="str">
        <f t="shared" si="30"/>
        <v>Aug</v>
      </c>
      <c r="V235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40.1</v>
      </c>
      <c r="P236" s="12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4">
        <f t="shared" si="28"/>
        <v>42136.035405092596</v>
      </c>
      <c r="T236" s="14">
        <f t="shared" si="29"/>
        <v>42176.035405092596</v>
      </c>
      <c r="U236" s="14" t="str">
        <f t="shared" si="30"/>
        <v>May</v>
      </c>
      <c r="V236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12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4">
        <f t="shared" si="28"/>
        <v>42164.908530092594</v>
      </c>
      <c r="T237" s="14">
        <f t="shared" si="29"/>
        <v>42194.908530092594</v>
      </c>
      <c r="U237" s="14" t="str">
        <f t="shared" si="30"/>
        <v>Jun</v>
      </c>
      <c r="V237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12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4">
        <f t="shared" si="28"/>
        <v>42321.08447916666</v>
      </c>
      <c r="T238" s="14">
        <f t="shared" si="29"/>
        <v>42374</v>
      </c>
      <c r="U238" s="14" t="str">
        <f t="shared" si="30"/>
        <v>Nov</v>
      </c>
      <c r="V238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0.33333333333333337</v>
      </c>
      <c r="P239" s="12">
        <f t="shared" si="25"/>
        <v>50</v>
      </c>
      <c r="Q239" t="str">
        <f t="shared" si="26"/>
        <v>film &amp; video</v>
      </c>
      <c r="R239" t="str">
        <f t="shared" si="27"/>
        <v>drama</v>
      </c>
      <c r="S239" s="14">
        <f t="shared" si="28"/>
        <v>42377.577187499999</v>
      </c>
      <c r="T239" s="14">
        <f t="shared" si="29"/>
        <v>42437.577187499999</v>
      </c>
      <c r="U239" s="14" t="str">
        <f t="shared" si="30"/>
        <v>Jan</v>
      </c>
      <c r="V239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12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4">
        <f t="shared" si="28"/>
        <v>42713.962499999994</v>
      </c>
      <c r="T240" s="14">
        <f t="shared" si="29"/>
        <v>42734.375</v>
      </c>
      <c r="U240" s="14" t="str">
        <f t="shared" si="30"/>
        <v>Dec</v>
      </c>
      <c r="V240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25</v>
      </c>
      <c r="P241" s="12">
        <f t="shared" si="25"/>
        <v>50</v>
      </c>
      <c r="Q241" t="str">
        <f t="shared" si="26"/>
        <v>film &amp; video</v>
      </c>
      <c r="R241" t="str">
        <f t="shared" si="27"/>
        <v>drama</v>
      </c>
      <c r="S241" s="14">
        <f t="shared" si="28"/>
        <v>42297.110300925924</v>
      </c>
      <c r="T241" s="14">
        <f t="shared" si="29"/>
        <v>42316.5</v>
      </c>
      <c r="U241" s="14" t="str">
        <f t="shared" si="30"/>
        <v>Oct</v>
      </c>
      <c r="V241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107.63413333333334</v>
      </c>
      <c r="P242" s="1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4">
        <f t="shared" si="28"/>
        <v>41354.708460648151</v>
      </c>
      <c r="T242" s="14">
        <f t="shared" si="29"/>
        <v>41399.708460648151</v>
      </c>
      <c r="U242" s="14" t="str">
        <f t="shared" si="30"/>
        <v>Mar</v>
      </c>
      <c r="V242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112.63736263736264</v>
      </c>
      <c r="P243" s="12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4">
        <f t="shared" si="28"/>
        <v>41949.697962962964</v>
      </c>
      <c r="T243" s="14">
        <f t="shared" si="29"/>
        <v>41994.697962962964</v>
      </c>
      <c r="U243" s="14" t="str">
        <f t="shared" si="30"/>
        <v>Nov</v>
      </c>
      <c r="V243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113.46153846153845</v>
      </c>
      <c r="P244" s="12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4">
        <f t="shared" si="28"/>
        <v>40862.492939814816</v>
      </c>
      <c r="T244" s="14">
        <f t="shared" si="29"/>
        <v>40897.492939814816</v>
      </c>
      <c r="U244" s="14" t="str">
        <f t="shared" si="30"/>
        <v>Nov</v>
      </c>
      <c r="V244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102.592</v>
      </c>
      <c r="P245" s="12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4">
        <f t="shared" si="28"/>
        <v>41662.047500000001</v>
      </c>
      <c r="T245" s="14">
        <f t="shared" si="29"/>
        <v>41692.047500000001</v>
      </c>
      <c r="U245" s="14" t="str">
        <f t="shared" si="30"/>
        <v>Jan</v>
      </c>
      <c r="V245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113.75714285714287</v>
      </c>
      <c r="P246" s="12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4">
        <f t="shared" si="28"/>
        <v>40213.323599537034</v>
      </c>
      <c r="T246" s="14">
        <f t="shared" si="29"/>
        <v>40253.29583333333</v>
      </c>
      <c r="U246" s="14" t="str">
        <f t="shared" si="30"/>
        <v>Feb</v>
      </c>
      <c r="V246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103.71999999999998</v>
      </c>
      <c r="P247" s="12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4">
        <f t="shared" si="28"/>
        <v>41107.053067129629</v>
      </c>
      <c r="T247" s="14">
        <f t="shared" si="29"/>
        <v>41137.053067129629</v>
      </c>
      <c r="U247" s="14" t="str">
        <f t="shared" si="30"/>
        <v>Jul</v>
      </c>
      <c r="V247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305.46000000000004</v>
      </c>
      <c r="P248" s="12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4">
        <f t="shared" si="28"/>
        <v>40480.363483796296</v>
      </c>
      <c r="T248" s="14">
        <f t="shared" si="29"/>
        <v>40530.405150462961</v>
      </c>
      <c r="U248" s="14" t="str">
        <f t="shared" si="30"/>
        <v>Oct</v>
      </c>
      <c r="V248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134.1</v>
      </c>
      <c r="P249" s="12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4">
        <f t="shared" si="28"/>
        <v>40430.604328703703</v>
      </c>
      <c r="T249" s="14">
        <f t="shared" si="29"/>
        <v>40467.152083333334</v>
      </c>
      <c r="U249" s="14" t="str">
        <f t="shared" si="30"/>
        <v>Sep</v>
      </c>
      <c r="V249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101.33294117647058</v>
      </c>
      <c r="P250" s="12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4">
        <f t="shared" si="28"/>
        <v>40870.774409722224</v>
      </c>
      <c r="T250" s="14">
        <f t="shared" si="29"/>
        <v>40915.774409722224</v>
      </c>
      <c r="U250" s="14" t="str">
        <f t="shared" si="30"/>
        <v>Nov</v>
      </c>
      <c r="V250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 s="12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4">
        <f t="shared" si="28"/>
        <v>40332.923842592594</v>
      </c>
      <c r="T251" s="14">
        <f t="shared" si="29"/>
        <v>40412.736111111109</v>
      </c>
      <c r="U251" s="14" t="str">
        <f t="shared" si="30"/>
        <v>Jun</v>
      </c>
      <c r="V251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 s="1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4">
        <f t="shared" si="28"/>
        <v>41401.565868055557</v>
      </c>
      <c r="T252" s="14">
        <f t="shared" si="29"/>
        <v>41431.565868055557</v>
      </c>
      <c r="U252" s="14" t="str">
        <f t="shared" si="30"/>
        <v>May</v>
      </c>
      <c r="V252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 s="12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4">
        <f t="shared" si="28"/>
        <v>41013.787569444445</v>
      </c>
      <c r="T253" s="14">
        <f t="shared" si="29"/>
        <v>41045.791666666664</v>
      </c>
      <c r="U253" s="14" t="str">
        <f t="shared" si="30"/>
        <v>Apr</v>
      </c>
      <c r="V253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 s="12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4">
        <f t="shared" si="28"/>
        <v>40266.662708333337</v>
      </c>
      <c r="T254" s="14">
        <f t="shared" si="29"/>
        <v>40330.165972222225</v>
      </c>
      <c r="U254" s="14" t="str">
        <f t="shared" si="30"/>
        <v>Mar</v>
      </c>
      <c r="V254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 s="12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4">
        <f t="shared" si="28"/>
        <v>40924.650868055556</v>
      </c>
      <c r="T255" s="14">
        <f t="shared" si="29"/>
        <v>40954.650868055556</v>
      </c>
      <c r="U255" s="14" t="str">
        <f t="shared" si="30"/>
        <v>Jan</v>
      </c>
      <c r="V255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 s="12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4">
        <f t="shared" si="28"/>
        <v>42263.952662037031</v>
      </c>
      <c r="T256" s="14">
        <f t="shared" si="29"/>
        <v>42294.083333333328</v>
      </c>
      <c r="U256" s="14" t="str">
        <f t="shared" si="30"/>
        <v>Sep</v>
      </c>
      <c r="V256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 s="12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4">
        <f t="shared" si="28"/>
        <v>40588.526412037041</v>
      </c>
      <c r="T257" s="14">
        <f t="shared" si="29"/>
        <v>40618.48474537037</v>
      </c>
      <c r="U257" s="14" t="str">
        <f t="shared" si="30"/>
        <v>Feb</v>
      </c>
      <c r="V257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 s="12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4">
        <f t="shared" si="28"/>
        <v>41319.769293981481</v>
      </c>
      <c r="T258" s="14">
        <f t="shared" si="29"/>
        <v>41349.769293981481</v>
      </c>
      <c r="U258" s="14" t="str">
        <f t="shared" si="30"/>
        <v>Feb</v>
      </c>
      <c r="V258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(E259/D259)*100</f>
        <v>106.72648571428572</v>
      </c>
      <c r="P259" s="12">
        <f t="shared" ref="P259:P322" si="33">(E259/L259)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 - FIND("/",N259))</f>
        <v>documentary</v>
      </c>
      <c r="S259" s="14">
        <f t="shared" ref="S259:S322" si="36">(((J259/60)/60)/24)+DATE(1970,1,1)</f>
        <v>42479.626875000002</v>
      </c>
      <c r="T259" s="14">
        <f t="shared" ref="T259:T322" si="37">(((I259/60)/60)/24)+DATE(1970,1,1)</f>
        <v>42509.626875000002</v>
      </c>
      <c r="U259" s="14" t="str">
        <f t="shared" ref="U259:U322" si="38">TEXT(S259,"mmm")</f>
        <v>Apr</v>
      </c>
      <c r="V259">
        <f t="shared" ref="V259:V322" si="3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191.14</v>
      </c>
      <c r="P260" s="12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4">
        <f t="shared" si="36"/>
        <v>40682.051689814813</v>
      </c>
      <c r="T260" s="14">
        <f t="shared" si="37"/>
        <v>40712.051689814813</v>
      </c>
      <c r="U260" s="14" t="str">
        <f t="shared" si="38"/>
        <v>May</v>
      </c>
      <c r="V260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131.93789333333334</v>
      </c>
      <c r="P261" s="12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4">
        <f t="shared" si="36"/>
        <v>42072.738067129627</v>
      </c>
      <c r="T261" s="14">
        <f t="shared" si="37"/>
        <v>42102.738067129627</v>
      </c>
      <c r="U261" s="14" t="str">
        <f t="shared" si="38"/>
        <v>Mar</v>
      </c>
      <c r="V261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106.4</v>
      </c>
      <c r="P262" s="1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4">
        <f t="shared" si="36"/>
        <v>40330.755543981482</v>
      </c>
      <c r="T262" s="14">
        <f t="shared" si="37"/>
        <v>40376.415972222225</v>
      </c>
      <c r="U262" s="14" t="str">
        <f t="shared" si="38"/>
        <v>Jun</v>
      </c>
      <c r="V262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107.4</v>
      </c>
      <c r="P263" s="12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4">
        <f t="shared" si="36"/>
        <v>41017.885462962964</v>
      </c>
      <c r="T263" s="14">
        <f t="shared" si="37"/>
        <v>41067.621527777781</v>
      </c>
      <c r="U263" s="14" t="str">
        <f t="shared" si="38"/>
        <v>Apr</v>
      </c>
      <c r="V263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240</v>
      </c>
      <c r="P264" s="12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4">
        <f t="shared" si="36"/>
        <v>40555.24800925926</v>
      </c>
      <c r="T264" s="14">
        <f t="shared" si="37"/>
        <v>40600.24800925926</v>
      </c>
      <c r="U264" s="14" t="str">
        <f t="shared" si="38"/>
        <v>Jan</v>
      </c>
      <c r="V264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118.08108</v>
      </c>
      <c r="P265" s="12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4">
        <f t="shared" si="36"/>
        <v>41149.954791666663</v>
      </c>
      <c r="T265" s="14">
        <f t="shared" si="37"/>
        <v>41179.954791666663</v>
      </c>
      <c r="U265" s="14" t="str">
        <f t="shared" si="38"/>
        <v>Aug</v>
      </c>
      <c r="V265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118.19999999999999</v>
      </c>
      <c r="P266" s="12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4">
        <f t="shared" si="36"/>
        <v>41010.620312500003</v>
      </c>
      <c r="T266" s="14">
        <f t="shared" si="37"/>
        <v>41040.620312500003</v>
      </c>
      <c r="U266" s="14" t="str">
        <f t="shared" si="38"/>
        <v>Apr</v>
      </c>
      <c r="V266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111.1</v>
      </c>
      <c r="P267" s="12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4">
        <f t="shared" si="36"/>
        <v>40267.245717592588</v>
      </c>
      <c r="T267" s="14">
        <f t="shared" si="37"/>
        <v>40308.844444444447</v>
      </c>
      <c r="U267" s="14" t="str">
        <f t="shared" si="38"/>
        <v>Mar</v>
      </c>
      <c r="V267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145.5</v>
      </c>
      <c r="P268" s="12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4">
        <f t="shared" si="36"/>
        <v>40205.174849537041</v>
      </c>
      <c r="T268" s="14">
        <f t="shared" si="37"/>
        <v>40291.160416666666</v>
      </c>
      <c r="U268" s="14" t="str">
        <f t="shared" si="38"/>
        <v>Jan</v>
      </c>
      <c r="V268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131.62883248730967</v>
      </c>
      <c r="P269" s="12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4">
        <f t="shared" si="36"/>
        <v>41785.452534722222</v>
      </c>
      <c r="T269" s="14">
        <f t="shared" si="37"/>
        <v>41815.452534722222</v>
      </c>
      <c r="U269" s="14" t="str">
        <f t="shared" si="38"/>
        <v>May</v>
      </c>
      <c r="V269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111.4</v>
      </c>
      <c r="P270" s="12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4">
        <f t="shared" si="36"/>
        <v>40809.15252314815</v>
      </c>
      <c r="T270" s="14">
        <f t="shared" si="37"/>
        <v>40854.194189814814</v>
      </c>
      <c r="U270" s="14" t="str">
        <f t="shared" si="38"/>
        <v>Sep</v>
      </c>
      <c r="V270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147.23376999999999</v>
      </c>
      <c r="P271" s="12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4">
        <f t="shared" si="36"/>
        <v>42758.197013888886</v>
      </c>
      <c r="T271" s="14">
        <f t="shared" si="37"/>
        <v>42788.197013888886</v>
      </c>
      <c r="U271" s="14" t="str">
        <f t="shared" si="38"/>
        <v>Jan</v>
      </c>
      <c r="V271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152.60869565217391</v>
      </c>
      <c r="P272" s="1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4">
        <f t="shared" si="36"/>
        <v>40637.866550925923</v>
      </c>
      <c r="T272" s="14">
        <f t="shared" si="37"/>
        <v>40688.166666666664</v>
      </c>
      <c r="U272" s="14" t="str">
        <f t="shared" si="38"/>
        <v>Apr</v>
      </c>
      <c r="V272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104.67999999999999</v>
      </c>
      <c r="P273" s="12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4">
        <f t="shared" si="36"/>
        <v>41612.10024305556</v>
      </c>
      <c r="T273" s="14">
        <f t="shared" si="37"/>
        <v>41641.333333333336</v>
      </c>
      <c r="U273" s="14" t="str">
        <f t="shared" si="38"/>
        <v>Dec</v>
      </c>
      <c r="V273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177.43366666666668</v>
      </c>
      <c r="P274" s="12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4">
        <f t="shared" si="36"/>
        <v>40235.900358796294</v>
      </c>
      <c r="T274" s="14">
        <f t="shared" si="37"/>
        <v>40296.78402777778</v>
      </c>
      <c r="U274" s="14" t="str">
        <f t="shared" si="38"/>
        <v>Feb</v>
      </c>
      <c r="V274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107.7758</v>
      </c>
      <c r="P275" s="12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4">
        <f t="shared" si="36"/>
        <v>40697.498449074075</v>
      </c>
      <c r="T275" s="14">
        <f t="shared" si="37"/>
        <v>40727.498449074075</v>
      </c>
      <c r="U275" s="14" t="str">
        <f t="shared" si="38"/>
        <v>Jun</v>
      </c>
      <c r="V275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156</v>
      </c>
      <c r="P276" s="12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4">
        <f t="shared" si="36"/>
        <v>40969.912372685183</v>
      </c>
      <c r="T276" s="14">
        <f t="shared" si="37"/>
        <v>41004.290972222225</v>
      </c>
      <c r="U276" s="14" t="str">
        <f t="shared" si="38"/>
        <v>Mar</v>
      </c>
      <c r="V276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108.395</v>
      </c>
      <c r="P277" s="12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4">
        <f t="shared" si="36"/>
        <v>41193.032013888893</v>
      </c>
      <c r="T277" s="14">
        <f t="shared" si="37"/>
        <v>41223.073680555557</v>
      </c>
      <c r="U277" s="14" t="str">
        <f t="shared" si="38"/>
        <v>Oct</v>
      </c>
      <c r="V277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147.6</v>
      </c>
      <c r="P278" s="12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4">
        <f t="shared" si="36"/>
        <v>40967.081874999996</v>
      </c>
      <c r="T278" s="14">
        <f t="shared" si="37"/>
        <v>41027.040208333332</v>
      </c>
      <c r="U278" s="14" t="str">
        <f t="shared" si="38"/>
        <v>Feb</v>
      </c>
      <c r="V278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110.38153846153847</v>
      </c>
      <c r="P279" s="12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4">
        <f t="shared" si="36"/>
        <v>42117.891423611116</v>
      </c>
      <c r="T279" s="14">
        <f t="shared" si="37"/>
        <v>42147.891423611116</v>
      </c>
      <c r="U279" s="14" t="str">
        <f t="shared" si="38"/>
        <v>Apr</v>
      </c>
      <c r="V279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150.34814814814814</v>
      </c>
      <c r="P280" s="12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4">
        <f t="shared" si="36"/>
        <v>41164.040960648148</v>
      </c>
      <c r="T280" s="14">
        <f t="shared" si="37"/>
        <v>41194.040960648148</v>
      </c>
      <c r="U280" s="14" t="str">
        <f t="shared" si="38"/>
        <v>Sep</v>
      </c>
      <c r="V280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157.31829411764707</v>
      </c>
      <c r="P281" s="12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4">
        <f t="shared" si="36"/>
        <v>42759.244166666671</v>
      </c>
      <c r="T281" s="14">
        <f t="shared" si="37"/>
        <v>42793.084027777775</v>
      </c>
      <c r="U281" s="14" t="str">
        <f t="shared" si="38"/>
        <v>Jan</v>
      </c>
      <c r="V281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156.14400000000001</v>
      </c>
      <c r="P282" s="1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4">
        <f t="shared" si="36"/>
        <v>41744.590682870366</v>
      </c>
      <c r="T282" s="14">
        <f t="shared" si="37"/>
        <v>41789.590682870366</v>
      </c>
      <c r="U282" s="14" t="str">
        <f t="shared" si="38"/>
        <v>Apr</v>
      </c>
      <c r="V282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120.58763636363636</v>
      </c>
      <c r="P283" s="12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4">
        <f t="shared" si="36"/>
        <v>39950.163344907407</v>
      </c>
      <c r="T283" s="14">
        <f t="shared" si="37"/>
        <v>40035.80972222222</v>
      </c>
      <c r="U283" s="14" t="str">
        <f t="shared" si="38"/>
        <v>May</v>
      </c>
      <c r="V283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101.18888888888888</v>
      </c>
      <c r="P284" s="12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4">
        <f t="shared" si="36"/>
        <v>40194.920046296298</v>
      </c>
      <c r="T284" s="14">
        <f t="shared" si="37"/>
        <v>40231.916666666664</v>
      </c>
      <c r="U284" s="14" t="str">
        <f t="shared" si="38"/>
        <v>Jan</v>
      </c>
      <c r="V284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114.27249999999999</v>
      </c>
      <c r="P285" s="12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4">
        <f t="shared" si="36"/>
        <v>40675.71</v>
      </c>
      <c r="T285" s="14">
        <f t="shared" si="37"/>
        <v>40695.207638888889</v>
      </c>
      <c r="U285" s="14" t="str">
        <f t="shared" si="38"/>
        <v>May</v>
      </c>
      <c r="V285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104.62615</v>
      </c>
      <c r="P286" s="12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4">
        <f t="shared" si="36"/>
        <v>40904.738194444442</v>
      </c>
      <c r="T286" s="14">
        <f t="shared" si="37"/>
        <v>40929.738194444442</v>
      </c>
      <c r="U286" s="14" t="str">
        <f t="shared" si="38"/>
        <v>Dec</v>
      </c>
      <c r="V286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228.82507142857142</v>
      </c>
      <c r="P287" s="12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4">
        <f t="shared" si="36"/>
        <v>41506.756111111114</v>
      </c>
      <c r="T287" s="14">
        <f t="shared" si="37"/>
        <v>41536.756111111114</v>
      </c>
      <c r="U287" s="14" t="str">
        <f t="shared" si="38"/>
        <v>Aug</v>
      </c>
      <c r="V287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109.15333333333332</v>
      </c>
      <c r="P288" s="12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4">
        <f t="shared" si="36"/>
        <v>41313.816249999996</v>
      </c>
      <c r="T288" s="14">
        <f t="shared" si="37"/>
        <v>41358.774583333332</v>
      </c>
      <c r="U288" s="14" t="str">
        <f t="shared" si="38"/>
        <v>Feb</v>
      </c>
      <c r="V288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176.29999999999998</v>
      </c>
      <c r="P289" s="12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4">
        <f t="shared" si="36"/>
        <v>41184.277986111112</v>
      </c>
      <c r="T289" s="14">
        <f t="shared" si="37"/>
        <v>41215.166666666664</v>
      </c>
      <c r="U289" s="14" t="str">
        <f t="shared" si="38"/>
        <v>Oct</v>
      </c>
      <c r="V289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103.21061999999999</v>
      </c>
      <c r="P290" s="12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4">
        <f t="shared" si="36"/>
        <v>41051.168900462959</v>
      </c>
      <c r="T290" s="14">
        <f t="shared" si="37"/>
        <v>41086.168900462959</v>
      </c>
      <c r="U290" s="14" t="str">
        <f t="shared" si="38"/>
        <v>May</v>
      </c>
      <c r="V290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104.82000000000001</v>
      </c>
      <c r="P291" s="12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4">
        <f t="shared" si="36"/>
        <v>41550.456412037034</v>
      </c>
      <c r="T291" s="14">
        <f t="shared" si="37"/>
        <v>41580.456412037034</v>
      </c>
      <c r="U291" s="14" t="str">
        <f t="shared" si="38"/>
        <v>Oct</v>
      </c>
      <c r="V291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106.68444444444445</v>
      </c>
      <c r="P292" s="1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4">
        <f t="shared" si="36"/>
        <v>40526.36917824074</v>
      </c>
      <c r="T292" s="14">
        <f t="shared" si="37"/>
        <v>40576.332638888889</v>
      </c>
      <c r="U292" s="14" t="str">
        <f t="shared" si="38"/>
        <v>Dec</v>
      </c>
      <c r="V292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120.02</v>
      </c>
      <c r="P293" s="12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4">
        <f t="shared" si="36"/>
        <v>41376.769050925926</v>
      </c>
      <c r="T293" s="14">
        <f t="shared" si="37"/>
        <v>41395.000694444447</v>
      </c>
      <c r="U293" s="14" t="str">
        <f t="shared" si="38"/>
        <v>Apr</v>
      </c>
      <c r="V293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101.50693333333334</v>
      </c>
      <c r="P294" s="12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4">
        <f t="shared" si="36"/>
        <v>40812.803229166668</v>
      </c>
      <c r="T294" s="14">
        <f t="shared" si="37"/>
        <v>40845.165972222225</v>
      </c>
      <c r="U294" s="14" t="str">
        <f t="shared" si="38"/>
        <v>Sep</v>
      </c>
      <c r="V294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101.38461538461539</v>
      </c>
      <c r="P295" s="12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4">
        <f t="shared" si="36"/>
        <v>41719.667986111112</v>
      </c>
      <c r="T295" s="14">
        <f t="shared" si="37"/>
        <v>41749.667986111112</v>
      </c>
      <c r="U295" s="14" t="str">
        <f t="shared" si="38"/>
        <v>Mar</v>
      </c>
      <c r="V295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100</v>
      </c>
      <c r="P296" s="12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4">
        <f t="shared" si="36"/>
        <v>40343.084421296298</v>
      </c>
      <c r="T296" s="14">
        <f t="shared" si="37"/>
        <v>40378.666666666664</v>
      </c>
      <c r="U296" s="14" t="str">
        <f t="shared" si="38"/>
        <v>Jun</v>
      </c>
      <c r="V296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133.10911999999999</v>
      </c>
      <c r="P297" s="12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4">
        <f t="shared" si="36"/>
        <v>41519.004733796297</v>
      </c>
      <c r="T297" s="14">
        <f t="shared" si="37"/>
        <v>41579</v>
      </c>
      <c r="U297" s="14" t="str">
        <f t="shared" si="38"/>
        <v>Sep</v>
      </c>
      <c r="V297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118.72620000000001</v>
      </c>
      <c r="P298" s="12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4">
        <f t="shared" si="36"/>
        <v>41134.475497685184</v>
      </c>
      <c r="T298" s="14">
        <f t="shared" si="37"/>
        <v>41159.475497685184</v>
      </c>
      <c r="U298" s="14" t="str">
        <f t="shared" si="38"/>
        <v>Aug</v>
      </c>
      <c r="V298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100.64</v>
      </c>
      <c r="P299" s="12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4">
        <f t="shared" si="36"/>
        <v>42089.72802083334</v>
      </c>
      <c r="T299" s="14">
        <f t="shared" si="37"/>
        <v>42125.165972222225</v>
      </c>
      <c r="U299" s="14" t="str">
        <f t="shared" si="38"/>
        <v>Mar</v>
      </c>
      <c r="V299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108.93241269841269</v>
      </c>
      <c r="P300" s="12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4">
        <f t="shared" si="36"/>
        <v>41709.463518518518</v>
      </c>
      <c r="T300" s="14">
        <f t="shared" si="37"/>
        <v>41768.875</v>
      </c>
      <c r="U300" s="14" t="str">
        <f t="shared" si="38"/>
        <v>Mar</v>
      </c>
      <c r="V300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178.95250000000001</v>
      </c>
      <c r="P301" s="12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4">
        <f t="shared" si="36"/>
        <v>40469.225231481483</v>
      </c>
      <c r="T301" s="14">
        <f t="shared" si="37"/>
        <v>40499.266898148147</v>
      </c>
      <c r="U301" s="14" t="str">
        <f t="shared" si="38"/>
        <v>Oct</v>
      </c>
      <c r="V301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101.72264</v>
      </c>
      <c r="P302" s="1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4">
        <f t="shared" si="36"/>
        <v>40626.959930555553</v>
      </c>
      <c r="T302" s="14">
        <f t="shared" si="37"/>
        <v>40657.959930555553</v>
      </c>
      <c r="U302" s="14" t="str">
        <f t="shared" si="38"/>
        <v>Mar</v>
      </c>
      <c r="V302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118.73499999999999</v>
      </c>
      <c r="P303" s="12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4">
        <f t="shared" si="36"/>
        <v>41312.737673611111</v>
      </c>
      <c r="T303" s="14">
        <f t="shared" si="37"/>
        <v>41352.696006944447</v>
      </c>
      <c r="U303" s="14" t="str">
        <f t="shared" si="38"/>
        <v>Feb</v>
      </c>
      <c r="V303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100.46</v>
      </c>
      <c r="P304" s="12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4">
        <f t="shared" si="36"/>
        <v>40933.856921296298</v>
      </c>
      <c r="T304" s="14">
        <f t="shared" si="37"/>
        <v>40963.856921296298</v>
      </c>
      <c r="U304" s="14" t="str">
        <f t="shared" si="38"/>
        <v>Jan</v>
      </c>
      <c r="V304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137.46666666666667</v>
      </c>
      <c r="P305" s="12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4">
        <f t="shared" si="36"/>
        <v>41032.071134259262</v>
      </c>
      <c r="T305" s="14">
        <f t="shared" si="37"/>
        <v>41062.071134259262</v>
      </c>
      <c r="U305" s="14" t="str">
        <f t="shared" si="38"/>
        <v>May</v>
      </c>
      <c r="V305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231.64705882352939</v>
      </c>
      <c r="P306" s="12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4">
        <f t="shared" si="36"/>
        <v>41114.094872685186</v>
      </c>
      <c r="T306" s="14">
        <f t="shared" si="37"/>
        <v>41153.083333333336</v>
      </c>
      <c r="U306" s="14" t="str">
        <f t="shared" si="38"/>
        <v>Jul</v>
      </c>
      <c r="V306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130.33333333333331</v>
      </c>
      <c r="P307" s="12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4">
        <f t="shared" si="36"/>
        <v>40948.630196759259</v>
      </c>
      <c r="T307" s="14">
        <f t="shared" si="37"/>
        <v>40978.630196759259</v>
      </c>
      <c r="U307" s="14" t="str">
        <f t="shared" si="38"/>
        <v>Feb</v>
      </c>
      <c r="V307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292.89999999999998</v>
      </c>
      <c r="P308" s="12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4">
        <f t="shared" si="36"/>
        <v>41333.837187500001</v>
      </c>
      <c r="T308" s="14">
        <f t="shared" si="37"/>
        <v>41353.795520833337</v>
      </c>
      <c r="U308" s="14" t="str">
        <f t="shared" si="38"/>
        <v>Feb</v>
      </c>
      <c r="V308">
        <f t="shared" si="3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111.31818181818183</v>
      </c>
      <c r="P309" s="12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4">
        <f t="shared" si="36"/>
        <v>41282.944456018515</v>
      </c>
      <c r="T309" s="14">
        <f t="shared" si="37"/>
        <v>41312.944456018515</v>
      </c>
      <c r="U309" s="14" t="str">
        <f t="shared" si="38"/>
        <v>Jan</v>
      </c>
      <c r="V309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105.56666666666668</v>
      </c>
      <c r="P310" s="12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4">
        <f t="shared" si="36"/>
        <v>40567.694560185184</v>
      </c>
      <c r="T310" s="14">
        <f t="shared" si="37"/>
        <v>40612.694560185184</v>
      </c>
      <c r="U310" s="14" t="str">
        <f t="shared" si="38"/>
        <v>Jan</v>
      </c>
      <c r="V310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118.94444444444446</v>
      </c>
      <c r="P311" s="12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4">
        <f t="shared" si="36"/>
        <v>41134.751550925925</v>
      </c>
      <c r="T311" s="14">
        <f t="shared" si="37"/>
        <v>41155.751550925925</v>
      </c>
      <c r="U311" s="14" t="str">
        <f t="shared" si="38"/>
        <v>Aug</v>
      </c>
      <c r="V311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104.129</v>
      </c>
      <c r="P312" s="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4">
        <f t="shared" si="36"/>
        <v>40821.183136574073</v>
      </c>
      <c r="T312" s="14">
        <f t="shared" si="37"/>
        <v>40836.083333333336</v>
      </c>
      <c r="U312" s="14" t="str">
        <f t="shared" si="38"/>
        <v>Oct</v>
      </c>
      <c r="V312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104.10165000000001</v>
      </c>
      <c r="P313" s="12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4">
        <f t="shared" si="36"/>
        <v>40868.219814814816</v>
      </c>
      <c r="T313" s="14">
        <f t="shared" si="37"/>
        <v>40909.332638888889</v>
      </c>
      <c r="U313" s="14" t="str">
        <f t="shared" si="38"/>
        <v>Nov</v>
      </c>
      <c r="V313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111.87499999999999</v>
      </c>
      <c r="P314" s="12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4">
        <f t="shared" si="36"/>
        <v>41348.877685185187</v>
      </c>
      <c r="T314" s="14">
        <f t="shared" si="37"/>
        <v>41378.877685185187</v>
      </c>
      <c r="U314" s="14" t="str">
        <f t="shared" si="38"/>
        <v>Mar</v>
      </c>
      <c r="V314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104.73529411764706</v>
      </c>
      <c r="P315" s="12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4">
        <f t="shared" si="36"/>
        <v>40357.227939814817</v>
      </c>
      <c r="T315" s="14">
        <f t="shared" si="37"/>
        <v>40401.665972222225</v>
      </c>
      <c r="U315" s="14" t="str">
        <f t="shared" si="38"/>
        <v>Jun</v>
      </c>
      <c r="V315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385.15000000000003</v>
      </c>
      <c r="P316" s="12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4">
        <f t="shared" si="36"/>
        <v>41304.833194444444</v>
      </c>
      <c r="T316" s="14">
        <f t="shared" si="37"/>
        <v>41334.833194444444</v>
      </c>
      <c r="U316" s="14" t="str">
        <f t="shared" si="38"/>
        <v>Jan</v>
      </c>
      <c r="V316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101.248</v>
      </c>
      <c r="P317" s="12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4">
        <f t="shared" si="36"/>
        <v>41113.77238425926</v>
      </c>
      <c r="T317" s="14">
        <f t="shared" si="37"/>
        <v>41143.77238425926</v>
      </c>
      <c r="U317" s="14" t="str">
        <f t="shared" si="38"/>
        <v>Jul</v>
      </c>
      <c r="V317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113.77333333333333</v>
      </c>
      <c r="P318" s="12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4">
        <f t="shared" si="36"/>
        <v>41950.923576388886</v>
      </c>
      <c r="T318" s="14">
        <f t="shared" si="37"/>
        <v>41984.207638888889</v>
      </c>
      <c r="U318" s="14" t="str">
        <f t="shared" si="38"/>
        <v>Nov</v>
      </c>
      <c r="V318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100.80333333333333</v>
      </c>
      <c r="P319" s="12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4">
        <f t="shared" si="36"/>
        <v>41589.676886574074</v>
      </c>
      <c r="T319" s="14">
        <f t="shared" si="37"/>
        <v>41619.676886574074</v>
      </c>
      <c r="U319" s="14" t="str">
        <f t="shared" si="38"/>
        <v>Nov</v>
      </c>
      <c r="V319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283.32</v>
      </c>
      <c r="P320" s="12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4">
        <f t="shared" si="36"/>
        <v>41330.038784722223</v>
      </c>
      <c r="T320" s="14">
        <f t="shared" si="37"/>
        <v>41359.997118055559</v>
      </c>
      <c r="U320" s="14" t="str">
        <f t="shared" si="38"/>
        <v>Feb</v>
      </c>
      <c r="V320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112.68</v>
      </c>
      <c r="P321" s="12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4">
        <f t="shared" si="36"/>
        <v>40123.83829861111</v>
      </c>
      <c r="T321" s="14">
        <f t="shared" si="37"/>
        <v>40211.332638888889</v>
      </c>
      <c r="U321" s="14" t="str">
        <f t="shared" si="38"/>
        <v>Nov</v>
      </c>
      <c r="V321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106.58000000000001</v>
      </c>
      <c r="P322" s="1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4">
        <f t="shared" si="36"/>
        <v>42331.551307870366</v>
      </c>
      <c r="T322" s="14">
        <f t="shared" si="37"/>
        <v>42360.958333333328</v>
      </c>
      <c r="U322" s="14" t="str">
        <f t="shared" si="38"/>
        <v>Nov</v>
      </c>
      <c r="V322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(E323/D323)*100</f>
        <v>102.66285714285715</v>
      </c>
      <c r="P323" s="12">
        <f t="shared" ref="P323:P386" si="41">(E323/L323)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 - FIND("/",N323))</f>
        <v>documentary</v>
      </c>
      <c r="S323" s="14">
        <f t="shared" ref="S323:S386" si="44">(((J323/60)/60)/24)+DATE(1970,1,1)</f>
        <v>42647.446597222224</v>
      </c>
      <c r="T323" s="14">
        <f t="shared" ref="T323:T386" si="45">(((I323/60)/60)/24)+DATE(1970,1,1)</f>
        <v>42682.488263888896</v>
      </c>
      <c r="U323" s="14" t="str">
        <f t="shared" ref="U323:U386" si="46">TEXT(S323,"mmm")</f>
        <v>Oct</v>
      </c>
      <c r="V323">
        <f t="shared" ref="V323:V386" si="47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107.91200000000001</v>
      </c>
      <c r="P324" s="12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4">
        <f t="shared" si="44"/>
        <v>42473.57</v>
      </c>
      <c r="T324" s="14">
        <f t="shared" si="45"/>
        <v>42503.57</v>
      </c>
      <c r="U324" s="14" t="str">
        <f t="shared" si="46"/>
        <v>Apr</v>
      </c>
      <c r="V324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123.07407407407408</v>
      </c>
      <c r="P325" s="12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4">
        <f t="shared" si="44"/>
        <v>42697.32136574074</v>
      </c>
      <c r="T325" s="14">
        <f t="shared" si="45"/>
        <v>42725.332638888889</v>
      </c>
      <c r="U325" s="14" t="str">
        <f t="shared" si="46"/>
        <v>Nov</v>
      </c>
      <c r="V325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101.6</v>
      </c>
      <c r="P326" s="12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4">
        <f t="shared" si="44"/>
        <v>42184.626250000001</v>
      </c>
      <c r="T326" s="14">
        <f t="shared" si="45"/>
        <v>42217.626250000001</v>
      </c>
      <c r="U326" s="14" t="str">
        <f t="shared" si="46"/>
        <v>Jun</v>
      </c>
      <c r="V326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104.396</v>
      </c>
      <c r="P327" s="12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4">
        <f t="shared" si="44"/>
        <v>42689.187881944439</v>
      </c>
      <c r="T327" s="14">
        <f t="shared" si="45"/>
        <v>42724.187881944439</v>
      </c>
      <c r="U327" s="14" t="str">
        <f t="shared" si="46"/>
        <v>Nov</v>
      </c>
      <c r="V327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112.92973333333333</v>
      </c>
      <c r="P328" s="12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4">
        <f t="shared" si="44"/>
        <v>42775.314884259264</v>
      </c>
      <c r="T328" s="14">
        <f t="shared" si="45"/>
        <v>42808.956250000003</v>
      </c>
      <c r="U328" s="14" t="str">
        <f t="shared" si="46"/>
        <v>Feb</v>
      </c>
      <c r="V328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136.4</v>
      </c>
      <c r="P329" s="12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4">
        <f t="shared" si="44"/>
        <v>42058.235289351855</v>
      </c>
      <c r="T329" s="14">
        <f t="shared" si="45"/>
        <v>42085.333333333328</v>
      </c>
      <c r="U329" s="14" t="str">
        <f t="shared" si="46"/>
        <v>Feb</v>
      </c>
      <c r="V329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103.61439999999999</v>
      </c>
      <c r="P330" s="12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4">
        <f t="shared" si="44"/>
        <v>42278.946620370371</v>
      </c>
      <c r="T330" s="14">
        <f t="shared" si="45"/>
        <v>42309.166666666672</v>
      </c>
      <c r="U330" s="14" t="str">
        <f t="shared" si="46"/>
        <v>Oct</v>
      </c>
      <c r="V330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105.5</v>
      </c>
      <c r="P331" s="12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4">
        <f t="shared" si="44"/>
        <v>42291.46674768519</v>
      </c>
      <c r="T331" s="14">
        <f t="shared" si="45"/>
        <v>42315.166666666672</v>
      </c>
      <c r="U331" s="14" t="str">
        <f t="shared" si="46"/>
        <v>Oct</v>
      </c>
      <c r="V331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101.82857142857142</v>
      </c>
      <c r="P332" s="1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4">
        <f t="shared" si="44"/>
        <v>41379.515775462962</v>
      </c>
      <c r="T332" s="14">
        <f t="shared" si="45"/>
        <v>41411.165972222225</v>
      </c>
      <c r="U332" s="14" t="str">
        <f t="shared" si="46"/>
        <v>Apr</v>
      </c>
      <c r="V332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106.60499999999999</v>
      </c>
      <c r="P333" s="12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4">
        <f t="shared" si="44"/>
        <v>42507.581412037034</v>
      </c>
      <c r="T333" s="14">
        <f t="shared" si="45"/>
        <v>42538.581412037034</v>
      </c>
      <c r="U333" s="14" t="str">
        <f t="shared" si="46"/>
        <v>May</v>
      </c>
      <c r="V333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113.015</v>
      </c>
      <c r="P334" s="12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4">
        <f t="shared" si="44"/>
        <v>42263.680289351847</v>
      </c>
      <c r="T334" s="14">
        <f t="shared" si="45"/>
        <v>42305.333333333328</v>
      </c>
      <c r="U334" s="14" t="str">
        <f t="shared" si="46"/>
        <v>Sep</v>
      </c>
      <c r="V334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125.22750000000001</v>
      </c>
      <c r="P335" s="12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4">
        <f t="shared" si="44"/>
        <v>42437.636469907404</v>
      </c>
      <c r="T335" s="14">
        <f t="shared" si="45"/>
        <v>42467.59480324074</v>
      </c>
      <c r="U335" s="14" t="str">
        <f t="shared" si="46"/>
        <v>Mar</v>
      </c>
      <c r="V335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101.19</v>
      </c>
      <c r="P336" s="12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4">
        <f t="shared" si="44"/>
        <v>42101.682372685187</v>
      </c>
      <c r="T336" s="14">
        <f t="shared" si="45"/>
        <v>42139.791666666672</v>
      </c>
      <c r="U336" s="14" t="str">
        <f t="shared" si="46"/>
        <v>Apr</v>
      </c>
      <c r="V336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102.76470588235294</v>
      </c>
      <c r="P337" s="12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4">
        <f t="shared" si="44"/>
        <v>42101.737442129626</v>
      </c>
      <c r="T337" s="14">
        <f t="shared" si="45"/>
        <v>42132.916666666672</v>
      </c>
      <c r="U337" s="14" t="str">
        <f t="shared" si="46"/>
        <v>Apr</v>
      </c>
      <c r="V337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116.83911999999998</v>
      </c>
      <c r="P338" s="12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4">
        <f t="shared" si="44"/>
        <v>42291.596273148149</v>
      </c>
      <c r="T338" s="14">
        <f t="shared" si="45"/>
        <v>42321.637939814813</v>
      </c>
      <c r="U338" s="14" t="str">
        <f t="shared" si="46"/>
        <v>Oct</v>
      </c>
      <c r="V338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101.16833333333335</v>
      </c>
      <c r="P339" s="12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4">
        <f t="shared" si="44"/>
        <v>42047.128564814819</v>
      </c>
      <c r="T339" s="14">
        <f t="shared" si="45"/>
        <v>42077.086898148147</v>
      </c>
      <c r="U339" s="14" t="str">
        <f t="shared" si="46"/>
        <v>Feb</v>
      </c>
      <c r="V339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110.13360000000002</v>
      </c>
      <c r="P340" s="12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4">
        <f t="shared" si="44"/>
        <v>42559.755671296298</v>
      </c>
      <c r="T340" s="14">
        <f t="shared" si="45"/>
        <v>42616.041666666672</v>
      </c>
      <c r="U340" s="14" t="str">
        <f t="shared" si="46"/>
        <v>Jul</v>
      </c>
      <c r="V340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108.08333333333333</v>
      </c>
      <c r="P341" s="12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4">
        <f t="shared" si="44"/>
        <v>42093.760046296295</v>
      </c>
      <c r="T341" s="14">
        <f t="shared" si="45"/>
        <v>42123.760046296295</v>
      </c>
      <c r="U341" s="14" t="str">
        <f t="shared" si="46"/>
        <v>Mar</v>
      </c>
      <c r="V341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125.02285714285715</v>
      </c>
      <c r="P342" s="1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4">
        <f t="shared" si="44"/>
        <v>42772.669062500005</v>
      </c>
      <c r="T342" s="14">
        <f t="shared" si="45"/>
        <v>42802.875</v>
      </c>
      <c r="U342" s="14" t="str">
        <f t="shared" si="46"/>
        <v>Feb</v>
      </c>
      <c r="V342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106.71428571428572</v>
      </c>
      <c r="P343" s="12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4">
        <f t="shared" si="44"/>
        <v>41894.879606481481</v>
      </c>
      <c r="T343" s="14">
        <f t="shared" si="45"/>
        <v>41913.165972222225</v>
      </c>
      <c r="U343" s="14" t="str">
        <f t="shared" si="46"/>
        <v>Sep</v>
      </c>
      <c r="V343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100.36639999999998</v>
      </c>
      <c r="P344" s="12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4">
        <f t="shared" si="44"/>
        <v>42459.780844907407</v>
      </c>
      <c r="T344" s="14">
        <f t="shared" si="45"/>
        <v>42489.780844907407</v>
      </c>
      <c r="U344" s="14" t="str">
        <f t="shared" si="46"/>
        <v>Mar</v>
      </c>
      <c r="V344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102.02863333333335</v>
      </c>
      <c r="P345" s="12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4">
        <f t="shared" si="44"/>
        <v>41926.73778935185</v>
      </c>
      <c r="T345" s="14">
        <f t="shared" si="45"/>
        <v>41957.125</v>
      </c>
      <c r="U345" s="14" t="str">
        <f t="shared" si="46"/>
        <v>Oct</v>
      </c>
      <c r="V345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102.08358208955224</v>
      </c>
      <c r="P346" s="12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4">
        <f t="shared" si="44"/>
        <v>42111.970995370371</v>
      </c>
      <c r="T346" s="14">
        <f t="shared" si="45"/>
        <v>42156.097222222219</v>
      </c>
      <c r="U346" s="14" t="str">
        <f t="shared" si="46"/>
        <v>Apr</v>
      </c>
      <c r="V346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123.27586206896552</v>
      </c>
      <c r="P347" s="12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4">
        <f t="shared" si="44"/>
        <v>42114.944328703699</v>
      </c>
      <c r="T347" s="14">
        <f t="shared" si="45"/>
        <v>42144.944328703699</v>
      </c>
      <c r="U347" s="14" t="str">
        <f t="shared" si="46"/>
        <v>Apr</v>
      </c>
      <c r="V347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170.28880000000001</v>
      </c>
      <c r="P348" s="12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4">
        <f t="shared" si="44"/>
        <v>42261.500243055561</v>
      </c>
      <c r="T348" s="14">
        <f t="shared" si="45"/>
        <v>42291.500243055561</v>
      </c>
      <c r="U348" s="14" t="str">
        <f t="shared" si="46"/>
        <v>Sep</v>
      </c>
      <c r="V348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111.59049999999999</v>
      </c>
      <c r="P349" s="12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4">
        <f t="shared" si="44"/>
        <v>42292.495474537034</v>
      </c>
      <c r="T349" s="14">
        <f t="shared" si="45"/>
        <v>42322.537141203706</v>
      </c>
      <c r="U349" s="14" t="str">
        <f t="shared" si="46"/>
        <v>Oct</v>
      </c>
      <c r="V349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103</v>
      </c>
      <c r="P350" s="12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4">
        <f t="shared" si="44"/>
        <v>42207.58699074074</v>
      </c>
      <c r="T350" s="14">
        <f t="shared" si="45"/>
        <v>42237.58699074074</v>
      </c>
      <c r="U350" s="14" t="str">
        <f t="shared" si="46"/>
        <v>Jul</v>
      </c>
      <c r="V350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106.63570159857905</v>
      </c>
      <c r="P351" s="12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4">
        <f t="shared" si="44"/>
        <v>42760.498935185184</v>
      </c>
      <c r="T351" s="14">
        <f t="shared" si="45"/>
        <v>42790.498935185184</v>
      </c>
      <c r="U351" s="14" t="str">
        <f t="shared" si="46"/>
        <v>Jan</v>
      </c>
      <c r="V351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114.75999999999999</v>
      </c>
      <c r="P352" s="1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4">
        <f t="shared" si="44"/>
        <v>42586.066076388888</v>
      </c>
      <c r="T352" s="14">
        <f t="shared" si="45"/>
        <v>42624.165972222225</v>
      </c>
      <c r="U352" s="14" t="str">
        <f t="shared" si="46"/>
        <v>Aug</v>
      </c>
      <c r="V352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127.34117647058822</v>
      </c>
      <c r="P353" s="12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4">
        <f t="shared" si="44"/>
        <v>42427.964745370366</v>
      </c>
      <c r="T353" s="14">
        <f t="shared" si="45"/>
        <v>42467.923078703709</v>
      </c>
      <c r="U353" s="14" t="str">
        <f t="shared" si="46"/>
        <v>Feb</v>
      </c>
      <c r="V353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116.56</v>
      </c>
      <c r="P354" s="12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4">
        <f t="shared" si="44"/>
        <v>41890.167453703703</v>
      </c>
      <c r="T354" s="14">
        <f t="shared" si="45"/>
        <v>41920.167453703703</v>
      </c>
      <c r="U354" s="14" t="str">
        <f t="shared" si="46"/>
        <v>Sep</v>
      </c>
      <c r="V354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108.61819426615318</v>
      </c>
      <c r="P355" s="12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4">
        <f t="shared" si="44"/>
        <v>42297.791886574079</v>
      </c>
      <c r="T355" s="14">
        <f t="shared" si="45"/>
        <v>42327.833553240736</v>
      </c>
      <c r="U355" s="14" t="str">
        <f t="shared" si="46"/>
        <v>Oct</v>
      </c>
      <c r="V355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103.94285714285714</v>
      </c>
      <c r="P356" s="12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4">
        <f t="shared" si="44"/>
        <v>42438.827789351853</v>
      </c>
      <c r="T356" s="14">
        <f t="shared" si="45"/>
        <v>42468.786122685182</v>
      </c>
      <c r="U356" s="14" t="str">
        <f t="shared" si="46"/>
        <v>Mar</v>
      </c>
      <c r="V356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116.25714285714285</v>
      </c>
      <c r="P357" s="12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4">
        <f t="shared" si="44"/>
        <v>41943.293912037036</v>
      </c>
      <c r="T357" s="14">
        <f t="shared" si="45"/>
        <v>41974.3355787037</v>
      </c>
      <c r="U357" s="14" t="str">
        <f t="shared" si="46"/>
        <v>Oct</v>
      </c>
      <c r="V357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102.69239999999999</v>
      </c>
      <c r="P358" s="12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4">
        <f t="shared" si="44"/>
        <v>42415.803159722222</v>
      </c>
      <c r="T358" s="14">
        <f t="shared" si="45"/>
        <v>42445.761493055557</v>
      </c>
      <c r="U358" s="14" t="str">
        <f t="shared" si="46"/>
        <v>Feb</v>
      </c>
      <c r="V358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174</v>
      </c>
      <c r="P359" s="12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4">
        <f t="shared" si="44"/>
        <v>42078.222187499996</v>
      </c>
      <c r="T359" s="14">
        <f t="shared" si="45"/>
        <v>42118.222187499996</v>
      </c>
      <c r="U359" s="14" t="str">
        <f t="shared" si="46"/>
        <v>Mar</v>
      </c>
      <c r="V359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103.08800000000001</v>
      </c>
      <c r="P360" s="12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4">
        <f t="shared" si="44"/>
        <v>42507.860196759255</v>
      </c>
      <c r="T360" s="14">
        <f t="shared" si="45"/>
        <v>42536.625</v>
      </c>
      <c r="U360" s="14" t="str">
        <f t="shared" si="46"/>
        <v>May</v>
      </c>
      <c r="V360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104.85537190082646</v>
      </c>
      <c r="P361" s="12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4">
        <f t="shared" si="44"/>
        <v>41935.070486111108</v>
      </c>
      <c r="T361" s="14">
        <f t="shared" si="45"/>
        <v>41957.216666666667</v>
      </c>
      <c r="U361" s="14" t="str">
        <f t="shared" si="46"/>
        <v>Oct</v>
      </c>
      <c r="V361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101.375</v>
      </c>
      <c r="P362" s="1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4">
        <f t="shared" si="44"/>
        <v>42163.897916666669</v>
      </c>
      <c r="T362" s="14">
        <f t="shared" si="45"/>
        <v>42208.132638888885</v>
      </c>
      <c r="U362" s="14" t="str">
        <f t="shared" si="46"/>
        <v>Jun</v>
      </c>
      <c r="V362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111.07699999999998</v>
      </c>
      <c r="P363" s="12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4">
        <f t="shared" si="44"/>
        <v>41936.001226851848</v>
      </c>
      <c r="T363" s="14">
        <f t="shared" si="45"/>
        <v>41966.042893518519</v>
      </c>
      <c r="U363" s="14" t="str">
        <f t="shared" si="46"/>
        <v>Oct</v>
      </c>
      <c r="V363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124.15933781686496</v>
      </c>
      <c r="P364" s="12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4">
        <f t="shared" si="44"/>
        <v>41837.210543981484</v>
      </c>
      <c r="T364" s="14">
        <f t="shared" si="45"/>
        <v>41859</v>
      </c>
      <c r="U364" s="14" t="str">
        <f t="shared" si="46"/>
        <v>Jul</v>
      </c>
      <c r="V364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101.33333333333334</v>
      </c>
      <c r="P365" s="12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4">
        <f t="shared" si="44"/>
        <v>40255.744629629626</v>
      </c>
      <c r="T365" s="14">
        <f t="shared" si="45"/>
        <v>40300.806944444441</v>
      </c>
      <c r="U365" s="14" t="str">
        <f t="shared" si="46"/>
        <v>Mar</v>
      </c>
      <c r="V365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110.16142857142856</v>
      </c>
      <c r="P366" s="12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4">
        <f t="shared" si="44"/>
        <v>41780.859629629631</v>
      </c>
      <c r="T366" s="14">
        <f t="shared" si="45"/>
        <v>41811.165972222225</v>
      </c>
      <c r="U366" s="14" t="str">
        <f t="shared" si="46"/>
        <v>May</v>
      </c>
      <c r="V366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103.97333333333334</v>
      </c>
      <c r="P367" s="12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4">
        <f t="shared" si="44"/>
        <v>41668.606469907405</v>
      </c>
      <c r="T367" s="14">
        <f t="shared" si="45"/>
        <v>41698.606469907405</v>
      </c>
      <c r="U367" s="14" t="str">
        <f t="shared" si="46"/>
        <v>Jan</v>
      </c>
      <c r="V367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101.31578947368421</v>
      </c>
      <c r="P368" s="12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4">
        <f t="shared" si="44"/>
        <v>41019.793032407404</v>
      </c>
      <c r="T368" s="14">
        <f t="shared" si="45"/>
        <v>41049.793032407404</v>
      </c>
      <c r="U368" s="14" t="str">
        <f t="shared" si="46"/>
        <v>Apr</v>
      </c>
      <c r="V368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103.3501</v>
      </c>
      <c r="P369" s="12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4">
        <f t="shared" si="44"/>
        <v>41355.577291666668</v>
      </c>
      <c r="T369" s="14">
        <f t="shared" si="45"/>
        <v>41395.207638888889</v>
      </c>
      <c r="U369" s="14" t="str">
        <f t="shared" si="46"/>
        <v>Mar</v>
      </c>
      <c r="V369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104.11200000000001</v>
      </c>
      <c r="P370" s="12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4">
        <f t="shared" si="44"/>
        <v>42043.605578703704</v>
      </c>
      <c r="T370" s="14">
        <f t="shared" si="45"/>
        <v>42078.563912037032</v>
      </c>
      <c r="U370" s="14" t="str">
        <f t="shared" si="46"/>
        <v>Feb</v>
      </c>
      <c r="V370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110.15569230769231</v>
      </c>
      <c r="P371" s="12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4">
        <f t="shared" si="44"/>
        <v>40893.551724537036</v>
      </c>
      <c r="T371" s="14">
        <f t="shared" si="45"/>
        <v>40923.551724537036</v>
      </c>
      <c r="U371" s="14" t="str">
        <f t="shared" si="46"/>
        <v>Dec</v>
      </c>
      <c r="V371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122.02</v>
      </c>
      <c r="P372" s="1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4">
        <f t="shared" si="44"/>
        <v>42711.795138888891</v>
      </c>
      <c r="T372" s="14">
        <f t="shared" si="45"/>
        <v>42741.795138888891</v>
      </c>
      <c r="U372" s="14" t="str">
        <f t="shared" si="46"/>
        <v>Dec</v>
      </c>
      <c r="V372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114.16866666666667</v>
      </c>
      <c r="P373" s="12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4">
        <f t="shared" si="44"/>
        <v>41261.767812500002</v>
      </c>
      <c r="T373" s="14">
        <f t="shared" si="45"/>
        <v>41306.767812500002</v>
      </c>
      <c r="U373" s="14" t="str">
        <f t="shared" si="46"/>
        <v>Dec</v>
      </c>
      <c r="V373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125.33333333333334</v>
      </c>
      <c r="P374" s="12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4">
        <f t="shared" si="44"/>
        <v>42425.576898148152</v>
      </c>
      <c r="T374" s="14">
        <f t="shared" si="45"/>
        <v>42465.666666666672</v>
      </c>
      <c r="U374" s="14" t="str">
        <f t="shared" si="46"/>
        <v>Feb</v>
      </c>
      <c r="V374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106.66666666666667</v>
      </c>
      <c r="P375" s="12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4">
        <f t="shared" si="44"/>
        <v>41078.91201388889</v>
      </c>
      <c r="T375" s="14">
        <f t="shared" si="45"/>
        <v>41108.91201388889</v>
      </c>
      <c r="U375" s="14" t="str">
        <f t="shared" si="46"/>
        <v>Jun</v>
      </c>
      <c r="V375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130.65</v>
      </c>
      <c r="P376" s="12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4">
        <f t="shared" si="44"/>
        <v>40757.889247685183</v>
      </c>
      <c r="T376" s="14">
        <f t="shared" si="45"/>
        <v>40802.889247685183</v>
      </c>
      <c r="U376" s="14" t="str">
        <f t="shared" si="46"/>
        <v>Aug</v>
      </c>
      <c r="V376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120</v>
      </c>
      <c r="P377" s="12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4">
        <f t="shared" si="44"/>
        <v>41657.985081018516</v>
      </c>
      <c r="T377" s="14">
        <f t="shared" si="45"/>
        <v>41699.720833333333</v>
      </c>
      <c r="U377" s="14" t="str">
        <f t="shared" si="46"/>
        <v>Jan</v>
      </c>
      <c r="V377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105.9591836734694</v>
      </c>
      <c r="P378" s="12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4">
        <f t="shared" si="44"/>
        <v>42576.452731481477</v>
      </c>
      <c r="T378" s="14">
        <f t="shared" si="45"/>
        <v>42607.452731481477</v>
      </c>
      <c r="U378" s="14" t="str">
        <f t="shared" si="46"/>
        <v>Jul</v>
      </c>
      <c r="V378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114.39999999999999</v>
      </c>
      <c r="P379" s="12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4">
        <f t="shared" si="44"/>
        <v>42292.250787037032</v>
      </c>
      <c r="T379" s="14">
        <f t="shared" si="45"/>
        <v>42322.292361111111</v>
      </c>
      <c r="U379" s="14" t="str">
        <f t="shared" si="46"/>
        <v>Oct</v>
      </c>
      <c r="V379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111.76666666666665</v>
      </c>
      <c r="P380" s="12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4">
        <f t="shared" si="44"/>
        <v>42370.571851851855</v>
      </c>
      <c r="T380" s="14">
        <f t="shared" si="45"/>
        <v>42394.994444444441</v>
      </c>
      <c r="U380" s="14" t="str">
        <f t="shared" si="46"/>
        <v>Jan</v>
      </c>
      <c r="V380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116.08000000000001</v>
      </c>
      <c r="P381" s="12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4">
        <f t="shared" si="44"/>
        <v>40987.688333333332</v>
      </c>
      <c r="T381" s="14">
        <f t="shared" si="45"/>
        <v>41032.688333333332</v>
      </c>
      <c r="U381" s="14" t="str">
        <f t="shared" si="46"/>
        <v>Mar</v>
      </c>
      <c r="V381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141.5</v>
      </c>
      <c r="P382" s="1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4">
        <f t="shared" si="44"/>
        <v>42367.719814814816</v>
      </c>
      <c r="T382" s="14">
        <f t="shared" si="45"/>
        <v>42392.719814814816</v>
      </c>
      <c r="U382" s="14" t="str">
        <f t="shared" si="46"/>
        <v>Dec</v>
      </c>
      <c r="V382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104.72999999999999</v>
      </c>
      <c r="P383" s="12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4">
        <f t="shared" si="44"/>
        <v>41085.698113425926</v>
      </c>
      <c r="T383" s="14">
        <f t="shared" si="45"/>
        <v>41120.208333333336</v>
      </c>
      <c r="U383" s="14" t="str">
        <f t="shared" si="46"/>
        <v>Jun</v>
      </c>
      <c r="V383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255.83333333333331</v>
      </c>
      <c r="P384" s="12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4">
        <f t="shared" si="44"/>
        <v>41144.709490740745</v>
      </c>
      <c r="T384" s="14">
        <f t="shared" si="45"/>
        <v>41158.709490740745</v>
      </c>
      <c r="U384" s="14" t="str">
        <f t="shared" si="46"/>
        <v>Aug</v>
      </c>
      <c r="V384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206.70670670670671</v>
      </c>
      <c r="P385" s="12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4">
        <f t="shared" si="44"/>
        <v>41755.117581018516</v>
      </c>
      <c r="T385" s="14">
        <f t="shared" si="45"/>
        <v>41778.117581018516</v>
      </c>
      <c r="U385" s="14" t="str">
        <f t="shared" si="46"/>
        <v>Apr</v>
      </c>
      <c r="V385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112.105</v>
      </c>
      <c r="P386" s="12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4">
        <f t="shared" si="44"/>
        <v>41980.781793981485</v>
      </c>
      <c r="T386" s="14">
        <f t="shared" si="45"/>
        <v>42010.781793981485</v>
      </c>
      <c r="U386" s="14" t="str">
        <f t="shared" si="46"/>
        <v>Dec</v>
      </c>
      <c r="V386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(E387/D387)*100</f>
        <v>105.982</v>
      </c>
      <c r="P387" s="12">
        <f t="shared" ref="P387:P450" si="49">(E387/L387)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 - FIND("/",N387))</f>
        <v>documentary</v>
      </c>
      <c r="S387" s="14">
        <f t="shared" ref="S387:S450" si="52">(((J387/60)/60)/24)+DATE(1970,1,1)</f>
        <v>41934.584502314814</v>
      </c>
      <c r="T387" s="14">
        <f t="shared" ref="T387:T450" si="53">(((I387/60)/60)/24)+DATE(1970,1,1)</f>
        <v>41964.626168981486</v>
      </c>
      <c r="U387" s="14" t="str">
        <f t="shared" ref="U387:U450" si="54">TEXT(S387,"mmm")</f>
        <v>Oct</v>
      </c>
      <c r="V387">
        <f t="shared" ref="V387:V450" si="55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100.16666666666667</v>
      </c>
      <c r="P388" s="12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4">
        <f t="shared" si="52"/>
        <v>42211.951284722221</v>
      </c>
      <c r="T388" s="14">
        <f t="shared" si="53"/>
        <v>42226.951284722221</v>
      </c>
      <c r="U388" s="14" t="str">
        <f t="shared" si="54"/>
        <v>Jul</v>
      </c>
      <c r="V388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213.98947368421051</v>
      </c>
      <c r="P389" s="12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4">
        <f t="shared" si="52"/>
        <v>42200.67659722222</v>
      </c>
      <c r="T389" s="14">
        <f t="shared" si="53"/>
        <v>42231.25</v>
      </c>
      <c r="U389" s="14" t="str">
        <f t="shared" si="54"/>
        <v>Jul</v>
      </c>
      <c r="V389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126.16000000000001</v>
      </c>
      <c r="P390" s="12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4">
        <f t="shared" si="52"/>
        <v>42549.076157407413</v>
      </c>
      <c r="T390" s="14">
        <f t="shared" si="53"/>
        <v>42579.076157407413</v>
      </c>
      <c r="U390" s="14" t="str">
        <f t="shared" si="54"/>
        <v>Jun</v>
      </c>
      <c r="V390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181.53547058823528</v>
      </c>
      <c r="P391" s="12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4">
        <f t="shared" si="52"/>
        <v>41674.063078703701</v>
      </c>
      <c r="T391" s="14">
        <f t="shared" si="53"/>
        <v>41705.957638888889</v>
      </c>
      <c r="U391" s="14" t="str">
        <f t="shared" si="54"/>
        <v>Feb</v>
      </c>
      <c r="V391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100</v>
      </c>
      <c r="P392" s="1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4">
        <f t="shared" si="52"/>
        <v>42112.036712962959</v>
      </c>
      <c r="T392" s="14">
        <f t="shared" si="53"/>
        <v>42132.036712962959</v>
      </c>
      <c r="U392" s="14" t="str">
        <f t="shared" si="54"/>
        <v>Apr</v>
      </c>
      <c r="V392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100.61</v>
      </c>
      <c r="P393" s="12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4">
        <f t="shared" si="52"/>
        <v>40865.042256944449</v>
      </c>
      <c r="T393" s="14">
        <f t="shared" si="53"/>
        <v>40895.040972222225</v>
      </c>
      <c r="U393" s="14" t="str">
        <f t="shared" si="54"/>
        <v>Nov</v>
      </c>
      <c r="V393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100.9027027027027</v>
      </c>
      <c r="P394" s="12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4">
        <f t="shared" si="52"/>
        <v>40763.717256944445</v>
      </c>
      <c r="T394" s="14">
        <f t="shared" si="53"/>
        <v>40794.125</v>
      </c>
      <c r="U394" s="14" t="str">
        <f t="shared" si="54"/>
        <v>Aug</v>
      </c>
      <c r="V394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110.446</v>
      </c>
      <c r="P395" s="12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4">
        <f t="shared" si="52"/>
        <v>41526.708935185183</v>
      </c>
      <c r="T395" s="14">
        <f t="shared" si="53"/>
        <v>41557.708935185183</v>
      </c>
      <c r="U395" s="14" t="str">
        <f t="shared" si="54"/>
        <v>Sep</v>
      </c>
      <c r="V395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111.8936170212766</v>
      </c>
      <c r="P396" s="12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4">
        <f t="shared" si="52"/>
        <v>42417.818078703705</v>
      </c>
      <c r="T396" s="14">
        <f t="shared" si="53"/>
        <v>42477.776412037041</v>
      </c>
      <c r="U396" s="14" t="str">
        <f t="shared" si="54"/>
        <v>Feb</v>
      </c>
      <c r="V396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108.04450000000001</v>
      </c>
      <c r="P397" s="12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4">
        <f t="shared" si="52"/>
        <v>40990.909259259257</v>
      </c>
      <c r="T397" s="14">
        <f t="shared" si="53"/>
        <v>41026.897222222222</v>
      </c>
      <c r="U397" s="14" t="str">
        <f t="shared" si="54"/>
        <v>Mar</v>
      </c>
      <c r="V397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106.66666666666667</v>
      </c>
      <c r="P398" s="12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4">
        <f t="shared" si="52"/>
        <v>41082.564884259256</v>
      </c>
      <c r="T398" s="14">
        <f t="shared" si="53"/>
        <v>41097.564884259256</v>
      </c>
      <c r="U398" s="14" t="str">
        <f t="shared" si="54"/>
        <v>Jun</v>
      </c>
      <c r="V398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103.90027322404372</v>
      </c>
      <c r="P399" s="12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4">
        <f t="shared" si="52"/>
        <v>40379.776435185187</v>
      </c>
      <c r="T399" s="14">
        <f t="shared" si="53"/>
        <v>40422.155555555553</v>
      </c>
      <c r="U399" s="14" t="str">
        <f t="shared" si="54"/>
        <v>Jul</v>
      </c>
      <c r="V399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125.16000000000001</v>
      </c>
      <c r="P400" s="12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4">
        <f t="shared" si="52"/>
        <v>42078.793124999997</v>
      </c>
      <c r="T400" s="14">
        <f t="shared" si="53"/>
        <v>42123.793124999997</v>
      </c>
      <c r="U400" s="14" t="str">
        <f t="shared" si="54"/>
        <v>Mar</v>
      </c>
      <c r="V400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106.80499999999999</v>
      </c>
      <c r="P401" s="12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4">
        <f t="shared" si="52"/>
        <v>42687.875775462962</v>
      </c>
      <c r="T401" s="14">
        <f t="shared" si="53"/>
        <v>42718.5</v>
      </c>
      <c r="U401" s="14" t="str">
        <f t="shared" si="54"/>
        <v>Nov</v>
      </c>
      <c r="V401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112.30249999999999</v>
      </c>
      <c r="P402" s="1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4">
        <f t="shared" si="52"/>
        <v>41745.635960648149</v>
      </c>
      <c r="T402" s="14">
        <f t="shared" si="53"/>
        <v>41776.145833333336</v>
      </c>
      <c r="U402" s="14" t="str">
        <f t="shared" si="54"/>
        <v>Apr</v>
      </c>
      <c r="V402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103.812</v>
      </c>
      <c r="P403" s="12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4">
        <f t="shared" si="52"/>
        <v>40732.842245370368</v>
      </c>
      <c r="T403" s="14">
        <f t="shared" si="53"/>
        <v>40762.842245370368</v>
      </c>
      <c r="U403" s="14" t="str">
        <f t="shared" si="54"/>
        <v>Jul</v>
      </c>
      <c r="V403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141.65</v>
      </c>
      <c r="P404" s="12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4">
        <f t="shared" si="52"/>
        <v>42292.539548611108</v>
      </c>
      <c r="T404" s="14">
        <f t="shared" si="53"/>
        <v>42313.58121527778</v>
      </c>
      <c r="U404" s="14" t="str">
        <f t="shared" si="54"/>
        <v>Oct</v>
      </c>
      <c r="V404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105.25999999999999</v>
      </c>
      <c r="P405" s="12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4">
        <f t="shared" si="52"/>
        <v>40718.310659722221</v>
      </c>
      <c r="T405" s="14">
        <f t="shared" si="53"/>
        <v>40765.297222222223</v>
      </c>
      <c r="U405" s="14" t="str">
        <f t="shared" si="54"/>
        <v>Jun</v>
      </c>
      <c r="V405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103.09142857142857</v>
      </c>
      <c r="P406" s="12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4">
        <f t="shared" si="52"/>
        <v>41646.628032407411</v>
      </c>
      <c r="T406" s="14">
        <f t="shared" si="53"/>
        <v>41675.961111111108</v>
      </c>
      <c r="U406" s="14" t="str">
        <f t="shared" si="54"/>
        <v>Jan</v>
      </c>
      <c r="V406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107.65957446808511</v>
      </c>
      <c r="P407" s="12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4">
        <f t="shared" si="52"/>
        <v>41674.08494212963</v>
      </c>
      <c r="T407" s="14">
        <f t="shared" si="53"/>
        <v>41704.08494212963</v>
      </c>
      <c r="U407" s="14" t="str">
        <f t="shared" si="54"/>
        <v>Feb</v>
      </c>
      <c r="V407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107.70464285714286</v>
      </c>
      <c r="P408" s="12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4">
        <f t="shared" si="52"/>
        <v>40638.162465277775</v>
      </c>
      <c r="T408" s="14">
        <f t="shared" si="53"/>
        <v>40672.249305555553</v>
      </c>
      <c r="U408" s="14" t="str">
        <f t="shared" si="54"/>
        <v>Apr</v>
      </c>
      <c r="V408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101.55000000000001</v>
      </c>
      <c r="P409" s="12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4">
        <f t="shared" si="52"/>
        <v>40806.870949074073</v>
      </c>
      <c r="T409" s="14">
        <f t="shared" si="53"/>
        <v>40866.912615740745</v>
      </c>
      <c r="U409" s="14" t="str">
        <f t="shared" si="54"/>
        <v>Sep</v>
      </c>
      <c r="V409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101.43766666666667</v>
      </c>
      <c r="P410" s="12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4">
        <f t="shared" si="52"/>
        <v>41543.735995370371</v>
      </c>
      <c r="T410" s="14">
        <f t="shared" si="53"/>
        <v>41583.777662037035</v>
      </c>
      <c r="U410" s="14" t="str">
        <f t="shared" si="54"/>
        <v>Sep</v>
      </c>
      <c r="V410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136.80000000000001</v>
      </c>
      <c r="P411" s="12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4">
        <f t="shared" si="52"/>
        <v>42543.862777777773</v>
      </c>
      <c r="T411" s="14">
        <f t="shared" si="53"/>
        <v>42573.862777777773</v>
      </c>
      <c r="U411" s="14" t="str">
        <f t="shared" si="54"/>
        <v>Jun</v>
      </c>
      <c r="V411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128.29999999999998</v>
      </c>
      <c r="P412" s="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4">
        <f t="shared" si="52"/>
        <v>42113.981446759266</v>
      </c>
      <c r="T412" s="14">
        <f t="shared" si="53"/>
        <v>42173.981446759266</v>
      </c>
      <c r="U412" s="14" t="str">
        <f t="shared" si="54"/>
        <v>Apr</v>
      </c>
      <c r="V412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101.05</v>
      </c>
      <c r="P413" s="12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4">
        <f t="shared" si="52"/>
        <v>41598.17597222222</v>
      </c>
      <c r="T413" s="14">
        <f t="shared" si="53"/>
        <v>41630.208333333336</v>
      </c>
      <c r="U413" s="14" t="str">
        <f t="shared" si="54"/>
        <v>Nov</v>
      </c>
      <c r="V413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126.84</v>
      </c>
      <c r="P414" s="12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4">
        <f t="shared" si="52"/>
        <v>41099.742800925924</v>
      </c>
      <c r="T414" s="14">
        <f t="shared" si="53"/>
        <v>41115.742800925924</v>
      </c>
      <c r="U414" s="14" t="str">
        <f t="shared" si="54"/>
        <v>Jul</v>
      </c>
      <c r="V414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105.0859375</v>
      </c>
      <c r="P415" s="12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4">
        <f t="shared" si="52"/>
        <v>41079.877442129626</v>
      </c>
      <c r="T415" s="14">
        <f t="shared" si="53"/>
        <v>41109.877442129626</v>
      </c>
      <c r="U415" s="14" t="str">
        <f t="shared" si="54"/>
        <v>Jun</v>
      </c>
      <c r="V415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102.85405405405406</v>
      </c>
      <c r="P416" s="12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4">
        <f t="shared" si="52"/>
        <v>41529.063252314816</v>
      </c>
      <c r="T416" s="14">
        <f t="shared" si="53"/>
        <v>41559.063252314816</v>
      </c>
      <c r="U416" s="14" t="str">
        <f t="shared" si="54"/>
        <v>Sep</v>
      </c>
      <c r="V416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102.14714285714285</v>
      </c>
      <c r="P417" s="12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4">
        <f t="shared" si="52"/>
        <v>41904.851875</v>
      </c>
      <c r="T417" s="14">
        <f t="shared" si="53"/>
        <v>41929.5</v>
      </c>
      <c r="U417" s="14" t="str">
        <f t="shared" si="54"/>
        <v>Sep</v>
      </c>
      <c r="V417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120.21700000000001</v>
      </c>
      <c r="P418" s="12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4">
        <f t="shared" si="52"/>
        <v>41648.396192129629</v>
      </c>
      <c r="T418" s="14">
        <f t="shared" si="53"/>
        <v>41678.396192129629</v>
      </c>
      <c r="U418" s="14" t="str">
        <f t="shared" si="54"/>
        <v>Jan</v>
      </c>
      <c r="V418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100.24761904761905</v>
      </c>
      <c r="P419" s="12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4">
        <f t="shared" si="52"/>
        <v>41360.970601851855</v>
      </c>
      <c r="T419" s="14">
        <f t="shared" si="53"/>
        <v>41372.189583333333</v>
      </c>
      <c r="U419" s="14" t="str">
        <f t="shared" si="54"/>
        <v>Mar</v>
      </c>
      <c r="V419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100.63392857142857</v>
      </c>
      <c r="P420" s="12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4">
        <f t="shared" si="52"/>
        <v>42178.282372685186</v>
      </c>
      <c r="T420" s="14">
        <f t="shared" si="53"/>
        <v>42208.282372685186</v>
      </c>
      <c r="U420" s="14" t="str">
        <f t="shared" si="54"/>
        <v>Jun</v>
      </c>
      <c r="V420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100.4375</v>
      </c>
      <c r="P421" s="12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4">
        <f t="shared" si="52"/>
        <v>41394.842442129629</v>
      </c>
      <c r="T421" s="14">
        <f t="shared" si="53"/>
        <v>41454.842442129629</v>
      </c>
      <c r="U421" s="14" t="str">
        <f t="shared" si="54"/>
        <v>Apr</v>
      </c>
      <c r="V421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0.43939393939393934</v>
      </c>
      <c r="P422" s="1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4">
        <f t="shared" si="52"/>
        <v>41682.23646990741</v>
      </c>
      <c r="T422" s="14">
        <f t="shared" si="53"/>
        <v>41712.194803240738</v>
      </c>
      <c r="U422" s="14" t="str">
        <f t="shared" si="54"/>
        <v>Feb</v>
      </c>
      <c r="V422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2.0066666666666668</v>
      </c>
      <c r="P423" s="12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4">
        <f t="shared" si="52"/>
        <v>42177.491388888884</v>
      </c>
      <c r="T423" s="14">
        <f t="shared" si="53"/>
        <v>42237.491388888884</v>
      </c>
      <c r="U423" s="14" t="str">
        <f t="shared" si="54"/>
        <v>Jun</v>
      </c>
      <c r="V423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1.075</v>
      </c>
      <c r="P424" s="12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4">
        <f t="shared" si="52"/>
        <v>41863.260381944441</v>
      </c>
      <c r="T424" s="14">
        <f t="shared" si="53"/>
        <v>41893.260381944441</v>
      </c>
      <c r="U424" s="14" t="str">
        <f t="shared" si="54"/>
        <v>Aug</v>
      </c>
      <c r="V424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0.76500000000000001</v>
      </c>
      <c r="P425" s="12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4">
        <f t="shared" si="52"/>
        <v>41400.92627314815</v>
      </c>
      <c r="T425" s="14">
        <f t="shared" si="53"/>
        <v>41430.92627314815</v>
      </c>
      <c r="U425" s="14" t="str">
        <f t="shared" si="54"/>
        <v>May</v>
      </c>
      <c r="V425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6.7966666666666677</v>
      </c>
      <c r="P426" s="12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4">
        <f t="shared" si="52"/>
        <v>40934.376145833332</v>
      </c>
      <c r="T426" s="14">
        <f t="shared" si="53"/>
        <v>40994.334479166668</v>
      </c>
      <c r="U426" s="14" t="str">
        <f t="shared" si="54"/>
        <v>Jan</v>
      </c>
      <c r="V426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1.2E-2</v>
      </c>
      <c r="P427" s="12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4">
        <f t="shared" si="52"/>
        <v>42275.861157407402</v>
      </c>
      <c r="T427" s="14">
        <f t="shared" si="53"/>
        <v>42335.902824074074</v>
      </c>
      <c r="U427" s="14" t="str">
        <f t="shared" si="54"/>
        <v>Sep</v>
      </c>
      <c r="V427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1.3299999999999998</v>
      </c>
      <c r="P428" s="12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4">
        <f t="shared" si="52"/>
        <v>42400.711967592593</v>
      </c>
      <c r="T428" s="14">
        <f t="shared" si="53"/>
        <v>42430.711967592593</v>
      </c>
      <c r="U428" s="14" t="str">
        <f t="shared" si="54"/>
        <v>Jan</v>
      </c>
      <c r="V428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12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4">
        <f t="shared" si="52"/>
        <v>42285.909027777772</v>
      </c>
      <c r="T429" s="14">
        <f t="shared" si="53"/>
        <v>42299.790972222225</v>
      </c>
      <c r="U429" s="14" t="str">
        <f t="shared" si="54"/>
        <v>Oct</v>
      </c>
      <c r="V429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5.6333333333333329</v>
      </c>
      <c r="P430" s="12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4">
        <f t="shared" si="52"/>
        <v>41778.766724537039</v>
      </c>
      <c r="T430" s="14">
        <f t="shared" si="53"/>
        <v>41806.916666666664</v>
      </c>
      <c r="U430" s="14" t="str">
        <f t="shared" si="54"/>
        <v>May</v>
      </c>
      <c r="V430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12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4">
        <f t="shared" si="52"/>
        <v>40070.901412037041</v>
      </c>
      <c r="T431" s="14">
        <f t="shared" si="53"/>
        <v>40144.207638888889</v>
      </c>
      <c r="U431" s="14" t="str">
        <f t="shared" si="54"/>
        <v>Sep</v>
      </c>
      <c r="V431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</v>
      </c>
      <c r="P432" s="1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4">
        <f t="shared" si="52"/>
        <v>41513.107256944444</v>
      </c>
      <c r="T432" s="14">
        <f t="shared" si="53"/>
        <v>41528.107256944444</v>
      </c>
      <c r="U432" s="14" t="str">
        <f t="shared" si="54"/>
        <v>Aug</v>
      </c>
      <c r="V432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13.833333333333334</v>
      </c>
      <c r="P433" s="12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4">
        <f t="shared" si="52"/>
        <v>42526.871331018512</v>
      </c>
      <c r="T433" s="14">
        <f t="shared" si="53"/>
        <v>42556.871331018512</v>
      </c>
      <c r="U433" s="14" t="str">
        <f t="shared" si="54"/>
        <v>Jun</v>
      </c>
      <c r="V433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</v>
      </c>
      <c r="P434" s="12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4">
        <f t="shared" si="52"/>
        <v>42238.726631944446</v>
      </c>
      <c r="T434" s="14">
        <f t="shared" si="53"/>
        <v>42298.726631944446</v>
      </c>
      <c r="U434" s="14" t="str">
        <f t="shared" si="54"/>
        <v>Aug</v>
      </c>
      <c r="V434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12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4">
        <f t="shared" si="52"/>
        <v>42228.629884259266</v>
      </c>
      <c r="T435" s="14">
        <f t="shared" si="53"/>
        <v>42288.629884259266</v>
      </c>
      <c r="U435" s="14" t="str">
        <f t="shared" si="54"/>
        <v>Aug</v>
      </c>
      <c r="V435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5</v>
      </c>
      <c r="P436" s="12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4">
        <f t="shared" si="52"/>
        <v>41576.834513888891</v>
      </c>
      <c r="T436" s="14">
        <f t="shared" si="53"/>
        <v>41609.876180555555</v>
      </c>
      <c r="U436" s="14" t="str">
        <f t="shared" si="54"/>
        <v>Oct</v>
      </c>
      <c r="V436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2.7272727272727275E-3</v>
      </c>
      <c r="P437" s="12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4">
        <f t="shared" si="52"/>
        <v>41500.747453703705</v>
      </c>
      <c r="T437" s="14">
        <f t="shared" si="53"/>
        <v>41530.747453703705</v>
      </c>
      <c r="U437" s="14" t="str">
        <f t="shared" si="54"/>
        <v>Aug</v>
      </c>
      <c r="V437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12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4">
        <f t="shared" si="52"/>
        <v>41456.36241898148</v>
      </c>
      <c r="T438" s="14">
        <f t="shared" si="53"/>
        <v>41486.36241898148</v>
      </c>
      <c r="U438" s="14" t="str">
        <f t="shared" si="54"/>
        <v>Jul</v>
      </c>
      <c r="V438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12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4">
        <f t="shared" si="52"/>
        <v>42591.31858796296</v>
      </c>
      <c r="T439" s="14">
        <f t="shared" si="53"/>
        <v>42651.31858796296</v>
      </c>
      <c r="U439" s="14" t="str">
        <f t="shared" si="54"/>
        <v>Aug</v>
      </c>
      <c r="V439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</v>
      </c>
      <c r="P440" s="12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4">
        <f t="shared" si="52"/>
        <v>42296.261087962965</v>
      </c>
      <c r="T440" s="14">
        <f t="shared" si="53"/>
        <v>42326.302754629629</v>
      </c>
      <c r="U440" s="14" t="str">
        <f t="shared" si="54"/>
        <v>Oct</v>
      </c>
      <c r="V440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12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4">
        <f t="shared" si="52"/>
        <v>41919.761782407404</v>
      </c>
      <c r="T441" s="14">
        <f t="shared" si="53"/>
        <v>41929.761782407404</v>
      </c>
      <c r="U441" s="14" t="str">
        <f t="shared" si="54"/>
        <v>Oct</v>
      </c>
      <c r="V441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0.1</v>
      </c>
      <c r="P442" s="1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4">
        <f t="shared" si="52"/>
        <v>42423.985567129625</v>
      </c>
      <c r="T442" s="14">
        <f t="shared" si="53"/>
        <v>42453.943900462968</v>
      </c>
      <c r="U442" s="14" t="str">
        <f t="shared" si="54"/>
        <v>Feb</v>
      </c>
      <c r="V442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12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4">
        <f t="shared" si="52"/>
        <v>41550.793935185182</v>
      </c>
      <c r="T443" s="14">
        <f t="shared" si="53"/>
        <v>41580.793935185182</v>
      </c>
      <c r="U443" s="14" t="str">
        <f t="shared" si="54"/>
        <v>Oct</v>
      </c>
      <c r="V443">
        <f t="shared" si="55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39.358823529411765</v>
      </c>
      <c r="P444" s="12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4">
        <f t="shared" si="52"/>
        <v>42024.888692129629</v>
      </c>
      <c r="T444" s="14">
        <f t="shared" si="53"/>
        <v>42054.888692129629</v>
      </c>
      <c r="U444" s="14" t="str">
        <f t="shared" si="54"/>
        <v>Jan</v>
      </c>
      <c r="V444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0.1</v>
      </c>
      <c r="P445" s="12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4">
        <f t="shared" si="52"/>
        <v>41650.015057870369</v>
      </c>
      <c r="T445" s="14">
        <f t="shared" si="53"/>
        <v>41680.015057870369</v>
      </c>
      <c r="U445" s="14" t="str">
        <f t="shared" si="54"/>
        <v>Jan</v>
      </c>
      <c r="V445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5</v>
      </c>
      <c r="P446" s="12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4">
        <f t="shared" si="52"/>
        <v>40894.906956018516</v>
      </c>
      <c r="T446" s="14">
        <f t="shared" si="53"/>
        <v>40954.906956018516</v>
      </c>
      <c r="U446" s="14" t="str">
        <f t="shared" si="54"/>
        <v>Dec</v>
      </c>
      <c r="V446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3.3333333333333335E-3</v>
      </c>
      <c r="P447" s="12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4">
        <f t="shared" si="52"/>
        <v>42130.335358796292</v>
      </c>
      <c r="T447" s="14">
        <f t="shared" si="53"/>
        <v>42145.335358796292</v>
      </c>
      <c r="U447" s="14" t="str">
        <f t="shared" si="54"/>
        <v>May</v>
      </c>
      <c r="V447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7.2952380952380951</v>
      </c>
      <c r="P448" s="12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4">
        <f t="shared" si="52"/>
        <v>42037.083564814813</v>
      </c>
      <c r="T448" s="14">
        <f t="shared" si="53"/>
        <v>42067.083564814813</v>
      </c>
      <c r="U448" s="14" t="str">
        <f t="shared" si="54"/>
        <v>Feb</v>
      </c>
      <c r="V448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1.6666666666666666E-2</v>
      </c>
      <c r="P449" s="12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4">
        <f t="shared" si="52"/>
        <v>41331.555127314816</v>
      </c>
      <c r="T449" s="14">
        <f t="shared" si="53"/>
        <v>41356.513460648144</v>
      </c>
      <c r="U449" s="14" t="str">
        <f t="shared" si="54"/>
        <v>Feb</v>
      </c>
      <c r="V449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3.2804000000000002</v>
      </c>
      <c r="P450" s="12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4">
        <f t="shared" si="52"/>
        <v>41753.758043981477</v>
      </c>
      <c r="T450" s="14">
        <f t="shared" si="53"/>
        <v>41773.758043981477</v>
      </c>
      <c r="U450" s="14" t="str">
        <f t="shared" si="54"/>
        <v>Apr</v>
      </c>
      <c r="V450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(E451/D451)*100</f>
        <v>2.25</v>
      </c>
      <c r="P451" s="12">
        <f t="shared" ref="P451:P514" si="57">(E451/L451)</f>
        <v>9</v>
      </c>
      <c r="Q451" t="str">
        <f t="shared" ref="Q451:Q514" si="58">LEFT(N451,FIND("/",N451)-1)</f>
        <v>film &amp; video</v>
      </c>
      <c r="R451" t="str">
        <f t="shared" ref="R451:R514" si="59">RIGHT(N451,LEN(N451) - FIND("/",N451))</f>
        <v>animation</v>
      </c>
      <c r="S451" s="14">
        <f t="shared" ref="S451:S514" si="60">(((J451/60)/60)/24)+DATE(1970,1,1)</f>
        <v>41534.568113425928</v>
      </c>
      <c r="T451" s="14">
        <f t="shared" ref="T451:T514" si="61">(((I451/60)/60)/24)+DATE(1970,1,1)</f>
        <v>41564.568113425928</v>
      </c>
      <c r="U451" s="14" t="str">
        <f t="shared" ref="U451:U514" si="62">TEXT(S451,"mmm")</f>
        <v>Sep</v>
      </c>
      <c r="V451">
        <f t="shared" ref="V451:V514" si="63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0.79200000000000004</v>
      </c>
      <c r="P452" s="1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4">
        <f t="shared" si="60"/>
        <v>41654.946759259255</v>
      </c>
      <c r="T452" s="14">
        <f t="shared" si="61"/>
        <v>41684.946759259255</v>
      </c>
      <c r="U452" s="14" t="str">
        <f t="shared" si="62"/>
        <v>Jan</v>
      </c>
      <c r="V452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12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4">
        <f t="shared" si="60"/>
        <v>41634.715173611112</v>
      </c>
      <c r="T453" s="14">
        <f t="shared" si="61"/>
        <v>41664.715173611112</v>
      </c>
      <c r="U453" s="14" t="str">
        <f t="shared" si="62"/>
        <v>Dec</v>
      </c>
      <c r="V453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64</v>
      </c>
      <c r="P454" s="12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4">
        <f t="shared" si="60"/>
        <v>42107.703877314809</v>
      </c>
      <c r="T454" s="14">
        <f t="shared" si="61"/>
        <v>42137.703877314809</v>
      </c>
      <c r="U454" s="14" t="str">
        <f t="shared" si="62"/>
        <v>Apr</v>
      </c>
      <c r="V454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2.7404479578392621E-2</v>
      </c>
      <c r="P455" s="12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4">
        <f t="shared" si="60"/>
        <v>42038.824988425928</v>
      </c>
      <c r="T455" s="14">
        <f t="shared" si="61"/>
        <v>42054.824988425928</v>
      </c>
      <c r="U455" s="14" t="str">
        <f t="shared" si="62"/>
        <v>Feb</v>
      </c>
      <c r="V455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0.82000000000000006</v>
      </c>
      <c r="P456" s="12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4">
        <f t="shared" si="60"/>
        <v>41938.717256944445</v>
      </c>
      <c r="T456" s="14">
        <f t="shared" si="61"/>
        <v>41969.551388888889</v>
      </c>
      <c r="U456" s="14" t="str">
        <f t="shared" si="62"/>
        <v>Oct</v>
      </c>
      <c r="V456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6.9230769230769221E-2</v>
      </c>
      <c r="P457" s="12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4">
        <f t="shared" si="60"/>
        <v>40971.002569444441</v>
      </c>
      <c r="T457" s="14">
        <f t="shared" si="61"/>
        <v>41016.021527777775</v>
      </c>
      <c r="U457" s="14" t="str">
        <f t="shared" si="62"/>
        <v>Mar</v>
      </c>
      <c r="V457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0.68631863186318631</v>
      </c>
      <c r="P458" s="12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4">
        <f t="shared" si="60"/>
        <v>41547.694456018515</v>
      </c>
      <c r="T458" s="14">
        <f t="shared" si="61"/>
        <v>41569.165972222225</v>
      </c>
      <c r="U458" s="14" t="str">
        <f t="shared" si="62"/>
        <v>Sep</v>
      </c>
      <c r="V458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12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4">
        <f t="shared" si="60"/>
        <v>41837.767500000002</v>
      </c>
      <c r="T459" s="14">
        <f t="shared" si="61"/>
        <v>41867.767500000002</v>
      </c>
      <c r="U459" s="14" t="str">
        <f t="shared" si="62"/>
        <v>Jul</v>
      </c>
      <c r="V459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8.2100000000000009</v>
      </c>
      <c r="P460" s="12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4">
        <f t="shared" si="60"/>
        <v>41378.69976851852</v>
      </c>
      <c r="T460" s="14">
        <f t="shared" si="61"/>
        <v>41408.69976851852</v>
      </c>
      <c r="U460" s="14" t="str">
        <f t="shared" si="62"/>
        <v>Apr</v>
      </c>
      <c r="V460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6.4102564102564097E-2</v>
      </c>
      <c r="P461" s="12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4">
        <f t="shared" si="60"/>
        <v>40800.6403587963</v>
      </c>
      <c r="T461" s="14">
        <f t="shared" si="61"/>
        <v>40860.682025462964</v>
      </c>
      <c r="U461" s="14" t="str">
        <f t="shared" si="62"/>
        <v>Sep</v>
      </c>
      <c r="V461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0.29411764705882354</v>
      </c>
      <c r="P462" s="1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4">
        <f t="shared" si="60"/>
        <v>41759.542534722219</v>
      </c>
      <c r="T462" s="14">
        <f t="shared" si="61"/>
        <v>41791.166666666664</v>
      </c>
      <c r="U462" s="14" t="str">
        <f t="shared" si="62"/>
        <v>Apr</v>
      </c>
      <c r="V462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12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4">
        <f t="shared" si="60"/>
        <v>41407.84684027778</v>
      </c>
      <c r="T463" s="14">
        <f t="shared" si="61"/>
        <v>41427.84684027778</v>
      </c>
      <c r="U463" s="14" t="str">
        <f t="shared" si="62"/>
        <v>May</v>
      </c>
      <c r="V463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12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4">
        <f t="shared" si="60"/>
        <v>40705.126631944448</v>
      </c>
      <c r="T464" s="14">
        <f t="shared" si="61"/>
        <v>40765.126631944448</v>
      </c>
      <c r="U464" s="14" t="str">
        <f t="shared" si="62"/>
        <v>Jun</v>
      </c>
      <c r="V464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2.2727272727272729</v>
      </c>
      <c r="P465" s="12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4">
        <f t="shared" si="60"/>
        <v>40750.710104166668</v>
      </c>
      <c r="T465" s="14">
        <f t="shared" si="61"/>
        <v>40810.710104166668</v>
      </c>
      <c r="U465" s="14" t="str">
        <f t="shared" si="62"/>
        <v>Jul</v>
      </c>
      <c r="V465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9.9009900990099015E-2</v>
      </c>
      <c r="P466" s="12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4">
        <f t="shared" si="60"/>
        <v>42488.848784722228</v>
      </c>
      <c r="T466" s="14">
        <f t="shared" si="61"/>
        <v>42508.848784722228</v>
      </c>
      <c r="U466" s="14" t="str">
        <f t="shared" si="62"/>
        <v>Apr</v>
      </c>
      <c r="V466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26.953125</v>
      </c>
      <c r="P467" s="12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4">
        <f t="shared" si="60"/>
        <v>41801.120069444441</v>
      </c>
      <c r="T467" s="14">
        <f t="shared" si="61"/>
        <v>41817.120069444441</v>
      </c>
      <c r="U467" s="14" t="str">
        <f t="shared" si="62"/>
        <v>Jun</v>
      </c>
      <c r="V467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0.76</v>
      </c>
      <c r="P468" s="12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4">
        <f t="shared" si="60"/>
        <v>41129.942870370374</v>
      </c>
      <c r="T468" s="14">
        <f t="shared" si="61"/>
        <v>41159.942870370374</v>
      </c>
      <c r="U468" s="14" t="str">
        <f t="shared" si="62"/>
        <v>Aug</v>
      </c>
      <c r="V468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21.574999999999999</v>
      </c>
      <c r="P469" s="12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4">
        <f t="shared" si="60"/>
        <v>41135.679791666669</v>
      </c>
      <c r="T469" s="14">
        <f t="shared" si="61"/>
        <v>41180.679791666669</v>
      </c>
      <c r="U469" s="14" t="str">
        <f t="shared" si="62"/>
        <v>Aug</v>
      </c>
      <c r="V469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12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4">
        <f t="shared" si="60"/>
        <v>41041.167627314811</v>
      </c>
      <c r="T470" s="14">
        <f t="shared" si="61"/>
        <v>41101.160474537035</v>
      </c>
      <c r="U470" s="14" t="str">
        <f t="shared" si="62"/>
        <v>May</v>
      </c>
      <c r="V470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12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4">
        <f t="shared" si="60"/>
        <v>41827.989861111113</v>
      </c>
      <c r="T471" s="14">
        <f t="shared" si="61"/>
        <v>41887.989861111113</v>
      </c>
      <c r="U471" s="14" t="str">
        <f t="shared" si="62"/>
        <v>Jul</v>
      </c>
      <c r="V471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</v>
      </c>
      <c r="P472" s="1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4">
        <f t="shared" si="60"/>
        <v>41605.167696759258</v>
      </c>
      <c r="T472" s="14">
        <f t="shared" si="61"/>
        <v>41655.166666666664</v>
      </c>
      <c r="U472" s="14" t="str">
        <f t="shared" si="62"/>
        <v>Nov</v>
      </c>
      <c r="V472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11.892727272727273</v>
      </c>
      <c r="P473" s="12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4">
        <f t="shared" si="60"/>
        <v>41703.721979166665</v>
      </c>
      <c r="T473" s="14">
        <f t="shared" si="61"/>
        <v>41748.680312500001</v>
      </c>
      <c r="U473" s="14" t="str">
        <f t="shared" si="62"/>
        <v>Mar</v>
      </c>
      <c r="V473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17.625</v>
      </c>
      <c r="P474" s="12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4">
        <f t="shared" si="60"/>
        <v>41844.922662037039</v>
      </c>
      <c r="T474" s="14">
        <f t="shared" si="61"/>
        <v>41874.922662037039</v>
      </c>
      <c r="U474" s="14" t="str">
        <f t="shared" si="62"/>
        <v>Jul</v>
      </c>
      <c r="V474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</v>
      </c>
      <c r="P475" s="12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4">
        <f t="shared" si="60"/>
        <v>41869.698136574072</v>
      </c>
      <c r="T475" s="14">
        <f t="shared" si="61"/>
        <v>41899.698136574072</v>
      </c>
      <c r="U475" s="14" t="str">
        <f t="shared" si="62"/>
        <v>Aug</v>
      </c>
      <c r="V475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3.0303030303030304E-2</v>
      </c>
      <c r="P476" s="12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4">
        <f t="shared" si="60"/>
        <v>42753.329039351855</v>
      </c>
      <c r="T476" s="14">
        <f t="shared" si="61"/>
        <v>42783.329039351855</v>
      </c>
      <c r="U476" s="14" t="str">
        <f t="shared" si="62"/>
        <v>Jan</v>
      </c>
      <c r="V476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12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4">
        <f t="shared" si="60"/>
        <v>42100.086145833338</v>
      </c>
      <c r="T477" s="14">
        <f t="shared" si="61"/>
        <v>42130.086145833338</v>
      </c>
      <c r="U477" s="14" t="str">
        <f t="shared" si="62"/>
        <v>Apr</v>
      </c>
      <c r="V477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2.230268181818182</v>
      </c>
      <c r="P478" s="12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4">
        <f t="shared" si="60"/>
        <v>41757.975011574075</v>
      </c>
      <c r="T478" s="14">
        <f t="shared" si="61"/>
        <v>41793.165972222225</v>
      </c>
      <c r="U478" s="14" t="str">
        <f t="shared" si="62"/>
        <v>Apr</v>
      </c>
      <c r="V478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12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4">
        <f t="shared" si="60"/>
        <v>40987.83488425926</v>
      </c>
      <c r="T479" s="14">
        <f t="shared" si="61"/>
        <v>41047.83488425926</v>
      </c>
      <c r="U479" s="14" t="str">
        <f t="shared" si="62"/>
        <v>Mar</v>
      </c>
      <c r="V479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12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4">
        <f t="shared" si="60"/>
        <v>42065.910983796297</v>
      </c>
      <c r="T480" s="14">
        <f t="shared" si="61"/>
        <v>42095.869317129633</v>
      </c>
      <c r="U480" s="14" t="str">
        <f t="shared" si="62"/>
        <v>Mar</v>
      </c>
      <c r="V480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32.56</v>
      </c>
      <c r="P481" s="12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4">
        <f t="shared" si="60"/>
        <v>41904.407812500001</v>
      </c>
      <c r="T481" s="14">
        <f t="shared" si="61"/>
        <v>41964.449479166666</v>
      </c>
      <c r="U481" s="14" t="str">
        <f t="shared" si="62"/>
        <v>Sep</v>
      </c>
      <c r="V481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19.41</v>
      </c>
      <c r="P482" s="1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4">
        <f t="shared" si="60"/>
        <v>41465.500173611108</v>
      </c>
      <c r="T482" s="14">
        <f t="shared" si="61"/>
        <v>41495.500173611108</v>
      </c>
      <c r="U482" s="14" t="str">
        <f t="shared" si="62"/>
        <v>Jul</v>
      </c>
      <c r="V482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6.1</v>
      </c>
      <c r="P483" s="12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4">
        <f t="shared" si="60"/>
        <v>41162.672326388885</v>
      </c>
      <c r="T483" s="14">
        <f t="shared" si="61"/>
        <v>41192.672326388885</v>
      </c>
      <c r="U483" s="14" t="str">
        <f t="shared" si="62"/>
        <v>Sep</v>
      </c>
      <c r="V483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0.1</v>
      </c>
      <c r="P484" s="12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4">
        <f t="shared" si="60"/>
        <v>42447.896875000006</v>
      </c>
      <c r="T484" s="14">
        <f t="shared" si="61"/>
        <v>42474.606944444444</v>
      </c>
      <c r="U484" s="14" t="str">
        <f t="shared" si="62"/>
        <v>Mar</v>
      </c>
      <c r="V484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50.2</v>
      </c>
      <c r="P485" s="12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4">
        <f t="shared" si="60"/>
        <v>41243.197592592594</v>
      </c>
      <c r="T485" s="14">
        <f t="shared" si="61"/>
        <v>41303.197592592594</v>
      </c>
      <c r="U485" s="14" t="str">
        <f t="shared" si="62"/>
        <v>Nov</v>
      </c>
      <c r="V485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0.18625</v>
      </c>
      <c r="P486" s="12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4">
        <f t="shared" si="60"/>
        <v>42272.93949074074</v>
      </c>
      <c r="T486" s="14">
        <f t="shared" si="61"/>
        <v>42313.981157407412</v>
      </c>
      <c r="U486" s="14" t="str">
        <f t="shared" si="62"/>
        <v>Sep</v>
      </c>
      <c r="V486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21.906971229845084</v>
      </c>
      <c r="P487" s="12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4">
        <f t="shared" si="60"/>
        <v>41381.50577546296</v>
      </c>
      <c r="T487" s="14">
        <f t="shared" si="61"/>
        <v>41411.50577546296</v>
      </c>
      <c r="U487" s="14" t="str">
        <f t="shared" si="62"/>
        <v>Apr</v>
      </c>
      <c r="V487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9.0909090909090905E-3</v>
      </c>
      <c r="P488" s="12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4">
        <f t="shared" si="60"/>
        <v>41761.94258101852</v>
      </c>
      <c r="T488" s="14">
        <f t="shared" si="61"/>
        <v>41791.94258101852</v>
      </c>
      <c r="U488" s="14" t="str">
        <f t="shared" si="62"/>
        <v>May</v>
      </c>
      <c r="V488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12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4">
        <f t="shared" si="60"/>
        <v>42669.594837962963</v>
      </c>
      <c r="T489" s="14">
        <f t="shared" si="61"/>
        <v>42729.636504629627</v>
      </c>
      <c r="U489" s="14" t="str">
        <f t="shared" si="62"/>
        <v>Oct</v>
      </c>
      <c r="V489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12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4">
        <f t="shared" si="60"/>
        <v>42714.054398148146</v>
      </c>
      <c r="T490" s="14">
        <f t="shared" si="61"/>
        <v>42744.054398148146</v>
      </c>
      <c r="U490" s="14" t="str">
        <f t="shared" si="62"/>
        <v>Dec</v>
      </c>
      <c r="V490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0.28667813379201834</v>
      </c>
      <c r="P491" s="12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4">
        <f t="shared" si="60"/>
        <v>40882.481666666667</v>
      </c>
      <c r="T491" s="14">
        <f t="shared" si="61"/>
        <v>40913.481249999997</v>
      </c>
      <c r="U491" s="14" t="str">
        <f t="shared" si="62"/>
        <v>Dec</v>
      </c>
      <c r="V491">
        <f t="shared" si="63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1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4">
        <f t="shared" si="60"/>
        <v>41113.968576388892</v>
      </c>
      <c r="T492" s="14">
        <f t="shared" si="61"/>
        <v>41143.968576388892</v>
      </c>
      <c r="U492" s="14" t="str">
        <f t="shared" si="62"/>
        <v>Jul</v>
      </c>
      <c r="V492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12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4">
        <f t="shared" si="60"/>
        <v>42366.982627314821</v>
      </c>
      <c r="T493" s="14">
        <f t="shared" si="61"/>
        <v>42396.982627314821</v>
      </c>
      <c r="U493" s="14" t="str">
        <f t="shared" si="62"/>
        <v>Dec</v>
      </c>
      <c r="V493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12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4">
        <f t="shared" si="60"/>
        <v>42596.03506944445</v>
      </c>
      <c r="T494" s="14">
        <f t="shared" si="61"/>
        <v>42656.03506944445</v>
      </c>
      <c r="U494" s="14" t="str">
        <f t="shared" si="62"/>
        <v>Aug</v>
      </c>
      <c r="V494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12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4">
        <f t="shared" si="60"/>
        <v>42114.726134259254</v>
      </c>
      <c r="T495" s="14">
        <f t="shared" si="61"/>
        <v>42144.726134259254</v>
      </c>
      <c r="U495" s="14" t="str">
        <f t="shared" si="62"/>
        <v>Apr</v>
      </c>
      <c r="V495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0.155</v>
      </c>
      <c r="P496" s="12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4">
        <f t="shared" si="60"/>
        <v>41799.830613425926</v>
      </c>
      <c r="T496" s="14">
        <f t="shared" si="61"/>
        <v>41823.125</v>
      </c>
      <c r="U496" s="14" t="str">
        <f t="shared" si="62"/>
        <v>Jun</v>
      </c>
      <c r="V496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12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4">
        <f t="shared" si="60"/>
        <v>42171.827604166669</v>
      </c>
      <c r="T497" s="14">
        <f t="shared" si="61"/>
        <v>42201.827604166669</v>
      </c>
      <c r="U497" s="14" t="str">
        <f t="shared" si="62"/>
        <v>Jun</v>
      </c>
      <c r="V497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1.6666666666666668E-3</v>
      </c>
      <c r="P498" s="12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4">
        <f t="shared" si="60"/>
        <v>41620.93141203704</v>
      </c>
      <c r="T498" s="14">
        <f t="shared" si="61"/>
        <v>41680.93141203704</v>
      </c>
      <c r="U498" s="14" t="str">
        <f t="shared" si="62"/>
        <v>Dec</v>
      </c>
      <c r="V498">
        <f t="shared" si="63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0.6696428571428571</v>
      </c>
      <c r="P499" s="12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4">
        <f t="shared" si="60"/>
        <v>41945.037789351853</v>
      </c>
      <c r="T499" s="14">
        <f t="shared" si="61"/>
        <v>41998.208333333328</v>
      </c>
      <c r="U499" s="14" t="str">
        <f t="shared" si="62"/>
        <v>Nov</v>
      </c>
      <c r="V499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4.5985132395404564</v>
      </c>
      <c r="P500" s="12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4">
        <f t="shared" si="60"/>
        <v>40858.762141203704</v>
      </c>
      <c r="T500" s="14">
        <f t="shared" si="61"/>
        <v>40900.762141203704</v>
      </c>
      <c r="U500" s="14" t="str">
        <f t="shared" si="62"/>
        <v>Nov</v>
      </c>
      <c r="V500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9.5500000000000007</v>
      </c>
      <c r="P501" s="12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4">
        <f t="shared" si="60"/>
        <v>40043.895462962959</v>
      </c>
      <c r="T501" s="14">
        <f t="shared" si="61"/>
        <v>40098.874305555553</v>
      </c>
      <c r="U501" s="14" t="str">
        <f t="shared" si="62"/>
        <v>Aug</v>
      </c>
      <c r="V501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3.3076923076923079</v>
      </c>
      <c r="P502" s="1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4">
        <f t="shared" si="60"/>
        <v>40247.886006944449</v>
      </c>
      <c r="T502" s="14">
        <f t="shared" si="61"/>
        <v>40306.927777777775</v>
      </c>
      <c r="U502" s="14" t="str">
        <f t="shared" si="62"/>
        <v>Mar</v>
      </c>
      <c r="V502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12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4">
        <f t="shared" si="60"/>
        <v>40703.234386574077</v>
      </c>
      <c r="T503" s="14">
        <f t="shared" si="61"/>
        <v>40733.234386574077</v>
      </c>
      <c r="U503" s="14" t="str">
        <f t="shared" si="62"/>
        <v>Jun</v>
      </c>
      <c r="V503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1.1499999999999999</v>
      </c>
      <c r="P504" s="12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4">
        <f t="shared" si="60"/>
        <v>40956.553530092591</v>
      </c>
      <c r="T504" s="14">
        <f t="shared" si="61"/>
        <v>40986.511863425927</v>
      </c>
      <c r="U504" s="14" t="str">
        <f t="shared" si="62"/>
        <v>Feb</v>
      </c>
      <c r="V504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1.7538461538461538</v>
      </c>
      <c r="P505" s="12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4">
        <f t="shared" si="60"/>
        <v>41991.526655092588</v>
      </c>
      <c r="T505" s="14">
        <f t="shared" si="61"/>
        <v>42021.526655092588</v>
      </c>
      <c r="U505" s="14" t="str">
        <f t="shared" si="62"/>
        <v>Dec</v>
      </c>
      <c r="V505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1.3673469387755102</v>
      </c>
      <c r="P506" s="12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4">
        <f t="shared" si="60"/>
        <v>40949.98364583333</v>
      </c>
      <c r="T506" s="14">
        <f t="shared" si="61"/>
        <v>41009.941979166666</v>
      </c>
      <c r="U506" s="14" t="str">
        <f t="shared" si="62"/>
        <v>Feb</v>
      </c>
      <c r="V506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0.43333333333333329</v>
      </c>
      <c r="P507" s="12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4">
        <f t="shared" si="60"/>
        <v>42318.098217592589</v>
      </c>
      <c r="T507" s="14">
        <f t="shared" si="61"/>
        <v>42363.098217592589</v>
      </c>
      <c r="U507" s="14" t="str">
        <f t="shared" si="62"/>
        <v>Nov</v>
      </c>
      <c r="V507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0.125</v>
      </c>
      <c r="P508" s="12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4">
        <f t="shared" si="60"/>
        <v>41466.552314814813</v>
      </c>
      <c r="T508" s="14">
        <f t="shared" si="61"/>
        <v>41496.552314814813</v>
      </c>
      <c r="U508" s="14" t="str">
        <f t="shared" si="62"/>
        <v>Jul</v>
      </c>
      <c r="V508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</v>
      </c>
      <c r="P509" s="12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4">
        <f t="shared" si="60"/>
        <v>41156.958993055552</v>
      </c>
      <c r="T509" s="14">
        <f t="shared" si="61"/>
        <v>41201.958993055552</v>
      </c>
      <c r="U509" s="14" t="str">
        <f t="shared" si="62"/>
        <v>Sep</v>
      </c>
      <c r="V509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0.8</v>
      </c>
      <c r="P510" s="12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4">
        <f t="shared" si="60"/>
        <v>40995.024317129632</v>
      </c>
      <c r="T510" s="14">
        <f t="shared" si="61"/>
        <v>41054.593055555553</v>
      </c>
      <c r="U510" s="14" t="str">
        <f t="shared" si="62"/>
        <v>Mar</v>
      </c>
      <c r="V510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0.2</v>
      </c>
      <c r="P511" s="12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4">
        <f t="shared" si="60"/>
        <v>42153.631597222222</v>
      </c>
      <c r="T511" s="14">
        <f t="shared" si="61"/>
        <v>42183.631597222222</v>
      </c>
      <c r="U511" s="14" t="str">
        <f t="shared" si="62"/>
        <v>May</v>
      </c>
      <c r="V511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4">
        <f t="shared" si="60"/>
        <v>42400.176377314812</v>
      </c>
      <c r="T512" s="14">
        <f t="shared" si="61"/>
        <v>42430.176377314812</v>
      </c>
      <c r="U512" s="14" t="str">
        <f t="shared" si="62"/>
        <v>Jan</v>
      </c>
      <c r="V512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3</v>
      </c>
      <c r="P513" s="12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4">
        <f t="shared" si="60"/>
        <v>41340.303032407406</v>
      </c>
      <c r="T513" s="14">
        <f t="shared" si="61"/>
        <v>41370.261365740742</v>
      </c>
      <c r="U513" s="14" t="str">
        <f t="shared" si="62"/>
        <v>Mar</v>
      </c>
      <c r="V513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0.13749999999999998</v>
      </c>
      <c r="P514" s="12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4">
        <f t="shared" si="60"/>
        <v>42649.742210648154</v>
      </c>
      <c r="T514" s="14">
        <f t="shared" si="61"/>
        <v>42694.783877314811</v>
      </c>
      <c r="U514" s="14" t="str">
        <f t="shared" si="62"/>
        <v>Oct</v>
      </c>
      <c r="V514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(E515/D515)*100</f>
        <v>13.923999999999999</v>
      </c>
      <c r="P515" s="12">
        <f t="shared" ref="P515:P578" si="65">(E515/L515)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 - FIND("/",N515))</f>
        <v>animation</v>
      </c>
      <c r="S515" s="14">
        <f t="shared" ref="S515:S578" si="68">(((J515/60)/60)/24)+DATE(1970,1,1)</f>
        <v>42552.653993055559</v>
      </c>
      <c r="T515" s="14">
        <f t="shared" ref="T515:T578" si="69">(((I515/60)/60)/24)+DATE(1970,1,1)</f>
        <v>42597.291666666672</v>
      </c>
      <c r="U515" s="14" t="str">
        <f t="shared" ref="U515:U578" si="70">TEXT(S515,"mmm")</f>
        <v>Jul</v>
      </c>
      <c r="V515">
        <f t="shared" ref="V515:V578" si="71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3.3333333333333335</v>
      </c>
      <c r="P516" s="12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4">
        <f t="shared" si="68"/>
        <v>41830.613969907405</v>
      </c>
      <c r="T516" s="14">
        <f t="shared" si="69"/>
        <v>41860.613969907405</v>
      </c>
      <c r="U516" s="14" t="str">
        <f t="shared" si="70"/>
        <v>Jul</v>
      </c>
      <c r="V516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25.41340206185567</v>
      </c>
      <c r="P517" s="12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4">
        <f t="shared" si="68"/>
        <v>42327.490752314814</v>
      </c>
      <c r="T517" s="14">
        <f t="shared" si="69"/>
        <v>42367.490752314814</v>
      </c>
      <c r="U517" s="14" t="str">
        <f t="shared" si="70"/>
        <v>Nov</v>
      </c>
      <c r="V517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12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4">
        <f t="shared" si="68"/>
        <v>42091.778703703705</v>
      </c>
      <c r="T518" s="14">
        <f t="shared" si="69"/>
        <v>42151.778703703705</v>
      </c>
      <c r="U518" s="14" t="str">
        <f t="shared" si="70"/>
        <v>Mar</v>
      </c>
      <c r="V518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</v>
      </c>
      <c r="P519" s="12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4">
        <f t="shared" si="68"/>
        <v>42738.615289351852</v>
      </c>
      <c r="T519" s="14">
        <f t="shared" si="69"/>
        <v>42768.615289351852</v>
      </c>
      <c r="U519" s="14" t="str">
        <f t="shared" si="70"/>
        <v>Jan</v>
      </c>
      <c r="V519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12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4">
        <f t="shared" si="68"/>
        <v>42223.616018518514</v>
      </c>
      <c r="T520" s="14">
        <f t="shared" si="69"/>
        <v>42253.615277777775</v>
      </c>
      <c r="U520" s="14" t="str">
        <f t="shared" si="70"/>
        <v>Aug</v>
      </c>
      <c r="V520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22.881426547787683</v>
      </c>
      <c r="P521" s="12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4">
        <f t="shared" si="68"/>
        <v>41218.391446759262</v>
      </c>
      <c r="T521" s="14">
        <f t="shared" si="69"/>
        <v>41248.391446759262</v>
      </c>
      <c r="U521" s="14" t="str">
        <f t="shared" si="70"/>
        <v>Nov</v>
      </c>
      <c r="V521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102.1</v>
      </c>
      <c r="P522" s="1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4">
        <f t="shared" si="68"/>
        <v>42318.702094907407</v>
      </c>
      <c r="T522" s="14">
        <f t="shared" si="69"/>
        <v>42348.702094907407</v>
      </c>
      <c r="U522" s="14" t="str">
        <f t="shared" si="70"/>
        <v>Nov</v>
      </c>
      <c r="V522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104.64</v>
      </c>
      <c r="P523" s="12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4">
        <f t="shared" si="68"/>
        <v>42646.092812499999</v>
      </c>
      <c r="T523" s="14">
        <f t="shared" si="69"/>
        <v>42675.207638888889</v>
      </c>
      <c r="U523" s="14" t="str">
        <f t="shared" si="70"/>
        <v>Oct</v>
      </c>
      <c r="V523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114.66666666666667</v>
      </c>
      <c r="P524" s="12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4">
        <f t="shared" si="68"/>
        <v>42430.040798611109</v>
      </c>
      <c r="T524" s="14">
        <f t="shared" si="69"/>
        <v>42449.999131944445</v>
      </c>
      <c r="U524" s="14" t="str">
        <f t="shared" si="70"/>
        <v>Mar</v>
      </c>
      <c r="V524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120.6</v>
      </c>
      <c r="P525" s="12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4">
        <f t="shared" si="68"/>
        <v>42238.13282407407</v>
      </c>
      <c r="T525" s="14">
        <f t="shared" si="69"/>
        <v>42268.13282407407</v>
      </c>
      <c r="U525" s="14" t="str">
        <f t="shared" si="70"/>
        <v>Aug</v>
      </c>
      <c r="V525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108.67285714285715</v>
      </c>
      <c r="P526" s="12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4">
        <f t="shared" si="68"/>
        <v>42492.717233796298</v>
      </c>
      <c r="T526" s="14">
        <f t="shared" si="69"/>
        <v>42522.717233796298</v>
      </c>
      <c r="U526" s="14" t="str">
        <f t="shared" si="70"/>
        <v>May</v>
      </c>
      <c r="V526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100</v>
      </c>
      <c r="P527" s="12">
        <f t="shared" si="65"/>
        <v>1000</v>
      </c>
      <c r="Q527" t="str">
        <f t="shared" si="66"/>
        <v>theater</v>
      </c>
      <c r="R527" t="str">
        <f t="shared" si="67"/>
        <v>plays</v>
      </c>
      <c r="S527" s="14">
        <f t="shared" si="68"/>
        <v>41850.400937500002</v>
      </c>
      <c r="T527" s="14">
        <f t="shared" si="69"/>
        <v>41895.400937500002</v>
      </c>
      <c r="U527" s="14" t="str">
        <f t="shared" si="70"/>
        <v>Jul</v>
      </c>
      <c r="V527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113.99999999999999</v>
      </c>
      <c r="P528" s="12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4">
        <f t="shared" si="68"/>
        <v>42192.591944444444</v>
      </c>
      <c r="T528" s="14">
        <f t="shared" si="69"/>
        <v>42223.708333333328</v>
      </c>
      <c r="U528" s="14" t="str">
        <f t="shared" si="70"/>
        <v>Jul</v>
      </c>
      <c r="V528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100.85</v>
      </c>
      <c r="P529" s="12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4">
        <f t="shared" si="68"/>
        <v>42753.205625000002</v>
      </c>
      <c r="T529" s="14">
        <f t="shared" si="69"/>
        <v>42783.670138888891</v>
      </c>
      <c r="U529" s="14" t="str">
        <f t="shared" si="70"/>
        <v>Jan</v>
      </c>
      <c r="V529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115.65217391304347</v>
      </c>
      <c r="P530" s="12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4">
        <f t="shared" si="68"/>
        <v>42155.920219907406</v>
      </c>
      <c r="T530" s="14">
        <f t="shared" si="69"/>
        <v>42176.888888888891</v>
      </c>
      <c r="U530" s="14" t="str">
        <f t="shared" si="70"/>
        <v>May</v>
      </c>
      <c r="V530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130.41666666666666</v>
      </c>
      <c r="P531" s="12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4">
        <f t="shared" si="68"/>
        <v>42725.031180555554</v>
      </c>
      <c r="T531" s="14">
        <f t="shared" si="69"/>
        <v>42746.208333333328</v>
      </c>
      <c r="U531" s="14" t="str">
        <f t="shared" si="70"/>
        <v>Dec</v>
      </c>
      <c r="V531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107.78267254038178</v>
      </c>
      <c r="P532" s="1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4">
        <f t="shared" si="68"/>
        <v>42157.591064814813</v>
      </c>
      <c r="T532" s="14">
        <f t="shared" si="69"/>
        <v>42179.083333333328</v>
      </c>
      <c r="U532" s="14" t="str">
        <f t="shared" si="70"/>
        <v>Jun</v>
      </c>
      <c r="V532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100</v>
      </c>
      <c r="P533" s="12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4">
        <f t="shared" si="68"/>
        <v>42676.065150462964</v>
      </c>
      <c r="T533" s="14">
        <f t="shared" si="69"/>
        <v>42721.290972222225</v>
      </c>
      <c r="U533" s="14" t="str">
        <f t="shared" si="70"/>
        <v>Nov</v>
      </c>
      <c r="V533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123.25</v>
      </c>
      <c r="P534" s="12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4">
        <f t="shared" si="68"/>
        <v>42473.007037037038</v>
      </c>
      <c r="T534" s="14">
        <f t="shared" si="69"/>
        <v>42503.007037037038</v>
      </c>
      <c r="U534" s="14" t="str">
        <f t="shared" si="70"/>
        <v>Apr</v>
      </c>
      <c r="V534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100.2</v>
      </c>
      <c r="P535" s="12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4">
        <f t="shared" si="68"/>
        <v>42482.43478009259</v>
      </c>
      <c r="T535" s="14">
        <f t="shared" si="69"/>
        <v>42506.43478009259</v>
      </c>
      <c r="U535" s="14" t="str">
        <f t="shared" si="70"/>
        <v>Apr</v>
      </c>
      <c r="V535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104.66666666666666</v>
      </c>
      <c r="P536" s="12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4">
        <f t="shared" si="68"/>
        <v>42270.810995370368</v>
      </c>
      <c r="T536" s="14">
        <f t="shared" si="69"/>
        <v>42309.958333333328</v>
      </c>
      <c r="U536" s="14" t="str">
        <f t="shared" si="70"/>
        <v>Sep</v>
      </c>
      <c r="V536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102.49999999999999</v>
      </c>
      <c r="P537" s="12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4">
        <f t="shared" si="68"/>
        <v>42711.545196759253</v>
      </c>
      <c r="T537" s="14">
        <f t="shared" si="69"/>
        <v>42741.545196759253</v>
      </c>
      <c r="U537" s="14" t="str">
        <f t="shared" si="70"/>
        <v>Dec</v>
      </c>
      <c r="V537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118.25757575757576</v>
      </c>
      <c r="P538" s="12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4">
        <f t="shared" si="68"/>
        <v>42179.344988425932</v>
      </c>
      <c r="T538" s="14">
        <f t="shared" si="69"/>
        <v>42219.75</v>
      </c>
      <c r="U538" s="14" t="str">
        <f t="shared" si="70"/>
        <v>Jun</v>
      </c>
      <c r="V538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120.5</v>
      </c>
      <c r="P539" s="12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4">
        <f t="shared" si="68"/>
        <v>42282.768414351856</v>
      </c>
      <c r="T539" s="14">
        <f t="shared" si="69"/>
        <v>42312.810081018513</v>
      </c>
      <c r="U539" s="14" t="str">
        <f t="shared" si="70"/>
        <v>Oct</v>
      </c>
      <c r="V539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302.42</v>
      </c>
      <c r="P540" s="12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4">
        <f t="shared" si="68"/>
        <v>42473.794710648144</v>
      </c>
      <c r="T540" s="14">
        <f t="shared" si="69"/>
        <v>42503.794710648144</v>
      </c>
      <c r="U540" s="14" t="str">
        <f t="shared" si="70"/>
        <v>Apr</v>
      </c>
      <c r="V540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100.64400000000001</v>
      </c>
      <c r="P541" s="12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4">
        <f t="shared" si="68"/>
        <v>42535.049849537041</v>
      </c>
      <c r="T541" s="14">
        <f t="shared" si="69"/>
        <v>42556.049849537041</v>
      </c>
      <c r="U541" s="14" t="str">
        <f t="shared" si="70"/>
        <v>Jun</v>
      </c>
      <c r="V541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6.6666666666666671E-3</v>
      </c>
      <c r="P542" s="12">
        <f t="shared" si="65"/>
        <v>1</v>
      </c>
      <c r="Q542" t="str">
        <f t="shared" si="66"/>
        <v>technology</v>
      </c>
      <c r="R542" t="str">
        <f t="shared" si="67"/>
        <v>web</v>
      </c>
      <c r="S542" s="14">
        <f t="shared" si="68"/>
        <v>42009.817199074074</v>
      </c>
      <c r="T542" s="14">
        <f t="shared" si="69"/>
        <v>42039.817199074074</v>
      </c>
      <c r="U542" s="14" t="str">
        <f t="shared" si="70"/>
        <v>Jan</v>
      </c>
      <c r="V542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0.55555555555555558</v>
      </c>
      <c r="P543" s="12">
        <f t="shared" si="65"/>
        <v>25</v>
      </c>
      <c r="Q543" t="str">
        <f t="shared" si="66"/>
        <v>technology</v>
      </c>
      <c r="R543" t="str">
        <f t="shared" si="67"/>
        <v>web</v>
      </c>
      <c r="S543" s="14">
        <f t="shared" si="68"/>
        <v>42276.046689814815</v>
      </c>
      <c r="T543" s="14">
        <f t="shared" si="69"/>
        <v>42306.046689814815</v>
      </c>
      <c r="U543" s="14" t="str">
        <f t="shared" si="70"/>
        <v>Sep</v>
      </c>
      <c r="V543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3.9999999999999996E-4</v>
      </c>
      <c r="P544" s="12">
        <f t="shared" si="65"/>
        <v>1</v>
      </c>
      <c r="Q544" t="str">
        <f t="shared" si="66"/>
        <v>technology</v>
      </c>
      <c r="R544" t="str">
        <f t="shared" si="67"/>
        <v>web</v>
      </c>
      <c r="S544" s="14">
        <f t="shared" si="68"/>
        <v>42433.737453703703</v>
      </c>
      <c r="T544" s="14">
        <f t="shared" si="69"/>
        <v>42493.695787037039</v>
      </c>
      <c r="U544" s="14" t="str">
        <f t="shared" si="70"/>
        <v>Mar</v>
      </c>
      <c r="V544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0.31818181818181818</v>
      </c>
      <c r="P545" s="12">
        <f t="shared" si="65"/>
        <v>35</v>
      </c>
      <c r="Q545" t="str">
        <f t="shared" si="66"/>
        <v>technology</v>
      </c>
      <c r="R545" t="str">
        <f t="shared" si="67"/>
        <v>web</v>
      </c>
      <c r="S545" s="14">
        <f t="shared" si="68"/>
        <v>41914.092152777775</v>
      </c>
      <c r="T545" s="14">
        <f t="shared" si="69"/>
        <v>41944.092152777775</v>
      </c>
      <c r="U545" s="14" t="str">
        <f t="shared" si="70"/>
        <v>Oct</v>
      </c>
      <c r="V545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</v>
      </c>
      <c r="P546" s="12">
        <f t="shared" si="65"/>
        <v>3</v>
      </c>
      <c r="Q546" t="str">
        <f t="shared" si="66"/>
        <v>technology</v>
      </c>
      <c r="R546" t="str">
        <f t="shared" si="67"/>
        <v>web</v>
      </c>
      <c r="S546" s="14">
        <f t="shared" si="68"/>
        <v>42525.656944444447</v>
      </c>
      <c r="T546" s="14">
        <f t="shared" si="69"/>
        <v>42555.656944444447</v>
      </c>
      <c r="U546" s="14" t="str">
        <f t="shared" si="70"/>
        <v>Jun</v>
      </c>
      <c r="V546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27.383999999999997</v>
      </c>
      <c r="P547" s="12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4">
        <f t="shared" si="68"/>
        <v>42283.592465277776</v>
      </c>
      <c r="T547" s="14">
        <f t="shared" si="69"/>
        <v>42323.634131944447</v>
      </c>
      <c r="U547" s="14" t="str">
        <f t="shared" si="70"/>
        <v>Oct</v>
      </c>
      <c r="V547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8.666666666666667E-2</v>
      </c>
      <c r="P548" s="12">
        <f t="shared" si="65"/>
        <v>26</v>
      </c>
      <c r="Q548" t="str">
        <f t="shared" si="66"/>
        <v>technology</v>
      </c>
      <c r="R548" t="str">
        <f t="shared" si="67"/>
        <v>web</v>
      </c>
      <c r="S548" s="14">
        <f t="shared" si="68"/>
        <v>42249.667997685188</v>
      </c>
      <c r="T548" s="14">
        <f t="shared" si="69"/>
        <v>42294.667997685188</v>
      </c>
      <c r="U548" s="14" t="str">
        <f t="shared" si="70"/>
        <v>Sep</v>
      </c>
      <c r="V548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12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4">
        <f t="shared" si="68"/>
        <v>42380.696342592593</v>
      </c>
      <c r="T549" s="14">
        <f t="shared" si="69"/>
        <v>42410.696342592593</v>
      </c>
      <c r="U549" s="14" t="str">
        <f t="shared" si="70"/>
        <v>Jan</v>
      </c>
      <c r="V549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0.09</v>
      </c>
      <c r="P550" s="12">
        <f t="shared" si="65"/>
        <v>9</v>
      </c>
      <c r="Q550" t="str">
        <f t="shared" si="66"/>
        <v>technology</v>
      </c>
      <c r="R550" t="str">
        <f t="shared" si="67"/>
        <v>web</v>
      </c>
      <c r="S550" s="14">
        <f t="shared" si="68"/>
        <v>42276.903333333335</v>
      </c>
      <c r="T550" s="14">
        <f t="shared" si="69"/>
        <v>42306.903333333335</v>
      </c>
      <c r="U550" s="14" t="str">
        <f t="shared" si="70"/>
        <v>Sep</v>
      </c>
      <c r="V550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</v>
      </c>
      <c r="P551" s="12">
        <f t="shared" si="65"/>
        <v>8.5</v>
      </c>
      <c r="Q551" t="str">
        <f t="shared" si="66"/>
        <v>technology</v>
      </c>
      <c r="R551" t="str">
        <f t="shared" si="67"/>
        <v>web</v>
      </c>
      <c r="S551" s="14">
        <f t="shared" si="68"/>
        <v>42163.636828703704</v>
      </c>
      <c r="T551" s="14">
        <f t="shared" si="69"/>
        <v>42193.636828703704</v>
      </c>
      <c r="U551" s="14" t="str">
        <f t="shared" si="70"/>
        <v>Jun</v>
      </c>
      <c r="V551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0.70000000000000007</v>
      </c>
      <c r="P552" s="12">
        <f t="shared" si="65"/>
        <v>8.75</v>
      </c>
      <c r="Q552" t="str">
        <f t="shared" si="66"/>
        <v>technology</v>
      </c>
      <c r="R552" t="str">
        <f t="shared" si="67"/>
        <v>web</v>
      </c>
      <c r="S552" s="14">
        <f t="shared" si="68"/>
        <v>42753.678761574076</v>
      </c>
      <c r="T552" s="14">
        <f t="shared" si="69"/>
        <v>42766.208333333328</v>
      </c>
      <c r="U552" s="14" t="str">
        <f t="shared" si="70"/>
        <v>Jan</v>
      </c>
      <c r="V552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5.0413333333333332</v>
      </c>
      <c r="P553" s="12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4">
        <f t="shared" si="68"/>
        <v>42173.275740740741</v>
      </c>
      <c r="T553" s="14">
        <f t="shared" si="69"/>
        <v>42217.745138888888</v>
      </c>
      <c r="U553" s="14" t="str">
        <f t="shared" si="70"/>
        <v>Jun</v>
      </c>
      <c r="V553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12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4">
        <f t="shared" si="68"/>
        <v>42318.616851851853</v>
      </c>
      <c r="T554" s="14">
        <f t="shared" si="69"/>
        <v>42378.616851851853</v>
      </c>
      <c r="U554" s="14" t="str">
        <f t="shared" si="70"/>
        <v>Nov</v>
      </c>
      <c r="V554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0.49199999999999999</v>
      </c>
      <c r="P555" s="12">
        <f t="shared" si="65"/>
        <v>20.5</v>
      </c>
      <c r="Q555" t="str">
        <f t="shared" si="66"/>
        <v>technology</v>
      </c>
      <c r="R555" t="str">
        <f t="shared" si="67"/>
        <v>web</v>
      </c>
      <c r="S555" s="14">
        <f t="shared" si="68"/>
        <v>41927.71980324074</v>
      </c>
      <c r="T555" s="14">
        <f t="shared" si="69"/>
        <v>41957.761469907404</v>
      </c>
      <c r="U555" s="14" t="str">
        <f t="shared" si="70"/>
        <v>Oct</v>
      </c>
      <c r="V555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36.589147286821706</v>
      </c>
      <c r="P556" s="12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4">
        <f t="shared" si="68"/>
        <v>41901.684861111113</v>
      </c>
      <c r="T556" s="14">
        <f t="shared" si="69"/>
        <v>41931.684861111113</v>
      </c>
      <c r="U556" s="14" t="str">
        <f t="shared" si="70"/>
        <v>Sep</v>
      </c>
      <c r="V556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12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4">
        <f t="shared" si="68"/>
        <v>42503.353506944448</v>
      </c>
      <c r="T557" s="14">
        <f t="shared" si="69"/>
        <v>42533.353506944448</v>
      </c>
      <c r="U557" s="14" t="str">
        <f t="shared" si="70"/>
        <v>May</v>
      </c>
      <c r="V557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</v>
      </c>
      <c r="P558" s="12">
        <f t="shared" si="65"/>
        <v>200</v>
      </c>
      <c r="Q558" t="str">
        <f t="shared" si="66"/>
        <v>technology</v>
      </c>
      <c r="R558" t="str">
        <f t="shared" si="67"/>
        <v>web</v>
      </c>
      <c r="S558" s="14">
        <f t="shared" si="68"/>
        <v>42345.860150462962</v>
      </c>
      <c r="T558" s="14">
        <f t="shared" si="69"/>
        <v>42375.860150462962</v>
      </c>
      <c r="U558" s="14" t="str">
        <f t="shared" si="70"/>
        <v>Dec</v>
      </c>
      <c r="V558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0.91066666666666674</v>
      </c>
      <c r="P559" s="12">
        <f t="shared" si="65"/>
        <v>68.3</v>
      </c>
      <c r="Q559" t="str">
        <f t="shared" si="66"/>
        <v>technology</v>
      </c>
      <c r="R559" t="str">
        <f t="shared" si="67"/>
        <v>web</v>
      </c>
      <c r="S559" s="14">
        <f t="shared" si="68"/>
        <v>42676.942164351851</v>
      </c>
      <c r="T559" s="14">
        <f t="shared" si="69"/>
        <v>42706.983831018515</v>
      </c>
      <c r="U559" s="14" t="str">
        <f t="shared" si="70"/>
        <v>Nov</v>
      </c>
      <c r="V559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12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4">
        <f t="shared" si="68"/>
        <v>42057.883159722223</v>
      </c>
      <c r="T560" s="14">
        <f t="shared" si="69"/>
        <v>42087.841493055559</v>
      </c>
      <c r="U560" s="14" t="str">
        <f t="shared" si="70"/>
        <v>Feb</v>
      </c>
      <c r="V560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2.0833333333333336E-2</v>
      </c>
      <c r="P561" s="12">
        <f t="shared" si="65"/>
        <v>50</v>
      </c>
      <c r="Q561" t="str">
        <f t="shared" si="66"/>
        <v>technology</v>
      </c>
      <c r="R561" t="str">
        <f t="shared" si="67"/>
        <v>web</v>
      </c>
      <c r="S561" s="14">
        <f t="shared" si="68"/>
        <v>42321.283101851848</v>
      </c>
      <c r="T561" s="14">
        <f t="shared" si="69"/>
        <v>42351.283101851848</v>
      </c>
      <c r="U561" s="14" t="str">
        <f t="shared" si="70"/>
        <v>Nov</v>
      </c>
      <c r="V561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1.2E-2</v>
      </c>
      <c r="P562" s="12">
        <f t="shared" si="65"/>
        <v>4</v>
      </c>
      <c r="Q562" t="str">
        <f t="shared" si="66"/>
        <v>technology</v>
      </c>
      <c r="R562" t="str">
        <f t="shared" si="67"/>
        <v>web</v>
      </c>
      <c r="S562" s="14">
        <f t="shared" si="68"/>
        <v>41960.771354166667</v>
      </c>
      <c r="T562" s="14">
        <f t="shared" si="69"/>
        <v>41990.771354166667</v>
      </c>
      <c r="U562" s="14" t="str">
        <f t="shared" si="70"/>
        <v>Nov</v>
      </c>
      <c r="V562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0.36666666666666664</v>
      </c>
      <c r="P563" s="12">
        <f t="shared" si="65"/>
        <v>27.5</v>
      </c>
      <c r="Q563" t="str">
        <f t="shared" si="66"/>
        <v>technology</v>
      </c>
      <c r="R563" t="str">
        <f t="shared" si="67"/>
        <v>web</v>
      </c>
      <c r="S563" s="14">
        <f t="shared" si="68"/>
        <v>42268.658715277779</v>
      </c>
      <c r="T563" s="14">
        <f t="shared" si="69"/>
        <v>42303.658715277779</v>
      </c>
      <c r="U563" s="14" t="str">
        <f t="shared" si="70"/>
        <v>Sep</v>
      </c>
      <c r="V563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12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4">
        <f t="shared" si="68"/>
        <v>42692.389062500006</v>
      </c>
      <c r="T564" s="14">
        <f t="shared" si="69"/>
        <v>42722.389062500006</v>
      </c>
      <c r="U564" s="14" t="str">
        <f t="shared" si="70"/>
        <v>Nov</v>
      </c>
      <c r="V564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9.0666666666666659E-2</v>
      </c>
      <c r="P565" s="12">
        <f t="shared" si="65"/>
        <v>34</v>
      </c>
      <c r="Q565" t="str">
        <f t="shared" si="66"/>
        <v>technology</v>
      </c>
      <c r="R565" t="str">
        <f t="shared" si="67"/>
        <v>web</v>
      </c>
      <c r="S565" s="14">
        <f t="shared" si="68"/>
        <v>42022.069988425923</v>
      </c>
      <c r="T565" s="14">
        <f t="shared" si="69"/>
        <v>42052.069988425923</v>
      </c>
      <c r="U565" s="14" t="str">
        <f t="shared" si="70"/>
        <v>Jan</v>
      </c>
      <c r="V565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5.5555555555555558E-3</v>
      </c>
      <c r="P566" s="12">
        <f t="shared" si="65"/>
        <v>1</v>
      </c>
      <c r="Q566" t="str">
        <f t="shared" si="66"/>
        <v>technology</v>
      </c>
      <c r="R566" t="str">
        <f t="shared" si="67"/>
        <v>web</v>
      </c>
      <c r="S566" s="14">
        <f t="shared" si="68"/>
        <v>42411.942997685182</v>
      </c>
      <c r="T566" s="14">
        <f t="shared" si="69"/>
        <v>42441.942997685182</v>
      </c>
      <c r="U566" s="14" t="str">
        <f t="shared" si="70"/>
        <v>Feb</v>
      </c>
      <c r="V566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12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4">
        <f t="shared" si="68"/>
        <v>42165.785289351858</v>
      </c>
      <c r="T567" s="14">
        <f t="shared" si="69"/>
        <v>42195.785289351858</v>
      </c>
      <c r="U567" s="14" t="str">
        <f t="shared" si="70"/>
        <v>Jun</v>
      </c>
      <c r="V567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0.02</v>
      </c>
      <c r="P568" s="12">
        <f t="shared" si="65"/>
        <v>1</v>
      </c>
      <c r="Q568" t="str">
        <f t="shared" si="66"/>
        <v>technology</v>
      </c>
      <c r="R568" t="str">
        <f t="shared" si="67"/>
        <v>web</v>
      </c>
      <c r="S568" s="14">
        <f t="shared" si="68"/>
        <v>42535.68440972222</v>
      </c>
      <c r="T568" s="14">
        <f t="shared" si="69"/>
        <v>42565.68440972222</v>
      </c>
      <c r="U568" s="14" t="str">
        <f t="shared" si="70"/>
        <v>Jun</v>
      </c>
      <c r="V568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12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4">
        <f t="shared" si="68"/>
        <v>41975.842523148152</v>
      </c>
      <c r="T569" s="14">
        <f t="shared" si="69"/>
        <v>42005.842523148152</v>
      </c>
      <c r="U569" s="14" t="str">
        <f t="shared" si="70"/>
        <v>Dec</v>
      </c>
      <c r="V569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1</v>
      </c>
      <c r="P570" s="12">
        <f t="shared" si="65"/>
        <v>49</v>
      </c>
      <c r="Q570" t="str">
        <f t="shared" si="66"/>
        <v>technology</v>
      </c>
      <c r="R570" t="str">
        <f t="shared" si="67"/>
        <v>web</v>
      </c>
      <c r="S570" s="14">
        <f t="shared" si="68"/>
        <v>42348.9215625</v>
      </c>
      <c r="T570" s="14">
        <f t="shared" si="69"/>
        <v>42385.458333333328</v>
      </c>
      <c r="U570" s="14" t="str">
        <f t="shared" si="70"/>
        <v>Dec</v>
      </c>
      <c r="V570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0.8</v>
      </c>
      <c r="P571" s="12">
        <f t="shared" si="65"/>
        <v>20</v>
      </c>
      <c r="Q571" t="str">
        <f t="shared" si="66"/>
        <v>technology</v>
      </c>
      <c r="R571" t="str">
        <f t="shared" si="67"/>
        <v>web</v>
      </c>
      <c r="S571" s="14">
        <f t="shared" si="68"/>
        <v>42340.847361111111</v>
      </c>
      <c r="T571" s="14">
        <f t="shared" si="69"/>
        <v>42370.847361111111</v>
      </c>
      <c r="U571" s="14" t="str">
        <f t="shared" si="70"/>
        <v>Dec</v>
      </c>
      <c r="V571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0.16705882352941176</v>
      </c>
      <c r="P572" s="12">
        <f t="shared" si="65"/>
        <v>142</v>
      </c>
      <c r="Q572" t="str">
        <f t="shared" si="66"/>
        <v>technology</v>
      </c>
      <c r="R572" t="str">
        <f t="shared" si="67"/>
        <v>web</v>
      </c>
      <c r="S572" s="14">
        <f t="shared" si="68"/>
        <v>42388.798252314817</v>
      </c>
      <c r="T572" s="14">
        <f t="shared" si="69"/>
        <v>42418.798252314817</v>
      </c>
      <c r="U572" s="14" t="str">
        <f t="shared" si="70"/>
        <v>Jan</v>
      </c>
      <c r="V572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0.42399999999999999</v>
      </c>
      <c r="P573" s="12">
        <f t="shared" si="65"/>
        <v>53</v>
      </c>
      <c r="Q573" t="str">
        <f t="shared" si="66"/>
        <v>technology</v>
      </c>
      <c r="R573" t="str">
        <f t="shared" si="67"/>
        <v>web</v>
      </c>
      <c r="S573" s="14">
        <f t="shared" si="68"/>
        <v>42192.816238425927</v>
      </c>
      <c r="T573" s="14">
        <f t="shared" si="69"/>
        <v>42212.165972222225</v>
      </c>
      <c r="U573" s="14" t="str">
        <f t="shared" si="70"/>
        <v>Jul</v>
      </c>
      <c r="V573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12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4">
        <f t="shared" si="68"/>
        <v>42282.71629629629</v>
      </c>
      <c r="T574" s="14">
        <f t="shared" si="69"/>
        <v>42312.757962962962</v>
      </c>
      <c r="U574" s="14" t="str">
        <f t="shared" si="70"/>
        <v>Oct</v>
      </c>
      <c r="V574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0.38925389253892539</v>
      </c>
      <c r="P575" s="12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4">
        <f t="shared" si="68"/>
        <v>41963.050127314811</v>
      </c>
      <c r="T575" s="14">
        <f t="shared" si="69"/>
        <v>42022.05</v>
      </c>
      <c r="U575" s="14" t="str">
        <f t="shared" si="70"/>
        <v>Nov</v>
      </c>
      <c r="V575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0.7155635062611807</v>
      </c>
      <c r="P576" s="12">
        <f t="shared" si="65"/>
        <v>20</v>
      </c>
      <c r="Q576" t="str">
        <f t="shared" si="66"/>
        <v>technology</v>
      </c>
      <c r="R576" t="str">
        <f t="shared" si="67"/>
        <v>web</v>
      </c>
      <c r="S576" s="14">
        <f t="shared" si="68"/>
        <v>42632.443368055552</v>
      </c>
      <c r="T576" s="14">
        <f t="shared" si="69"/>
        <v>42662.443368055552</v>
      </c>
      <c r="U576" s="14" t="str">
        <f t="shared" si="70"/>
        <v>Sep</v>
      </c>
      <c r="V576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0.43166666666666664</v>
      </c>
      <c r="P577" s="12">
        <f t="shared" si="65"/>
        <v>64.75</v>
      </c>
      <c r="Q577" t="str">
        <f t="shared" si="66"/>
        <v>technology</v>
      </c>
      <c r="R577" t="str">
        <f t="shared" si="67"/>
        <v>web</v>
      </c>
      <c r="S577" s="14">
        <f t="shared" si="68"/>
        <v>42138.692627314813</v>
      </c>
      <c r="T577" s="14">
        <f t="shared" si="69"/>
        <v>42168.692627314813</v>
      </c>
      <c r="U577" s="14" t="str">
        <f t="shared" si="70"/>
        <v>May</v>
      </c>
      <c r="V577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1.25E-3</v>
      </c>
      <c r="P578" s="12">
        <f t="shared" si="65"/>
        <v>1</v>
      </c>
      <c r="Q578" t="str">
        <f t="shared" si="66"/>
        <v>technology</v>
      </c>
      <c r="R578" t="str">
        <f t="shared" si="67"/>
        <v>web</v>
      </c>
      <c r="S578" s="14">
        <f t="shared" si="68"/>
        <v>42031.471666666665</v>
      </c>
      <c r="T578" s="14">
        <f t="shared" si="69"/>
        <v>42091.43</v>
      </c>
      <c r="U578" s="14" t="str">
        <f t="shared" si="70"/>
        <v>Jan</v>
      </c>
      <c r="V578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(E579/D579)*100</f>
        <v>0.2</v>
      </c>
      <c r="P579" s="12">
        <f t="shared" ref="P579:P642" si="73">(E579/L579)</f>
        <v>10</v>
      </c>
      <c r="Q579" t="str">
        <f t="shared" ref="Q579:Q642" si="74">LEFT(N579,FIND("/",N579)-1)</f>
        <v>technology</v>
      </c>
      <c r="R579" t="str">
        <f t="shared" ref="R579:R642" si="75">RIGHT(N579,LEN(N579) - FIND("/",N579))</f>
        <v>web</v>
      </c>
      <c r="S579" s="14">
        <f t="shared" ref="S579:S642" si="76">(((J579/60)/60)/24)+DATE(1970,1,1)</f>
        <v>42450.589143518519</v>
      </c>
      <c r="T579" s="14">
        <f t="shared" ref="T579:T642" si="77">(((I579/60)/60)/24)+DATE(1970,1,1)</f>
        <v>42510.589143518519</v>
      </c>
      <c r="U579" s="14" t="str">
        <f t="shared" ref="U579:U642" si="78">TEXT(S579,"mmm")</f>
        <v>Mar</v>
      </c>
      <c r="V579">
        <f t="shared" ref="V579:V642" si="7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1.12E-2</v>
      </c>
      <c r="P580" s="12">
        <f t="shared" si="73"/>
        <v>2</v>
      </c>
      <c r="Q580" t="str">
        <f t="shared" si="74"/>
        <v>technology</v>
      </c>
      <c r="R580" t="str">
        <f t="shared" si="75"/>
        <v>web</v>
      </c>
      <c r="S580" s="14">
        <f t="shared" si="76"/>
        <v>42230.578622685185</v>
      </c>
      <c r="T580" s="14">
        <f t="shared" si="77"/>
        <v>42254.578622685185</v>
      </c>
      <c r="U580" s="14" t="str">
        <f t="shared" si="78"/>
        <v>Aug</v>
      </c>
      <c r="V580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1.4583333333333333</v>
      </c>
      <c r="P581" s="12">
        <f t="shared" si="73"/>
        <v>35</v>
      </c>
      <c r="Q581" t="str">
        <f t="shared" si="74"/>
        <v>technology</v>
      </c>
      <c r="R581" t="str">
        <f t="shared" si="75"/>
        <v>web</v>
      </c>
      <c r="S581" s="14">
        <f t="shared" si="76"/>
        <v>41968.852118055554</v>
      </c>
      <c r="T581" s="14">
        <f t="shared" si="77"/>
        <v>41998.852118055554</v>
      </c>
      <c r="U581" s="14" t="str">
        <f t="shared" si="78"/>
        <v>Nov</v>
      </c>
      <c r="V581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3.3333333333333333E-2</v>
      </c>
      <c r="P582" s="12">
        <f t="shared" si="73"/>
        <v>1</v>
      </c>
      <c r="Q582" t="str">
        <f t="shared" si="74"/>
        <v>technology</v>
      </c>
      <c r="R582" t="str">
        <f t="shared" si="75"/>
        <v>web</v>
      </c>
      <c r="S582" s="14">
        <f t="shared" si="76"/>
        <v>42605.908182870371</v>
      </c>
      <c r="T582" s="14">
        <f t="shared" si="77"/>
        <v>42635.908182870371</v>
      </c>
      <c r="U582" s="14" t="str">
        <f t="shared" si="78"/>
        <v>Aug</v>
      </c>
      <c r="V582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12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4">
        <f t="shared" si="76"/>
        <v>42188.012777777782</v>
      </c>
      <c r="T583" s="14">
        <f t="shared" si="77"/>
        <v>42218.012777777782</v>
      </c>
      <c r="U583" s="14" t="str">
        <f t="shared" si="78"/>
        <v>Jul</v>
      </c>
      <c r="V583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12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4">
        <f t="shared" si="76"/>
        <v>42055.739803240736</v>
      </c>
      <c r="T584" s="14">
        <f t="shared" si="77"/>
        <v>42078.75</v>
      </c>
      <c r="U584" s="14" t="str">
        <f t="shared" si="78"/>
        <v>Feb</v>
      </c>
      <c r="V584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1.1111111111111112E-2</v>
      </c>
      <c r="P585" s="12">
        <f t="shared" si="73"/>
        <v>1</v>
      </c>
      <c r="Q585" t="str">
        <f t="shared" si="74"/>
        <v>technology</v>
      </c>
      <c r="R585" t="str">
        <f t="shared" si="75"/>
        <v>web</v>
      </c>
      <c r="S585" s="14">
        <f t="shared" si="76"/>
        <v>42052.93850694444</v>
      </c>
      <c r="T585" s="14">
        <f t="shared" si="77"/>
        <v>42082.896840277783</v>
      </c>
      <c r="U585" s="14" t="str">
        <f t="shared" si="78"/>
        <v>Feb</v>
      </c>
      <c r="V585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1</v>
      </c>
      <c r="P586" s="12">
        <f t="shared" si="73"/>
        <v>5</v>
      </c>
      <c r="Q586" t="str">
        <f t="shared" si="74"/>
        <v>technology</v>
      </c>
      <c r="R586" t="str">
        <f t="shared" si="75"/>
        <v>web</v>
      </c>
      <c r="S586" s="14">
        <f t="shared" si="76"/>
        <v>42049.716620370367</v>
      </c>
      <c r="T586" s="14">
        <f t="shared" si="77"/>
        <v>42079.674953703703</v>
      </c>
      <c r="U586" s="14" t="str">
        <f t="shared" si="78"/>
        <v>Feb</v>
      </c>
      <c r="V586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12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4">
        <f t="shared" si="76"/>
        <v>42283.3909375</v>
      </c>
      <c r="T587" s="14">
        <f t="shared" si="77"/>
        <v>42339</v>
      </c>
      <c r="U587" s="14" t="str">
        <f t="shared" si="78"/>
        <v>Oct</v>
      </c>
      <c r="V587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0.55999999999999994</v>
      </c>
      <c r="P588" s="12">
        <f t="shared" si="73"/>
        <v>14</v>
      </c>
      <c r="Q588" t="str">
        <f t="shared" si="74"/>
        <v>technology</v>
      </c>
      <c r="R588" t="str">
        <f t="shared" si="75"/>
        <v>web</v>
      </c>
      <c r="S588" s="14">
        <f t="shared" si="76"/>
        <v>42020.854247685187</v>
      </c>
      <c r="T588" s="14">
        <f t="shared" si="77"/>
        <v>42050.854247685187</v>
      </c>
      <c r="U588" s="14" t="str">
        <f t="shared" si="78"/>
        <v>Jan</v>
      </c>
      <c r="V588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9.0833333333333339</v>
      </c>
      <c r="P589" s="12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4">
        <f t="shared" si="76"/>
        <v>42080.757326388892</v>
      </c>
      <c r="T589" s="14">
        <f t="shared" si="77"/>
        <v>42110.757326388892</v>
      </c>
      <c r="U589" s="14" t="str">
        <f t="shared" si="78"/>
        <v>Mar</v>
      </c>
      <c r="V589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3.3444444444444441</v>
      </c>
      <c r="P590" s="12">
        <f t="shared" si="73"/>
        <v>150.5</v>
      </c>
      <c r="Q590" t="str">
        <f t="shared" si="74"/>
        <v>technology</v>
      </c>
      <c r="R590" t="str">
        <f t="shared" si="75"/>
        <v>web</v>
      </c>
      <c r="S590" s="14">
        <f t="shared" si="76"/>
        <v>42631.769513888896</v>
      </c>
      <c r="T590" s="14">
        <f t="shared" si="77"/>
        <v>42691.811180555553</v>
      </c>
      <c r="U590" s="14" t="str">
        <f t="shared" si="78"/>
        <v>Sep</v>
      </c>
      <c r="V590">
        <f t="shared" si="7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1.3333333333333334E-2</v>
      </c>
      <c r="P591" s="12">
        <f t="shared" si="73"/>
        <v>1</v>
      </c>
      <c r="Q591" t="str">
        <f t="shared" si="74"/>
        <v>technology</v>
      </c>
      <c r="R591" t="str">
        <f t="shared" si="75"/>
        <v>web</v>
      </c>
      <c r="S591" s="14">
        <f t="shared" si="76"/>
        <v>42178.614571759259</v>
      </c>
      <c r="T591" s="14">
        <f t="shared" si="77"/>
        <v>42193.614571759259</v>
      </c>
      <c r="U591" s="14" t="str">
        <f t="shared" si="78"/>
        <v>Jun</v>
      </c>
      <c r="V591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</v>
      </c>
      <c r="P592" s="1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4">
        <f t="shared" si="76"/>
        <v>42377.554756944446</v>
      </c>
      <c r="T592" s="14">
        <f t="shared" si="77"/>
        <v>42408.542361111111</v>
      </c>
      <c r="U592" s="14" t="str">
        <f t="shared" si="78"/>
        <v>Jan</v>
      </c>
      <c r="V592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6.0999999999999999E-2</v>
      </c>
      <c r="P593" s="12">
        <f t="shared" si="73"/>
        <v>30.5</v>
      </c>
      <c r="Q593" t="str">
        <f t="shared" si="74"/>
        <v>technology</v>
      </c>
      <c r="R593" t="str">
        <f t="shared" si="75"/>
        <v>web</v>
      </c>
      <c r="S593" s="14">
        <f t="shared" si="76"/>
        <v>42177.543171296296</v>
      </c>
      <c r="T593" s="14">
        <f t="shared" si="77"/>
        <v>42207.543171296296</v>
      </c>
      <c r="U593" s="14" t="str">
        <f t="shared" si="78"/>
        <v>Jun</v>
      </c>
      <c r="V593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3.3333333333333335</v>
      </c>
      <c r="P594" s="12">
        <f t="shared" si="73"/>
        <v>250</v>
      </c>
      <c r="Q594" t="str">
        <f t="shared" si="74"/>
        <v>technology</v>
      </c>
      <c r="R594" t="str">
        <f t="shared" si="75"/>
        <v>web</v>
      </c>
      <c r="S594" s="14">
        <f t="shared" si="76"/>
        <v>41946.232175925928</v>
      </c>
      <c r="T594" s="14">
        <f t="shared" si="77"/>
        <v>41976.232175925921</v>
      </c>
      <c r="U594" s="14" t="str">
        <f t="shared" si="78"/>
        <v>Nov</v>
      </c>
      <c r="V594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23</v>
      </c>
      <c r="P595" s="12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4">
        <f t="shared" si="76"/>
        <v>42070.677604166667</v>
      </c>
      <c r="T595" s="14">
        <f t="shared" si="77"/>
        <v>42100.635937500003</v>
      </c>
      <c r="U595" s="14" t="str">
        <f t="shared" si="78"/>
        <v>Mar</v>
      </c>
      <c r="V595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0.104</v>
      </c>
      <c r="P596" s="12">
        <f t="shared" si="73"/>
        <v>13</v>
      </c>
      <c r="Q596" t="str">
        <f t="shared" si="74"/>
        <v>technology</v>
      </c>
      <c r="R596" t="str">
        <f t="shared" si="75"/>
        <v>web</v>
      </c>
      <c r="S596" s="14">
        <f t="shared" si="76"/>
        <v>42446.780162037037</v>
      </c>
      <c r="T596" s="14">
        <f t="shared" si="77"/>
        <v>42476.780162037037</v>
      </c>
      <c r="U596" s="14" t="str">
        <f t="shared" si="78"/>
        <v>Mar</v>
      </c>
      <c r="V596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0.42599999999999999</v>
      </c>
      <c r="P597" s="12">
        <f t="shared" si="73"/>
        <v>53.25</v>
      </c>
      <c r="Q597" t="str">
        <f t="shared" si="74"/>
        <v>technology</v>
      </c>
      <c r="R597" t="str">
        <f t="shared" si="75"/>
        <v>web</v>
      </c>
      <c r="S597" s="14">
        <f t="shared" si="76"/>
        <v>42083.069884259254</v>
      </c>
      <c r="T597" s="14">
        <f t="shared" si="77"/>
        <v>42128.069884259254</v>
      </c>
      <c r="U597" s="14" t="str">
        <f t="shared" si="78"/>
        <v>Mar</v>
      </c>
      <c r="V597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0.03</v>
      </c>
      <c r="P598" s="12">
        <f t="shared" si="73"/>
        <v>3</v>
      </c>
      <c r="Q598" t="str">
        <f t="shared" si="74"/>
        <v>technology</v>
      </c>
      <c r="R598" t="str">
        <f t="shared" si="75"/>
        <v>web</v>
      </c>
      <c r="S598" s="14">
        <f t="shared" si="76"/>
        <v>42646.896898148145</v>
      </c>
      <c r="T598" s="14">
        <f t="shared" si="77"/>
        <v>42676.896898148145</v>
      </c>
      <c r="U598" s="14" t="str">
        <f t="shared" si="78"/>
        <v>Oct</v>
      </c>
      <c r="V598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0.26666666666666666</v>
      </c>
      <c r="P599" s="12">
        <f t="shared" si="73"/>
        <v>10</v>
      </c>
      <c r="Q599" t="str">
        <f t="shared" si="74"/>
        <v>technology</v>
      </c>
      <c r="R599" t="str">
        <f t="shared" si="75"/>
        <v>web</v>
      </c>
      <c r="S599" s="14">
        <f t="shared" si="76"/>
        <v>42545.705266203702</v>
      </c>
      <c r="T599" s="14">
        <f t="shared" si="77"/>
        <v>42582.666666666672</v>
      </c>
      <c r="U599" s="14" t="str">
        <f t="shared" si="78"/>
        <v>Jun</v>
      </c>
      <c r="V599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34</v>
      </c>
      <c r="P600" s="12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4">
        <f t="shared" si="76"/>
        <v>41948.00209490741</v>
      </c>
      <c r="T600" s="14">
        <f t="shared" si="77"/>
        <v>41978.00209490741</v>
      </c>
      <c r="U600" s="14" t="str">
        <f t="shared" si="78"/>
        <v>Nov</v>
      </c>
      <c r="V600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6.2E-2</v>
      </c>
      <c r="P601" s="12">
        <f t="shared" si="73"/>
        <v>15.5</v>
      </c>
      <c r="Q601" t="str">
        <f t="shared" si="74"/>
        <v>technology</v>
      </c>
      <c r="R601" t="str">
        <f t="shared" si="75"/>
        <v>web</v>
      </c>
      <c r="S601" s="14">
        <f t="shared" si="76"/>
        <v>42047.812523148154</v>
      </c>
      <c r="T601" s="14">
        <f t="shared" si="77"/>
        <v>42071.636111111111</v>
      </c>
      <c r="U601" s="14" t="str">
        <f t="shared" si="78"/>
        <v>Feb</v>
      </c>
      <c r="V601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2</v>
      </c>
      <c r="P602" s="12">
        <f t="shared" si="73"/>
        <v>100</v>
      </c>
      <c r="Q602" t="str">
        <f t="shared" si="74"/>
        <v>technology</v>
      </c>
      <c r="R602" t="str">
        <f t="shared" si="75"/>
        <v>web</v>
      </c>
      <c r="S602" s="14">
        <f t="shared" si="76"/>
        <v>42073.798171296294</v>
      </c>
      <c r="T602" s="14">
        <f t="shared" si="77"/>
        <v>42133.798171296294</v>
      </c>
      <c r="U602" s="14" t="str">
        <f t="shared" si="78"/>
        <v>Mar</v>
      </c>
      <c r="V602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1.4000000000000001</v>
      </c>
      <c r="P603" s="12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4">
        <f t="shared" si="76"/>
        <v>41969.858090277776</v>
      </c>
      <c r="T603" s="14">
        <f t="shared" si="77"/>
        <v>41999.858090277776</v>
      </c>
      <c r="U603" s="14" t="str">
        <f t="shared" si="78"/>
        <v>Nov</v>
      </c>
      <c r="V603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12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4">
        <f t="shared" si="76"/>
        <v>42143.79415509259</v>
      </c>
      <c r="T604" s="14">
        <f t="shared" si="77"/>
        <v>42173.79415509259</v>
      </c>
      <c r="U604" s="14" t="str">
        <f t="shared" si="78"/>
        <v>May</v>
      </c>
      <c r="V604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</v>
      </c>
      <c r="P605" s="12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4">
        <f t="shared" si="76"/>
        <v>41835.639155092591</v>
      </c>
      <c r="T605" s="14">
        <f t="shared" si="77"/>
        <v>41865.639155092591</v>
      </c>
      <c r="U605" s="14" t="str">
        <f t="shared" si="78"/>
        <v>Jul</v>
      </c>
      <c r="V605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12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4">
        <f t="shared" si="76"/>
        <v>41849.035370370373</v>
      </c>
      <c r="T606" s="14">
        <f t="shared" si="77"/>
        <v>41879.035370370373</v>
      </c>
      <c r="U606" s="14" t="str">
        <f t="shared" si="78"/>
        <v>Jul</v>
      </c>
      <c r="V606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</v>
      </c>
      <c r="P607" s="12">
        <f t="shared" si="73"/>
        <v>16.375</v>
      </c>
      <c r="Q607" t="str">
        <f t="shared" si="74"/>
        <v>technology</v>
      </c>
      <c r="R607" t="str">
        <f t="shared" si="75"/>
        <v>web</v>
      </c>
      <c r="S607" s="14">
        <f t="shared" si="76"/>
        <v>42194.357731481476</v>
      </c>
      <c r="T607" s="14">
        <f t="shared" si="77"/>
        <v>42239.357731481476</v>
      </c>
      <c r="U607" s="14" t="str">
        <f t="shared" si="78"/>
        <v>Jul</v>
      </c>
      <c r="V607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0.2</v>
      </c>
      <c r="P608" s="12">
        <f t="shared" si="73"/>
        <v>10</v>
      </c>
      <c r="Q608" t="str">
        <f t="shared" si="74"/>
        <v>technology</v>
      </c>
      <c r="R608" t="str">
        <f t="shared" si="75"/>
        <v>web</v>
      </c>
      <c r="S608" s="14">
        <f t="shared" si="76"/>
        <v>42102.650567129633</v>
      </c>
      <c r="T608" s="14">
        <f t="shared" si="77"/>
        <v>42148.625</v>
      </c>
      <c r="U608" s="14" t="str">
        <f t="shared" si="78"/>
        <v>Apr</v>
      </c>
      <c r="V608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12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4">
        <f t="shared" si="76"/>
        <v>42300.825648148151</v>
      </c>
      <c r="T609" s="14">
        <f t="shared" si="77"/>
        <v>42330.867314814815</v>
      </c>
      <c r="U609" s="14" t="str">
        <f t="shared" si="78"/>
        <v>Oct</v>
      </c>
      <c r="V609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0.97400000000000009</v>
      </c>
      <c r="P610" s="12">
        <f t="shared" si="73"/>
        <v>292.2</v>
      </c>
      <c r="Q610" t="str">
        <f t="shared" si="74"/>
        <v>technology</v>
      </c>
      <c r="R610" t="str">
        <f t="shared" si="75"/>
        <v>web</v>
      </c>
      <c r="S610" s="14">
        <f t="shared" si="76"/>
        <v>42140.921064814815</v>
      </c>
      <c r="T610" s="14">
        <f t="shared" si="77"/>
        <v>42170.921064814815</v>
      </c>
      <c r="U610" s="14" t="str">
        <f t="shared" si="78"/>
        <v>May</v>
      </c>
      <c r="V610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0.64102564102564097</v>
      </c>
      <c r="P611" s="12">
        <f t="shared" si="73"/>
        <v>5</v>
      </c>
      <c r="Q611" t="str">
        <f t="shared" si="74"/>
        <v>technology</v>
      </c>
      <c r="R611" t="str">
        <f t="shared" si="75"/>
        <v>web</v>
      </c>
      <c r="S611" s="14">
        <f t="shared" si="76"/>
        <v>42307.034074074079</v>
      </c>
      <c r="T611" s="14">
        <f t="shared" si="77"/>
        <v>42337.075740740736</v>
      </c>
      <c r="U611" s="14" t="str">
        <f t="shared" si="78"/>
        <v>Oct</v>
      </c>
      <c r="V611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4">
        <f t="shared" si="76"/>
        <v>42086.83085648148</v>
      </c>
      <c r="T612" s="14">
        <f t="shared" si="77"/>
        <v>42116.83085648148</v>
      </c>
      <c r="U612" s="14" t="str">
        <f t="shared" si="78"/>
        <v>Mar</v>
      </c>
      <c r="V612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12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4">
        <f t="shared" si="76"/>
        <v>42328.560613425929</v>
      </c>
      <c r="T613" s="14">
        <f t="shared" si="77"/>
        <v>42388.560613425929</v>
      </c>
      <c r="U613" s="14" t="str">
        <f t="shared" si="78"/>
        <v>Nov</v>
      </c>
      <c r="V613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12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4">
        <f t="shared" si="76"/>
        <v>42585.031782407401</v>
      </c>
      <c r="T614" s="14">
        <f t="shared" si="77"/>
        <v>42615.031782407401</v>
      </c>
      <c r="U614" s="14" t="str">
        <f t="shared" si="78"/>
        <v>Aug</v>
      </c>
      <c r="V614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21.363333333333333</v>
      </c>
      <c r="P615" s="12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4">
        <f t="shared" si="76"/>
        <v>42247.496759259258</v>
      </c>
      <c r="T615" s="14">
        <f t="shared" si="77"/>
        <v>42278.207638888889</v>
      </c>
      <c r="U615" s="14" t="str">
        <f t="shared" si="78"/>
        <v>Aug</v>
      </c>
      <c r="V615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12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4">
        <f t="shared" si="76"/>
        <v>42515.061805555553</v>
      </c>
      <c r="T616" s="14">
        <f t="shared" si="77"/>
        <v>42545.061805555553</v>
      </c>
      <c r="U616" s="14" t="str">
        <f t="shared" si="78"/>
        <v>May</v>
      </c>
      <c r="V616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12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4">
        <f t="shared" si="76"/>
        <v>42242.122210648144</v>
      </c>
      <c r="T617" s="14">
        <f t="shared" si="77"/>
        <v>42272.122210648144</v>
      </c>
      <c r="U617" s="14" t="str">
        <f t="shared" si="78"/>
        <v>Aug</v>
      </c>
      <c r="V617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12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4">
        <f t="shared" si="76"/>
        <v>42761.376238425932</v>
      </c>
      <c r="T618" s="14">
        <f t="shared" si="77"/>
        <v>42791.376238425932</v>
      </c>
      <c r="U618" s="14" t="str">
        <f t="shared" si="78"/>
        <v>Jan</v>
      </c>
      <c r="V618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3</v>
      </c>
      <c r="P619" s="12">
        <f t="shared" si="73"/>
        <v>20</v>
      </c>
      <c r="Q619" t="str">
        <f t="shared" si="74"/>
        <v>technology</v>
      </c>
      <c r="R619" t="str">
        <f t="shared" si="75"/>
        <v>web</v>
      </c>
      <c r="S619" s="14">
        <f t="shared" si="76"/>
        <v>42087.343090277776</v>
      </c>
      <c r="T619" s="14">
        <f t="shared" si="77"/>
        <v>42132.343090277776</v>
      </c>
      <c r="U619" s="14" t="str">
        <f t="shared" si="78"/>
        <v>Mar</v>
      </c>
      <c r="V619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12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4">
        <f t="shared" si="76"/>
        <v>42317.810219907406</v>
      </c>
      <c r="T620" s="14">
        <f t="shared" si="77"/>
        <v>42347.810219907406</v>
      </c>
      <c r="U620" s="14" t="str">
        <f t="shared" si="78"/>
        <v>Nov</v>
      </c>
      <c r="V620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3.9999999999999996E-5</v>
      </c>
      <c r="P621" s="12">
        <f t="shared" si="73"/>
        <v>1</v>
      </c>
      <c r="Q621" t="str">
        <f t="shared" si="74"/>
        <v>technology</v>
      </c>
      <c r="R621" t="str">
        <f t="shared" si="75"/>
        <v>web</v>
      </c>
      <c r="S621" s="14">
        <f t="shared" si="76"/>
        <v>41908.650347222225</v>
      </c>
      <c r="T621" s="14">
        <f t="shared" si="77"/>
        <v>41968.692013888889</v>
      </c>
      <c r="U621" s="14" t="str">
        <f t="shared" si="78"/>
        <v>Sep</v>
      </c>
      <c r="V621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1</v>
      </c>
      <c r="P622" s="12">
        <f t="shared" si="73"/>
        <v>300</v>
      </c>
      <c r="Q622" t="str">
        <f t="shared" si="74"/>
        <v>technology</v>
      </c>
      <c r="R622" t="str">
        <f t="shared" si="75"/>
        <v>web</v>
      </c>
      <c r="S622" s="14">
        <f t="shared" si="76"/>
        <v>41831.716874999998</v>
      </c>
      <c r="T622" s="14">
        <f t="shared" si="77"/>
        <v>41876.716874999998</v>
      </c>
      <c r="U622" s="14" t="str">
        <f t="shared" si="78"/>
        <v>Jul</v>
      </c>
      <c r="V622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</v>
      </c>
      <c r="P623" s="12">
        <f t="shared" si="73"/>
        <v>87</v>
      </c>
      <c r="Q623" t="str">
        <f t="shared" si="74"/>
        <v>technology</v>
      </c>
      <c r="R623" t="str">
        <f t="shared" si="75"/>
        <v>web</v>
      </c>
      <c r="S623" s="14">
        <f t="shared" si="76"/>
        <v>42528.987696759257</v>
      </c>
      <c r="T623" s="14">
        <f t="shared" si="77"/>
        <v>42558.987696759257</v>
      </c>
      <c r="U623" s="14" t="str">
        <f t="shared" si="78"/>
        <v>Jun</v>
      </c>
      <c r="V623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5.6833333333333336</v>
      </c>
      <c r="P624" s="12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4">
        <f t="shared" si="76"/>
        <v>42532.774745370371</v>
      </c>
      <c r="T624" s="14">
        <f t="shared" si="77"/>
        <v>42552.774745370371</v>
      </c>
      <c r="U624" s="14" t="str">
        <f t="shared" si="78"/>
        <v>Jun</v>
      </c>
      <c r="V624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12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4">
        <f t="shared" si="76"/>
        <v>42122.009224537032</v>
      </c>
      <c r="T625" s="14">
        <f t="shared" si="77"/>
        <v>42152.009224537032</v>
      </c>
      <c r="U625" s="14" t="str">
        <f t="shared" si="78"/>
        <v>Apr</v>
      </c>
      <c r="V625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12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4">
        <f t="shared" si="76"/>
        <v>42108.988900462966</v>
      </c>
      <c r="T626" s="14">
        <f t="shared" si="77"/>
        <v>42138.988900462966</v>
      </c>
      <c r="U626" s="14" t="str">
        <f t="shared" si="78"/>
        <v>Apr</v>
      </c>
      <c r="V626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12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4">
        <f t="shared" si="76"/>
        <v>42790.895567129628</v>
      </c>
      <c r="T627" s="14">
        <f t="shared" si="77"/>
        <v>42820.853900462964</v>
      </c>
      <c r="U627" s="14" t="str">
        <f t="shared" si="78"/>
        <v>Feb</v>
      </c>
      <c r="V627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17.380000000000003</v>
      </c>
      <c r="P628" s="12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4">
        <f t="shared" si="76"/>
        <v>42198.559479166666</v>
      </c>
      <c r="T628" s="14">
        <f t="shared" si="77"/>
        <v>42231.556944444441</v>
      </c>
      <c r="U628" s="14" t="str">
        <f t="shared" si="78"/>
        <v>Jul</v>
      </c>
      <c r="V628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0.02</v>
      </c>
      <c r="P629" s="12">
        <f t="shared" si="73"/>
        <v>90</v>
      </c>
      <c r="Q629" t="str">
        <f t="shared" si="74"/>
        <v>technology</v>
      </c>
      <c r="R629" t="str">
        <f t="shared" si="75"/>
        <v>web</v>
      </c>
      <c r="S629" s="14">
        <f t="shared" si="76"/>
        <v>42384.306840277779</v>
      </c>
      <c r="T629" s="14">
        <f t="shared" si="77"/>
        <v>42443.958333333328</v>
      </c>
      <c r="U629" s="14" t="str">
        <f t="shared" si="78"/>
        <v>Jan</v>
      </c>
      <c r="V629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12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4">
        <f t="shared" si="76"/>
        <v>41803.692789351851</v>
      </c>
      <c r="T630" s="14">
        <f t="shared" si="77"/>
        <v>41833.692789351851</v>
      </c>
      <c r="U630" s="14" t="str">
        <f t="shared" si="78"/>
        <v>Jun</v>
      </c>
      <c r="V630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0.17500000000000002</v>
      </c>
      <c r="P631" s="12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4">
        <f t="shared" si="76"/>
        <v>42474.637824074074</v>
      </c>
      <c r="T631" s="14">
        <f t="shared" si="77"/>
        <v>42504.637824074074</v>
      </c>
      <c r="U631" s="14" t="str">
        <f t="shared" si="78"/>
        <v>Apr</v>
      </c>
      <c r="V631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8.3340278356529712E-2</v>
      </c>
      <c r="P632" s="12">
        <f t="shared" si="73"/>
        <v>10</v>
      </c>
      <c r="Q632" t="str">
        <f t="shared" si="74"/>
        <v>technology</v>
      </c>
      <c r="R632" t="str">
        <f t="shared" si="75"/>
        <v>web</v>
      </c>
      <c r="S632" s="14">
        <f t="shared" si="76"/>
        <v>42223.619456018518</v>
      </c>
      <c r="T632" s="14">
        <f t="shared" si="77"/>
        <v>42253.215277777781</v>
      </c>
      <c r="U632" s="14" t="str">
        <f t="shared" si="78"/>
        <v>Aug</v>
      </c>
      <c r="V632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</v>
      </c>
      <c r="P633" s="12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4">
        <f t="shared" si="76"/>
        <v>42489.772326388891</v>
      </c>
      <c r="T633" s="14">
        <f t="shared" si="77"/>
        <v>42518.772326388891</v>
      </c>
      <c r="U633" s="14" t="str">
        <f t="shared" si="78"/>
        <v>Apr</v>
      </c>
      <c r="V633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12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4">
        <f t="shared" si="76"/>
        <v>42303.659317129626</v>
      </c>
      <c r="T634" s="14">
        <f t="shared" si="77"/>
        <v>42333.700983796298</v>
      </c>
      <c r="U634" s="14" t="str">
        <f t="shared" si="78"/>
        <v>Oct</v>
      </c>
      <c r="V634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12.45</v>
      </c>
      <c r="P635" s="12">
        <f t="shared" si="73"/>
        <v>49.8</v>
      </c>
      <c r="Q635" t="str">
        <f t="shared" si="74"/>
        <v>technology</v>
      </c>
      <c r="R635" t="str">
        <f t="shared" si="75"/>
        <v>web</v>
      </c>
      <c r="S635" s="14">
        <f t="shared" si="76"/>
        <v>42507.29932870371</v>
      </c>
      <c r="T635" s="14">
        <f t="shared" si="77"/>
        <v>42538.958333333328</v>
      </c>
      <c r="U635" s="14" t="str">
        <f t="shared" si="78"/>
        <v>May</v>
      </c>
      <c r="V635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0.02</v>
      </c>
      <c r="P636" s="12">
        <f t="shared" si="73"/>
        <v>1</v>
      </c>
      <c r="Q636" t="str">
        <f t="shared" si="74"/>
        <v>technology</v>
      </c>
      <c r="R636" t="str">
        <f t="shared" si="75"/>
        <v>web</v>
      </c>
      <c r="S636" s="14">
        <f t="shared" si="76"/>
        <v>42031.928576388891</v>
      </c>
      <c r="T636" s="14">
        <f t="shared" si="77"/>
        <v>42061.928576388891</v>
      </c>
      <c r="U636" s="14" t="str">
        <f t="shared" si="78"/>
        <v>Jan</v>
      </c>
      <c r="V636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8.0000000000000002E-3</v>
      </c>
      <c r="P637" s="12">
        <f t="shared" si="73"/>
        <v>2</v>
      </c>
      <c r="Q637" t="str">
        <f t="shared" si="74"/>
        <v>technology</v>
      </c>
      <c r="R637" t="str">
        <f t="shared" si="75"/>
        <v>web</v>
      </c>
      <c r="S637" s="14">
        <f t="shared" si="76"/>
        <v>42076.092152777783</v>
      </c>
      <c r="T637" s="14">
        <f t="shared" si="77"/>
        <v>42106.092152777783</v>
      </c>
      <c r="U637" s="14" t="str">
        <f t="shared" si="78"/>
        <v>Mar</v>
      </c>
      <c r="V637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0.2</v>
      </c>
      <c r="P638" s="12">
        <f t="shared" si="73"/>
        <v>4</v>
      </c>
      <c r="Q638" t="str">
        <f t="shared" si="74"/>
        <v>technology</v>
      </c>
      <c r="R638" t="str">
        <f t="shared" si="75"/>
        <v>web</v>
      </c>
      <c r="S638" s="14">
        <f t="shared" si="76"/>
        <v>42131.455439814818</v>
      </c>
      <c r="T638" s="14">
        <f t="shared" si="77"/>
        <v>42161.44930555555</v>
      </c>
      <c r="U638" s="14" t="str">
        <f t="shared" si="78"/>
        <v>May</v>
      </c>
      <c r="V638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12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4">
        <f t="shared" si="76"/>
        <v>42762.962013888886</v>
      </c>
      <c r="T639" s="14">
        <f t="shared" si="77"/>
        <v>42791.961111111115</v>
      </c>
      <c r="U639" s="14" t="str">
        <f t="shared" si="78"/>
        <v>Jan</v>
      </c>
      <c r="V639">
        <f t="shared" si="7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9.0000000000000011E-3</v>
      </c>
      <c r="P640" s="12">
        <f t="shared" si="73"/>
        <v>3</v>
      </c>
      <c r="Q640" t="str">
        <f t="shared" si="74"/>
        <v>technology</v>
      </c>
      <c r="R640" t="str">
        <f t="shared" si="75"/>
        <v>web</v>
      </c>
      <c r="S640" s="14">
        <f t="shared" si="76"/>
        <v>42759.593310185184</v>
      </c>
      <c r="T640" s="14">
        <f t="shared" si="77"/>
        <v>42819.55164351852</v>
      </c>
      <c r="U640" s="14" t="str">
        <f t="shared" si="78"/>
        <v>Jan</v>
      </c>
      <c r="V640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9.9999999999999991E-5</v>
      </c>
      <c r="P641" s="12">
        <f t="shared" si="73"/>
        <v>1</v>
      </c>
      <c r="Q641" t="str">
        <f t="shared" si="74"/>
        <v>technology</v>
      </c>
      <c r="R641" t="str">
        <f t="shared" si="75"/>
        <v>web</v>
      </c>
      <c r="S641" s="14">
        <f t="shared" si="76"/>
        <v>41865.583275462966</v>
      </c>
      <c r="T641" s="14">
        <f t="shared" si="77"/>
        <v>41925.583275462966</v>
      </c>
      <c r="U641" s="14" t="str">
        <f t="shared" si="78"/>
        <v>Aug</v>
      </c>
      <c r="V641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144.28571428571428</v>
      </c>
      <c r="P642" s="12">
        <f t="shared" si="73"/>
        <v>50.5</v>
      </c>
      <c r="Q642" t="str">
        <f t="shared" si="74"/>
        <v>technology</v>
      </c>
      <c r="R642" t="str">
        <f t="shared" si="75"/>
        <v>wearables</v>
      </c>
      <c r="S642" s="14">
        <f t="shared" si="76"/>
        <v>42683.420312500006</v>
      </c>
      <c r="T642" s="14">
        <f t="shared" si="77"/>
        <v>42698.958333333328</v>
      </c>
      <c r="U642" s="14" t="str">
        <f t="shared" si="78"/>
        <v>Nov</v>
      </c>
      <c r="V642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(E643/D643)*100</f>
        <v>119.16249999999999</v>
      </c>
      <c r="P643" s="12">
        <f t="shared" ref="P643:P706" si="81">(E643/L643)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 - FIND("/",N643))</f>
        <v>wearables</v>
      </c>
      <c r="S643" s="14">
        <f t="shared" ref="S643:S706" si="84">(((J643/60)/60)/24)+DATE(1970,1,1)</f>
        <v>42199.57</v>
      </c>
      <c r="T643" s="14">
        <f t="shared" ref="T643:T706" si="85">(((I643/60)/60)/24)+DATE(1970,1,1)</f>
        <v>42229.57</v>
      </c>
      <c r="U643" s="14" t="str">
        <f t="shared" ref="U643:U706" si="86">TEXT(S643,"mmm")</f>
        <v>Jul</v>
      </c>
      <c r="V643">
        <f t="shared" ref="V643:V706" si="87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1460.4850000000001</v>
      </c>
      <c r="P644" s="12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4">
        <f t="shared" si="84"/>
        <v>42199.651319444441</v>
      </c>
      <c r="T644" s="14">
        <f t="shared" si="85"/>
        <v>42235.651319444441</v>
      </c>
      <c r="U644" s="14" t="str">
        <f t="shared" si="86"/>
        <v>Jul</v>
      </c>
      <c r="V644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105.80799999999999</v>
      </c>
      <c r="P645" s="12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4">
        <f t="shared" si="84"/>
        <v>42100.642071759255</v>
      </c>
      <c r="T645" s="14">
        <f t="shared" si="85"/>
        <v>42155.642071759255</v>
      </c>
      <c r="U645" s="14" t="str">
        <f t="shared" si="86"/>
        <v>Apr</v>
      </c>
      <c r="V645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300.11791999999997</v>
      </c>
      <c r="P646" s="12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4">
        <f t="shared" si="84"/>
        <v>41898.665960648148</v>
      </c>
      <c r="T646" s="14">
        <f t="shared" si="85"/>
        <v>41941.041666666664</v>
      </c>
      <c r="U646" s="14" t="str">
        <f t="shared" si="86"/>
        <v>Sep</v>
      </c>
      <c r="V646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278.7</v>
      </c>
      <c r="P647" s="12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4">
        <f t="shared" si="84"/>
        <v>42564.026319444441</v>
      </c>
      <c r="T647" s="14">
        <f t="shared" si="85"/>
        <v>42594.026319444441</v>
      </c>
      <c r="U647" s="14" t="str">
        <f t="shared" si="86"/>
        <v>Jul</v>
      </c>
      <c r="V647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131.87625</v>
      </c>
      <c r="P648" s="12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4">
        <f t="shared" si="84"/>
        <v>41832.852627314816</v>
      </c>
      <c r="T648" s="14">
        <f t="shared" si="85"/>
        <v>41862.852627314816</v>
      </c>
      <c r="U648" s="14" t="str">
        <f t="shared" si="86"/>
        <v>Jul</v>
      </c>
      <c r="V648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107.05</v>
      </c>
      <c r="P649" s="12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4">
        <f t="shared" si="84"/>
        <v>42416.767928240741</v>
      </c>
      <c r="T649" s="14">
        <f t="shared" si="85"/>
        <v>42446.726261574076</v>
      </c>
      <c r="U649" s="14" t="str">
        <f t="shared" si="86"/>
        <v>Feb</v>
      </c>
      <c r="V649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126.82285714285715</v>
      </c>
      <c r="P650" s="12">
        <f t="shared" si="81"/>
        <v>1644</v>
      </c>
      <c r="Q650" t="str">
        <f t="shared" si="82"/>
        <v>technology</v>
      </c>
      <c r="R650" t="str">
        <f t="shared" si="83"/>
        <v>wearables</v>
      </c>
      <c r="S650" s="14">
        <f t="shared" si="84"/>
        <v>41891.693379629629</v>
      </c>
      <c r="T650" s="14">
        <f t="shared" si="85"/>
        <v>41926.693379629629</v>
      </c>
      <c r="U650" s="14" t="str">
        <f t="shared" si="86"/>
        <v>Sep</v>
      </c>
      <c r="V650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139.96</v>
      </c>
      <c r="P651" s="12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4">
        <f t="shared" si="84"/>
        <v>41877.912187499998</v>
      </c>
      <c r="T651" s="14">
        <f t="shared" si="85"/>
        <v>41898.912187499998</v>
      </c>
      <c r="U651" s="14" t="str">
        <f t="shared" si="86"/>
        <v>Aug</v>
      </c>
      <c r="V651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112.4</v>
      </c>
      <c r="P652" s="1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4">
        <f t="shared" si="84"/>
        <v>41932.036851851852</v>
      </c>
      <c r="T652" s="14">
        <f t="shared" si="85"/>
        <v>41992.078518518523</v>
      </c>
      <c r="U652" s="14" t="str">
        <f t="shared" si="86"/>
        <v>Oct</v>
      </c>
      <c r="V652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100.52799999999999</v>
      </c>
      <c r="P653" s="12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4">
        <f t="shared" si="84"/>
        <v>41956.017488425925</v>
      </c>
      <c r="T653" s="14">
        <f t="shared" si="85"/>
        <v>41986.017488425925</v>
      </c>
      <c r="U653" s="14" t="str">
        <f t="shared" si="86"/>
        <v>Nov</v>
      </c>
      <c r="V653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100.46666666666665</v>
      </c>
      <c r="P654" s="12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4">
        <f t="shared" si="84"/>
        <v>42675.690393518518</v>
      </c>
      <c r="T654" s="14">
        <f t="shared" si="85"/>
        <v>42705.732060185182</v>
      </c>
      <c r="U654" s="14" t="str">
        <f t="shared" si="86"/>
        <v>Nov</v>
      </c>
      <c r="V654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141.446</v>
      </c>
      <c r="P655" s="12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4">
        <f t="shared" si="84"/>
        <v>42199.618518518517</v>
      </c>
      <c r="T655" s="14">
        <f t="shared" si="85"/>
        <v>42236.618518518517</v>
      </c>
      <c r="U655" s="14" t="str">
        <f t="shared" si="86"/>
        <v>Jul</v>
      </c>
      <c r="V655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267.29166666666669</v>
      </c>
      <c r="P656" s="12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4">
        <f t="shared" si="84"/>
        <v>42163.957326388889</v>
      </c>
      <c r="T656" s="14">
        <f t="shared" si="85"/>
        <v>42193.957326388889</v>
      </c>
      <c r="U656" s="14" t="str">
        <f t="shared" si="86"/>
        <v>Jun</v>
      </c>
      <c r="V656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146.88749999999999</v>
      </c>
      <c r="P657" s="12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4">
        <f t="shared" si="84"/>
        <v>42045.957314814819</v>
      </c>
      <c r="T657" s="14">
        <f t="shared" si="85"/>
        <v>42075.915648148148</v>
      </c>
      <c r="U657" s="14" t="str">
        <f t="shared" si="86"/>
        <v>Feb</v>
      </c>
      <c r="V657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213.56</v>
      </c>
      <c r="P658" s="12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4">
        <f t="shared" si="84"/>
        <v>42417.804618055554</v>
      </c>
      <c r="T658" s="14">
        <f t="shared" si="85"/>
        <v>42477.762951388882</v>
      </c>
      <c r="U658" s="14" t="str">
        <f t="shared" si="86"/>
        <v>Feb</v>
      </c>
      <c r="V658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125.69999999999999</v>
      </c>
      <c r="P659" s="12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4">
        <f t="shared" si="84"/>
        <v>42331.84574074074</v>
      </c>
      <c r="T659" s="14">
        <f t="shared" si="85"/>
        <v>42361.84574074074</v>
      </c>
      <c r="U659" s="14" t="str">
        <f t="shared" si="86"/>
        <v>Nov</v>
      </c>
      <c r="V659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104.46206037108834</v>
      </c>
      <c r="P660" s="12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4">
        <f t="shared" si="84"/>
        <v>42179.160752314812</v>
      </c>
      <c r="T660" s="14">
        <f t="shared" si="85"/>
        <v>42211.75</v>
      </c>
      <c r="U660" s="14" t="str">
        <f t="shared" si="86"/>
        <v>Jun</v>
      </c>
      <c r="V660">
        <f t="shared" si="87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100.56666666666668</v>
      </c>
      <c r="P661" s="12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4">
        <f t="shared" si="84"/>
        <v>42209.593692129631</v>
      </c>
      <c r="T661" s="14">
        <f t="shared" si="85"/>
        <v>42239.593692129631</v>
      </c>
      <c r="U661" s="14" t="str">
        <f t="shared" si="86"/>
        <v>Jul</v>
      </c>
      <c r="V661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3.0579999999999998</v>
      </c>
      <c r="P662" s="1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4">
        <f t="shared" si="84"/>
        <v>41922.741655092592</v>
      </c>
      <c r="T662" s="14">
        <f t="shared" si="85"/>
        <v>41952.783321759263</v>
      </c>
      <c r="U662" s="14" t="str">
        <f t="shared" si="86"/>
        <v>Oct</v>
      </c>
      <c r="V662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0.95</v>
      </c>
      <c r="P663" s="12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4">
        <f t="shared" si="84"/>
        <v>42636.645358796297</v>
      </c>
      <c r="T663" s="14">
        <f t="shared" si="85"/>
        <v>42666.645358796297</v>
      </c>
      <c r="U663" s="14" t="str">
        <f t="shared" si="86"/>
        <v>Sep</v>
      </c>
      <c r="V663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0.4</v>
      </c>
      <c r="P664" s="12">
        <f t="shared" si="81"/>
        <v>39</v>
      </c>
      <c r="Q664" t="str">
        <f t="shared" si="82"/>
        <v>technology</v>
      </c>
      <c r="R664" t="str">
        <f t="shared" si="83"/>
        <v>wearables</v>
      </c>
      <c r="S664" s="14">
        <f t="shared" si="84"/>
        <v>41990.438043981485</v>
      </c>
      <c r="T664" s="14">
        <f t="shared" si="85"/>
        <v>42020.438043981485</v>
      </c>
      <c r="U664" s="14" t="str">
        <f t="shared" si="86"/>
        <v>Dec</v>
      </c>
      <c r="V664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0.35000000000000003</v>
      </c>
      <c r="P665" s="12">
        <f t="shared" si="81"/>
        <v>100</v>
      </c>
      <c r="Q665" t="str">
        <f t="shared" si="82"/>
        <v>technology</v>
      </c>
      <c r="R665" t="str">
        <f t="shared" si="83"/>
        <v>wearables</v>
      </c>
      <c r="S665" s="14">
        <f t="shared" si="84"/>
        <v>42173.843240740738</v>
      </c>
      <c r="T665" s="14">
        <f t="shared" si="85"/>
        <v>42203.843240740738</v>
      </c>
      <c r="U665" s="14" t="str">
        <f t="shared" si="86"/>
        <v>Jun</v>
      </c>
      <c r="V665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7.5333333333333332</v>
      </c>
      <c r="P666" s="12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4">
        <f t="shared" si="84"/>
        <v>42077.666377314818</v>
      </c>
      <c r="T666" s="14">
        <f t="shared" si="85"/>
        <v>42107.666377314818</v>
      </c>
      <c r="U666" s="14" t="str">
        <f t="shared" si="86"/>
        <v>Mar</v>
      </c>
      <c r="V666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18.64</v>
      </c>
      <c r="P667" s="12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4">
        <f t="shared" si="84"/>
        <v>42688.711354166662</v>
      </c>
      <c r="T667" s="14">
        <f t="shared" si="85"/>
        <v>42748.711354166662</v>
      </c>
      <c r="U667" s="14" t="str">
        <f t="shared" si="86"/>
        <v>Nov</v>
      </c>
      <c r="V667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4.0000000000000001E-3</v>
      </c>
      <c r="P668" s="12">
        <f t="shared" si="81"/>
        <v>2</v>
      </c>
      <c r="Q668" t="str">
        <f t="shared" si="82"/>
        <v>technology</v>
      </c>
      <c r="R668" t="str">
        <f t="shared" si="83"/>
        <v>wearables</v>
      </c>
      <c r="S668" s="14">
        <f t="shared" si="84"/>
        <v>41838.832152777781</v>
      </c>
      <c r="T668" s="14">
        <f t="shared" si="85"/>
        <v>41868.832152777781</v>
      </c>
      <c r="U668" s="14" t="str">
        <f t="shared" si="86"/>
        <v>Jul</v>
      </c>
      <c r="V668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10.02</v>
      </c>
      <c r="P669" s="12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4">
        <f t="shared" si="84"/>
        <v>42632.373414351852</v>
      </c>
      <c r="T669" s="14">
        <f t="shared" si="85"/>
        <v>42672.373414351852</v>
      </c>
      <c r="U669" s="14" t="str">
        <f t="shared" si="86"/>
        <v>Sep</v>
      </c>
      <c r="V669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4.5600000000000005</v>
      </c>
      <c r="P670" s="12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4">
        <f t="shared" si="84"/>
        <v>42090.831273148149</v>
      </c>
      <c r="T670" s="14">
        <f t="shared" si="85"/>
        <v>42135.831273148149</v>
      </c>
      <c r="U670" s="14" t="str">
        <f t="shared" si="86"/>
        <v>Mar</v>
      </c>
      <c r="V670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21.5075</v>
      </c>
      <c r="P671" s="12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4">
        <f t="shared" si="84"/>
        <v>42527.625671296293</v>
      </c>
      <c r="T671" s="14">
        <f t="shared" si="85"/>
        <v>42557.625671296293</v>
      </c>
      <c r="U671" s="14" t="str">
        <f t="shared" si="86"/>
        <v>Jun</v>
      </c>
      <c r="V671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29.276666666666667</v>
      </c>
      <c r="P672" s="1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4">
        <f t="shared" si="84"/>
        <v>42506.709722222222</v>
      </c>
      <c r="T672" s="14">
        <f t="shared" si="85"/>
        <v>42540.340277777781</v>
      </c>
      <c r="U672" s="14" t="str">
        <f t="shared" si="86"/>
        <v>May</v>
      </c>
      <c r="V672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39.426666666666662</v>
      </c>
      <c r="P673" s="12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4">
        <f t="shared" si="84"/>
        <v>41984.692731481482</v>
      </c>
      <c r="T673" s="14">
        <f t="shared" si="85"/>
        <v>42018.166666666672</v>
      </c>
      <c r="U673" s="14" t="str">
        <f t="shared" si="86"/>
        <v>Dec</v>
      </c>
      <c r="V673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21.628</v>
      </c>
      <c r="P674" s="12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4">
        <f t="shared" si="84"/>
        <v>41974.219490740739</v>
      </c>
      <c r="T674" s="14">
        <f t="shared" si="85"/>
        <v>42005.207638888889</v>
      </c>
      <c r="U674" s="14" t="str">
        <f t="shared" si="86"/>
        <v>Dec</v>
      </c>
      <c r="V674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0.20500000000000002</v>
      </c>
      <c r="P675" s="12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4">
        <f t="shared" si="84"/>
        <v>41838.840474537035</v>
      </c>
      <c r="T675" s="14">
        <f t="shared" si="85"/>
        <v>41883.840474537035</v>
      </c>
      <c r="U675" s="14" t="str">
        <f t="shared" si="86"/>
        <v>Jul</v>
      </c>
      <c r="V675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0.03</v>
      </c>
      <c r="P676" s="12">
        <f t="shared" si="81"/>
        <v>7.5</v>
      </c>
      <c r="Q676" t="str">
        <f t="shared" si="82"/>
        <v>technology</v>
      </c>
      <c r="R676" t="str">
        <f t="shared" si="83"/>
        <v>wearables</v>
      </c>
      <c r="S676" s="14">
        <f t="shared" si="84"/>
        <v>41803.116053240738</v>
      </c>
      <c r="T676" s="14">
        <f t="shared" si="85"/>
        <v>41863.116053240738</v>
      </c>
      <c r="U676" s="14" t="str">
        <f t="shared" si="86"/>
        <v>Jun</v>
      </c>
      <c r="V676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14.85</v>
      </c>
      <c r="P677" s="12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4">
        <f t="shared" si="84"/>
        <v>41975.930601851855</v>
      </c>
      <c r="T677" s="14">
        <f t="shared" si="85"/>
        <v>42005.290972222225</v>
      </c>
      <c r="U677" s="14" t="str">
        <f t="shared" si="86"/>
        <v>Dec</v>
      </c>
      <c r="V677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</v>
      </c>
      <c r="P678" s="12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4">
        <f t="shared" si="84"/>
        <v>42012.768298611118</v>
      </c>
      <c r="T678" s="14">
        <f t="shared" si="85"/>
        <v>42042.768298611118</v>
      </c>
      <c r="U678" s="14" t="str">
        <f t="shared" si="86"/>
        <v>Jan</v>
      </c>
      <c r="V678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25.584</v>
      </c>
      <c r="P679" s="12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4">
        <f t="shared" si="84"/>
        <v>42504.403877314813</v>
      </c>
      <c r="T679" s="14">
        <f t="shared" si="85"/>
        <v>42549.403877314813</v>
      </c>
      <c r="U679" s="14" t="str">
        <f t="shared" si="86"/>
        <v>May</v>
      </c>
      <c r="V679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3.8206896551724134</v>
      </c>
      <c r="P680" s="12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4">
        <f t="shared" si="84"/>
        <v>42481.376597222217</v>
      </c>
      <c r="T680" s="14">
        <f t="shared" si="85"/>
        <v>42511.376597222217</v>
      </c>
      <c r="U680" s="14" t="str">
        <f t="shared" si="86"/>
        <v>Apr</v>
      </c>
      <c r="V680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15.485964912280703</v>
      </c>
      <c r="P681" s="12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4">
        <f t="shared" si="84"/>
        <v>42556.695706018523</v>
      </c>
      <c r="T681" s="14">
        <f t="shared" si="85"/>
        <v>42616.695706018523</v>
      </c>
      <c r="U681" s="14" t="str">
        <f t="shared" si="86"/>
        <v>Jul</v>
      </c>
      <c r="V681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25.912000000000003</v>
      </c>
      <c r="P682" s="1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4">
        <f t="shared" si="84"/>
        <v>41864.501516203702</v>
      </c>
      <c r="T682" s="14">
        <f t="shared" si="85"/>
        <v>41899.501516203702</v>
      </c>
      <c r="U682" s="14" t="str">
        <f t="shared" si="86"/>
        <v>Aug</v>
      </c>
      <c r="V682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0.04</v>
      </c>
      <c r="P683" s="12">
        <f t="shared" si="81"/>
        <v>1</v>
      </c>
      <c r="Q683" t="str">
        <f t="shared" si="82"/>
        <v>technology</v>
      </c>
      <c r="R683" t="str">
        <f t="shared" si="83"/>
        <v>wearables</v>
      </c>
      <c r="S683" s="14">
        <f t="shared" si="84"/>
        <v>42639.805601851855</v>
      </c>
      <c r="T683" s="14">
        <f t="shared" si="85"/>
        <v>42669.805601851855</v>
      </c>
      <c r="U683" s="14" t="str">
        <f t="shared" si="86"/>
        <v>Sep</v>
      </c>
      <c r="V683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0.106</v>
      </c>
      <c r="P684" s="12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4">
        <f t="shared" si="84"/>
        <v>42778.765300925923</v>
      </c>
      <c r="T684" s="14">
        <f t="shared" si="85"/>
        <v>42808.723634259266</v>
      </c>
      <c r="U684" s="14" t="str">
        <f t="shared" si="86"/>
        <v>Feb</v>
      </c>
      <c r="V684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0.85142857142857142</v>
      </c>
      <c r="P685" s="12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4">
        <f t="shared" si="84"/>
        <v>42634.900046296301</v>
      </c>
      <c r="T685" s="14">
        <f t="shared" si="85"/>
        <v>42674.900046296301</v>
      </c>
      <c r="U685" s="14" t="str">
        <f t="shared" si="86"/>
        <v>Sep</v>
      </c>
      <c r="V685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7.4837500000000006</v>
      </c>
      <c r="P686" s="12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4">
        <f t="shared" si="84"/>
        <v>41809.473275462966</v>
      </c>
      <c r="T686" s="14">
        <f t="shared" si="85"/>
        <v>41845.125</v>
      </c>
      <c r="U686" s="14" t="str">
        <f t="shared" si="86"/>
        <v>Jun</v>
      </c>
      <c r="V686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27.650000000000002</v>
      </c>
      <c r="P687" s="12">
        <f t="shared" si="81"/>
        <v>55.3</v>
      </c>
      <c r="Q687" t="str">
        <f t="shared" si="82"/>
        <v>technology</v>
      </c>
      <c r="R687" t="str">
        <f t="shared" si="83"/>
        <v>wearables</v>
      </c>
      <c r="S687" s="14">
        <f t="shared" si="84"/>
        <v>41971.866574074069</v>
      </c>
      <c r="T687" s="14">
        <f t="shared" si="85"/>
        <v>42016.866574074069</v>
      </c>
      <c r="U687" s="14" t="str">
        <f t="shared" si="86"/>
        <v>Nov</v>
      </c>
      <c r="V687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12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4">
        <f t="shared" si="84"/>
        <v>42189.673263888893</v>
      </c>
      <c r="T688" s="14">
        <f t="shared" si="85"/>
        <v>42219.673263888893</v>
      </c>
      <c r="U688" s="14" t="str">
        <f t="shared" si="86"/>
        <v>Jul</v>
      </c>
      <c r="V688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3.55</v>
      </c>
      <c r="P689" s="12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4">
        <f t="shared" si="84"/>
        <v>42711.750613425931</v>
      </c>
      <c r="T689" s="14">
        <f t="shared" si="85"/>
        <v>42771.750613425931</v>
      </c>
      <c r="U689" s="14" t="str">
        <f t="shared" si="86"/>
        <v>Dec</v>
      </c>
      <c r="V689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72.989999999999995</v>
      </c>
      <c r="P690" s="12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4">
        <f t="shared" si="84"/>
        <v>42262.104780092588</v>
      </c>
      <c r="T690" s="14">
        <f t="shared" si="85"/>
        <v>42292.104780092588</v>
      </c>
      <c r="U690" s="14" t="str">
        <f t="shared" si="86"/>
        <v>Sep</v>
      </c>
      <c r="V690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57.648750000000007</v>
      </c>
      <c r="P691" s="12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4">
        <f t="shared" si="84"/>
        <v>42675.66778935185</v>
      </c>
      <c r="T691" s="14">
        <f t="shared" si="85"/>
        <v>42712.207638888889</v>
      </c>
      <c r="U691" s="14" t="str">
        <f t="shared" si="86"/>
        <v>Nov</v>
      </c>
      <c r="V691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12.34</v>
      </c>
      <c r="P692" s="1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4">
        <f t="shared" si="84"/>
        <v>42579.634733796294</v>
      </c>
      <c r="T692" s="14">
        <f t="shared" si="85"/>
        <v>42622.25</v>
      </c>
      <c r="U692" s="14" t="str">
        <f t="shared" si="86"/>
        <v>Jul</v>
      </c>
      <c r="V692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0.52</v>
      </c>
      <c r="P693" s="12">
        <f t="shared" si="81"/>
        <v>26</v>
      </c>
      <c r="Q693" t="str">
        <f t="shared" si="82"/>
        <v>technology</v>
      </c>
      <c r="R693" t="str">
        <f t="shared" si="83"/>
        <v>wearables</v>
      </c>
      <c r="S693" s="14">
        <f t="shared" si="84"/>
        <v>42158.028310185182</v>
      </c>
      <c r="T693" s="14">
        <f t="shared" si="85"/>
        <v>42186.028310185182</v>
      </c>
      <c r="U693" s="14" t="str">
        <f t="shared" si="86"/>
        <v>Jun</v>
      </c>
      <c r="V693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6.5299999999999994</v>
      </c>
      <c r="P694" s="12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4">
        <f t="shared" si="84"/>
        <v>42696.37572916667</v>
      </c>
      <c r="T694" s="14">
        <f t="shared" si="85"/>
        <v>42726.37572916667</v>
      </c>
      <c r="U694" s="14" t="str">
        <f t="shared" si="86"/>
        <v>Nov</v>
      </c>
      <c r="V694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35.338000000000001</v>
      </c>
      <c r="P695" s="12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4">
        <f t="shared" si="84"/>
        <v>42094.808182870373</v>
      </c>
      <c r="T695" s="14">
        <f t="shared" si="85"/>
        <v>42124.808182870373</v>
      </c>
      <c r="U695" s="14" t="str">
        <f t="shared" si="86"/>
        <v>Mar</v>
      </c>
      <c r="V695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0.39333333333333331</v>
      </c>
      <c r="P696" s="12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4">
        <f t="shared" si="84"/>
        <v>42737.663877314815</v>
      </c>
      <c r="T696" s="14">
        <f t="shared" si="85"/>
        <v>42767.663877314815</v>
      </c>
      <c r="U696" s="14" t="str">
        <f t="shared" si="86"/>
        <v>Jan</v>
      </c>
      <c r="V696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</v>
      </c>
      <c r="P697" s="12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4">
        <f t="shared" si="84"/>
        <v>41913.521064814813</v>
      </c>
      <c r="T697" s="14">
        <f t="shared" si="85"/>
        <v>41943.521064814813</v>
      </c>
      <c r="U697" s="14" t="str">
        <f t="shared" si="86"/>
        <v>Oct</v>
      </c>
      <c r="V697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5.7142857142857147E-4</v>
      </c>
      <c r="P698" s="12">
        <f t="shared" si="81"/>
        <v>1</v>
      </c>
      <c r="Q698" t="str">
        <f t="shared" si="82"/>
        <v>technology</v>
      </c>
      <c r="R698" t="str">
        <f t="shared" si="83"/>
        <v>wearables</v>
      </c>
      <c r="S698" s="14">
        <f t="shared" si="84"/>
        <v>41815.927106481482</v>
      </c>
      <c r="T698" s="14">
        <f t="shared" si="85"/>
        <v>41845.927106481482</v>
      </c>
      <c r="U698" s="14" t="str">
        <f t="shared" si="86"/>
        <v>Jun</v>
      </c>
      <c r="V698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46.379999999999995</v>
      </c>
      <c r="P699" s="12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4">
        <f t="shared" si="84"/>
        <v>42388.523020833338</v>
      </c>
      <c r="T699" s="14">
        <f t="shared" si="85"/>
        <v>42403.523020833338</v>
      </c>
      <c r="U699" s="14" t="str">
        <f t="shared" si="86"/>
        <v>Jan</v>
      </c>
      <c r="V699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15.39</v>
      </c>
      <c r="P700" s="12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4">
        <f t="shared" si="84"/>
        <v>41866.931076388886</v>
      </c>
      <c r="T700" s="14">
        <f t="shared" si="85"/>
        <v>41900.083333333336</v>
      </c>
      <c r="U700" s="14" t="str">
        <f t="shared" si="86"/>
        <v>Aug</v>
      </c>
      <c r="V700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82.422107692307705</v>
      </c>
      <c r="P701" s="12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4">
        <f t="shared" si="84"/>
        <v>41563.485509259262</v>
      </c>
      <c r="T701" s="14">
        <f t="shared" si="85"/>
        <v>41600.666666666664</v>
      </c>
      <c r="U701" s="14" t="str">
        <f t="shared" si="86"/>
        <v>Oct</v>
      </c>
      <c r="V701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2.6866666666666665</v>
      </c>
      <c r="P702" s="12">
        <f t="shared" si="81"/>
        <v>13</v>
      </c>
      <c r="Q702" t="str">
        <f t="shared" si="82"/>
        <v>technology</v>
      </c>
      <c r="R702" t="str">
        <f t="shared" si="83"/>
        <v>wearables</v>
      </c>
      <c r="S702" s="14">
        <f t="shared" si="84"/>
        <v>42715.688437500001</v>
      </c>
      <c r="T702" s="14">
        <f t="shared" si="85"/>
        <v>42745.688437500001</v>
      </c>
      <c r="U702" s="14" t="str">
        <f t="shared" si="86"/>
        <v>Dec</v>
      </c>
      <c r="V702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26.6</v>
      </c>
      <c r="P703" s="12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4">
        <f t="shared" si="84"/>
        <v>41813.662962962961</v>
      </c>
      <c r="T703" s="14">
        <f t="shared" si="85"/>
        <v>41843.662962962961</v>
      </c>
      <c r="U703" s="14" t="str">
        <f t="shared" si="86"/>
        <v>Jun</v>
      </c>
      <c r="V703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30.813400000000001</v>
      </c>
      <c r="P704" s="12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4">
        <f t="shared" si="84"/>
        <v>42668.726701388892</v>
      </c>
      <c r="T704" s="14">
        <f t="shared" si="85"/>
        <v>42698.768368055549</v>
      </c>
      <c r="U704" s="14" t="str">
        <f t="shared" si="86"/>
        <v>Oct</v>
      </c>
      <c r="V704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</v>
      </c>
      <c r="P705" s="12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4">
        <f t="shared" si="84"/>
        <v>42711.950798611113</v>
      </c>
      <c r="T705" s="14">
        <f t="shared" si="85"/>
        <v>42766.98055555555</v>
      </c>
      <c r="U705" s="14" t="str">
        <f t="shared" si="86"/>
        <v>Dec</v>
      </c>
      <c r="V705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0.87454545454545463</v>
      </c>
      <c r="P706" s="12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4">
        <f t="shared" si="84"/>
        <v>42726.192916666667</v>
      </c>
      <c r="T706" s="14">
        <f t="shared" si="85"/>
        <v>42786.192916666667</v>
      </c>
      <c r="U706" s="14" t="str">
        <f t="shared" si="86"/>
        <v>Dec</v>
      </c>
      <c r="V706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(E707/D707)*100</f>
        <v>0.97699999999999987</v>
      </c>
      <c r="P707" s="12">
        <f t="shared" ref="P707:P770" si="89">(E707/L707)</f>
        <v>195.4</v>
      </c>
      <c r="Q707" t="str">
        <f t="shared" ref="Q707:Q770" si="90">LEFT(N707,FIND("/",N707)-1)</f>
        <v>technology</v>
      </c>
      <c r="R707" t="str">
        <f t="shared" ref="R707:R770" si="91">RIGHT(N707,LEN(N707) - FIND("/",N707))</f>
        <v>wearables</v>
      </c>
      <c r="S707" s="14">
        <f t="shared" ref="S707:S770" si="92">(((J707/60)/60)/24)+DATE(1970,1,1)</f>
        <v>42726.491643518515</v>
      </c>
      <c r="T707" s="14">
        <f t="shared" ref="T707:T770" si="93">(((I707/60)/60)/24)+DATE(1970,1,1)</f>
        <v>42756.491643518515</v>
      </c>
      <c r="U707" s="14" t="str">
        <f t="shared" ref="U707:U770" si="94">TEXT(S707,"mmm")</f>
        <v>Dec</v>
      </c>
      <c r="V707">
        <f t="shared" ref="V707:V770" si="95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12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4">
        <f t="shared" si="92"/>
        <v>42676.995173611111</v>
      </c>
      <c r="T708" s="14">
        <f t="shared" si="93"/>
        <v>42718.777083333334</v>
      </c>
      <c r="U708" s="14" t="str">
        <f t="shared" si="94"/>
        <v>Nov</v>
      </c>
      <c r="V708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78.927352941176466</v>
      </c>
      <c r="P709" s="12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4">
        <f t="shared" si="92"/>
        <v>42696.663506944446</v>
      </c>
      <c r="T709" s="14">
        <f t="shared" si="93"/>
        <v>42736.663506944446</v>
      </c>
      <c r="U709" s="14" t="str">
        <f t="shared" si="94"/>
        <v>Nov</v>
      </c>
      <c r="V709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22.092500000000001</v>
      </c>
      <c r="P710" s="12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4">
        <f t="shared" si="92"/>
        <v>41835.581018518518</v>
      </c>
      <c r="T710" s="14">
        <f t="shared" si="93"/>
        <v>41895.581018518518</v>
      </c>
      <c r="U710" s="14" t="str">
        <f t="shared" si="94"/>
        <v>Jul</v>
      </c>
      <c r="V710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0.40666666666666662</v>
      </c>
      <c r="P711" s="12">
        <f t="shared" si="89"/>
        <v>30.5</v>
      </c>
      <c r="Q711" t="str">
        <f t="shared" si="90"/>
        <v>technology</v>
      </c>
      <c r="R711" t="str">
        <f t="shared" si="91"/>
        <v>wearables</v>
      </c>
      <c r="S711" s="14">
        <f t="shared" si="92"/>
        <v>41948.041192129633</v>
      </c>
      <c r="T711" s="14">
        <f t="shared" si="93"/>
        <v>41978.041192129633</v>
      </c>
      <c r="U711" s="14" t="str">
        <f t="shared" si="94"/>
        <v>Nov</v>
      </c>
      <c r="V711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4">
        <f t="shared" si="92"/>
        <v>41837.984976851854</v>
      </c>
      <c r="T712" s="14">
        <f t="shared" si="93"/>
        <v>41871.030555555553</v>
      </c>
      <c r="U712" s="14" t="str">
        <f t="shared" si="94"/>
        <v>Jul</v>
      </c>
      <c r="V712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33.790999999999997</v>
      </c>
      <c r="P713" s="12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4">
        <f t="shared" si="92"/>
        <v>42678.459120370375</v>
      </c>
      <c r="T713" s="14">
        <f t="shared" si="93"/>
        <v>42718.500787037032</v>
      </c>
      <c r="U713" s="14" t="str">
        <f t="shared" si="94"/>
        <v>Nov</v>
      </c>
      <c r="V713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0.21649484536082475</v>
      </c>
      <c r="P714" s="12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4">
        <f t="shared" si="92"/>
        <v>42384.680925925932</v>
      </c>
      <c r="T714" s="14">
        <f t="shared" si="93"/>
        <v>42414.680925925932</v>
      </c>
      <c r="U714" s="14" t="str">
        <f t="shared" si="94"/>
        <v>Jan</v>
      </c>
      <c r="V714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0.79600000000000004</v>
      </c>
      <c r="P715" s="12">
        <f t="shared" si="89"/>
        <v>199</v>
      </c>
      <c r="Q715" t="str">
        <f t="shared" si="90"/>
        <v>technology</v>
      </c>
      <c r="R715" t="str">
        <f t="shared" si="91"/>
        <v>wearables</v>
      </c>
      <c r="S715" s="14">
        <f t="shared" si="92"/>
        <v>42496.529305555552</v>
      </c>
      <c r="T715" s="14">
        <f t="shared" si="93"/>
        <v>42526.529305555552</v>
      </c>
      <c r="U715" s="14" t="str">
        <f t="shared" si="94"/>
        <v>May</v>
      </c>
      <c r="V715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14.993333333333334</v>
      </c>
      <c r="P716" s="12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4">
        <f t="shared" si="92"/>
        <v>42734.787986111114</v>
      </c>
      <c r="T716" s="14">
        <f t="shared" si="93"/>
        <v>42794.787986111114</v>
      </c>
      <c r="U716" s="14" t="str">
        <f t="shared" si="94"/>
        <v>Dec</v>
      </c>
      <c r="V716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5.0509090909090908</v>
      </c>
      <c r="P717" s="12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4">
        <f t="shared" si="92"/>
        <v>42273.090740740736</v>
      </c>
      <c r="T717" s="14">
        <f t="shared" si="93"/>
        <v>42313.132407407407</v>
      </c>
      <c r="U717" s="14" t="str">
        <f t="shared" si="94"/>
        <v>Sep</v>
      </c>
      <c r="V717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10.214285714285715</v>
      </c>
      <c r="P718" s="12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4">
        <f t="shared" si="92"/>
        <v>41940.658645833333</v>
      </c>
      <c r="T718" s="14">
        <f t="shared" si="93"/>
        <v>41974</v>
      </c>
      <c r="U718" s="14" t="str">
        <f t="shared" si="94"/>
        <v>Oct</v>
      </c>
      <c r="V718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0.30499999999999999</v>
      </c>
      <c r="P719" s="12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4">
        <f t="shared" si="92"/>
        <v>41857.854189814818</v>
      </c>
      <c r="T719" s="14">
        <f t="shared" si="93"/>
        <v>41887.854189814818</v>
      </c>
      <c r="U719" s="14" t="str">
        <f t="shared" si="94"/>
        <v>Aug</v>
      </c>
      <c r="V719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0.75</v>
      </c>
      <c r="P720" s="12">
        <f t="shared" si="89"/>
        <v>22.5</v>
      </c>
      <c r="Q720" t="str">
        <f t="shared" si="90"/>
        <v>technology</v>
      </c>
      <c r="R720" t="str">
        <f t="shared" si="91"/>
        <v>wearables</v>
      </c>
      <c r="S720" s="14">
        <f t="shared" si="92"/>
        <v>42752.845451388886</v>
      </c>
      <c r="T720" s="14">
        <f t="shared" si="93"/>
        <v>42784.249305555553</v>
      </c>
      <c r="U720" s="14" t="str">
        <f t="shared" si="94"/>
        <v>Jan</v>
      </c>
      <c r="V720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1.2933333333333332</v>
      </c>
      <c r="P721" s="12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4">
        <f t="shared" si="92"/>
        <v>42409.040231481486</v>
      </c>
      <c r="T721" s="14">
        <f t="shared" si="93"/>
        <v>42423.040231481486</v>
      </c>
      <c r="U721" s="14" t="str">
        <f t="shared" si="94"/>
        <v>Feb</v>
      </c>
      <c r="V721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143.94736842105263</v>
      </c>
      <c r="P722" s="1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4">
        <f t="shared" si="92"/>
        <v>40909.649201388893</v>
      </c>
      <c r="T722" s="14">
        <f t="shared" si="93"/>
        <v>40937.649201388893</v>
      </c>
      <c r="U722" s="14" t="str">
        <f t="shared" si="94"/>
        <v>Jan</v>
      </c>
      <c r="V722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122.10975609756099</v>
      </c>
      <c r="P723" s="12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4">
        <f t="shared" si="92"/>
        <v>41807.571840277778</v>
      </c>
      <c r="T723" s="14">
        <f t="shared" si="93"/>
        <v>41852.571840277778</v>
      </c>
      <c r="U723" s="14" t="str">
        <f t="shared" si="94"/>
        <v>Jun</v>
      </c>
      <c r="V723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132.024</v>
      </c>
      <c r="P724" s="12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4">
        <f t="shared" si="92"/>
        <v>40977.805300925924</v>
      </c>
      <c r="T724" s="14">
        <f t="shared" si="93"/>
        <v>41007.76363425926</v>
      </c>
      <c r="U724" s="14" t="str">
        <f t="shared" si="94"/>
        <v>Mar</v>
      </c>
      <c r="V724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109.38000000000001</v>
      </c>
      <c r="P725" s="12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4">
        <f t="shared" si="92"/>
        <v>42184.816539351858</v>
      </c>
      <c r="T725" s="14">
        <f t="shared" si="93"/>
        <v>42215.165972222225</v>
      </c>
      <c r="U725" s="14" t="str">
        <f t="shared" si="94"/>
        <v>Jun</v>
      </c>
      <c r="V725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105.47157142857144</v>
      </c>
      <c r="P726" s="12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4">
        <f t="shared" si="92"/>
        <v>40694.638460648144</v>
      </c>
      <c r="T726" s="14">
        <f t="shared" si="93"/>
        <v>40724.638460648144</v>
      </c>
      <c r="U726" s="14" t="str">
        <f t="shared" si="94"/>
        <v>May</v>
      </c>
      <c r="V726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100.35000000000001</v>
      </c>
      <c r="P727" s="12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4">
        <f t="shared" si="92"/>
        <v>42321.626296296294</v>
      </c>
      <c r="T727" s="14">
        <f t="shared" si="93"/>
        <v>42351.626296296294</v>
      </c>
      <c r="U727" s="14" t="str">
        <f t="shared" si="94"/>
        <v>Nov</v>
      </c>
      <c r="V727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101.4</v>
      </c>
      <c r="P728" s="12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4">
        <f t="shared" si="92"/>
        <v>41346.042673611111</v>
      </c>
      <c r="T728" s="14">
        <f t="shared" si="93"/>
        <v>41376.042673611111</v>
      </c>
      <c r="U728" s="14" t="str">
        <f t="shared" si="94"/>
        <v>Mar</v>
      </c>
      <c r="V728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155.51428571428571</v>
      </c>
      <c r="P729" s="12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4">
        <f t="shared" si="92"/>
        <v>41247.020243055551</v>
      </c>
      <c r="T729" s="14">
        <f t="shared" si="93"/>
        <v>41288.888888888891</v>
      </c>
      <c r="U729" s="14" t="str">
        <f t="shared" si="94"/>
        <v>Dec</v>
      </c>
      <c r="V729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105.566</v>
      </c>
      <c r="P730" s="12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4">
        <f t="shared" si="92"/>
        <v>40731.837465277778</v>
      </c>
      <c r="T730" s="14">
        <f t="shared" si="93"/>
        <v>40776.837465277778</v>
      </c>
      <c r="U730" s="14" t="str">
        <f t="shared" si="94"/>
        <v>Jul</v>
      </c>
      <c r="V730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130.65</v>
      </c>
      <c r="P731" s="12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4">
        <f t="shared" si="92"/>
        <v>41111.185891203706</v>
      </c>
      <c r="T731" s="14">
        <f t="shared" si="93"/>
        <v>41171.185891203706</v>
      </c>
      <c r="U731" s="14" t="str">
        <f t="shared" si="94"/>
        <v>Jul</v>
      </c>
      <c r="V731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132.19</v>
      </c>
      <c r="P732" s="1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4">
        <f t="shared" si="92"/>
        <v>40854.745266203703</v>
      </c>
      <c r="T732" s="14">
        <f t="shared" si="93"/>
        <v>40884.745266203703</v>
      </c>
      <c r="U732" s="14" t="str">
        <f t="shared" si="94"/>
        <v>Nov</v>
      </c>
      <c r="V732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126</v>
      </c>
      <c r="P733" s="12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4">
        <f t="shared" si="92"/>
        <v>40879.795682870368</v>
      </c>
      <c r="T733" s="14">
        <f t="shared" si="93"/>
        <v>40930.25</v>
      </c>
      <c r="U733" s="14" t="str">
        <f t="shared" si="94"/>
        <v>Dec</v>
      </c>
      <c r="V733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160</v>
      </c>
      <c r="P734" s="12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4">
        <f t="shared" si="92"/>
        <v>41486.424317129626</v>
      </c>
      <c r="T734" s="14">
        <f t="shared" si="93"/>
        <v>41546.424317129626</v>
      </c>
      <c r="U734" s="14" t="str">
        <f t="shared" si="94"/>
        <v>Jul</v>
      </c>
      <c r="V734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120.48</v>
      </c>
      <c r="P735" s="12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4">
        <f t="shared" si="92"/>
        <v>41598.420046296298</v>
      </c>
      <c r="T735" s="14">
        <f t="shared" si="93"/>
        <v>41628.420046296298</v>
      </c>
      <c r="U735" s="14" t="str">
        <f t="shared" si="94"/>
        <v>Nov</v>
      </c>
      <c r="V735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125.52941176470588</v>
      </c>
      <c r="P736" s="12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4">
        <f t="shared" si="92"/>
        <v>42102.164583333331</v>
      </c>
      <c r="T736" s="14">
        <f t="shared" si="93"/>
        <v>42133.208333333328</v>
      </c>
      <c r="U736" s="14" t="str">
        <f t="shared" si="94"/>
        <v>Apr</v>
      </c>
      <c r="V736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114.40638297872341</v>
      </c>
      <c r="P737" s="12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4">
        <f t="shared" si="92"/>
        <v>41946.029467592591</v>
      </c>
      <c r="T737" s="14">
        <f t="shared" si="93"/>
        <v>41977.027083333334</v>
      </c>
      <c r="U737" s="14" t="str">
        <f t="shared" si="94"/>
        <v>Nov</v>
      </c>
      <c r="V737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315.13888888888891</v>
      </c>
      <c r="P738" s="12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4">
        <f t="shared" si="92"/>
        <v>41579.734259259261</v>
      </c>
      <c r="T738" s="14">
        <f t="shared" si="93"/>
        <v>41599.207638888889</v>
      </c>
      <c r="U738" s="14" t="str">
        <f t="shared" si="94"/>
        <v>Nov</v>
      </c>
      <c r="V738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122.39999999999999</v>
      </c>
      <c r="P739" s="12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4">
        <f t="shared" si="92"/>
        <v>41667.275312500002</v>
      </c>
      <c r="T739" s="14">
        <f t="shared" si="93"/>
        <v>41684.833333333336</v>
      </c>
      <c r="U739" s="14" t="str">
        <f t="shared" si="94"/>
        <v>Jan</v>
      </c>
      <c r="V739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106.73333333333332</v>
      </c>
      <c r="P740" s="12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4">
        <f t="shared" si="92"/>
        <v>41943.604097222218</v>
      </c>
      <c r="T740" s="14">
        <f t="shared" si="93"/>
        <v>41974.207638888889</v>
      </c>
      <c r="U740" s="14" t="str">
        <f t="shared" si="94"/>
        <v>Oct</v>
      </c>
      <c r="V740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158.33333333333331</v>
      </c>
      <c r="P741" s="12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4">
        <f t="shared" si="92"/>
        <v>41829.502650462964</v>
      </c>
      <c r="T741" s="14">
        <f t="shared" si="93"/>
        <v>41862.502650462964</v>
      </c>
      <c r="U741" s="14" t="str">
        <f t="shared" si="94"/>
        <v>Jul</v>
      </c>
      <c r="V741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107.4</v>
      </c>
      <c r="P742" s="1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4">
        <f t="shared" si="92"/>
        <v>42162.146782407406</v>
      </c>
      <c r="T742" s="14">
        <f t="shared" si="93"/>
        <v>42176.146782407406</v>
      </c>
      <c r="U742" s="14" t="str">
        <f t="shared" si="94"/>
        <v>Jun</v>
      </c>
      <c r="V742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102.25999999999999</v>
      </c>
      <c r="P743" s="12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4">
        <f t="shared" si="92"/>
        <v>41401.648217592592</v>
      </c>
      <c r="T743" s="14">
        <f t="shared" si="93"/>
        <v>41436.648217592592</v>
      </c>
      <c r="U743" s="14" t="str">
        <f t="shared" si="94"/>
        <v>May</v>
      </c>
      <c r="V743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110.71428571428572</v>
      </c>
      <c r="P744" s="12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4">
        <f t="shared" si="92"/>
        <v>41689.917962962965</v>
      </c>
      <c r="T744" s="14">
        <f t="shared" si="93"/>
        <v>41719.876296296294</v>
      </c>
      <c r="U744" s="14" t="str">
        <f t="shared" si="94"/>
        <v>Feb</v>
      </c>
      <c r="V744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148</v>
      </c>
      <c r="P745" s="12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4">
        <f t="shared" si="92"/>
        <v>40990.709317129629</v>
      </c>
      <c r="T745" s="14">
        <f t="shared" si="93"/>
        <v>41015.875</v>
      </c>
      <c r="U745" s="14" t="str">
        <f t="shared" si="94"/>
        <v>Mar</v>
      </c>
      <c r="V745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102.32000000000001</v>
      </c>
      <c r="P746" s="12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4">
        <f t="shared" si="92"/>
        <v>41226.95721064815</v>
      </c>
      <c r="T746" s="14">
        <f t="shared" si="93"/>
        <v>41256.95721064815</v>
      </c>
      <c r="U746" s="14" t="str">
        <f t="shared" si="94"/>
        <v>Nov</v>
      </c>
      <c r="V746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179.09909909909908</v>
      </c>
      <c r="P747" s="12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4">
        <f t="shared" si="92"/>
        <v>41367.572280092594</v>
      </c>
      <c r="T747" s="14">
        <f t="shared" si="93"/>
        <v>41397.572280092594</v>
      </c>
      <c r="U747" s="14" t="str">
        <f t="shared" si="94"/>
        <v>Apr</v>
      </c>
      <c r="V747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111.08135252761969</v>
      </c>
      <c r="P748" s="12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4">
        <f t="shared" si="92"/>
        <v>41157.042928240742</v>
      </c>
      <c r="T748" s="14">
        <f t="shared" si="93"/>
        <v>41175.165972222225</v>
      </c>
      <c r="U748" s="14" t="str">
        <f t="shared" si="94"/>
        <v>Sep</v>
      </c>
      <c r="V748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100.04285714285714</v>
      </c>
      <c r="P749" s="12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4">
        <f t="shared" si="92"/>
        <v>41988.548831018517</v>
      </c>
      <c r="T749" s="14">
        <f t="shared" si="93"/>
        <v>42019.454166666663</v>
      </c>
      <c r="U749" s="14" t="str">
        <f t="shared" si="94"/>
        <v>Dec</v>
      </c>
      <c r="V749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100.25</v>
      </c>
      <c r="P750" s="12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4">
        <f t="shared" si="92"/>
        <v>41831.846828703703</v>
      </c>
      <c r="T750" s="14">
        <f t="shared" si="93"/>
        <v>41861.846828703703</v>
      </c>
      <c r="U750" s="14" t="str">
        <f t="shared" si="94"/>
        <v>Jul</v>
      </c>
      <c r="V750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105.56</v>
      </c>
      <c r="P751" s="12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4">
        <f t="shared" si="92"/>
        <v>42733.94131944445</v>
      </c>
      <c r="T751" s="14">
        <f t="shared" si="93"/>
        <v>42763.94131944445</v>
      </c>
      <c r="U751" s="14" t="str">
        <f t="shared" si="94"/>
        <v>Dec</v>
      </c>
      <c r="V751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102.58775877587757</v>
      </c>
      <c r="P752" s="1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4">
        <f t="shared" si="92"/>
        <v>41299.878148148149</v>
      </c>
      <c r="T752" s="14">
        <f t="shared" si="93"/>
        <v>41329.878148148149</v>
      </c>
      <c r="U752" s="14" t="str">
        <f t="shared" si="94"/>
        <v>Jan</v>
      </c>
      <c r="V752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118.5</v>
      </c>
      <c r="P753" s="12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4">
        <f t="shared" si="92"/>
        <v>40713.630497685182</v>
      </c>
      <c r="T753" s="14">
        <f t="shared" si="93"/>
        <v>40759.630497685182</v>
      </c>
      <c r="U753" s="14" t="str">
        <f t="shared" si="94"/>
        <v>Jun</v>
      </c>
      <c r="V753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111.7</v>
      </c>
      <c r="P754" s="12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4">
        <f t="shared" si="92"/>
        <v>42639.421493055561</v>
      </c>
      <c r="T754" s="14">
        <f t="shared" si="93"/>
        <v>42659.458333333328</v>
      </c>
      <c r="U754" s="14" t="str">
        <f t="shared" si="94"/>
        <v>Sep</v>
      </c>
      <c r="V754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128</v>
      </c>
      <c r="P755" s="12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4">
        <f t="shared" si="92"/>
        <v>42019.590173611112</v>
      </c>
      <c r="T755" s="14">
        <f t="shared" si="93"/>
        <v>42049.590173611112</v>
      </c>
      <c r="U755" s="14" t="str">
        <f t="shared" si="94"/>
        <v>Jan</v>
      </c>
      <c r="V755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103.75000000000001</v>
      </c>
      <c r="P756" s="12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4">
        <f t="shared" si="92"/>
        <v>41249.749085648145</v>
      </c>
      <c r="T756" s="14">
        <f t="shared" si="93"/>
        <v>41279.749085648145</v>
      </c>
      <c r="U756" s="14" t="str">
        <f t="shared" si="94"/>
        <v>Dec</v>
      </c>
      <c r="V756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101.9076</v>
      </c>
      <c r="P757" s="12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4">
        <f t="shared" si="92"/>
        <v>41383.605057870373</v>
      </c>
      <c r="T757" s="14">
        <f t="shared" si="93"/>
        <v>41414.02847222222</v>
      </c>
      <c r="U757" s="14" t="str">
        <f t="shared" si="94"/>
        <v>Apr</v>
      </c>
      <c r="V757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117.71428571428571</v>
      </c>
      <c r="P758" s="12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4">
        <f t="shared" si="92"/>
        <v>40590.766886574071</v>
      </c>
      <c r="T758" s="14">
        <f t="shared" si="93"/>
        <v>40651.725219907406</v>
      </c>
      <c r="U758" s="14" t="str">
        <f t="shared" si="94"/>
        <v>Feb</v>
      </c>
      <c r="V758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238</v>
      </c>
      <c r="P759" s="12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4">
        <f t="shared" si="92"/>
        <v>41235.054560185185</v>
      </c>
      <c r="T759" s="14">
        <f t="shared" si="93"/>
        <v>41249.054560185185</v>
      </c>
      <c r="U759" s="14" t="str">
        <f t="shared" si="94"/>
        <v>Nov</v>
      </c>
      <c r="V759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102</v>
      </c>
      <c r="P760" s="12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4">
        <f t="shared" si="92"/>
        <v>40429.836435185185</v>
      </c>
      <c r="T760" s="14">
        <f t="shared" si="93"/>
        <v>40459.836435185185</v>
      </c>
      <c r="U760" s="14" t="str">
        <f t="shared" si="94"/>
        <v>Sep</v>
      </c>
      <c r="V760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101.92000000000002</v>
      </c>
      <c r="P761" s="12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4">
        <f t="shared" si="92"/>
        <v>41789.330312500002</v>
      </c>
      <c r="T761" s="14">
        <f t="shared" si="93"/>
        <v>41829.330312500002</v>
      </c>
      <c r="U761" s="14" t="str">
        <f t="shared" si="94"/>
        <v>May</v>
      </c>
      <c r="V761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1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4">
        <f t="shared" si="92"/>
        <v>42670.764039351852</v>
      </c>
      <c r="T762" s="14">
        <f t="shared" si="93"/>
        <v>42700.805706018517</v>
      </c>
      <c r="U762" s="14" t="str">
        <f t="shared" si="94"/>
        <v>Oct</v>
      </c>
      <c r="V762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</v>
      </c>
      <c r="P763" s="12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4">
        <f t="shared" si="92"/>
        <v>41642.751458333332</v>
      </c>
      <c r="T763" s="14">
        <f t="shared" si="93"/>
        <v>41672.751458333332</v>
      </c>
      <c r="U763" s="14" t="str">
        <f t="shared" si="94"/>
        <v>Jan</v>
      </c>
      <c r="V763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12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4">
        <f t="shared" si="92"/>
        <v>42690.858449074076</v>
      </c>
      <c r="T764" s="14">
        <f t="shared" si="93"/>
        <v>42708.25</v>
      </c>
      <c r="U764" s="14" t="str">
        <f t="shared" si="94"/>
        <v>Nov</v>
      </c>
      <c r="V764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0.11655011655011654</v>
      </c>
      <c r="P765" s="12">
        <f t="shared" si="89"/>
        <v>5</v>
      </c>
      <c r="Q765" t="str">
        <f t="shared" si="90"/>
        <v>publishing</v>
      </c>
      <c r="R765" t="str">
        <f t="shared" si="91"/>
        <v>fiction</v>
      </c>
      <c r="S765" s="14">
        <f t="shared" si="92"/>
        <v>41471.446851851848</v>
      </c>
      <c r="T765" s="14">
        <f t="shared" si="93"/>
        <v>41501.446851851848</v>
      </c>
      <c r="U765" s="14" t="str">
        <f t="shared" si="94"/>
        <v>Jul</v>
      </c>
      <c r="V765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12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4">
        <f t="shared" si="92"/>
        <v>42227.173159722224</v>
      </c>
      <c r="T766" s="14">
        <f t="shared" si="93"/>
        <v>42257.173159722224</v>
      </c>
      <c r="U766" s="14" t="str">
        <f t="shared" si="94"/>
        <v>Aug</v>
      </c>
      <c r="V766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36.014285714285712</v>
      </c>
      <c r="P767" s="12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4">
        <f t="shared" si="92"/>
        <v>41901.542638888888</v>
      </c>
      <c r="T767" s="14">
        <f t="shared" si="93"/>
        <v>41931.542638888888</v>
      </c>
      <c r="U767" s="14" t="str">
        <f t="shared" si="94"/>
        <v>Sep</v>
      </c>
      <c r="V767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12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4">
        <f t="shared" si="92"/>
        <v>42021.783368055556</v>
      </c>
      <c r="T768" s="14">
        <f t="shared" si="93"/>
        <v>42051.783368055556</v>
      </c>
      <c r="U768" s="14" t="str">
        <f t="shared" si="94"/>
        <v>Jan</v>
      </c>
      <c r="V768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</v>
      </c>
      <c r="P769" s="12">
        <f t="shared" si="89"/>
        <v>59</v>
      </c>
      <c r="Q769" t="str">
        <f t="shared" si="90"/>
        <v>publishing</v>
      </c>
      <c r="R769" t="str">
        <f t="shared" si="91"/>
        <v>fiction</v>
      </c>
      <c r="S769" s="14">
        <f t="shared" si="92"/>
        <v>42115.143634259264</v>
      </c>
      <c r="T769" s="14">
        <f t="shared" si="93"/>
        <v>42145.143634259264</v>
      </c>
      <c r="U769" s="14" t="str">
        <f t="shared" si="94"/>
        <v>Apr</v>
      </c>
      <c r="V769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12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4">
        <f t="shared" si="92"/>
        <v>41594.207060185188</v>
      </c>
      <c r="T770" s="14">
        <f t="shared" si="93"/>
        <v>41624.207060185188</v>
      </c>
      <c r="U770" s="14" t="str">
        <f t="shared" si="94"/>
        <v>Nov</v>
      </c>
      <c r="V770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(E771/D771)*100</f>
        <v>41.4</v>
      </c>
      <c r="P771" s="12">
        <f t="shared" ref="P771:P834" si="97">(E771/L771)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 - FIND("/",N771))</f>
        <v>fiction</v>
      </c>
      <c r="S771" s="14">
        <f t="shared" ref="S771:S834" si="100">(((J771/60)/60)/24)+DATE(1970,1,1)</f>
        <v>41604.996458333335</v>
      </c>
      <c r="T771" s="14">
        <f t="shared" ref="T771:T834" si="101">(((I771/60)/60)/24)+DATE(1970,1,1)</f>
        <v>41634.996458333335</v>
      </c>
      <c r="U771" s="14" t="str">
        <f t="shared" ref="U771:U834" si="102">TEXT(S771,"mmm")</f>
        <v>Nov</v>
      </c>
      <c r="V771">
        <f t="shared" ref="V771:V834" si="103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1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4">
        <f t="shared" si="100"/>
        <v>41289.999641203707</v>
      </c>
      <c r="T772" s="14">
        <f t="shared" si="101"/>
        <v>41329.999641203707</v>
      </c>
      <c r="U772" s="14" t="str">
        <f t="shared" si="102"/>
        <v>Jan</v>
      </c>
      <c r="V772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2.6315789473684209E-2</v>
      </c>
      <c r="P773" s="12">
        <f t="shared" si="97"/>
        <v>10</v>
      </c>
      <c r="Q773" t="str">
        <f t="shared" si="98"/>
        <v>publishing</v>
      </c>
      <c r="R773" t="str">
        <f t="shared" si="99"/>
        <v>fiction</v>
      </c>
      <c r="S773" s="14">
        <f t="shared" si="100"/>
        <v>42349.824097222227</v>
      </c>
      <c r="T773" s="14">
        <f t="shared" si="101"/>
        <v>42399.824097222227</v>
      </c>
      <c r="U773" s="14" t="str">
        <f t="shared" si="102"/>
        <v>Dec</v>
      </c>
      <c r="V773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3.3333333333333335</v>
      </c>
      <c r="P774" s="12">
        <f t="shared" si="97"/>
        <v>50</v>
      </c>
      <c r="Q774" t="str">
        <f t="shared" si="98"/>
        <v>publishing</v>
      </c>
      <c r="R774" t="str">
        <f t="shared" si="99"/>
        <v>fiction</v>
      </c>
      <c r="S774" s="14">
        <f t="shared" si="100"/>
        <v>40068.056932870371</v>
      </c>
      <c r="T774" s="14">
        <f t="shared" si="101"/>
        <v>40118.165972222225</v>
      </c>
      <c r="U774" s="14" t="str">
        <f t="shared" si="102"/>
        <v>Sep</v>
      </c>
      <c r="V774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0.85129023676509719</v>
      </c>
      <c r="P775" s="12">
        <f t="shared" si="97"/>
        <v>16</v>
      </c>
      <c r="Q775" t="str">
        <f t="shared" si="98"/>
        <v>publishing</v>
      </c>
      <c r="R775" t="str">
        <f t="shared" si="99"/>
        <v>fiction</v>
      </c>
      <c r="S775" s="14">
        <f t="shared" si="100"/>
        <v>42100.735937499994</v>
      </c>
      <c r="T775" s="14">
        <f t="shared" si="101"/>
        <v>42134.959027777775</v>
      </c>
      <c r="U775" s="14" t="str">
        <f t="shared" si="102"/>
        <v>Apr</v>
      </c>
      <c r="V775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70.199999999999989</v>
      </c>
      <c r="P776" s="12">
        <f t="shared" si="97"/>
        <v>39</v>
      </c>
      <c r="Q776" t="str">
        <f t="shared" si="98"/>
        <v>publishing</v>
      </c>
      <c r="R776" t="str">
        <f t="shared" si="99"/>
        <v>fiction</v>
      </c>
      <c r="S776" s="14">
        <f t="shared" si="100"/>
        <v>41663.780300925922</v>
      </c>
      <c r="T776" s="14">
        <f t="shared" si="101"/>
        <v>41693.780300925922</v>
      </c>
      <c r="U776" s="14" t="str">
        <f t="shared" si="102"/>
        <v>Jan</v>
      </c>
      <c r="V776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1.7000000000000002</v>
      </c>
      <c r="P777" s="12">
        <f t="shared" si="97"/>
        <v>34</v>
      </c>
      <c r="Q777" t="str">
        <f t="shared" si="98"/>
        <v>publishing</v>
      </c>
      <c r="R777" t="str">
        <f t="shared" si="99"/>
        <v>fiction</v>
      </c>
      <c r="S777" s="14">
        <f t="shared" si="100"/>
        <v>40863.060127314813</v>
      </c>
      <c r="T777" s="14">
        <f t="shared" si="101"/>
        <v>40893.060127314813</v>
      </c>
      <c r="U777" s="14" t="str">
        <f t="shared" si="102"/>
        <v>Nov</v>
      </c>
      <c r="V777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51.4</v>
      </c>
      <c r="P778" s="12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4">
        <f t="shared" si="100"/>
        <v>42250.685706018514</v>
      </c>
      <c r="T778" s="14">
        <f t="shared" si="101"/>
        <v>42288.208333333328</v>
      </c>
      <c r="U778" s="14" t="str">
        <f t="shared" si="102"/>
        <v>Sep</v>
      </c>
      <c r="V778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0.70000000000000007</v>
      </c>
      <c r="P779" s="12">
        <f t="shared" si="97"/>
        <v>7</v>
      </c>
      <c r="Q779" t="str">
        <f t="shared" si="98"/>
        <v>publishing</v>
      </c>
      <c r="R779" t="str">
        <f t="shared" si="99"/>
        <v>fiction</v>
      </c>
      <c r="S779" s="14">
        <f t="shared" si="100"/>
        <v>41456.981215277774</v>
      </c>
      <c r="T779" s="14">
        <f t="shared" si="101"/>
        <v>41486.981215277774</v>
      </c>
      <c r="U779" s="14" t="str">
        <f t="shared" si="102"/>
        <v>Jul</v>
      </c>
      <c r="V779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0.4</v>
      </c>
      <c r="P780" s="12">
        <f t="shared" si="97"/>
        <v>2</v>
      </c>
      <c r="Q780" t="str">
        <f t="shared" si="98"/>
        <v>publishing</v>
      </c>
      <c r="R780" t="str">
        <f t="shared" si="99"/>
        <v>fiction</v>
      </c>
      <c r="S780" s="14">
        <f t="shared" si="100"/>
        <v>41729.702314814815</v>
      </c>
      <c r="T780" s="14">
        <f t="shared" si="101"/>
        <v>41759.702314814815</v>
      </c>
      <c r="U780" s="14" t="str">
        <f t="shared" si="102"/>
        <v>Mar</v>
      </c>
      <c r="V780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2.666666666666667</v>
      </c>
      <c r="P781" s="12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4">
        <f t="shared" si="100"/>
        <v>40436.68408564815</v>
      </c>
      <c r="T781" s="14">
        <f t="shared" si="101"/>
        <v>40466.166666666664</v>
      </c>
      <c r="U781" s="14" t="str">
        <f t="shared" si="102"/>
        <v>Sep</v>
      </c>
      <c r="V781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104</v>
      </c>
      <c r="P782" s="1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4">
        <f t="shared" si="100"/>
        <v>40636.673900462964</v>
      </c>
      <c r="T782" s="14">
        <f t="shared" si="101"/>
        <v>40666.673900462964</v>
      </c>
      <c r="U782" s="14" t="str">
        <f t="shared" si="102"/>
        <v>Apr</v>
      </c>
      <c r="V782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133.15375</v>
      </c>
      <c r="P783" s="12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4">
        <f t="shared" si="100"/>
        <v>41403.000856481485</v>
      </c>
      <c r="T783" s="14">
        <f t="shared" si="101"/>
        <v>41433.000856481485</v>
      </c>
      <c r="U783" s="14" t="str">
        <f t="shared" si="102"/>
        <v>May</v>
      </c>
      <c r="V783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100</v>
      </c>
      <c r="P784" s="12">
        <f t="shared" si="97"/>
        <v>50</v>
      </c>
      <c r="Q784" t="str">
        <f t="shared" si="98"/>
        <v>music</v>
      </c>
      <c r="R784" t="str">
        <f t="shared" si="99"/>
        <v>rock</v>
      </c>
      <c r="S784" s="14">
        <f t="shared" si="100"/>
        <v>41116.758125</v>
      </c>
      <c r="T784" s="14">
        <f t="shared" si="101"/>
        <v>41146.758125</v>
      </c>
      <c r="U784" s="14" t="str">
        <f t="shared" si="102"/>
        <v>Jul</v>
      </c>
      <c r="V784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148.13333333333333</v>
      </c>
      <c r="P785" s="12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4">
        <f t="shared" si="100"/>
        <v>40987.773715277777</v>
      </c>
      <c r="T785" s="14">
        <f t="shared" si="101"/>
        <v>41026.916666666664</v>
      </c>
      <c r="U785" s="14" t="str">
        <f t="shared" si="102"/>
        <v>Mar</v>
      </c>
      <c r="V785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102.49999999999999</v>
      </c>
      <c r="P786" s="12">
        <f t="shared" si="97"/>
        <v>102.5</v>
      </c>
      <c r="Q786" t="str">
        <f t="shared" si="98"/>
        <v>music</v>
      </c>
      <c r="R786" t="str">
        <f t="shared" si="99"/>
        <v>rock</v>
      </c>
      <c r="S786" s="14">
        <f t="shared" si="100"/>
        <v>41675.149525462963</v>
      </c>
      <c r="T786" s="14">
        <f t="shared" si="101"/>
        <v>41715.107858796298</v>
      </c>
      <c r="U786" s="14" t="str">
        <f t="shared" si="102"/>
        <v>Feb</v>
      </c>
      <c r="V786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180.62799999999999</v>
      </c>
      <c r="P787" s="12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4">
        <f t="shared" si="100"/>
        <v>41303.593923611108</v>
      </c>
      <c r="T787" s="14">
        <f t="shared" si="101"/>
        <v>41333.593923611108</v>
      </c>
      <c r="U787" s="14" t="str">
        <f t="shared" si="102"/>
        <v>Jan</v>
      </c>
      <c r="V787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142.79999999999998</v>
      </c>
      <c r="P788" s="12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4">
        <f t="shared" si="100"/>
        <v>40983.055949074071</v>
      </c>
      <c r="T788" s="14">
        <f t="shared" si="101"/>
        <v>41040.657638888886</v>
      </c>
      <c r="U788" s="14" t="str">
        <f t="shared" si="102"/>
        <v>Mar</v>
      </c>
      <c r="V788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114.16666666666666</v>
      </c>
      <c r="P789" s="12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4">
        <f t="shared" si="100"/>
        <v>41549.627615740741</v>
      </c>
      <c r="T789" s="14">
        <f t="shared" si="101"/>
        <v>41579.627615740741</v>
      </c>
      <c r="U789" s="14" t="str">
        <f t="shared" si="102"/>
        <v>Oct</v>
      </c>
      <c r="V789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203.505</v>
      </c>
      <c r="P790" s="12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4">
        <f t="shared" si="100"/>
        <v>41059.006805555553</v>
      </c>
      <c r="T790" s="14">
        <f t="shared" si="101"/>
        <v>41097.165972222225</v>
      </c>
      <c r="U790" s="14" t="str">
        <f t="shared" si="102"/>
        <v>May</v>
      </c>
      <c r="V790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109.41176470588236</v>
      </c>
      <c r="P791" s="12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4">
        <f t="shared" si="100"/>
        <v>41277.186111111114</v>
      </c>
      <c r="T791" s="14">
        <f t="shared" si="101"/>
        <v>41295.332638888889</v>
      </c>
      <c r="U791" s="14" t="str">
        <f t="shared" si="102"/>
        <v>Jan</v>
      </c>
      <c r="V791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144.37459999999999</v>
      </c>
      <c r="P792" s="1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4">
        <f t="shared" si="100"/>
        <v>41276.047905092593</v>
      </c>
      <c r="T792" s="14">
        <f t="shared" si="101"/>
        <v>41306.047905092593</v>
      </c>
      <c r="U792" s="14" t="str">
        <f t="shared" si="102"/>
        <v>Jan</v>
      </c>
      <c r="V792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103.86666666666666</v>
      </c>
      <c r="P793" s="12">
        <f t="shared" si="97"/>
        <v>60.859375</v>
      </c>
      <c r="Q793" t="str">
        <f t="shared" si="98"/>
        <v>music</v>
      </c>
      <c r="R793" t="str">
        <f t="shared" si="99"/>
        <v>rock</v>
      </c>
      <c r="S793" s="14">
        <f t="shared" si="100"/>
        <v>41557.780624999999</v>
      </c>
      <c r="T793" s="14">
        <f t="shared" si="101"/>
        <v>41591.249305555553</v>
      </c>
      <c r="U793" s="14" t="str">
        <f t="shared" si="102"/>
        <v>Oct</v>
      </c>
      <c r="V793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100.44440000000002</v>
      </c>
      <c r="P794" s="12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4">
        <f t="shared" si="100"/>
        <v>41555.873645833337</v>
      </c>
      <c r="T794" s="14">
        <f t="shared" si="101"/>
        <v>41585.915312500001</v>
      </c>
      <c r="U794" s="14" t="str">
        <f t="shared" si="102"/>
        <v>Oct</v>
      </c>
      <c r="V794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102.77927272727271</v>
      </c>
      <c r="P795" s="12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4">
        <f t="shared" si="100"/>
        <v>41442.741249999999</v>
      </c>
      <c r="T795" s="14">
        <f t="shared" si="101"/>
        <v>41458.207638888889</v>
      </c>
      <c r="U795" s="14" t="str">
        <f t="shared" si="102"/>
        <v>Jun</v>
      </c>
      <c r="V795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105.31250000000001</v>
      </c>
      <c r="P796" s="12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4">
        <f t="shared" si="100"/>
        <v>40736.115011574075</v>
      </c>
      <c r="T796" s="14">
        <f t="shared" si="101"/>
        <v>40791.712500000001</v>
      </c>
      <c r="U796" s="14" t="str">
        <f t="shared" si="102"/>
        <v>Jul</v>
      </c>
      <c r="V796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111.78571428571429</v>
      </c>
      <c r="P797" s="12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4">
        <f t="shared" si="100"/>
        <v>40963.613032407404</v>
      </c>
      <c r="T797" s="14">
        <f t="shared" si="101"/>
        <v>41006.207638888889</v>
      </c>
      <c r="U797" s="14" t="str">
        <f t="shared" si="102"/>
        <v>Feb</v>
      </c>
      <c r="V797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101.35000000000001</v>
      </c>
      <c r="P798" s="12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4">
        <f t="shared" si="100"/>
        <v>41502.882928240739</v>
      </c>
      <c r="T798" s="14">
        <f t="shared" si="101"/>
        <v>41532.881944444445</v>
      </c>
      <c r="U798" s="14" t="str">
        <f t="shared" si="102"/>
        <v>Aug</v>
      </c>
      <c r="V798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107.53333333333333</v>
      </c>
      <c r="P799" s="12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4">
        <f t="shared" si="100"/>
        <v>40996.994074074071</v>
      </c>
      <c r="T799" s="14">
        <f t="shared" si="101"/>
        <v>41028.166666666664</v>
      </c>
      <c r="U799" s="14" t="str">
        <f t="shared" si="102"/>
        <v>Mar</v>
      </c>
      <c r="V799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114.88571428571429</v>
      </c>
      <c r="P800" s="12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4">
        <f t="shared" si="100"/>
        <v>41882.590127314819</v>
      </c>
      <c r="T800" s="14">
        <f t="shared" si="101"/>
        <v>41912.590127314819</v>
      </c>
      <c r="U800" s="14" t="str">
        <f t="shared" si="102"/>
        <v>Aug</v>
      </c>
      <c r="V800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100.02</v>
      </c>
      <c r="P801" s="12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4">
        <f t="shared" si="100"/>
        <v>40996.667199074072</v>
      </c>
      <c r="T801" s="14">
        <f t="shared" si="101"/>
        <v>41026.667199074072</v>
      </c>
      <c r="U801" s="14" t="str">
        <f t="shared" si="102"/>
        <v>Mar</v>
      </c>
      <c r="V801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152.13333333333335</v>
      </c>
      <c r="P802" s="12">
        <f t="shared" si="97"/>
        <v>40.75</v>
      </c>
      <c r="Q802" t="str">
        <f t="shared" si="98"/>
        <v>music</v>
      </c>
      <c r="R802" t="str">
        <f t="shared" si="99"/>
        <v>rock</v>
      </c>
      <c r="S802" s="14">
        <f t="shared" si="100"/>
        <v>41863.433495370373</v>
      </c>
      <c r="T802" s="14">
        <f t="shared" si="101"/>
        <v>41893.433495370373</v>
      </c>
      <c r="U802" s="14" t="str">
        <f t="shared" si="102"/>
        <v>Aug</v>
      </c>
      <c r="V802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111.52149999999999</v>
      </c>
      <c r="P803" s="12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4">
        <f t="shared" si="100"/>
        <v>40695.795370370368</v>
      </c>
      <c r="T803" s="14">
        <f t="shared" si="101"/>
        <v>40725.795370370368</v>
      </c>
      <c r="U803" s="14" t="str">
        <f t="shared" si="102"/>
        <v>Jun</v>
      </c>
      <c r="V803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101.33333333333334</v>
      </c>
      <c r="P804" s="12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4">
        <f t="shared" si="100"/>
        <v>41123.022268518522</v>
      </c>
      <c r="T804" s="14">
        <f t="shared" si="101"/>
        <v>41169.170138888891</v>
      </c>
      <c r="U804" s="14" t="str">
        <f t="shared" si="102"/>
        <v>Aug</v>
      </c>
      <c r="V804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123.2608695652174</v>
      </c>
      <c r="P805" s="12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4">
        <f t="shared" si="100"/>
        <v>40665.949976851851</v>
      </c>
      <c r="T805" s="14">
        <f t="shared" si="101"/>
        <v>40692.041666666664</v>
      </c>
      <c r="U805" s="14" t="str">
        <f t="shared" si="102"/>
        <v>May</v>
      </c>
      <c r="V805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100</v>
      </c>
      <c r="P806" s="12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4">
        <f t="shared" si="100"/>
        <v>40730.105625000004</v>
      </c>
      <c r="T806" s="14">
        <f t="shared" si="101"/>
        <v>40747.165972222225</v>
      </c>
      <c r="U806" s="14" t="str">
        <f t="shared" si="102"/>
        <v>Jul</v>
      </c>
      <c r="V806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105</v>
      </c>
      <c r="P807" s="12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4">
        <f t="shared" si="100"/>
        <v>40690.823055555556</v>
      </c>
      <c r="T807" s="14">
        <f t="shared" si="101"/>
        <v>40740.958333333336</v>
      </c>
      <c r="U807" s="14" t="str">
        <f t="shared" si="102"/>
        <v>May</v>
      </c>
      <c r="V807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104.4375</v>
      </c>
      <c r="P808" s="12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4">
        <f t="shared" si="100"/>
        <v>40763.691423611112</v>
      </c>
      <c r="T808" s="14">
        <f t="shared" si="101"/>
        <v>40793.691423611112</v>
      </c>
      <c r="U808" s="14" t="str">
        <f t="shared" si="102"/>
        <v>Aug</v>
      </c>
      <c r="V808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105.125</v>
      </c>
      <c r="P809" s="12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4">
        <f t="shared" si="100"/>
        <v>42759.628599537042</v>
      </c>
      <c r="T809" s="14">
        <f t="shared" si="101"/>
        <v>42795.083333333328</v>
      </c>
      <c r="U809" s="14" t="str">
        <f t="shared" si="102"/>
        <v>Jan</v>
      </c>
      <c r="V809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100</v>
      </c>
      <c r="P810" s="12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4">
        <f t="shared" si="100"/>
        <v>41962.100532407407</v>
      </c>
      <c r="T810" s="14">
        <f t="shared" si="101"/>
        <v>41995.207638888889</v>
      </c>
      <c r="U810" s="14" t="str">
        <f t="shared" si="102"/>
        <v>Nov</v>
      </c>
      <c r="V810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103.77499999999999</v>
      </c>
      <c r="P811" s="12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4">
        <f t="shared" si="100"/>
        <v>41628.833680555559</v>
      </c>
      <c r="T811" s="14">
        <f t="shared" si="101"/>
        <v>41658.833680555559</v>
      </c>
      <c r="U811" s="14" t="str">
        <f t="shared" si="102"/>
        <v>Dec</v>
      </c>
      <c r="V811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105</v>
      </c>
      <c r="P812" s="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4">
        <f t="shared" si="100"/>
        <v>41123.056273148148</v>
      </c>
      <c r="T812" s="14">
        <f t="shared" si="101"/>
        <v>41153.056273148148</v>
      </c>
      <c r="U812" s="14" t="str">
        <f t="shared" si="102"/>
        <v>Aug</v>
      </c>
      <c r="V812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104</v>
      </c>
      <c r="P813" s="12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4">
        <f t="shared" si="100"/>
        <v>41443.643541666665</v>
      </c>
      <c r="T813" s="14">
        <f t="shared" si="101"/>
        <v>41465.702777777777</v>
      </c>
      <c r="U813" s="14" t="str">
        <f t="shared" si="102"/>
        <v>Jun</v>
      </c>
      <c r="V813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151.83333333333334</v>
      </c>
      <c r="P814" s="12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4">
        <f t="shared" si="100"/>
        <v>41282.017962962964</v>
      </c>
      <c r="T814" s="14">
        <f t="shared" si="101"/>
        <v>41334.581944444442</v>
      </c>
      <c r="U814" s="14" t="str">
        <f t="shared" si="102"/>
        <v>Jan</v>
      </c>
      <c r="V814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159.99600000000001</v>
      </c>
      <c r="P815" s="12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4">
        <f t="shared" si="100"/>
        <v>41080.960243055553</v>
      </c>
      <c r="T815" s="14">
        <f t="shared" si="101"/>
        <v>41110.960243055553</v>
      </c>
      <c r="U815" s="14" t="str">
        <f t="shared" si="102"/>
        <v>Jun</v>
      </c>
      <c r="V815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127.3</v>
      </c>
      <c r="P816" s="12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4">
        <f t="shared" si="100"/>
        <v>40679.743067129632</v>
      </c>
      <c r="T816" s="14">
        <f t="shared" si="101"/>
        <v>40694.75277777778</v>
      </c>
      <c r="U816" s="14" t="str">
        <f t="shared" si="102"/>
        <v>May</v>
      </c>
      <c r="V816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107</v>
      </c>
      <c r="P817" s="12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4">
        <f t="shared" si="100"/>
        <v>41914.917858796296</v>
      </c>
      <c r="T817" s="14">
        <f t="shared" si="101"/>
        <v>41944.917858796296</v>
      </c>
      <c r="U817" s="14" t="str">
        <f t="shared" si="102"/>
        <v>Oct</v>
      </c>
      <c r="V817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115.12214285714286</v>
      </c>
      <c r="P818" s="12">
        <f t="shared" si="97"/>
        <v>39.31</v>
      </c>
      <c r="Q818" t="str">
        <f t="shared" si="98"/>
        <v>music</v>
      </c>
      <c r="R818" t="str">
        <f t="shared" si="99"/>
        <v>rock</v>
      </c>
      <c r="S818" s="14">
        <f t="shared" si="100"/>
        <v>41341.870868055557</v>
      </c>
      <c r="T818" s="14">
        <f t="shared" si="101"/>
        <v>41373.270833333336</v>
      </c>
      <c r="U818" s="14" t="str">
        <f t="shared" si="102"/>
        <v>Mar</v>
      </c>
      <c r="V818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137.11066666666665</v>
      </c>
      <c r="P819" s="12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4">
        <f t="shared" si="100"/>
        <v>40925.599664351852</v>
      </c>
      <c r="T819" s="14">
        <f t="shared" si="101"/>
        <v>40979.207638888889</v>
      </c>
      <c r="U819" s="14" t="str">
        <f t="shared" si="102"/>
        <v>Jan</v>
      </c>
      <c r="V819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155.71428571428572</v>
      </c>
      <c r="P820" s="12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4">
        <f t="shared" si="100"/>
        <v>41120.882881944446</v>
      </c>
      <c r="T820" s="14">
        <f t="shared" si="101"/>
        <v>41128.709027777775</v>
      </c>
      <c r="U820" s="14" t="str">
        <f t="shared" si="102"/>
        <v>Jul</v>
      </c>
      <c r="V820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108.74999999999999</v>
      </c>
      <c r="P821" s="12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4">
        <f t="shared" si="100"/>
        <v>41619.998310185183</v>
      </c>
      <c r="T821" s="14">
        <f t="shared" si="101"/>
        <v>41629.197222222225</v>
      </c>
      <c r="U821" s="14" t="str">
        <f t="shared" si="102"/>
        <v>Dec</v>
      </c>
      <c r="V821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134.05000000000001</v>
      </c>
      <c r="P822" s="1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4">
        <f t="shared" si="100"/>
        <v>41768.841921296298</v>
      </c>
      <c r="T822" s="14">
        <f t="shared" si="101"/>
        <v>41799.208333333336</v>
      </c>
      <c r="U822" s="14" t="str">
        <f t="shared" si="102"/>
        <v>May</v>
      </c>
      <c r="V822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100</v>
      </c>
      <c r="P823" s="12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4">
        <f t="shared" si="100"/>
        <v>42093.922048611115</v>
      </c>
      <c r="T823" s="14">
        <f t="shared" si="101"/>
        <v>42128.167361111111</v>
      </c>
      <c r="U823" s="14" t="str">
        <f t="shared" si="102"/>
        <v>Mar</v>
      </c>
      <c r="V823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119.16666666666667</v>
      </c>
      <c r="P824" s="12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4">
        <f t="shared" si="100"/>
        <v>41157.947337962964</v>
      </c>
      <c r="T824" s="14">
        <f t="shared" si="101"/>
        <v>41187.947337962964</v>
      </c>
      <c r="U824" s="14" t="str">
        <f t="shared" si="102"/>
        <v>Sep</v>
      </c>
      <c r="V824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179.5</v>
      </c>
      <c r="P825" s="12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4">
        <f t="shared" si="100"/>
        <v>42055.972824074073</v>
      </c>
      <c r="T825" s="14">
        <f t="shared" si="101"/>
        <v>42085.931157407409</v>
      </c>
      <c r="U825" s="14" t="str">
        <f t="shared" si="102"/>
        <v>Feb</v>
      </c>
      <c r="V825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134.38124999999999</v>
      </c>
      <c r="P826" s="12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4">
        <f t="shared" si="100"/>
        <v>40250.242106481484</v>
      </c>
      <c r="T826" s="14">
        <f t="shared" si="101"/>
        <v>40286.290972222225</v>
      </c>
      <c r="U826" s="14" t="str">
        <f t="shared" si="102"/>
        <v>Mar</v>
      </c>
      <c r="V826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100.43200000000002</v>
      </c>
      <c r="P827" s="12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4">
        <f t="shared" si="100"/>
        <v>41186.306527777779</v>
      </c>
      <c r="T827" s="14">
        <f t="shared" si="101"/>
        <v>41211.306527777779</v>
      </c>
      <c r="U827" s="14" t="str">
        <f t="shared" si="102"/>
        <v>Oct</v>
      </c>
      <c r="V827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101.45454545454547</v>
      </c>
      <c r="P828" s="12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4">
        <f t="shared" si="100"/>
        <v>40973.038541666669</v>
      </c>
      <c r="T828" s="14">
        <f t="shared" si="101"/>
        <v>40993.996874999997</v>
      </c>
      <c r="U828" s="14" t="str">
        <f t="shared" si="102"/>
        <v>Mar</v>
      </c>
      <c r="V828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103.33333333333334</v>
      </c>
      <c r="P829" s="12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4">
        <f t="shared" si="100"/>
        <v>40927.473460648151</v>
      </c>
      <c r="T829" s="14">
        <f t="shared" si="101"/>
        <v>40953.825694444444</v>
      </c>
      <c r="U829" s="14" t="str">
        <f t="shared" si="102"/>
        <v>Jan</v>
      </c>
      <c r="V829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107</v>
      </c>
      <c r="P830" s="12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4">
        <f t="shared" si="100"/>
        <v>41073.050717592596</v>
      </c>
      <c r="T830" s="14">
        <f t="shared" si="101"/>
        <v>41085.683333333334</v>
      </c>
      <c r="U830" s="14" t="str">
        <f t="shared" si="102"/>
        <v>Jun</v>
      </c>
      <c r="V830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104</v>
      </c>
      <c r="P831" s="12">
        <f t="shared" si="97"/>
        <v>32.5</v>
      </c>
      <c r="Q831" t="str">
        <f t="shared" si="98"/>
        <v>music</v>
      </c>
      <c r="R831" t="str">
        <f t="shared" si="99"/>
        <v>rock</v>
      </c>
      <c r="S831" s="14">
        <f t="shared" si="100"/>
        <v>42504.801388888889</v>
      </c>
      <c r="T831" s="14">
        <f t="shared" si="101"/>
        <v>42564.801388888889</v>
      </c>
      <c r="U831" s="14" t="str">
        <f t="shared" si="102"/>
        <v>May</v>
      </c>
      <c r="V831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107.83333333333334</v>
      </c>
      <c r="P832" s="12">
        <f t="shared" si="97"/>
        <v>60.65625</v>
      </c>
      <c r="Q832" t="str">
        <f t="shared" si="98"/>
        <v>music</v>
      </c>
      <c r="R832" t="str">
        <f t="shared" si="99"/>
        <v>rock</v>
      </c>
      <c r="S832" s="14">
        <f t="shared" si="100"/>
        <v>41325.525752314818</v>
      </c>
      <c r="T832" s="14">
        <f t="shared" si="101"/>
        <v>41355.484085648146</v>
      </c>
      <c r="U832" s="14" t="str">
        <f t="shared" si="102"/>
        <v>Feb</v>
      </c>
      <c r="V832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233.33333333333334</v>
      </c>
      <c r="P833" s="12">
        <f t="shared" si="97"/>
        <v>175</v>
      </c>
      <c r="Q833" t="str">
        <f t="shared" si="98"/>
        <v>music</v>
      </c>
      <c r="R833" t="str">
        <f t="shared" si="99"/>
        <v>rock</v>
      </c>
      <c r="S833" s="14">
        <f t="shared" si="100"/>
        <v>40996.646921296298</v>
      </c>
      <c r="T833" s="14">
        <f t="shared" si="101"/>
        <v>41026.646921296298</v>
      </c>
      <c r="U833" s="14" t="str">
        <f t="shared" si="102"/>
        <v>Mar</v>
      </c>
      <c r="V833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100.60706666666665</v>
      </c>
      <c r="P834" s="12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4">
        <f t="shared" si="100"/>
        <v>40869.675173611111</v>
      </c>
      <c r="T834" s="14">
        <f t="shared" si="101"/>
        <v>40929.342361111114</v>
      </c>
      <c r="U834" s="14" t="str">
        <f t="shared" si="102"/>
        <v>Nov</v>
      </c>
      <c r="V834">
        <f t="shared" si="103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(E835/D835)*100</f>
        <v>101.66666666666666</v>
      </c>
      <c r="P835" s="12">
        <f t="shared" ref="P835:P898" si="105">(E835/L835)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 - FIND("/",N835))</f>
        <v>rock</v>
      </c>
      <c r="S835" s="14">
        <f t="shared" ref="S835:S898" si="108">(((J835/60)/60)/24)+DATE(1970,1,1)</f>
        <v>41718.878182870372</v>
      </c>
      <c r="T835" s="14">
        <f t="shared" ref="T835:T898" si="109">(((I835/60)/60)/24)+DATE(1970,1,1)</f>
        <v>41748.878182870372</v>
      </c>
      <c r="U835" s="14" t="str">
        <f t="shared" ref="U835:U898" si="110">TEXT(S835,"mmm")</f>
        <v>Mar</v>
      </c>
      <c r="V835">
        <f t="shared" ref="V835:V898" si="111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131.0181818181818</v>
      </c>
      <c r="P836" s="12">
        <f t="shared" si="105"/>
        <v>96.08</v>
      </c>
      <c r="Q836" t="str">
        <f t="shared" si="106"/>
        <v>music</v>
      </c>
      <c r="R836" t="str">
        <f t="shared" si="107"/>
        <v>rock</v>
      </c>
      <c r="S836" s="14">
        <f t="shared" si="108"/>
        <v>41422.822824074072</v>
      </c>
      <c r="T836" s="14">
        <f t="shared" si="109"/>
        <v>41456.165972222225</v>
      </c>
      <c r="U836" s="14" t="str">
        <f t="shared" si="110"/>
        <v>May</v>
      </c>
      <c r="V836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117.25000000000001</v>
      </c>
      <c r="P837" s="12">
        <f t="shared" si="105"/>
        <v>58.625</v>
      </c>
      <c r="Q837" t="str">
        <f t="shared" si="106"/>
        <v>music</v>
      </c>
      <c r="R837" t="str">
        <f t="shared" si="107"/>
        <v>rock</v>
      </c>
      <c r="S837" s="14">
        <f t="shared" si="108"/>
        <v>41005.45784722222</v>
      </c>
      <c r="T837" s="14">
        <f t="shared" si="109"/>
        <v>41048.125</v>
      </c>
      <c r="U837" s="14" t="str">
        <f t="shared" si="110"/>
        <v>Apr</v>
      </c>
      <c r="V837">
        <f t="shared" si="111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100.93039999999999</v>
      </c>
      <c r="P838" s="12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4">
        <f t="shared" si="108"/>
        <v>41524.056921296295</v>
      </c>
      <c r="T838" s="14">
        <f t="shared" si="109"/>
        <v>41554.056921296295</v>
      </c>
      <c r="U838" s="14" t="str">
        <f t="shared" si="110"/>
        <v>Sep</v>
      </c>
      <c r="V838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121.8</v>
      </c>
      <c r="P839" s="12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4">
        <f t="shared" si="108"/>
        <v>41730.998402777775</v>
      </c>
      <c r="T839" s="14">
        <f t="shared" si="109"/>
        <v>41760.998402777775</v>
      </c>
      <c r="U839" s="14" t="str">
        <f t="shared" si="110"/>
        <v>Apr</v>
      </c>
      <c r="V839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145.4</v>
      </c>
      <c r="P840" s="12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4">
        <f t="shared" si="108"/>
        <v>40895.897974537038</v>
      </c>
      <c r="T840" s="14">
        <f t="shared" si="109"/>
        <v>40925.897974537038</v>
      </c>
      <c r="U840" s="14" t="str">
        <f t="shared" si="110"/>
        <v>Dec</v>
      </c>
      <c r="V840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116.61660000000001</v>
      </c>
      <c r="P841" s="12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4">
        <f t="shared" si="108"/>
        <v>41144.763379629629</v>
      </c>
      <c r="T841" s="14">
        <f t="shared" si="109"/>
        <v>41174.763379629629</v>
      </c>
      <c r="U841" s="14" t="str">
        <f t="shared" si="110"/>
        <v>Aug</v>
      </c>
      <c r="V841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120.4166</v>
      </c>
      <c r="P842" s="1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4">
        <f t="shared" si="108"/>
        <v>42607.226701388892</v>
      </c>
      <c r="T842" s="14">
        <f t="shared" si="109"/>
        <v>42637.226701388892</v>
      </c>
      <c r="U842" s="14" t="str">
        <f t="shared" si="110"/>
        <v>Aug</v>
      </c>
      <c r="V842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101.32000000000001</v>
      </c>
      <c r="P843" s="12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4">
        <f t="shared" si="108"/>
        <v>41923.838692129626</v>
      </c>
      <c r="T843" s="14">
        <f t="shared" si="109"/>
        <v>41953.88035879629</v>
      </c>
      <c r="U843" s="14" t="str">
        <f t="shared" si="110"/>
        <v>Oct</v>
      </c>
      <c r="V843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104.32</v>
      </c>
      <c r="P844" s="12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4">
        <f t="shared" si="108"/>
        <v>41526.592395833337</v>
      </c>
      <c r="T844" s="14">
        <f t="shared" si="109"/>
        <v>41561.165972222225</v>
      </c>
      <c r="U844" s="14" t="str">
        <f t="shared" si="110"/>
        <v>Sep</v>
      </c>
      <c r="V844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267.13333333333333</v>
      </c>
      <c r="P845" s="12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4">
        <f t="shared" si="108"/>
        <v>42695.257870370369</v>
      </c>
      <c r="T845" s="14">
        <f t="shared" si="109"/>
        <v>42712.333333333328</v>
      </c>
      <c r="U845" s="14" t="str">
        <f t="shared" si="110"/>
        <v>Nov</v>
      </c>
      <c r="V845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194.13333333333333</v>
      </c>
      <c r="P846" s="12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4">
        <f t="shared" si="108"/>
        <v>41905.684629629628</v>
      </c>
      <c r="T846" s="14">
        <f t="shared" si="109"/>
        <v>41944.207638888889</v>
      </c>
      <c r="U846" s="14" t="str">
        <f t="shared" si="110"/>
        <v>Sep</v>
      </c>
      <c r="V846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120.3802</v>
      </c>
      <c r="P847" s="12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4">
        <f t="shared" si="108"/>
        <v>42578.205972222218</v>
      </c>
      <c r="T847" s="14">
        <f t="shared" si="109"/>
        <v>42618.165972222225</v>
      </c>
      <c r="U847" s="14" t="str">
        <f t="shared" si="110"/>
        <v>Jul</v>
      </c>
      <c r="V847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122.00090909090908</v>
      </c>
      <c r="P848" s="12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4">
        <f t="shared" si="108"/>
        <v>41694.391840277778</v>
      </c>
      <c r="T848" s="14">
        <f t="shared" si="109"/>
        <v>41708.583333333336</v>
      </c>
      <c r="U848" s="14" t="str">
        <f t="shared" si="110"/>
        <v>Feb</v>
      </c>
      <c r="V848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100</v>
      </c>
      <c r="P849" s="12">
        <f t="shared" si="105"/>
        <v>10</v>
      </c>
      <c r="Q849" t="str">
        <f t="shared" si="106"/>
        <v>music</v>
      </c>
      <c r="R849" t="str">
        <f t="shared" si="107"/>
        <v>metal</v>
      </c>
      <c r="S849" s="14">
        <f t="shared" si="108"/>
        <v>42165.79833333334</v>
      </c>
      <c r="T849" s="14">
        <f t="shared" si="109"/>
        <v>42195.79833333334</v>
      </c>
      <c r="U849" s="14" t="str">
        <f t="shared" si="110"/>
        <v>Jun</v>
      </c>
      <c r="V849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100</v>
      </c>
      <c r="P850" s="12">
        <f t="shared" si="105"/>
        <v>18.75</v>
      </c>
      <c r="Q850" t="str">
        <f t="shared" si="106"/>
        <v>music</v>
      </c>
      <c r="R850" t="str">
        <f t="shared" si="107"/>
        <v>metal</v>
      </c>
      <c r="S850" s="14">
        <f t="shared" si="108"/>
        <v>42078.792048611111</v>
      </c>
      <c r="T850" s="14">
        <f t="shared" si="109"/>
        <v>42108.792048611111</v>
      </c>
      <c r="U850" s="14" t="str">
        <f t="shared" si="110"/>
        <v>Mar</v>
      </c>
      <c r="V850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119.9</v>
      </c>
      <c r="P851" s="12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4">
        <f t="shared" si="108"/>
        <v>42051.148888888885</v>
      </c>
      <c r="T851" s="14">
        <f t="shared" si="109"/>
        <v>42079.107222222221</v>
      </c>
      <c r="U851" s="14" t="str">
        <f t="shared" si="110"/>
        <v>Feb</v>
      </c>
      <c r="V851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155.17499999999998</v>
      </c>
      <c r="P852" s="1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4">
        <f t="shared" si="108"/>
        <v>42452.827743055561</v>
      </c>
      <c r="T852" s="14">
        <f t="shared" si="109"/>
        <v>42485.207638888889</v>
      </c>
      <c r="U852" s="14" t="str">
        <f t="shared" si="110"/>
        <v>Mar</v>
      </c>
      <c r="V852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130.44999999999999</v>
      </c>
      <c r="P853" s="12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4">
        <f t="shared" si="108"/>
        <v>42522.880243055552</v>
      </c>
      <c r="T853" s="14">
        <f t="shared" si="109"/>
        <v>42582.822916666672</v>
      </c>
      <c r="U853" s="14" t="str">
        <f t="shared" si="110"/>
        <v>Jun</v>
      </c>
      <c r="V853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104.97142857142859</v>
      </c>
      <c r="P854" s="12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4">
        <f t="shared" si="108"/>
        <v>42656.805497685185</v>
      </c>
      <c r="T854" s="14">
        <f t="shared" si="109"/>
        <v>42667.875</v>
      </c>
      <c r="U854" s="14" t="str">
        <f t="shared" si="110"/>
        <v>Oct</v>
      </c>
      <c r="V854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100</v>
      </c>
      <c r="P855" s="12">
        <f t="shared" si="105"/>
        <v>30</v>
      </c>
      <c r="Q855" t="str">
        <f t="shared" si="106"/>
        <v>music</v>
      </c>
      <c r="R855" t="str">
        <f t="shared" si="107"/>
        <v>metal</v>
      </c>
      <c r="S855" s="14">
        <f t="shared" si="108"/>
        <v>42021.832280092596</v>
      </c>
      <c r="T855" s="14">
        <f t="shared" si="109"/>
        <v>42051.832280092596</v>
      </c>
      <c r="U855" s="14" t="str">
        <f t="shared" si="110"/>
        <v>Jan</v>
      </c>
      <c r="V855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118.2205035971223</v>
      </c>
      <c r="P856" s="12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4">
        <f t="shared" si="108"/>
        <v>42702.212337962963</v>
      </c>
      <c r="T856" s="14">
        <f t="shared" si="109"/>
        <v>42732.212337962963</v>
      </c>
      <c r="U856" s="14" t="str">
        <f t="shared" si="110"/>
        <v>Nov</v>
      </c>
      <c r="V856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103.44827586206897</v>
      </c>
      <c r="P857" s="12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4">
        <f t="shared" si="108"/>
        <v>42545.125196759262</v>
      </c>
      <c r="T857" s="14">
        <f t="shared" si="109"/>
        <v>42575.125196759262</v>
      </c>
      <c r="U857" s="14" t="str">
        <f t="shared" si="110"/>
        <v>Jun</v>
      </c>
      <c r="V857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218.00000000000003</v>
      </c>
      <c r="P858" s="12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4">
        <f t="shared" si="108"/>
        <v>42609.311990740738</v>
      </c>
      <c r="T858" s="14">
        <f t="shared" si="109"/>
        <v>42668.791666666672</v>
      </c>
      <c r="U858" s="14" t="str">
        <f t="shared" si="110"/>
        <v>Aug</v>
      </c>
      <c r="V858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100</v>
      </c>
      <c r="P859" s="12">
        <f t="shared" si="105"/>
        <v>50</v>
      </c>
      <c r="Q859" t="str">
        <f t="shared" si="106"/>
        <v>music</v>
      </c>
      <c r="R859" t="str">
        <f t="shared" si="107"/>
        <v>metal</v>
      </c>
      <c r="S859" s="14">
        <f t="shared" si="108"/>
        <v>42291.581377314811</v>
      </c>
      <c r="T859" s="14">
        <f t="shared" si="109"/>
        <v>42333.623043981483</v>
      </c>
      <c r="U859" s="14" t="str">
        <f t="shared" si="110"/>
        <v>Oct</v>
      </c>
      <c r="V859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144.00583333333333</v>
      </c>
      <c r="P860" s="12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4">
        <f t="shared" si="108"/>
        <v>42079.745578703703</v>
      </c>
      <c r="T860" s="14">
        <f t="shared" si="109"/>
        <v>42109.957638888889</v>
      </c>
      <c r="U860" s="14" t="str">
        <f t="shared" si="110"/>
        <v>Mar</v>
      </c>
      <c r="V860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104.67500000000001</v>
      </c>
      <c r="P861" s="12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4">
        <f t="shared" si="108"/>
        <v>42128.820231481484</v>
      </c>
      <c r="T861" s="14">
        <f t="shared" si="109"/>
        <v>42159</v>
      </c>
      <c r="U861" s="14" t="str">
        <f t="shared" si="110"/>
        <v>May</v>
      </c>
      <c r="V861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18.142857142857142</v>
      </c>
      <c r="P862" s="1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4">
        <f t="shared" si="108"/>
        <v>41570.482789351852</v>
      </c>
      <c r="T862" s="14">
        <f t="shared" si="109"/>
        <v>41600.524456018517</v>
      </c>
      <c r="U862" s="14" t="str">
        <f t="shared" si="110"/>
        <v>Oct</v>
      </c>
      <c r="V862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2.2444444444444445</v>
      </c>
      <c r="P863" s="12">
        <f t="shared" si="105"/>
        <v>50.5</v>
      </c>
      <c r="Q863" t="str">
        <f t="shared" si="106"/>
        <v>music</v>
      </c>
      <c r="R863" t="str">
        <f t="shared" si="107"/>
        <v>jazz</v>
      </c>
      <c r="S863" s="14">
        <f t="shared" si="108"/>
        <v>42599.965324074074</v>
      </c>
      <c r="T863" s="14">
        <f t="shared" si="109"/>
        <v>42629.965324074074</v>
      </c>
      <c r="U863" s="14" t="str">
        <f t="shared" si="110"/>
        <v>Aug</v>
      </c>
      <c r="V863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0.33999999999999997</v>
      </c>
      <c r="P864" s="12">
        <f t="shared" si="105"/>
        <v>42.5</v>
      </c>
      <c r="Q864" t="str">
        <f t="shared" si="106"/>
        <v>music</v>
      </c>
      <c r="R864" t="str">
        <f t="shared" si="107"/>
        <v>jazz</v>
      </c>
      <c r="S864" s="14">
        <f t="shared" si="108"/>
        <v>41559.5549537037</v>
      </c>
      <c r="T864" s="14">
        <f t="shared" si="109"/>
        <v>41589.596620370372</v>
      </c>
      <c r="U864" s="14" t="str">
        <f t="shared" si="110"/>
        <v>Oct</v>
      </c>
      <c r="V864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4.5</v>
      </c>
      <c r="P865" s="12">
        <f t="shared" si="105"/>
        <v>18</v>
      </c>
      <c r="Q865" t="str">
        <f t="shared" si="106"/>
        <v>music</v>
      </c>
      <c r="R865" t="str">
        <f t="shared" si="107"/>
        <v>jazz</v>
      </c>
      <c r="S865" s="14">
        <f t="shared" si="108"/>
        <v>40921.117662037039</v>
      </c>
      <c r="T865" s="14">
        <f t="shared" si="109"/>
        <v>40951.117662037039</v>
      </c>
      <c r="U865" s="14" t="str">
        <f t="shared" si="110"/>
        <v>Jan</v>
      </c>
      <c r="V865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41.53846153846154</v>
      </c>
      <c r="P866" s="12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4">
        <f t="shared" si="108"/>
        <v>41541.106921296298</v>
      </c>
      <c r="T866" s="14">
        <f t="shared" si="109"/>
        <v>41563.415972222225</v>
      </c>
      <c r="U866" s="14" t="str">
        <f t="shared" si="110"/>
        <v>Sep</v>
      </c>
      <c r="V866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</v>
      </c>
      <c r="P867" s="12">
        <f t="shared" si="105"/>
        <v>22.5</v>
      </c>
      <c r="Q867" t="str">
        <f t="shared" si="106"/>
        <v>music</v>
      </c>
      <c r="R867" t="str">
        <f t="shared" si="107"/>
        <v>jazz</v>
      </c>
      <c r="S867" s="14">
        <f t="shared" si="108"/>
        <v>41230.77311342593</v>
      </c>
      <c r="T867" s="14">
        <f t="shared" si="109"/>
        <v>41290.77311342593</v>
      </c>
      <c r="U867" s="14" t="str">
        <f t="shared" si="110"/>
        <v>Nov</v>
      </c>
      <c r="V867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18.285714285714285</v>
      </c>
      <c r="P868" s="12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4">
        <f t="shared" si="108"/>
        <v>42025.637939814813</v>
      </c>
      <c r="T868" s="14">
        <f t="shared" si="109"/>
        <v>42063.631944444445</v>
      </c>
      <c r="U868" s="14" t="str">
        <f t="shared" si="110"/>
        <v>Jan</v>
      </c>
      <c r="V868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24.02</v>
      </c>
      <c r="P869" s="12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4">
        <f t="shared" si="108"/>
        <v>40088.105393518519</v>
      </c>
      <c r="T869" s="14">
        <f t="shared" si="109"/>
        <v>40148.207638888889</v>
      </c>
      <c r="U869" s="14" t="str">
        <f t="shared" si="110"/>
        <v>Oct</v>
      </c>
      <c r="V869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0.1111111111111111</v>
      </c>
      <c r="P870" s="12">
        <f t="shared" si="105"/>
        <v>50</v>
      </c>
      <c r="Q870" t="str">
        <f t="shared" si="106"/>
        <v>music</v>
      </c>
      <c r="R870" t="str">
        <f t="shared" si="107"/>
        <v>jazz</v>
      </c>
      <c r="S870" s="14">
        <f t="shared" si="108"/>
        <v>41616.027754629627</v>
      </c>
      <c r="T870" s="14">
        <f t="shared" si="109"/>
        <v>41646.027754629627</v>
      </c>
      <c r="U870" s="14" t="str">
        <f t="shared" si="110"/>
        <v>Dec</v>
      </c>
      <c r="V870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11.818181818181818</v>
      </c>
      <c r="P871" s="12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4">
        <f t="shared" si="108"/>
        <v>41342.845567129632</v>
      </c>
      <c r="T871" s="14">
        <f t="shared" si="109"/>
        <v>41372.803900462961</v>
      </c>
      <c r="U871" s="14" t="str">
        <f t="shared" si="110"/>
        <v>Mar</v>
      </c>
      <c r="V871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0.31</v>
      </c>
      <c r="P872" s="12">
        <f t="shared" si="105"/>
        <v>12.4</v>
      </c>
      <c r="Q872" t="str">
        <f t="shared" si="106"/>
        <v>music</v>
      </c>
      <c r="R872" t="str">
        <f t="shared" si="107"/>
        <v>jazz</v>
      </c>
      <c r="S872" s="14">
        <f t="shared" si="108"/>
        <v>41488.022256944445</v>
      </c>
      <c r="T872" s="14">
        <f t="shared" si="109"/>
        <v>41518.022256944445</v>
      </c>
      <c r="U872" s="14" t="str">
        <f t="shared" si="110"/>
        <v>Aug</v>
      </c>
      <c r="V872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5.416666666666667</v>
      </c>
      <c r="P873" s="12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4">
        <f t="shared" si="108"/>
        <v>41577.561284722222</v>
      </c>
      <c r="T873" s="14">
        <f t="shared" si="109"/>
        <v>41607.602951388886</v>
      </c>
      <c r="U873" s="14" t="str">
        <f t="shared" si="110"/>
        <v>Oct</v>
      </c>
      <c r="V873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0.8125</v>
      </c>
      <c r="P874" s="12">
        <f t="shared" si="105"/>
        <v>32.5</v>
      </c>
      <c r="Q874" t="str">
        <f t="shared" si="106"/>
        <v>music</v>
      </c>
      <c r="R874" t="str">
        <f t="shared" si="107"/>
        <v>jazz</v>
      </c>
      <c r="S874" s="14">
        <f t="shared" si="108"/>
        <v>40567.825543981482</v>
      </c>
      <c r="T874" s="14">
        <f t="shared" si="109"/>
        <v>40612.825543981482</v>
      </c>
      <c r="U874" s="14" t="str">
        <f t="shared" si="110"/>
        <v>Jan</v>
      </c>
      <c r="V874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1.2857142857142856</v>
      </c>
      <c r="P875" s="12">
        <f t="shared" si="105"/>
        <v>9</v>
      </c>
      <c r="Q875" t="str">
        <f t="shared" si="106"/>
        <v>music</v>
      </c>
      <c r="R875" t="str">
        <f t="shared" si="107"/>
        <v>jazz</v>
      </c>
      <c r="S875" s="14">
        <f t="shared" si="108"/>
        <v>41184.167129629634</v>
      </c>
      <c r="T875" s="14">
        <f t="shared" si="109"/>
        <v>41224.208796296298</v>
      </c>
      <c r="U875" s="14" t="str">
        <f t="shared" si="110"/>
        <v>Oct</v>
      </c>
      <c r="V875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24.333333333333336</v>
      </c>
      <c r="P876" s="12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4">
        <f t="shared" si="108"/>
        <v>41368.583726851852</v>
      </c>
      <c r="T876" s="14">
        <f t="shared" si="109"/>
        <v>41398.583726851852</v>
      </c>
      <c r="U876" s="14" t="str">
        <f t="shared" si="110"/>
        <v>Apr</v>
      </c>
      <c r="V876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12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4">
        <f t="shared" si="108"/>
        <v>42248.723738425921</v>
      </c>
      <c r="T877" s="14">
        <f t="shared" si="109"/>
        <v>42268.723738425921</v>
      </c>
      <c r="U877" s="14" t="str">
        <f t="shared" si="110"/>
        <v>Sep</v>
      </c>
      <c r="V877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40.799492385786799</v>
      </c>
      <c r="P878" s="12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4">
        <f t="shared" si="108"/>
        <v>41276.496840277774</v>
      </c>
      <c r="T878" s="14">
        <f t="shared" si="109"/>
        <v>41309.496840277774</v>
      </c>
      <c r="U878" s="14" t="str">
        <f t="shared" si="110"/>
        <v>Jan</v>
      </c>
      <c r="V878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67.55</v>
      </c>
      <c r="P879" s="12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4">
        <f t="shared" si="108"/>
        <v>41597.788888888892</v>
      </c>
      <c r="T879" s="14">
        <f t="shared" si="109"/>
        <v>41627.788888888892</v>
      </c>
      <c r="U879" s="14" t="str">
        <f t="shared" si="110"/>
        <v>Nov</v>
      </c>
      <c r="V879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1.3</v>
      </c>
      <c r="P880" s="12">
        <f t="shared" si="105"/>
        <v>32.5</v>
      </c>
      <c r="Q880" t="str">
        <f t="shared" si="106"/>
        <v>music</v>
      </c>
      <c r="R880" t="str">
        <f t="shared" si="107"/>
        <v>jazz</v>
      </c>
      <c r="S880" s="14">
        <f t="shared" si="108"/>
        <v>40505.232916666668</v>
      </c>
      <c r="T880" s="14">
        <f t="shared" si="109"/>
        <v>40535.232916666668</v>
      </c>
      <c r="U880" s="14" t="str">
        <f t="shared" si="110"/>
        <v>Nov</v>
      </c>
      <c r="V880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30.666666666666664</v>
      </c>
      <c r="P881" s="12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4">
        <f t="shared" si="108"/>
        <v>41037.829918981479</v>
      </c>
      <c r="T881" s="14">
        <f t="shared" si="109"/>
        <v>41058.829918981479</v>
      </c>
      <c r="U881" s="14" t="str">
        <f t="shared" si="110"/>
        <v>May</v>
      </c>
      <c r="V881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</v>
      </c>
      <c r="P882" s="1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4">
        <f t="shared" si="108"/>
        <v>41179.32104166667</v>
      </c>
      <c r="T882" s="14">
        <f t="shared" si="109"/>
        <v>41212.32104166667</v>
      </c>
      <c r="U882" s="14" t="str">
        <f t="shared" si="110"/>
        <v>Sep</v>
      </c>
      <c r="V882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0.8</v>
      </c>
      <c r="P883" s="12">
        <f t="shared" si="105"/>
        <v>30</v>
      </c>
      <c r="Q883" t="str">
        <f t="shared" si="106"/>
        <v>music</v>
      </c>
      <c r="R883" t="str">
        <f t="shared" si="107"/>
        <v>indie rock</v>
      </c>
      <c r="S883" s="14">
        <f t="shared" si="108"/>
        <v>40877.25099537037</v>
      </c>
      <c r="T883" s="14">
        <f t="shared" si="109"/>
        <v>40922.25099537037</v>
      </c>
      <c r="U883" s="14" t="str">
        <f t="shared" si="110"/>
        <v>Nov</v>
      </c>
      <c r="V883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20.133333333333333</v>
      </c>
      <c r="P884" s="12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4">
        <f t="shared" si="108"/>
        <v>40759.860532407409</v>
      </c>
      <c r="T884" s="14">
        <f t="shared" si="109"/>
        <v>40792.860532407409</v>
      </c>
      <c r="U884" s="14" t="str">
        <f t="shared" si="110"/>
        <v>Aug</v>
      </c>
      <c r="V884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40.020000000000003</v>
      </c>
      <c r="P885" s="12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4">
        <f t="shared" si="108"/>
        <v>42371.935590277775</v>
      </c>
      <c r="T885" s="14">
        <f t="shared" si="109"/>
        <v>42431.935590277775</v>
      </c>
      <c r="U885" s="14" t="str">
        <f t="shared" si="110"/>
        <v>Jan</v>
      </c>
      <c r="V885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1</v>
      </c>
      <c r="P886" s="12">
        <f t="shared" si="105"/>
        <v>10</v>
      </c>
      <c r="Q886" t="str">
        <f t="shared" si="106"/>
        <v>music</v>
      </c>
      <c r="R886" t="str">
        <f t="shared" si="107"/>
        <v>indie rock</v>
      </c>
      <c r="S886" s="14">
        <f t="shared" si="108"/>
        <v>40981.802615740737</v>
      </c>
      <c r="T886" s="14">
        <f t="shared" si="109"/>
        <v>41041.104861111111</v>
      </c>
      <c r="U886" s="14" t="str">
        <f t="shared" si="110"/>
        <v>Mar</v>
      </c>
      <c r="V886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75</v>
      </c>
      <c r="P887" s="12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4">
        <f t="shared" si="108"/>
        <v>42713.941099537042</v>
      </c>
      <c r="T887" s="14">
        <f t="shared" si="109"/>
        <v>42734.941099537042</v>
      </c>
      <c r="U887" s="14" t="str">
        <f t="shared" si="110"/>
        <v>Dec</v>
      </c>
      <c r="V887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41</v>
      </c>
      <c r="P888" s="12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4">
        <f t="shared" si="108"/>
        <v>42603.870520833334</v>
      </c>
      <c r="T888" s="14">
        <f t="shared" si="109"/>
        <v>42628.870520833334</v>
      </c>
      <c r="U888" s="14" t="str">
        <f t="shared" si="110"/>
        <v>Aug</v>
      </c>
      <c r="V888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12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4">
        <f t="shared" si="108"/>
        <v>41026.958969907406</v>
      </c>
      <c r="T889" s="14">
        <f t="shared" si="109"/>
        <v>41056.958969907406</v>
      </c>
      <c r="U889" s="14" t="str">
        <f t="shared" si="110"/>
        <v>Apr</v>
      </c>
      <c r="V889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7.1999999999999993</v>
      </c>
      <c r="P890" s="12">
        <f t="shared" si="105"/>
        <v>18</v>
      </c>
      <c r="Q890" t="str">
        <f t="shared" si="106"/>
        <v>music</v>
      </c>
      <c r="R890" t="str">
        <f t="shared" si="107"/>
        <v>indie rock</v>
      </c>
      <c r="S890" s="14">
        <f t="shared" si="108"/>
        <v>40751.753298611111</v>
      </c>
      <c r="T890" s="14">
        <f t="shared" si="109"/>
        <v>40787.25</v>
      </c>
      <c r="U890" s="14" t="str">
        <f t="shared" si="110"/>
        <v>Jul</v>
      </c>
      <c r="V890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9.4412800000000008</v>
      </c>
      <c r="P891" s="12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4">
        <f t="shared" si="108"/>
        <v>41887.784062500003</v>
      </c>
      <c r="T891" s="14">
        <f t="shared" si="109"/>
        <v>41917.784062500003</v>
      </c>
      <c r="U891" s="14" t="str">
        <f t="shared" si="110"/>
        <v>Sep</v>
      </c>
      <c r="V891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4.1666666666666661</v>
      </c>
      <c r="P892" s="12">
        <f t="shared" si="105"/>
        <v>31.25</v>
      </c>
      <c r="Q892" t="str">
        <f t="shared" si="106"/>
        <v>music</v>
      </c>
      <c r="R892" t="str">
        <f t="shared" si="107"/>
        <v>indie rock</v>
      </c>
      <c r="S892" s="14">
        <f t="shared" si="108"/>
        <v>41569.698831018519</v>
      </c>
      <c r="T892" s="14">
        <f t="shared" si="109"/>
        <v>41599.740497685183</v>
      </c>
      <c r="U892" s="14" t="str">
        <f t="shared" si="110"/>
        <v>Oct</v>
      </c>
      <c r="V892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</v>
      </c>
      <c r="P893" s="12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4">
        <f t="shared" si="108"/>
        <v>41842.031597222223</v>
      </c>
      <c r="T893" s="14">
        <f t="shared" si="109"/>
        <v>41872.031597222223</v>
      </c>
      <c r="U893" s="14" t="str">
        <f t="shared" si="110"/>
        <v>Jul</v>
      </c>
      <c r="V893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40.75</v>
      </c>
      <c r="P894" s="12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4">
        <f t="shared" si="108"/>
        <v>40304.20003472222</v>
      </c>
      <c r="T894" s="14">
        <f t="shared" si="109"/>
        <v>40391.166666666664</v>
      </c>
      <c r="U894" s="14" t="str">
        <f t="shared" si="110"/>
        <v>May</v>
      </c>
      <c r="V894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10</v>
      </c>
      <c r="P895" s="12">
        <f t="shared" si="105"/>
        <v>40</v>
      </c>
      <c r="Q895" t="str">
        <f t="shared" si="106"/>
        <v>music</v>
      </c>
      <c r="R895" t="str">
        <f t="shared" si="107"/>
        <v>indie rock</v>
      </c>
      <c r="S895" s="14">
        <f t="shared" si="108"/>
        <v>42065.897719907407</v>
      </c>
      <c r="T895" s="14">
        <f t="shared" si="109"/>
        <v>42095.856053240743</v>
      </c>
      <c r="U895" s="14" t="str">
        <f t="shared" si="110"/>
        <v>Mar</v>
      </c>
      <c r="V895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39.17</v>
      </c>
      <c r="P896" s="12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4">
        <f t="shared" si="108"/>
        <v>42496.981597222228</v>
      </c>
      <c r="T896" s="14">
        <f t="shared" si="109"/>
        <v>42526.981597222228</v>
      </c>
      <c r="U896" s="14" t="str">
        <f t="shared" si="110"/>
        <v>May</v>
      </c>
      <c r="V896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</v>
      </c>
      <c r="P897" s="12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4">
        <f t="shared" si="108"/>
        <v>40431.127650462964</v>
      </c>
      <c r="T897" s="14">
        <f t="shared" si="109"/>
        <v>40476.127650462964</v>
      </c>
      <c r="U897" s="14" t="str">
        <f t="shared" si="110"/>
        <v>Sep</v>
      </c>
      <c r="V897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40</v>
      </c>
      <c r="P898" s="12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4">
        <f t="shared" si="108"/>
        <v>42218.872986111113</v>
      </c>
      <c r="T898" s="14">
        <f t="shared" si="109"/>
        <v>42244.166666666672</v>
      </c>
      <c r="U898" s="14" t="str">
        <f t="shared" si="110"/>
        <v>Aug</v>
      </c>
      <c r="V898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(E899/D899)*100</f>
        <v>0</v>
      </c>
      <c r="P899" s="12" t="e">
        <f t="shared" ref="P899:P962" si="113">(E899/L899)</f>
        <v>#DIV/0!</v>
      </c>
      <c r="Q899" t="str">
        <f t="shared" ref="Q899:Q962" si="114">LEFT(N899,FIND("/",N899)-1)</f>
        <v>music</v>
      </c>
      <c r="R899" t="str">
        <f t="shared" ref="R899:R962" si="115">RIGHT(N899,LEN(N899) - FIND("/",N899))</f>
        <v>indie rock</v>
      </c>
      <c r="S899" s="14">
        <f t="shared" ref="S899:S962" si="116">(((J899/60)/60)/24)+DATE(1970,1,1)</f>
        <v>41211.688750000001</v>
      </c>
      <c r="T899" s="14">
        <f t="shared" ref="T899:T962" si="117">(((I899/60)/60)/24)+DATE(1970,1,1)</f>
        <v>41241.730416666665</v>
      </c>
      <c r="U899" s="14" t="str">
        <f t="shared" ref="U899:U962" si="118">TEXT(S899,"mmm")</f>
        <v>Oct</v>
      </c>
      <c r="V899">
        <f t="shared" ref="V899:V962" si="11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2.8000000000000003</v>
      </c>
      <c r="P900" s="12">
        <f t="shared" si="113"/>
        <v>35</v>
      </c>
      <c r="Q900" t="str">
        <f t="shared" si="114"/>
        <v>music</v>
      </c>
      <c r="R900" t="str">
        <f t="shared" si="115"/>
        <v>indie rock</v>
      </c>
      <c r="S900" s="14">
        <f t="shared" si="116"/>
        <v>40878.758217592593</v>
      </c>
      <c r="T900" s="14">
        <f t="shared" si="117"/>
        <v>40923.758217592593</v>
      </c>
      <c r="U900" s="14" t="str">
        <f t="shared" si="118"/>
        <v>Dec</v>
      </c>
      <c r="V900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37.333333333333336</v>
      </c>
      <c r="P901" s="12">
        <f t="shared" si="113"/>
        <v>35</v>
      </c>
      <c r="Q901" t="str">
        <f t="shared" si="114"/>
        <v>music</v>
      </c>
      <c r="R901" t="str">
        <f t="shared" si="115"/>
        <v>indie rock</v>
      </c>
      <c r="S901" s="14">
        <f t="shared" si="116"/>
        <v>40646.099097222221</v>
      </c>
      <c r="T901" s="14">
        <f t="shared" si="117"/>
        <v>40691.099097222221</v>
      </c>
      <c r="U901" s="14" t="str">
        <f t="shared" si="118"/>
        <v>Apr</v>
      </c>
      <c r="V901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0.42</v>
      </c>
      <c r="P902" s="12">
        <f t="shared" si="113"/>
        <v>10.5</v>
      </c>
      <c r="Q902" t="str">
        <f t="shared" si="114"/>
        <v>music</v>
      </c>
      <c r="R902" t="str">
        <f t="shared" si="115"/>
        <v>jazz</v>
      </c>
      <c r="S902" s="14">
        <f t="shared" si="116"/>
        <v>42429.84956018519</v>
      </c>
      <c r="T902" s="14">
        <f t="shared" si="117"/>
        <v>42459.807893518519</v>
      </c>
      <c r="U902" s="14" t="str">
        <f t="shared" si="118"/>
        <v>Feb</v>
      </c>
      <c r="V902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12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4">
        <f t="shared" si="116"/>
        <v>40291.81150462963</v>
      </c>
      <c r="T903" s="14">
        <f t="shared" si="117"/>
        <v>40337.799305555556</v>
      </c>
      <c r="U903" s="14" t="str">
        <f t="shared" si="118"/>
        <v>Apr</v>
      </c>
      <c r="V903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0.3</v>
      </c>
      <c r="P904" s="12">
        <f t="shared" si="113"/>
        <v>30</v>
      </c>
      <c r="Q904" t="str">
        <f t="shared" si="114"/>
        <v>music</v>
      </c>
      <c r="R904" t="str">
        <f t="shared" si="115"/>
        <v>jazz</v>
      </c>
      <c r="S904" s="14">
        <f t="shared" si="116"/>
        <v>41829.965532407405</v>
      </c>
      <c r="T904" s="14">
        <f t="shared" si="117"/>
        <v>41881.645833333336</v>
      </c>
      <c r="U904" s="14" t="str">
        <f t="shared" si="118"/>
        <v>Jul</v>
      </c>
      <c r="V904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</v>
      </c>
      <c r="P905" s="12">
        <f t="shared" si="113"/>
        <v>40</v>
      </c>
      <c r="Q905" t="str">
        <f t="shared" si="114"/>
        <v>music</v>
      </c>
      <c r="R905" t="str">
        <f t="shared" si="115"/>
        <v>jazz</v>
      </c>
      <c r="S905" s="14">
        <f t="shared" si="116"/>
        <v>41149.796064814815</v>
      </c>
      <c r="T905" s="14">
        <f t="shared" si="117"/>
        <v>41175.100694444445</v>
      </c>
      <c r="U905" s="14" t="str">
        <f t="shared" si="118"/>
        <v>Aug</v>
      </c>
      <c r="V905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0.30199999999999999</v>
      </c>
      <c r="P906" s="12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4">
        <f t="shared" si="116"/>
        <v>42342.080289351856</v>
      </c>
      <c r="T906" s="14">
        <f t="shared" si="117"/>
        <v>42372.080289351856</v>
      </c>
      <c r="U906" s="14" t="str">
        <f t="shared" si="118"/>
        <v>Dec</v>
      </c>
      <c r="V906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</v>
      </c>
      <c r="P907" s="12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4">
        <f t="shared" si="116"/>
        <v>40507.239884259259</v>
      </c>
      <c r="T907" s="14">
        <f t="shared" si="117"/>
        <v>40567.239884259259</v>
      </c>
      <c r="U907" s="14" t="str">
        <f t="shared" si="118"/>
        <v>Nov</v>
      </c>
      <c r="V907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12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4">
        <f t="shared" si="116"/>
        <v>41681.189699074072</v>
      </c>
      <c r="T908" s="14">
        <f t="shared" si="117"/>
        <v>41711.148032407407</v>
      </c>
      <c r="U908" s="14" t="str">
        <f t="shared" si="118"/>
        <v>Feb</v>
      </c>
      <c r="V908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12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4">
        <f t="shared" si="116"/>
        <v>40767.192395833335</v>
      </c>
      <c r="T909" s="14">
        <f t="shared" si="117"/>
        <v>40797.192395833335</v>
      </c>
      <c r="U909" s="14" t="str">
        <f t="shared" si="118"/>
        <v>Aug</v>
      </c>
      <c r="V909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12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4">
        <f t="shared" si="116"/>
        <v>40340.801562499997</v>
      </c>
      <c r="T910" s="14">
        <f t="shared" si="117"/>
        <v>40386.207638888889</v>
      </c>
      <c r="U910" s="14" t="str">
        <f t="shared" si="118"/>
        <v>Jun</v>
      </c>
      <c r="V910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</v>
      </c>
      <c r="P911" s="12">
        <f t="shared" si="113"/>
        <v>65</v>
      </c>
      <c r="Q911" t="str">
        <f t="shared" si="114"/>
        <v>music</v>
      </c>
      <c r="R911" t="str">
        <f t="shared" si="115"/>
        <v>jazz</v>
      </c>
      <c r="S911" s="14">
        <f t="shared" si="116"/>
        <v>41081.69027777778</v>
      </c>
      <c r="T911" s="14">
        <f t="shared" si="117"/>
        <v>41113.166666666664</v>
      </c>
      <c r="U911" s="14" t="str">
        <f t="shared" si="118"/>
        <v>Jun</v>
      </c>
      <c r="V911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22.363636363636363</v>
      </c>
      <c r="P912" s="12">
        <f t="shared" si="113"/>
        <v>24.6</v>
      </c>
      <c r="Q912" t="str">
        <f t="shared" si="114"/>
        <v>music</v>
      </c>
      <c r="R912" t="str">
        <f t="shared" si="115"/>
        <v>jazz</v>
      </c>
      <c r="S912" s="14">
        <f t="shared" si="116"/>
        <v>42737.545358796298</v>
      </c>
      <c r="T912" s="14">
        <f t="shared" si="117"/>
        <v>42797.545358796298</v>
      </c>
      <c r="U912" s="14" t="str">
        <f t="shared" si="118"/>
        <v>Jan</v>
      </c>
      <c r="V912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12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4">
        <f t="shared" si="116"/>
        <v>41642.005150462966</v>
      </c>
      <c r="T913" s="14">
        <f t="shared" si="117"/>
        <v>41663.005150462966</v>
      </c>
      <c r="U913" s="14" t="str">
        <f t="shared" si="118"/>
        <v>Jan</v>
      </c>
      <c r="V913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0.85714285714285721</v>
      </c>
      <c r="P914" s="12">
        <f t="shared" si="113"/>
        <v>15</v>
      </c>
      <c r="Q914" t="str">
        <f t="shared" si="114"/>
        <v>music</v>
      </c>
      <c r="R914" t="str">
        <f t="shared" si="115"/>
        <v>jazz</v>
      </c>
      <c r="S914" s="14">
        <f t="shared" si="116"/>
        <v>41194.109340277777</v>
      </c>
      <c r="T914" s="14">
        <f t="shared" si="117"/>
        <v>41254.151006944441</v>
      </c>
      <c r="U914" s="14" t="str">
        <f t="shared" si="118"/>
        <v>Oct</v>
      </c>
      <c r="V914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6.6066666666666665</v>
      </c>
      <c r="P915" s="12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4">
        <f t="shared" si="116"/>
        <v>41004.139108796298</v>
      </c>
      <c r="T915" s="14">
        <f t="shared" si="117"/>
        <v>41034.139108796298</v>
      </c>
      <c r="U915" s="14" t="str">
        <f t="shared" si="118"/>
        <v>Apr</v>
      </c>
      <c r="V915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12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4">
        <f t="shared" si="116"/>
        <v>41116.763275462967</v>
      </c>
      <c r="T916" s="14">
        <f t="shared" si="117"/>
        <v>41146.763275462967</v>
      </c>
      <c r="U916" s="14" t="str">
        <f t="shared" si="118"/>
        <v>Jul</v>
      </c>
      <c r="V916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5.7692307692307692</v>
      </c>
      <c r="P917" s="12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4">
        <f t="shared" si="116"/>
        <v>40937.679560185185</v>
      </c>
      <c r="T917" s="14">
        <f t="shared" si="117"/>
        <v>40969.207638888889</v>
      </c>
      <c r="U917" s="14" t="str">
        <f t="shared" si="118"/>
        <v>Jan</v>
      </c>
      <c r="V917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12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4">
        <f t="shared" si="116"/>
        <v>40434.853402777779</v>
      </c>
      <c r="T918" s="14">
        <f t="shared" si="117"/>
        <v>40473.208333333336</v>
      </c>
      <c r="U918" s="14" t="str">
        <f t="shared" si="118"/>
        <v>Sep</v>
      </c>
      <c r="V918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0.6</v>
      </c>
      <c r="P919" s="12">
        <f t="shared" si="113"/>
        <v>30</v>
      </c>
      <c r="Q919" t="str">
        <f t="shared" si="114"/>
        <v>music</v>
      </c>
      <c r="R919" t="str">
        <f t="shared" si="115"/>
        <v>jazz</v>
      </c>
      <c r="S919" s="14">
        <f t="shared" si="116"/>
        <v>41802.94363425926</v>
      </c>
      <c r="T919" s="14">
        <f t="shared" si="117"/>
        <v>41834.104166666664</v>
      </c>
      <c r="U919" s="14" t="str">
        <f t="shared" si="118"/>
        <v>Jun</v>
      </c>
      <c r="V919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</v>
      </c>
      <c r="P920" s="12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4">
        <f t="shared" si="116"/>
        <v>41944.916215277779</v>
      </c>
      <c r="T920" s="14">
        <f t="shared" si="117"/>
        <v>41974.957881944443</v>
      </c>
      <c r="U920" s="14" t="str">
        <f t="shared" si="118"/>
        <v>Nov</v>
      </c>
      <c r="V920">
        <f t="shared" si="11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0.5</v>
      </c>
      <c r="P921" s="12">
        <f t="shared" si="113"/>
        <v>100</v>
      </c>
      <c r="Q921" t="str">
        <f t="shared" si="114"/>
        <v>music</v>
      </c>
      <c r="R921" t="str">
        <f t="shared" si="115"/>
        <v>jazz</v>
      </c>
      <c r="S921" s="14">
        <f t="shared" si="116"/>
        <v>41227.641724537039</v>
      </c>
      <c r="T921" s="14">
        <f t="shared" si="117"/>
        <v>41262.641724537039</v>
      </c>
      <c r="U921" s="14" t="str">
        <f t="shared" si="118"/>
        <v>Nov</v>
      </c>
      <c r="V921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1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4">
        <f t="shared" si="116"/>
        <v>41562.67155092593</v>
      </c>
      <c r="T922" s="14">
        <f t="shared" si="117"/>
        <v>41592.713217592594</v>
      </c>
      <c r="U922" s="14" t="str">
        <f t="shared" si="118"/>
        <v>Oct</v>
      </c>
      <c r="V922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30.9</v>
      </c>
      <c r="P923" s="12">
        <f t="shared" si="113"/>
        <v>231.75</v>
      </c>
      <c r="Q923" t="str">
        <f t="shared" si="114"/>
        <v>music</v>
      </c>
      <c r="R923" t="str">
        <f t="shared" si="115"/>
        <v>jazz</v>
      </c>
      <c r="S923" s="14">
        <f t="shared" si="116"/>
        <v>40847.171018518515</v>
      </c>
      <c r="T923" s="14">
        <f t="shared" si="117"/>
        <v>40889.212685185186</v>
      </c>
      <c r="U923" s="14" t="str">
        <f t="shared" si="118"/>
        <v>Oct</v>
      </c>
      <c r="V923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21.037037037037038</v>
      </c>
      <c r="P924" s="12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4">
        <f t="shared" si="116"/>
        <v>41878.530011574076</v>
      </c>
      <c r="T924" s="14">
        <f t="shared" si="117"/>
        <v>41913.530011574076</v>
      </c>
      <c r="U924" s="14" t="str">
        <f t="shared" si="118"/>
        <v>Aug</v>
      </c>
      <c r="V924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2.1999999999999997</v>
      </c>
      <c r="P925" s="12">
        <f t="shared" si="113"/>
        <v>55</v>
      </c>
      <c r="Q925" t="str">
        <f t="shared" si="114"/>
        <v>music</v>
      </c>
      <c r="R925" t="str">
        <f t="shared" si="115"/>
        <v>jazz</v>
      </c>
      <c r="S925" s="14">
        <f t="shared" si="116"/>
        <v>41934.959756944445</v>
      </c>
      <c r="T925" s="14">
        <f t="shared" si="117"/>
        <v>41965.001423611116</v>
      </c>
      <c r="U925" s="14" t="str">
        <f t="shared" si="118"/>
        <v>Oct</v>
      </c>
      <c r="V925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10.9</v>
      </c>
      <c r="P926" s="12">
        <f t="shared" si="113"/>
        <v>21.8</v>
      </c>
      <c r="Q926" t="str">
        <f t="shared" si="114"/>
        <v>music</v>
      </c>
      <c r="R926" t="str">
        <f t="shared" si="115"/>
        <v>jazz</v>
      </c>
      <c r="S926" s="14">
        <f t="shared" si="116"/>
        <v>41288.942928240744</v>
      </c>
      <c r="T926" s="14">
        <f t="shared" si="117"/>
        <v>41318.942928240744</v>
      </c>
      <c r="U926" s="14" t="str">
        <f t="shared" si="118"/>
        <v>Jan</v>
      </c>
      <c r="V926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2.666666666666667</v>
      </c>
      <c r="P927" s="12">
        <f t="shared" si="113"/>
        <v>32</v>
      </c>
      <c r="Q927" t="str">
        <f t="shared" si="114"/>
        <v>music</v>
      </c>
      <c r="R927" t="str">
        <f t="shared" si="115"/>
        <v>jazz</v>
      </c>
      <c r="S927" s="14">
        <f t="shared" si="116"/>
        <v>41575.880914351852</v>
      </c>
      <c r="T927" s="14">
        <f t="shared" si="117"/>
        <v>41605.922581018516</v>
      </c>
      <c r="U927" s="14" t="str">
        <f t="shared" si="118"/>
        <v>Oct</v>
      </c>
      <c r="V927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12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4">
        <f t="shared" si="116"/>
        <v>40338.02002314815</v>
      </c>
      <c r="T928" s="14">
        <f t="shared" si="117"/>
        <v>40367.944444444445</v>
      </c>
      <c r="U928" s="14" t="str">
        <f t="shared" si="118"/>
        <v>Jun</v>
      </c>
      <c r="V928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12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4">
        <f t="shared" si="116"/>
        <v>41013.822858796295</v>
      </c>
      <c r="T929" s="14">
        <f t="shared" si="117"/>
        <v>41043.822858796295</v>
      </c>
      <c r="U929" s="14" t="str">
        <f t="shared" si="118"/>
        <v>Apr</v>
      </c>
      <c r="V929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10.86206896551724</v>
      </c>
      <c r="P930" s="12">
        <f t="shared" si="113"/>
        <v>56.25</v>
      </c>
      <c r="Q930" t="str">
        <f t="shared" si="114"/>
        <v>music</v>
      </c>
      <c r="R930" t="str">
        <f t="shared" si="115"/>
        <v>jazz</v>
      </c>
      <c r="S930" s="14">
        <f t="shared" si="116"/>
        <v>41180.86241898148</v>
      </c>
      <c r="T930" s="14">
        <f t="shared" si="117"/>
        <v>41231</v>
      </c>
      <c r="U930" s="14" t="str">
        <f t="shared" si="118"/>
        <v>Sep</v>
      </c>
      <c r="V930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12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4">
        <f t="shared" si="116"/>
        <v>40978.238067129627</v>
      </c>
      <c r="T931" s="14">
        <f t="shared" si="117"/>
        <v>41008.196400462963</v>
      </c>
      <c r="U931" s="14" t="str">
        <f t="shared" si="118"/>
        <v>Mar</v>
      </c>
      <c r="V931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38.333333333333336</v>
      </c>
      <c r="P932" s="12">
        <f t="shared" si="113"/>
        <v>69</v>
      </c>
      <c r="Q932" t="str">
        <f t="shared" si="114"/>
        <v>music</v>
      </c>
      <c r="R932" t="str">
        <f t="shared" si="115"/>
        <v>jazz</v>
      </c>
      <c r="S932" s="14">
        <f t="shared" si="116"/>
        <v>40312.915578703702</v>
      </c>
      <c r="T932" s="14">
        <f t="shared" si="117"/>
        <v>40354.897222222222</v>
      </c>
      <c r="U932" s="14" t="str">
        <f t="shared" si="118"/>
        <v>May</v>
      </c>
      <c r="V932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6.5500000000000007</v>
      </c>
      <c r="P933" s="12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4">
        <f t="shared" si="116"/>
        <v>41680.359976851854</v>
      </c>
      <c r="T933" s="14">
        <f t="shared" si="117"/>
        <v>41714.916666666664</v>
      </c>
      <c r="U933" s="14" t="str">
        <f t="shared" si="118"/>
        <v>Feb</v>
      </c>
      <c r="V933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14.536842105263158</v>
      </c>
      <c r="P934" s="12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4">
        <f t="shared" si="116"/>
        <v>41310.969270833331</v>
      </c>
      <c r="T934" s="14">
        <f t="shared" si="117"/>
        <v>41355.927604166667</v>
      </c>
      <c r="U934" s="14" t="str">
        <f t="shared" si="118"/>
        <v>Feb</v>
      </c>
      <c r="V934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6</v>
      </c>
      <c r="P935" s="12">
        <f t="shared" si="113"/>
        <v>60</v>
      </c>
      <c r="Q935" t="str">
        <f t="shared" si="114"/>
        <v>music</v>
      </c>
      <c r="R935" t="str">
        <f t="shared" si="115"/>
        <v>jazz</v>
      </c>
      <c r="S935" s="14">
        <f t="shared" si="116"/>
        <v>41711.169085648151</v>
      </c>
      <c r="T935" s="14">
        <f t="shared" si="117"/>
        <v>41771.169085648151</v>
      </c>
      <c r="U935" s="14" t="str">
        <f t="shared" si="118"/>
        <v>Mar</v>
      </c>
      <c r="V935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30.4</v>
      </c>
      <c r="P936" s="12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4">
        <f t="shared" si="116"/>
        <v>41733.737083333333</v>
      </c>
      <c r="T936" s="14">
        <f t="shared" si="117"/>
        <v>41763.25</v>
      </c>
      <c r="U936" s="14" t="str">
        <f t="shared" si="118"/>
        <v>Apr</v>
      </c>
      <c r="V936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1.4285714285714286</v>
      </c>
      <c r="P937" s="12">
        <f t="shared" si="113"/>
        <v>25</v>
      </c>
      <c r="Q937" t="str">
        <f t="shared" si="114"/>
        <v>music</v>
      </c>
      <c r="R937" t="str">
        <f t="shared" si="115"/>
        <v>jazz</v>
      </c>
      <c r="S937" s="14">
        <f t="shared" si="116"/>
        <v>42368.333668981482</v>
      </c>
      <c r="T937" s="14">
        <f t="shared" si="117"/>
        <v>42398.333668981482</v>
      </c>
      <c r="U937" s="14" t="str">
        <f t="shared" si="118"/>
        <v>Dec</v>
      </c>
      <c r="V937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12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4">
        <f t="shared" si="116"/>
        <v>40883.024178240739</v>
      </c>
      <c r="T938" s="14">
        <f t="shared" si="117"/>
        <v>40926.833333333336</v>
      </c>
      <c r="U938" s="14" t="str">
        <f t="shared" si="118"/>
        <v>Dec</v>
      </c>
      <c r="V938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1.1428571428571428</v>
      </c>
      <c r="P939" s="12">
        <f t="shared" si="113"/>
        <v>20</v>
      </c>
      <c r="Q939" t="str">
        <f t="shared" si="114"/>
        <v>music</v>
      </c>
      <c r="R939" t="str">
        <f t="shared" si="115"/>
        <v>jazz</v>
      </c>
      <c r="S939" s="14">
        <f t="shared" si="116"/>
        <v>41551.798113425924</v>
      </c>
      <c r="T939" s="14">
        <f t="shared" si="117"/>
        <v>41581.839780092596</v>
      </c>
      <c r="U939" s="14" t="str">
        <f t="shared" si="118"/>
        <v>Oct</v>
      </c>
      <c r="V939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0.35714285714285715</v>
      </c>
      <c r="P940" s="12">
        <f t="shared" si="113"/>
        <v>25</v>
      </c>
      <c r="Q940" t="str">
        <f t="shared" si="114"/>
        <v>music</v>
      </c>
      <c r="R940" t="str">
        <f t="shared" si="115"/>
        <v>jazz</v>
      </c>
      <c r="S940" s="14">
        <f t="shared" si="116"/>
        <v>41124.479722222226</v>
      </c>
      <c r="T940" s="14">
        <f t="shared" si="117"/>
        <v>41154.479722222226</v>
      </c>
      <c r="U940" s="14" t="str">
        <f t="shared" si="118"/>
        <v>Aug</v>
      </c>
      <c r="V940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1.4545454545454546</v>
      </c>
      <c r="P941" s="12">
        <f t="shared" si="113"/>
        <v>20</v>
      </c>
      <c r="Q941" t="str">
        <f t="shared" si="114"/>
        <v>music</v>
      </c>
      <c r="R941" t="str">
        <f t="shared" si="115"/>
        <v>jazz</v>
      </c>
      <c r="S941" s="14">
        <f t="shared" si="116"/>
        <v>41416.763171296298</v>
      </c>
      <c r="T941" s="14">
        <f t="shared" si="117"/>
        <v>41455.831944444442</v>
      </c>
      <c r="U941" s="14" t="str">
        <f t="shared" si="118"/>
        <v>May</v>
      </c>
      <c r="V941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17.155555555555555</v>
      </c>
      <c r="P942" s="1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4">
        <f t="shared" si="116"/>
        <v>42182.008402777778</v>
      </c>
      <c r="T942" s="14">
        <f t="shared" si="117"/>
        <v>42227.008402777778</v>
      </c>
      <c r="U942" s="14" t="str">
        <f t="shared" si="118"/>
        <v>Jun</v>
      </c>
      <c r="V942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</v>
      </c>
      <c r="P943" s="12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4">
        <f t="shared" si="116"/>
        <v>42746.096585648149</v>
      </c>
      <c r="T943" s="14">
        <f t="shared" si="117"/>
        <v>42776.096585648149</v>
      </c>
      <c r="U943" s="14" t="str">
        <f t="shared" si="118"/>
        <v>Jan</v>
      </c>
      <c r="V943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8.9066666666666663</v>
      </c>
      <c r="P944" s="12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4">
        <f t="shared" si="116"/>
        <v>42382.843287037031</v>
      </c>
      <c r="T944" s="14">
        <f t="shared" si="117"/>
        <v>42418.843287037031</v>
      </c>
      <c r="U944" s="14" t="str">
        <f t="shared" si="118"/>
        <v>Jan</v>
      </c>
      <c r="V944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9.6333333333333346</v>
      </c>
      <c r="P945" s="12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4">
        <f t="shared" si="116"/>
        <v>42673.66788194445</v>
      </c>
      <c r="T945" s="14">
        <f t="shared" si="117"/>
        <v>42703.709548611107</v>
      </c>
      <c r="U945" s="14" t="str">
        <f t="shared" si="118"/>
        <v>Oct</v>
      </c>
      <c r="V945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13.325999999999999</v>
      </c>
      <c r="P946" s="12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4">
        <f t="shared" si="116"/>
        <v>42444.583912037036</v>
      </c>
      <c r="T946" s="14">
        <f t="shared" si="117"/>
        <v>42478.583333333328</v>
      </c>
      <c r="U946" s="14" t="str">
        <f t="shared" si="118"/>
        <v>Mar</v>
      </c>
      <c r="V946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</v>
      </c>
      <c r="P947" s="12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4">
        <f t="shared" si="116"/>
        <v>42732.872986111113</v>
      </c>
      <c r="T947" s="14">
        <f t="shared" si="117"/>
        <v>42784.999305555553</v>
      </c>
      <c r="U947" s="14" t="str">
        <f t="shared" si="118"/>
        <v>Dec</v>
      </c>
      <c r="V947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1.9066666666666665</v>
      </c>
      <c r="P948" s="12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4">
        <f t="shared" si="116"/>
        <v>42592.750555555554</v>
      </c>
      <c r="T948" s="14">
        <f t="shared" si="117"/>
        <v>42622.750555555554</v>
      </c>
      <c r="U948" s="14" t="str">
        <f t="shared" si="118"/>
        <v>Aug</v>
      </c>
      <c r="V948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12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4">
        <f t="shared" si="116"/>
        <v>42491.781319444446</v>
      </c>
      <c r="T949" s="14">
        <f t="shared" si="117"/>
        <v>42551.781319444446</v>
      </c>
      <c r="U949" s="14" t="str">
        <f t="shared" si="118"/>
        <v>May</v>
      </c>
      <c r="V949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12</v>
      </c>
      <c r="P950" s="12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4">
        <f t="shared" si="116"/>
        <v>42411.828287037039</v>
      </c>
      <c r="T950" s="14">
        <f t="shared" si="117"/>
        <v>42441.828287037039</v>
      </c>
      <c r="U950" s="14" t="str">
        <f t="shared" si="118"/>
        <v>Feb</v>
      </c>
      <c r="V950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</v>
      </c>
      <c r="P951" s="12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4">
        <f t="shared" si="116"/>
        <v>42361.043703703705</v>
      </c>
      <c r="T951" s="14">
        <f t="shared" si="117"/>
        <v>42421.043703703705</v>
      </c>
      <c r="U951" s="14" t="str">
        <f t="shared" si="118"/>
        <v>Dec</v>
      </c>
      <c r="V951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28.04</v>
      </c>
      <c r="P952" s="1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4">
        <f t="shared" si="116"/>
        <v>42356.750706018516</v>
      </c>
      <c r="T952" s="14">
        <f t="shared" si="117"/>
        <v>42386.750706018516</v>
      </c>
      <c r="U952" s="14" t="str">
        <f t="shared" si="118"/>
        <v>Dec</v>
      </c>
      <c r="V952">
        <f t="shared" si="11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38.39</v>
      </c>
      <c r="P953" s="12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4">
        <f t="shared" si="116"/>
        <v>42480.653611111105</v>
      </c>
      <c r="T953" s="14">
        <f t="shared" si="117"/>
        <v>42525.653611111105</v>
      </c>
      <c r="U953" s="14" t="str">
        <f t="shared" si="118"/>
        <v>Apr</v>
      </c>
      <c r="V953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39.942857142857143</v>
      </c>
      <c r="P954" s="12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4">
        <f t="shared" si="116"/>
        <v>42662.613564814819</v>
      </c>
      <c r="T954" s="14">
        <f t="shared" si="117"/>
        <v>42692.655231481483</v>
      </c>
      <c r="U954" s="14" t="str">
        <f t="shared" si="118"/>
        <v>Oct</v>
      </c>
      <c r="V954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0.84</v>
      </c>
      <c r="P955" s="12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4">
        <f t="shared" si="116"/>
        <v>41999.164340277777</v>
      </c>
      <c r="T955" s="14">
        <f t="shared" si="117"/>
        <v>42029.164340277777</v>
      </c>
      <c r="U955" s="14" t="str">
        <f t="shared" si="118"/>
        <v>Dec</v>
      </c>
      <c r="V955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43.406666666666666</v>
      </c>
      <c r="P956" s="12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4">
        <f t="shared" si="116"/>
        <v>42194.833784722221</v>
      </c>
      <c r="T956" s="14">
        <f t="shared" si="117"/>
        <v>42236.833784722221</v>
      </c>
      <c r="U956" s="14" t="str">
        <f t="shared" si="118"/>
        <v>Jul</v>
      </c>
      <c r="V956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5.6613333333333333</v>
      </c>
      <c r="P957" s="12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4">
        <f t="shared" si="116"/>
        <v>42586.295138888891</v>
      </c>
      <c r="T957" s="14">
        <f t="shared" si="117"/>
        <v>42626.295138888891</v>
      </c>
      <c r="U957" s="14" t="str">
        <f t="shared" si="118"/>
        <v>Aug</v>
      </c>
      <c r="V957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1.722</v>
      </c>
      <c r="P958" s="12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4">
        <f t="shared" si="116"/>
        <v>42060.913877314815</v>
      </c>
      <c r="T958" s="14">
        <f t="shared" si="117"/>
        <v>42120.872210648144</v>
      </c>
      <c r="U958" s="14" t="str">
        <f t="shared" si="118"/>
        <v>Feb</v>
      </c>
      <c r="V958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1.9416666666666664</v>
      </c>
      <c r="P959" s="12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4">
        <f t="shared" si="116"/>
        <v>42660.552465277782</v>
      </c>
      <c r="T959" s="14">
        <f t="shared" si="117"/>
        <v>42691.594131944439</v>
      </c>
      <c r="U959" s="14" t="str">
        <f t="shared" si="118"/>
        <v>Oct</v>
      </c>
      <c r="V959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11.328275684711327</v>
      </c>
      <c r="P960" s="12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4">
        <f t="shared" si="116"/>
        <v>42082.802812499998</v>
      </c>
      <c r="T960" s="14">
        <f t="shared" si="117"/>
        <v>42104.207638888889</v>
      </c>
      <c r="U960" s="14" t="str">
        <f t="shared" si="118"/>
        <v>Mar</v>
      </c>
      <c r="V960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38.86</v>
      </c>
      <c r="P961" s="12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4">
        <f t="shared" si="116"/>
        <v>41993.174363425926</v>
      </c>
      <c r="T961" s="14">
        <f t="shared" si="117"/>
        <v>42023.174363425926</v>
      </c>
      <c r="U961" s="14" t="str">
        <f t="shared" si="118"/>
        <v>Dec</v>
      </c>
      <c r="V961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46.100628930817614</v>
      </c>
      <c r="P962" s="1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4">
        <f t="shared" si="116"/>
        <v>42766.626793981486</v>
      </c>
      <c r="T962" s="14">
        <f t="shared" si="117"/>
        <v>42808.585127314815</v>
      </c>
      <c r="U962" s="14" t="str">
        <f t="shared" si="118"/>
        <v>Jan</v>
      </c>
      <c r="V962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(E963/D963)*100</f>
        <v>42.188421052631583</v>
      </c>
      <c r="P963" s="12">
        <f t="shared" ref="P963:P1026" si="121">(E963/L963)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 - FIND("/",N963))</f>
        <v>wearables</v>
      </c>
      <c r="S963" s="14">
        <f t="shared" ref="S963:S1026" si="124">(((J963/60)/60)/24)+DATE(1970,1,1)</f>
        <v>42740.693692129629</v>
      </c>
      <c r="T963" s="14">
        <f t="shared" ref="T963:T1026" si="125">(((I963/60)/60)/24)+DATE(1970,1,1)</f>
        <v>42786.791666666672</v>
      </c>
      <c r="U963" s="14" t="str">
        <f t="shared" ref="U963:U1026" si="126">TEXT(S963,"mmm")</f>
        <v>Jan</v>
      </c>
      <c r="V963">
        <f t="shared" ref="V963:V1026" si="127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28.48</v>
      </c>
      <c r="P964" s="12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4">
        <f t="shared" si="124"/>
        <v>42373.712418981479</v>
      </c>
      <c r="T964" s="14">
        <f t="shared" si="125"/>
        <v>42411.712418981479</v>
      </c>
      <c r="U964" s="14" t="str">
        <f t="shared" si="126"/>
        <v>Jan</v>
      </c>
      <c r="V964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</v>
      </c>
      <c r="P965" s="12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4">
        <f t="shared" si="124"/>
        <v>42625.635636574079</v>
      </c>
      <c r="T965" s="14">
        <f t="shared" si="125"/>
        <v>42660.635636574079</v>
      </c>
      <c r="U965" s="14" t="str">
        <f t="shared" si="126"/>
        <v>Sep</v>
      </c>
      <c r="V965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0.79909090909090907</v>
      </c>
      <c r="P966" s="12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4">
        <f t="shared" si="124"/>
        <v>42208.628692129627</v>
      </c>
      <c r="T966" s="14">
        <f t="shared" si="125"/>
        <v>42248.628692129627</v>
      </c>
      <c r="U966" s="14" t="str">
        <f t="shared" si="126"/>
        <v>Jul</v>
      </c>
      <c r="V966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1.1919999999999999</v>
      </c>
      <c r="P967" s="12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4">
        <f t="shared" si="124"/>
        <v>42637.016736111109</v>
      </c>
      <c r="T967" s="14">
        <f t="shared" si="125"/>
        <v>42669.165972222225</v>
      </c>
      <c r="U967" s="14" t="str">
        <f t="shared" si="126"/>
        <v>Sep</v>
      </c>
      <c r="V967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14.799999999999999</v>
      </c>
      <c r="P968" s="12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4">
        <f t="shared" si="124"/>
        <v>42619.635787037041</v>
      </c>
      <c r="T968" s="14">
        <f t="shared" si="125"/>
        <v>42649.635787037041</v>
      </c>
      <c r="U968" s="14" t="str">
        <f t="shared" si="126"/>
        <v>Sep</v>
      </c>
      <c r="V968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17.810000000000002</v>
      </c>
      <c r="P969" s="12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4">
        <f t="shared" si="124"/>
        <v>42422.254328703704</v>
      </c>
      <c r="T969" s="14">
        <f t="shared" si="125"/>
        <v>42482.21266203704</v>
      </c>
      <c r="U969" s="14" t="str">
        <f t="shared" si="126"/>
        <v>Feb</v>
      </c>
      <c r="V969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</v>
      </c>
      <c r="P970" s="12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4">
        <f t="shared" si="124"/>
        <v>41836.847615740742</v>
      </c>
      <c r="T970" s="14">
        <f t="shared" si="125"/>
        <v>41866.847615740742</v>
      </c>
      <c r="U970" s="14" t="str">
        <f t="shared" si="126"/>
        <v>Jul</v>
      </c>
      <c r="V970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46.666666666666664</v>
      </c>
      <c r="P971" s="12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4">
        <f t="shared" si="124"/>
        <v>42742.30332175926</v>
      </c>
      <c r="T971" s="14">
        <f t="shared" si="125"/>
        <v>42775.30332175926</v>
      </c>
      <c r="U971" s="14" t="str">
        <f t="shared" si="126"/>
        <v>Jan</v>
      </c>
      <c r="V971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45.92</v>
      </c>
      <c r="P972" s="1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4">
        <f t="shared" si="124"/>
        <v>42721.220520833333</v>
      </c>
      <c r="T972" s="14">
        <f t="shared" si="125"/>
        <v>42758.207638888889</v>
      </c>
      <c r="U972" s="14" t="str">
        <f t="shared" si="126"/>
        <v>Dec</v>
      </c>
      <c r="V972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0.22599999999999998</v>
      </c>
      <c r="P973" s="12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4">
        <f t="shared" si="124"/>
        <v>42111.709027777775</v>
      </c>
      <c r="T973" s="14">
        <f t="shared" si="125"/>
        <v>42156.709027777775</v>
      </c>
      <c r="U973" s="14" t="str">
        <f t="shared" si="126"/>
        <v>Apr</v>
      </c>
      <c r="V973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34.625</v>
      </c>
      <c r="P974" s="12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4">
        <f t="shared" si="124"/>
        <v>41856.865717592591</v>
      </c>
      <c r="T974" s="14">
        <f t="shared" si="125"/>
        <v>41886.290972222225</v>
      </c>
      <c r="U974" s="14" t="str">
        <f t="shared" si="126"/>
        <v>Aug</v>
      </c>
      <c r="V974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2.0549999999999997</v>
      </c>
      <c r="P975" s="12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4">
        <f t="shared" si="124"/>
        <v>42257.014965277776</v>
      </c>
      <c r="T975" s="14">
        <f t="shared" si="125"/>
        <v>42317.056631944448</v>
      </c>
      <c r="U975" s="14" t="str">
        <f t="shared" si="126"/>
        <v>Sep</v>
      </c>
      <c r="V975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0.55999999999999994</v>
      </c>
      <c r="P976" s="12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4">
        <f t="shared" si="124"/>
        <v>42424.749490740738</v>
      </c>
      <c r="T976" s="14">
        <f t="shared" si="125"/>
        <v>42454.707824074074</v>
      </c>
      <c r="U976" s="14" t="str">
        <f t="shared" si="126"/>
        <v>Feb</v>
      </c>
      <c r="V976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2.6069999999999998</v>
      </c>
      <c r="P977" s="12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4">
        <f t="shared" si="124"/>
        <v>42489.696585648147</v>
      </c>
      <c r="T977" s="14">
        <f t="shared" si="125"/>
        <v>42549.696585648147</v>
      </c>
      <c r="U977" s="14" t="str">
        <f t="shared" si="126"/>
        <v>Apr</v>
      </c>
      <c r="V977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</v>
      </c>
      <c r="P978" s="12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4">
        <f t="shared" si="124"/>
        <v>42185.058993055558</v>
      </c>
      <c r="T978" s="14">
        <f t="shared" si="125"/>
        <v>42230.058993055558</v>
      </c>
      <c r="U978" s="14" t="str">
        <f t="shared" si="126"/>
        <v>Jun</v>
      </c>
      <c r="V978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33.666666666666664</v>
      </c>
      <c r="P979" s="12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4">
        <f t="shared" si="124"/>
        <v>42391.942094907412</v>
      </c>
      <c r="T979" s="14">
        <f t="shared" si="125"/>
        <v>42421.942094907412</v>
      </c>
      <c r="U979" s="14" t="str">
        <f t="shared" si="126"/>
        <v>Jan</v>
      </c>
      <c r="V979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56.263267182990241</v>
      </c>
      <c r="P980" s="12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4">
        <f t="shared" si="124"/>
        <v>42395.309039351851</v>
      </c>
      <c r="T980" s="14">
        <f t="shared" si="125"/>
        <v>42425.309039351851</v>
      </c>
      <c r="U980" s="14" t="str">
        <f t="shared" si="126"/>
        <v>Jan</v>
      </c>
      <c r="V980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82.817599999999999</v>
      </c>
      <c r="P981" s="12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4">
        <f t="shared" si="124"/>
        <v>42506.416990740734</v>
      </c>
      <c r="T981" s="14">
        <f t="shared" si="125"/>
        <v>42541.790972222225</v>
      </c>
      <c r="U981" s="14" t="str">
        <f t="shared" si="126"/>
        <v>May</v>
      </c>
      <c r="V981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14.860000000000001</v>
      </c>
      <c r="P982" s="1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4">
        <f t="shared" si="124"/>
        <v>41928.904189814813</v>
      </c>
      <c r="T982" s="14">
        <f t="shared" si="125"/>
        <v>41973.945856481485</v>
      </c>
      <c r="U982" s="14" t="str">
        <f t="shared" si="126"/>
        <v>Oct</v>
      </c>
      <c r="V982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1.2375123751237513E-2</v>
      </c>
      <c r="P983" s="12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4">
        <f t="shared" si="124"/>
        <v>41830.947013888886</v>
      </c>
      <c r="T983" s="14">
        <f t="shared" si="125"/>
        <v>41860.947013888886</v>
      </c>
      <c r="U983" s="14" t="str">
        <f t="shared" si="126"/>
        <v>Jul</v>
      </c>
      <c r="V983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1.7142857142857144E-2</v>
      </c>
      <c r="P984" s="12">
        <f t="shared" si="121"/>
        <v>1</v>
      </c>
      <c r="Q984" t="str">
        <f t="shared" si="122"/>
        <v>technology</v>
      </c>
      <c r="R984" t="str">
        <f t="shared" si="123"/>
        <v>wearables</v>
      </c>
      <c r="S984" s="14">
        <f t="shared" si="124"/>
        <v>42615.753310185188</v>
      </c>
      <c r="T984" s="14">
        <f t="shared" si="125"/>
        <v>42645.753310185188</v>
      </c>
      <c r="U984" s="14" t="str">
        <f t="shared" si="126"/>
        <v>Sep</v>
      </c>
      <c r="V984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29.506136117214709</v>
      </c>
      <c r="P985" s="12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4">
        <f t="shared" si="124"/>
        <v>42574.667650462965</v>
      </c>
      <c r="T985" s="14">
        <f t="shared" si="125"/>
        <v>42605.870833333334</v>
      </c>
      <c r="U985" s="14" t="str">
        <f t="shared" si="126"/>
        <v>Jul</v>
      </c>
      <c r="V985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</v>
      </c>
      <c r="P986" s="12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4">
        <f t="shared" si="124"/>
        <v>42061.11583333333</v>
      </c>
      <c r="T986" s="14">
        <f t="shared" si="125"/>
        <v>42091.074166666673</v>
      </c>
      <c r="U986" s="14" t="str">
        <f t="shared" si="126"/>
        <v>Feb</v>
      </c>
      <c r="V986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6.293333333333333</v>
      </c>
      <c r="P987" s="12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4">
        <f t="shared" si="124"/>
        <v>42339.967708333337</v>
      </c>
      <c r="T987" s="14">
        <f t="shared" si="125"/>
        <v>42369.958333333328</v>
      </c>
      <c r="U987" s="14" t="str">
        <f t="shared" si="126"/>
        <v>Dec</v>
      </c>
      <c r="V987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12.75</v>
      </c>
      <c r="P988" s="12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4">
        <f t="shared" si="124"/>
        <v>42324.767361111109</v>
      </c>
      <c r="T988" s="14">
        <f t="shared" si="125"/>
        <v>42379</v>
      </c>
      <c r="U988" s="14" t="str">
        <f t="shared" si="126"/>
        <v>Nov</v>
      </c>
      <c r="V988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13.22</v>
      </c>
      <c r="P989" s="12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4">
        <f t="shared" si="124"/>
        <v>41773.294560185182</v>
      </c>
      <c r="T989" s="14">
        <f t="shared" si="125"/>
        <v>41813.294560185182</v>
      </c>
      <c r="U989" s="14" t="str">
        <f t="shared" si="126"/>
        <v>May</v>
      </c>
      <c r="V989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12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4">
        <f t="shared" si="124"/>
        <v>42614.356770833328</v>
      </c>
      <c r="T990" s="14">
        <f t="shared" si="125"/>
        <v>42644.356770833328</v>
      </c>
      <c r="U990" s="14" t="str">
        <f t="shared" si="126"/>
        <v>Sep</v>
      </c>
      <c r="V990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16.77</v>
      </c>
      <c r="P991" s="12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4">
        <f t="shared" si="124"/>
        <v>42611.933969907404</v>
      </c>
      <c r="T991" s="14">
        <f t="shared" si="125"/>
        <v>42641.933969907404</v>
      </c>
      <c r="U991" s="14" t="str">
        <f t="shared" si="126"/>
        <v>Aug</v>
      </c>
      <c r="V991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0.104</v>
      </c>
      <c r="P992" s="1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4">
        <f t="shared" si="124"/>
        <v>41855.784305555557</v>
      </c>
      <c r="T992" s="14">
        <f t="shared" si="125"/>
        <v>41885.784305555557</v>
      </c>
      <c r="U992" s="14" t="str">
        <f t="shared" si="126"/>
        <v>Aug</v>
      </c>
      <c r="V992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</v>
      </c>
      <c r="P993" s="12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4">
        <f t="shared" si="124"/>
        <v>42538.75680555556</v>
      </c>
      <c r="T993" s="14">
        <f t="shared" si="125"/>
        <v>42563.785416666666</v>
      </c>
      <c r="U993" s="14" t="str">
        <f t="shared" si="126"/>
        <v>Jun</v>
      </c>
      <c r="V993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0.46699999999999997</v>
      </c>
      <c r="P994" s="12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4">
        <f t="shared" si="124"/>
        <v>42437.924988425926</v>
      </c>
      <c r="T994" s="14">
        <f t="shared" si="125"/>
        <v>42497.883321759262</v>
      </c>
      <c r="U994" s="14" t="str">
        <f t="shared" si="126"/>
        <v>Mar</v>
      </c>
      <c r="V994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25.087142857142858</v>
      </c>
      <c r="P995" s="12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4">
        <f t="shared" si="124"/>
        <v>42652.964907407411</v>
      </c>
      <c r="T995" s="14">
        <f t="shared" si="125"/>
        <v>42686.208333333328</v>
      </c>
      <c r="U995" s="14" t="str">
        <f t="shared" si="126"/>
        <v>Oct</v>
      </c>
      <c r="V995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2.3345000000000002</v>
      </c>
      <c r="P996" s="12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4">
        <f t="shared" si="124"/>
        <v>41921.263078703705</v>
      </c>
      <c r="T996" s="14">
        <f t="shared" si="125"/>
        <v>41973.957638888889</v>
      </c>
      <c r="U996" s="14" t="str">
        <f t="shared" si="126"/>
        <v>Oct</v>
      </c>
      <c r="V996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7.26</v>
      </c>
      <c r="P997" s="12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4">
        <f t="shared" si="124"/>
        <v>41947.940740740742</v>
      </c>
      <c r="T997" s="14">
        <f t="shared" si="125"/>
        <v>41972.666666666672</v>
      </c>
      <c r="U997" s="14" t="str">
        <f t="shared" si="126"/>
        <v>Nov</v>
      </c>
      <c r="V997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</v>
      </c>
      <c r="P998" s="12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4">
        <f t="shared" si="124"/>
        <v>41817.866435185184</v>
      </c>
      <c r="T998" s="14">
        <f t="shared" si="125"/>
        <v>41847.643750000003</v>
      </c>
      <c r="U998" s="14" t="str">
        <f t="shared" si="126"/>
        <v>Jun</v>
      </c>
      <c r="V998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1.3</v>
      </c>
      <c r="P999" s="12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4">
        <f t="shared" si="124"/>
        <v>41941.10297453704</v>
      </c>
      <c r="T999" s="14">
        <f t="shared" si="125"/>
        <v>41971.144641203704</v>
      </c>
      <c r="U999" s="14" t="str">
        <f t="shared" si="126"/>
        <v>Oct</v>
      </c>
      <c r="V999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58.558333333333337</v>
      </c>
      <c r="P1000" s="12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4">
        <f t="shared" si="124"/>
        <v>42282.168993055559</v>
      </c>
      <c r="T1000" s="14">
        <f t="shared" si="125"/>
        <v>42327.210659722223</v>
      </c>
      <c r="U1000" s="14" t="str">
        <f t="shared" si="126"/>
        <v>Oct</v>
      </c>
      <c r="V1000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7.7886666666666677</v>
      </c>
      <c r="P1001" s="12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4">
        <f t="shared" si="124"/>
        <v>41926.29965277778</v>
      </c>
      <c r="T1001" s="14">
        <f t="shared" si="125"/>
        <v>41956.334722222222</v>
      </c>
      <c r="U1001" s="14" t="str">
        <f t="shared" si="126"/>
        <v>Oct</v>
      </c>
      <c r="V1001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2.2157147647256061</v>
      </c>
      <c r="P1002" s="1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4">
        <f t="shared" si="124"/>
        <v>42749.059722222228</v>
      </c>
      <c r="T1002" s="14">
        <f t="shared" si="125"/>
        <v>42809.018055555556</v>
      </c>
      <c r="U1002" s="14" t="str">
        <f t="shared" si="126"/>
        <v>Jan</v>
      </c>
      <c r="V1002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104</v>
      </c>
      <c r="P1003" s="12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4">
        <f t="shared" si="124"/>
        <v>42720.720057870371</v>
      </c>
      <c r="T1003" s="14">
        <f t="shared" si="125"/>
        <v>42765.720057870371</v>
      </c>
      <c r="U1003" s="14" t="str">
        <f t="shared" si="126"/>
        <v>Dec</v>
      </c>
      <c r="V1003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29.6029602960296</v>
      </c>
      <c r="P1004" s="12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4">
        <f t="shared" si="124"/>
        <v>42325.684189814812</v>
      </c>
      <c r="T1004" s="14">
        <f t="shared" si="125"/>
        <v>42355.249305555553</v>
      </c>
      <c r="U1004" s="14" t="str">
        <f t="shared" si="126"/>
        <v>Nov</v>
      </c>
      <c r="V1004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16.055</v>
      </c>
      <c r="P1005" s="12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4">
        <f t="shared" si="124"/>
        <v>42780.709039351852</v>
      </c>
      <c r="T1005" s="14">
        <f t="shared" si="125"/>
        <v>42810.667372685188</v>
      </c>
      <c r="U1005" s="14" t="str">
        <f t="shared" si="126"/>
        <v>Feb</v>
      </c>
      <c r="V1005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82.207999999999998</v>
      </c>
      <c r="P1006" s="12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4">
        <f t="shared" si="124"/>
        <v>42388.708645833336</v>
      </c>
      <c r="T1006" s="14">
        <f t="shared" si="125"/>
        <v>42418.708645833336</v>
      </c>
      <c r="U1006" s="14" t="str">
        <f t="shared" si="126"/>
        <v>Jan</v>
      </c>
      <c r="V1006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75.051000000000002</v>
      </c>
      <c r="P1007" s="12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4">
        <f t="shared" si="124"/>
        <v>42276.624803240738</v>
      </c>
      <c r="T1007" s="14">
        <f t="shared" si="125"/>
        <v>42307.624803240738</v>
      </c>
      <c r="U1007" s="14" t="str">
        <f t="shared" si="126"/>
        <v>Sep</v>
      </c>
      <c r="V1007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5.8500000000000005</v>
      </c>
      <c r="P1008" s="12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4">
        <f t="shared" si="124"/>
        <v>41977.040185185186</v>
      </c>
      <c r="T1008" s="14">
        <f t="shared" si="125"/>
        <v>41985.299305555556</v>
      </c>
      <c r="U1008" s="14" t="str">
        <f t="shared" si="126"/>
        <v>Dec</v>
      </c>
      <c r="V1008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44.32</v>
      </c>
      <c r="P1009" s="12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4">
        <f t="shared" si="124"/>
        <v>42676.583599537036</v>
      </c>
      <c r="T1009" s="14">
        <f t="shared" si="125"/>
        <v>42718.6252662037</v>
      </c>
      <c r="U1009" s="14" t="str">
        <f t="shared" si="126"/>
        <v>Nov</v>
      </c>
      <c r="V1009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0.26737967914438499</v>
      </c>
      <c r="P1010" s="12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4">
        <f t="shared" si="124"/>
        <v>42702.809201388889</v>
      </c>
      <c r="T1010" s="14">
        <f t="shared" si="125"/>
        <v>42732.809201388889</v>
      </c>
      <c r="U1010" s="14" t="str">
        <f t="shared" si="126"/>
        <v>Nov</v>
      </c>
      <c r="V1010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13.13</v>
      </c>
      <c r="P1011" s="12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4">
        <f t="shared" si="124"/>
        <v>42510.604699074072</v>
      </c>
      <c r="T1011" s="14">
        <f t="shared" si="125"/>
        <v>42540.604699074072</v>
      </c>
      <c r="U1011" s="14" t="str">
        <f t="shared" si="126"/>
        <v>May</v>
      </c>
      <c r="V1011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0.19088937093275488</v>
      </c>
      <c r="P1012" s="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4">
        <f t="shared" si="124"/>
        <v>42561.829421296294</v>
      </c>
      <c r="T1012" s="14">
        <f t="shared" si="125"/>
        <v>42618.124305555553</v>
      </c>
      <c r="U1012" s="14" t="str">
        <f t="shared" si="126"/>
        <v>Jul</v>
      </c>
      <c r="V1012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0.375</v>
      </c>
      <c r="P1013" s="12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4">
        <f t="shared" si="124"/>
        <v>41946.898090277777</v>
      </c>
      <c r="T1013" s="14">
        <f t="shared" si="125"/>
        <v>41991.898090277777</v>
      </c>
      <c r="U1013" s="14" t="str">
        <f t="shared" si="126"/>
        <v>Nov</v>
      </c>
      <c r="V1013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21535.021000000001</v>
      </c>
      <c r="P1014" s="12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4">
        <f t="shared" si="124"/>
        <v>42714.440416666665</v>
      </c>
      <c r="T1014" s="14">
        <f t="shared" si="125"/>
        <v>42759.440416666665</v>
      </c>
      <c r="U1014" s="14" t="str">
        <f t="shared" si="126"/>
        <v>Dec</v>
      </c>
      <c r="V1014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34.527999999999999</v>
      </c>
      <c r="P1015" s="12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4">
        <f t="shared" si="124"/>
        <v>42339.833981481483</v>
      </c>
      <c r="T1015" s="14">
        <f t="shared" si="125"/>
        <v>42367.833333333328</v>
      </c>
      <c r="U1015" s="14" t="str">
        <f t="shared" si="126"/>
        <v>Dec</v>
      </c>
      <c r="V1015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30.599999999999998</v>
      </c>
      <c r="P1016" s="12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4">
        <f t="shared" si="124"/>
        <v>41955.002488425926</v>
      </c>
      <c r="T1016" s="14">
        <f t="shared" si="125"/>
        <v>42005.002488425926</v>
      </c>
      <c r="U1016" s="14" t="str">
        <f t="shared" si="126"/>
        <v>Nov</v>
      </c>
      <c r="V1016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2.666666666666667</v>
      </c>
      <c r="P1017" s="12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4">
        <f t="shared" si="124"/>
        <v>42303.878414351857</v>
      </c>
      <c r="T1017" s="14">
        <f t="shared" si="125"/>
        <v>42333.920081018514</v>
      </c>
      <c r="U1017" s="14" t="str">
        <f t="shared" si="126"/>
        <v>Oct</v>
      </c>
      <c r="V1017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</v>
      </c>
      <c r="P1018" s="12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4">
        <f t="shared" si="124"/>
        <v>42422.107129629629</v>
      </c>
      <c r="T1018" s="14">
        <f t="shared" si="125"/>
        <v>42467.065462962957</v>
      </c>
      <c r="U1018" s="14" t="str">
        <f t="shared" si="126"/>
        <v>Feb</v>
      </c>
      <c r="V1018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22.878799999999998</v>
      </c>
      <c r="P1019" s="12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4">
        <f t="shared" si="124"/>
        <v>42289.675173611111</v>
      </c>
      <c r="T1019" s="14">
        <f t="shared" si="125"/>
        <v>42329.716840277775</v>
      </c>
      <c r="U1019" s="14" t="str">
        <f t="shared" si="126"/>
        <v>Oct</v>
      </c>
      <c r="V1019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</v>
      </c>
      <c r="P1020" s="12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4">
        <f t="shared" si="124"/>
        <v>42535.492280092592</v>
      </c>
      <c r="T1020" s="14">
        <f t="shared" si="125"/>
        <v>42565.492280092592</v>
      </c>
      <c r="U1020" s="14" t="str">
        <f t="shared" si="126"/>
        <v>Jun</v>
      </c>
      <c r="V1020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47.333333333333336</v>
      </c>
      <c r="P1021" s="12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4">
        <f t="shared" si="124"/>
        <v>42009.973946759259</v>
      </c>
      <c r="T1021" s="14">
        <f t="shared" si="125"/>
        <v>42039.973946759259</v>
      </c>
      <c r="U1021" s="14" t="str">
        <f t="shared" si="126"/>
        <v>Jan</v>
      </c>
      <c r="V1021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205.54838709677421</v>
      </c>
      <c r="P1022" s="1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4">
        <f t="shared" si="124"/>
        <v>42127.069548611107</v>
      </c>
      <c r="T1022" s="14">
        <f t="shared" si="125"/>
        <v>42157.032638888893</v>
      </c>
      <c r="U1022" s="14" t="str">
        <f t="shared" si="126"/>
        <v>May</v>
      </c>
      <c r="V1022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351.80366666666669</v>
      </c>
      <c r="P1023" s="12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4">
        <f t="shared" si="124"/>
        <v>42271.251979166671</v>
      </c>
      <c r="T1023" s="14">
        <f t="shared" si="125"/>
        <v>42294.166666666672</v>
      </c>
      <c r="U1023" s="14" t="str">
        <f t="shared" si="126"/>
        <v>Sep</v>
      </c>
      <c r="V1023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114.9</v>
      </c>
      <c r="P1024" s="12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4">
        <f t="shared" si="124"/>
        <v>42111.646724537044</v>
      </c>
      <c r="T1024" s="14">
        <f t="shared" si="125"/>
        <v>42141.646724537044</v>
      </c>
      <c r="U1024" s="14" t="str">
        <f t="shared" si="126"/>
        <v>Apr</v>
      </c>
      <c r="V1024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237.15</v>
      </c>
      <c r="P1025" s="12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4">
        <f t="shared" si="124"/>
        <v>42145.919687500005</v>
      </c>
      <c r="T1025" s="14">
        <f t="shared" si="125"/>
        <v>42175.919687500005</v>
      </c>
      <c r="U1025" s="14" t="str">
        <f t="shared" si="126"/>
        <v>May</v>
      </c>
      <c r="V1025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118.63774999999998</v>
      </c>
      <c r="P1026" s="12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4">
        <f t="shared" si="124"/>
        <v>42370.580590277779</v>
      </c>
      <c r="T1026" s="14">
        <f t="shared" si="125"/>
        <v>42400.580590277779</v>
      </c>
      <c r="U1026" s="14" t="str">
        <f t="shared" si="126"/>
        <v>Jan</v>
      </c>
      <c r="V1026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(E1027/D1027)*100</f>
        <v>109.92831428571431</v>
      </c>
      <c r="P1027" s="12">
        <f t="shared" ref="P1027:P1090" si="129">(E1027/L1027)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 - FIND("/",N1027))</f>
        <v>electronic music</v>
      </c>
      <c r="S1027" s="14">
        <f t="shared" ref="S1027:S1090" si="132">(((J1027/60)/60)/24)+DATE(1970,1,1)</f>
        <v>42049.833761574075</v>
      </c>
      <c r="T1027" s="14">
        <f t="shared" ref="T1027:T1090" si="133">(((I1027/60)/60)/24)+DATE(1970,1,1)</f>
        <v>42079.792094907403</v>
      </c>
      <c r="U1027" s="14" t="str">
        <f t="shared" ref="U1027:U1090" si="134">TEXT(S1027,"mmm")</f>
        <v>Feb</v>
      </c>
      <c r="V1027">
        <f t="shared" ref="V1027:V1090" si="135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100.00828571428571</v>
      </c>
      <c r="P1028" s="12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4">
        <f t="shared" si="132"/>
        <v>42426.407592592594</v>
      </c>
      <c r="T1028" s="14">
        <f t="shared" si="133"/>
        <v>42460.365925925929</v>
      </c>
      <c r="U1028" s="14" t="str">
        <f t="shared" si="134"/>
        <v>Feb</v>
      </c>
      <c r="V1028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103.09292094387415</v>
      </c>
      <c r="P1029" s="12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4">
        <f t="shared" si="132"/>
        <v>41905.034108796295</v>
      </c>
      <c r="T1029" s="14">
        <f t="shared" si="133"/>
        <v>41935.034108796295</v>
      </c>
      <c r="U1029" s="14" t="str">
        <f t="shared" si="134"/>
        <v>Sep</v>
      </c>
      <c r="V1029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117.27000000000001</v>
      </c>
      <c r="P1030" s="12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4">
        <f t="shared" si="132"/>
        <v>42755.627372685187</v>
      </c>
      <c r="T1030" s="14">
        <f t="shared" si="133"/>
        <v>42800.833333333328</v>
      </c>
      <c r="U1030" s="14" t="str">
        <f t="shared" si="134"/>
        <v>Jan</v>
      </c>
      <c r="V1030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111.75999999999999</v>
      </c>
      <c r="P1031" s="12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4">
        <f t="shared" si="132"/>
        <v>42044.711886574078</v>
      </c>
      <c r="T1031" s="14">
        <f t="shared" si="133"/>
        <v>42098.915972222225</v>
      </c>
      <c r="U1031" s="14" t="str">
        <f t="shared" si="134"/>
        <v>Feb</v>
      </c>
      <c r="V1031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342.09999999999997</v>
      </c>
      <c r="P1032" s="1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4">
        <f t="shared" si="132"/>
        <v>42611.483206018514</v>
      </c>
      <c r="T1032" s="14">
        <f t="shared" si="133"/>
        <v>42625.483206018514</v>
      </c>
      <c r="U1032" s="14" t="str">
        <f t="shared" si="134"/>
        <v>Aug</v>
      </c>
      <c r="V1032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107.4</v>
      </c>
      <c r="P1033" s="12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4">
        <f t="shared" si="132"/>
        <v>42324.764004629629</v>
      </c>
      <c r="T1033" s="14">
        <f t="shared" si="133"/>
        <v>42354.764004629629</v>
      </c>
      <c r="U1033" s="14" t="str">
        <f t="shared" si="134"/>
        <v>Nov</v>
      </c>
      <c r="V1033">
        <f t="shared" si="135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108.49703703703703</v>
      </c>
      <c r="P1034" s="12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4">
        <f t="shared" si="132"/>
        <v>42514.666956018518</v>
      </c>
      <c r="T1034" s="14">
        <f t="shared" si="133"/>
        <v>42544.666956018518</v>
      </c>
      <c r="U1034" s="14" t="str">
        <f t="shared" si="134"/>
        <v>May</v>
      </c>
      <c r="V1034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102.86144578313252</v>
      </c>
      <c r="P1035" s="12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4">
        <f t="shared" si="132"/>
        <v>42688.732407407413</v>
      </c>
      <c r="T1035" s="14">
        <f t="shared" si="133"/>
        <v>42716.732407407413</v>
      </c>
      <c r="U1035" s="14" t="str">
        <f t="shared" si="134"/>
        <v>Nov</v>
      </c>
      <c r="V1035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130.0018</v>
      </c>
      <c r="P1036" s="12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4">
        <f t="shared" si="132"/>
        <v>42555.166712962964</v>
      </c>
      <c r="T1036" s="14">
        <f t="shared" si="133"/>
        <v>42587.165972222225</v>
      </c>
      <c r="U1036" s="14" t="str">
        <f t="shared" si="134"/>
        <v>Jul</v>
      </c>
      <c r="V1036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107.65217391304347</v>
      </c>
      <c r="P1037" s="12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4">
        <f t="shared" si="132"/>
        <v>42016.641435185185</v>
      </c>
      <c r="T1037" s="14">
        <f t="shared" si="133"/>
        <v>42046.641435185185</v>
      </c>
      <c r="U1037" s="14" t="str">
        <f t="shared" si="134"/>
        <v>Jan</v>
      </c>
      <c r="V1037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112.36044444444444</v>
      </c>
      <c r="P1038" s="12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4">
        <f t="shared" si="132"/>
        <v>41249.448958333334</v>
      </c>
      <c r="T1038" s="14">
        <f t="shared" si="133"/>
        <v>41281.333333333336</v>
      </c>
      <c r="U1038" s="14" t="str">
        <f t="shared" si="134"/>
        <v>Dec</v>
      </c>
      <c r="V1038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102.1</v>
      </c>
      <c r="P1039" s="12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4">
        <f t="shared" si="132"/>
        <v>42119.822476851856</v>
      </c>
      <c r="T1039" s="14">
        <f t="shared" si="133"/>
        <v>42142.208333333328</v>
      </c>
      <c r="U1039" s="14" t="str">
        <f t="shared" si="134"/>
        <v>Apr</v>
      </c>
      <c r="V1039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145.33333333333334</v>
      </c>
      <c r="P1040" s="12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4">
        <f t="shared" si="132"/>
        <v>42418.231747685189</v>
      </c>
      <c r="T1040" s="14">
        <f t="shared" si="133"/>
        <v>42448.190081018518</v>
      </c>
      <c r="U1040" s="14" t="str">
        <f t="shared" si="134"/>
        <v>Feb</v>
      </c>
      <c r="V1040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128.19999999999999</v>
      </c>
      <c r="P1041" s="12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4">
        <f t="shared" si="132"/>
        <v>42692.109328703707</v>
      </c>
      <c r="T1041" s="14">
        <f t="shared" si="133"/>
        <v>42717.332638888889</v>
      </c>
      <c r="U1041" s="14" t="str">
        <f t="shared" si="134"/>
        <v>Nov</v>
      </c>
      <c r="V1041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0.29411764705882354</v>
      </c>
      <c r="P1042" s="1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4">
        <f t="shared" si="132"/>
        <v>42579.708437499998</v>
      </c>
      <c r="T1042" s="14">
        <f t="shared" si="133"/>
        <v>42609.708437499998</v>
      </c>
      <c r="U1042" s="14" t="str">
        <f t="shared" si="134"/>
        <v>Jul</v>
      </c>
      <c r="V1042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12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4">
        <f t="shared" si="132"/>
        <v>41831.060092592597</v>
      </c>
      <c r="T1043" s="14">
        <f t="shared" si="133"/>
        <v>41851.060092592597</v>
      </c>
      <c r="U1043" s="14" t="str">
        <f t="shared" si="134"/>
        <v>Jul</v>
      </c>
      <c r="V1043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</v>
      </c>
      <c r="P1044" s="12">
        <f t="shared" si="129"/>
        <v>10</v>
      </c>
      <c r="Q1044" t="str">
        <f t="shared" si="130"/>
        <v>journalism</v>
      </c>
      <c r="R1044" t="str">
        <f t="shared" si="131"/>
        <v>audio</v>
      </c>
      <c r="S1044" s="14">
        <f t="shared" si="132"/>
        <v>41851.696157407408</v>
      </c>
      <c r="T1044" s="14">
        <f t="shared" si="133"/>
        <v>41894.416666666664</v>
      </c>
      <c r="U1044" s="14" t="str">
        <f t="shared" si="134"/>
        <v>Jul</v>
      </c>
      <c r="V1044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8.5370000000000008</v>
      </c>
      <c r="P1045" s="12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4">
        <f t="shared" si="132"/>
        <v>42114.252951388888</v>
      </c>
      <c r="T1045" s="14">
        <f t="shared" si="133"/>
        <v>42144.252951388888</v>
      </c>
      <c r="U1045" s="14" t="str">
        <f t="shared" si="134"/>
        <v>Apr</v>
      </c>
      <c r="V1045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8.5714285714285715E-2</v>
      </c>
      <c r="P1046" s="12">
        <f t="shared" si="129"/>
        <v>3</v>
      </c>
      <c r="Q1046" t="str">
        <f t="shared" si="130"/>
        <v>journalism</v>
      </c>
      <c r="R1046" t="str">
        <f t="shared" si="131"/>
        <v>audio</v>
      </c>
      <c r="S1046" s="14">
        <f t="shared" si="132"/>
        <v>42011.925937499997</v>
      </c>
      <c r="T1046" s="14">
        <f t="shared" si="133"/>
        <v>42068.852083333331</v>
      </c>
      <c r="U1046" s="14" t="str">
        <f t="shared" si="134"/>
        <v>Jan</v>
      </c>
      <c r="V1046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2.6599999999999997</v>
      </c>
      <c r="P1047" s="12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4">
        <f t="shared" si="132"/>
        <v>41844.874421296299</v>
      </c>
      <c r="T1047" s="14">
        <f t="shared" si="133"/>
        <v>41874.874421296299</v>
      </c>
      <c r="U1047" s="14" t="str">
        <f t="shared" si="134"/>
        <v>Jul</v>
      </c>
      <c r="V1047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12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4">
        <f t="shared" si="132"/>
        <v>42319.851388888885</v>
      </c>
      <c r="T1048" s="14">
        <f t="shared" si="133"/>
        <v>42364.851388888885</v>
      </c>
      <c r="U1048" s="14" t="str">
        <f t="shared" si="134"/>
        <v>Nov</v>
      </c>
      <c r="V1048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0.05</v>
      </c>
      <c r="P1049" s="12">
        <f t="shared" si="129"/>
        <v>1</v>
      </c>
      <c r="Q1049" t="str">
        <f t="shared" si="130"/>
        <v>journalism</v>
      </c>
      <c r="R1049" t="str">
        <f t="shared" si="131"/>
        <v>audio</v>
      </c>
      <c r="S1049" s="14">
        <f t="shared" si="132"/>
        <v>41918.818460648145</v>
      </c>
      <c r="T1049" s="14">
        <f t="shared" si="133"/>
        <v>41948.860127314816</v>
      </c>
      <c r="U1049" s="14" t="str">
        <f t="shared" si="134"/>
        <v>Oct</v>
      </c>
      <c r="V1049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</v>
      </c>
      <c r="P1050" s="12">
        <f t="shared" si="129"/>
        <v>53</v>
      </c>
      <c r="Q1050" t="str">
        <f t="shared" si="130"/>
        <v>journalism</v>
      </c>
      <c r="R1050" t="str">
        <f t="shared" si="131"/>
        <v>audio</v>
      </c>
      <c r="S1050" s="14">
        <f t="shared" si="132"/>
        <v>42598.053113425922</v>
      </c>
      <c r="T1050" s="14">
        <f t="shared" si="133"/>
        <v>42638.053113425922</v>
      </c>
      <c r="U1050" s="14" t="str">
        <f t="shared" si="134"/>
        <v>Aug</v>
      </c>
      <c r="V1050">
        <f t="shared" si="135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12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4">
        <f t="shared" si="132"/>
        <v>42382.431076388893</v>
      </c>
      <c r="T1051" s="14">
        <f t="shared" si="133"/>
        <v>42412.431076388893</v>
      </c>
      <c r="U1051" s="14" t="str">
        <f t="shared" si="134"/>
        <v>Jan</v>
      </c>
      <c r="V1051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1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4">
        <f t="shared" si="132"/>
        <v>42231.7971875</v>
      </c>
      <c r="T1052" s="14">
        <f t="shared" si="133"/>
        <v>42261.7971875</v>
      </c>
      <c r="U1052" s="14" t="str">
        <f t="shared" si="134"/>
        <v>Aug</v>
      </c>
      <c r="V1052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12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4">
        <f t="shared" si="132"/>
        <v>41850.014178240745</v>
      </c>
      <c r="T1053" s="14">
        <f t="shared" si="133"/>
        <v>41878.014178240745</v>
      </c>
      <c r="U1053" s="14" t="str">
        <f t="shared" si="134"/>
        <v>Jul</v>
      </c>
      <c r="V1053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12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4">
        <f t="shared" si="132"/>
        <v>42483.797395833331</v>
      </c>
      <c r="T1054" s="14">
        <f t="shared" si="133"/>
        <v>42527.839583333334</v>
      </c>
      <c r="U1054" s="14" t="str">
        <f t="shared" si="134"/>
        <v>Apr</v>
      </c>
      <c r="V1054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1</v>
      </c>
      <c r="P1055" s="12">
        <f t="shared" si="129"/>
        <v>15</v>
      </c>
      <c r="Q1055" t="str">
        <f t="shared" si="130"/>
        <v>journalism</v>
      </c>
      <c r="R1055" t="str">
        <f t="shared" si="131"/>
        <v>audio</v>
      </c>
      <c r="S1055" s="14">
        <f t="shared" si="132"/>
        <v>42775.172824074078</v>
      </c>
      <c r="T1055" s="14">
        <f t="shared" si="133"/>
        <v>42800.172824074078</v>
      </c>
      <c r="U1055" s="14" t="str">
        <f t="shared" si="134"/>
        <v>Feb</v>
      </c>
      <c r="V1055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12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4">
        <f t="shared" si="132"/>
        <v>41831.851840277777</v>
      </c>
      <c r="T1056" s="14">
        <f t="shared" si="133"/>
        <v>41861.916666666664</v>
      </c>
      <c r="U1056" s="14" t="str">
        <f t="shared" si="134"/>
        <v>Jul</v>
      </c>
      <c r="V1056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12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4">
        <f t="shared" si="132"/>
        <v>42406.992418981477</v>
      </c>
      <c r="T1057" s="14">
        <f t="shared" si="133"/>
        <v>42436.992418981477</v>
      </c>
      <c r="U1057" s="14" t="str">
        <f t="shared" si="134"/>
        <v>Feb</v>
      </c>
      <c r="V1057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12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4">
        <f t="shared" si="132"/>
        <v>42058.719641203701</v>
      </c>
      <c r="T1058" s="14">
        <f t="shared" si="133"/>
        <v>42118.677974537044</v>
      </c>
      <c r="U1058" s="14" t="str">
        <f t="shared" si="134"/>
        <v>Feb</v>
      </c>
      <c r="V1058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12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4">
        <f t="shared" si="132"/>
        <v>42678.871331018512</v>
      </c>
      <c r="T1059" s="14">
        <f t="shared" si="133"/>
        <v>42708.912997685184</v>
      </c>
      <c r="U1059" s="14" t="str">
        <f t="shared" si="134"/>
        <v>Nov</v>
      </c>
      <c r="V1059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12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4">
        <f t="shared" si="132"/>
        <v>42047.900960648149</v>
      </c>
      <c r="T1060" s="14">
        <f t="shared" si="133"/>
        <v>42089</v>
      </c>
      <c r="U1060" s="14" t="str">
        <f t="shared" si="134"/>
        <v>Feb</v>
      </c>
      <c r="V1060">
        <f t="shared" si="135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12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4">
        <f t="shared" si="132"/>
        <v>42046.79</v>
      </c>
      <c r="T1061" s="14">
        <f t="shared" si="133"/>
        <v>42076.748333333337</v>
      </c>
      <c r="U1061" s="14" t="str">
        <f t="shared" si="134"/>
        <v>Feb</v>
      </c>
      <c r="V1061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1</v>
      </c>
      <c r="P1062" s="12">
        <f t="shared" si="129"/>
        <v>50</v>
      </c>
      <c r="Q1062" t="str">
        <f t="shared" si="130"/>
        <v>journalism</v>
      </c>
      <c r="R1062" t="str">
        <f t="shared" si="131"/>
        <v>audio</v>
      </c>
      <c r="S1062" s="14">
        <f t="shared" si="132"/>
        <v>42079.913113425922</v>
      </c>
      <c r="T1062" s="14">
        <f t="shared" si="133"/>
        <v>42109.913113425922</v>
      </c>
      <c r="U1062" s="14" t="str">
        <f t="shared" si="134"/>
        <v>Mar</v>
      </c>
      <c r="V1062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12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4">
        <f t="shared" si="132"/>
        <v>42432.276712962965</v>
      </c>
      <c r="T1063" s="14">
        <f t="shared" si="133"/>
        <v>42492.041666666672</v>
      </c>
      <c r="U1063" s="14" t="str">
        <f t="shared" si="134"/>
        <v>Mar</v>
      </c>
      <c r="V1063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95.477386934673376</v>
      </c>
      <c r="P1064" s="12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4">
        <f t="shared" si="132"/>
        <v>42556.807187500002</v>
      </c>
      <c r="T1064" s="14">
        <f t="shared" si="133"/>
        <v>42563.807187500002</v>
      </c>
      <c r="U1064" s="14" t="str">
        <f t="shared" si="134"/>
        <v>Jul</v>
      </c>
      <c r="V1064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12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4">
        <f t="shared" si="132"/>
        <v>42583.030810185184</v>
      </c>
      <c r="T1065" s="14">
        <f t="shared" si="133"/>
        <v>42613.030810185184</v>
      </c>
      <c r="U1065" s="14" t="str">
        <f t="shared" si="134"/>
        <v>Aug</v>
      </c>
      <c r="V1065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</v>
      </c>
      <c r="P1066" s="12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4">
        <f t="shared" si="132"/>
        <v>41417.228043981479</v>
      </c>
      <c r="T1066" s="14">
        <f t="shared" si="133"/>
        <v>41462.228043981479</v>
      </c>
      <c r="U1066" s="14" t="str">
        <f t="shared" si="134"/>
        <v>May</v>
      </c>
      <c r="V1066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</v>
      </c>
      <c r="P1067" s="12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4">
        <f t="shared" si="132"/>
        <v>41661.381041666667</v>
      </c>
      <c r="T1067" s="14">
        <f t="shared" si="133"/>
        <v>41689.381041666667</v>
      </c>
      <c r="U1067" s="14" t="str">
        <f t="shared" si="134"/>
        <v>Jan</v>
      </c>
      <c r="V1067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</v>
      </c>
      <c r="P1068" s="12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4">
        <f t="shared" si="132"/>
        <v>41445.962754629632</v>
      </c>
      <c r="T1068" s="14">
        <f t="shared" si="133"/>
        <v>41490.962754629632</v>
      </c>
      <c r="U1068" s="14" t="str">
        <f t="shared" si="134"/>
        <v>Jun</v>
      </c>
      <c r="V1068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26</v>
      </c>
      <c r="P1069" s="12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4">
        <f t="shared" si="132"/>
        <v>41599.855682870373</v>
      </c>
      <c r="T1069" s="14">
        <f t="shared" si="133"/>
        <v>41629.855682870373</v>
      </c>
      <c r="U1069" s="14" t="str">
        <f t="shared" si="134"/>
        <v>Nov</v>
      </c>
      <c r="V1069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0.15</v>
      </c>
      <c r="P1070" s="12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4">
        <f t="shared" si="132"/>
        <v>42440.371111111104</v>
      </c>
      <c r="T1070" s="14">
        <f t="shared" si="133"/>
        <v>42470.329444444447</v>
      </c>
      <c r="U1070" s="14" t="str">
        <f t="shared" si="134"/>
        <v>Mar</v>
      </c>
      <c r="V1070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38.636363636363633</v>
      </c>
      <c r="P1071" s="12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4">
        <f t="shared" si="132"/>
        <v>41572.229849537034</v>
      </c>
      <c r="T1071" s="14">
        <f t="shared" si="133"/>
        <v>41604.271516203706</v>
      </c>
      <c r="U1071" s="14" t="str">
        <f t="shared" si="134"/>
        <v>Oct</v>
      </c>
      <c r="V1071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0.70000000000000007</v>
      </c>
      <c r="P1072" s="1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4">
        <f t="shared" si="132"/>
        <v>41163.011828703704</v>
      </c>
      <c r="T1072" s="14">
        <f t="shared" si="133"/>
        <v>41183.011828703704</v>
      </c>
      <c r="U1072" s="14" t="str">
        <f t="shared" si="134"/>
        <v>Sep</v>
      </c>
      <c r="V1072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12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4">
        <f t="shared" si="132"/>
        <v>42295.753391203703</v>
      </c>
      <c r="T1073" s="14">
        <f t="shared" si="133"/>
        <v>42325.795057870375</v>
      </c>
      <c r="U1073" s="14" t="str">
        <f t="shared" si="134"/>
        <v>Oct</v>
      </c>
      <c r="V1073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6.8000000000000005E-2</v>
      </c>
      <c r="P1074" s="12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4">
        <f t="shared" si="132"/>
        <v>41645.832141203704</v>
      </c>
      <c r="T1074" s="14">
        <f t="shared" si="133"/>
        <v>41675.832141203704</v>
      </c>
      <c r="U1074" s="14" t="str">
        <f t="shared" si="134"/>
        <v>Jan</v>
      </c>
      <c r="V1074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1.3333333333333335</v>
      </c>
      <c r="P1075" s="12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4">
        <f t="shared" si="132"/>
        <v>40802.964594907404</v>
      </c>
      <c r="T1075" s="14">
        <f t="shared" si="133"/>
        <v>40832.964594907404</v>
      </c>
      <c r="U1075" s="14" t="str">
        <f t="shared" si="134"/>
        <v>Sep</v>
      </c>
      <c r="V1075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6.3092592592592585</v>
      </c>
      <c r="P1076" s="12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4">
        <f t="shared" si="132"/>
        <v>41613.172974537039</v>
      </c>
      <c r="T1076" s="14">
        <f t="shared" si="133"/>
        <v>41643.172974537039</v>
      </c>
      <c r="U1076" s="14" t="str">
        <f t="shared" si="134"/>
        <v>Dec</v>
      </c>
      <c r="V1076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4.5</v>
      </c>
      <c r="P1077" s="12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4">
        <f t="shared" si="132"/>
        <v>41005.904120370367</v>
      </c>
      <c r="T1077" s="14">
        <f t="shared" si="133"/>
        <v>41035.904120370367</v>
      </c>
      <c r="U1077" s="14" t="str">
        <f t="shared" si="134"/>
        <v>Apr</v>
      </c>
      <c r="V1077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62.765333333333331</v>
      </c>
      <c r="P1078" s="12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4">
        <f t="shared" si="132"/>
        <v>41838.377893518518</v>
      </c>
      <c r="T1078" s="14">
        <f t="shared" si="133"/>
        <v>41893.377893518518</v>
      </c>
      <c r="U1078" s="14" t="str">
        <f t="shared" si="134"/>
        <v>Jul</v>
      </c>
      <c r="V1078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29.376000000000001</v>
      </c>
      <c r="P1079" s="12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4">
        <f t="shared" si="132"/>
        <v>42353.16679398148</v>
      </c>
      <c r="T1079" s="14">
        <f t="shared" si="133"/>
        <v>42383.16679398148</v>
      </c>
      <c r="U1079" s="14" t="str">
        <f t="shared" si="134"/>
        <v>Dec</v>
      </c>
      <c r="V1079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7.5</v>
      </c>
      <c r="P1080" s="12">
        <f t="shared" si="129"/>
        <v>9</v>
      </c>
      <c r="Q1080" t="str">
        <f t="shared" si="130"/>
        <v>games</v>
      </c>
      <c r="R1080" t="str">
        <f t="shared" si="131"/>
        <v>video games</v>
      </c>
      <c r="S1080" s="14">
        <f t="shared" si="132"/>
        <v>40701.195844907408</v>
      </c>
      <c r="T1080" s="14">
        <f t="shared" si="133"/>
        <v>40746.195844907408</v>
      </c>
      <c r="U1080" s="14" t="str">
        <f t="shared" si="134"/>
        <v>Jun</v>
      </c>
      <c r="V1080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2.6076923076923078</v>
      </c>
      <c r="P1081" s="12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4">
        <f t="shared" si="132"/>
        <v>42479.566388888896</v>
      </c>
      <c r="T1081" s="14">
        <f t="shared" si="133"/>
        <v>42504.566388888896</v>
      </c>
      <c r="U1081" s="14" t="str">
        <f t="shared" si="134"/>
        <v>Apr</v>
      </c>
      <c r="V1081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9.1050000000000004</v>
      </c>
      <c r="P1082" s="1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4">
        <f t="shared" si="132"/>
        <v>41740.138113425928</v>
      </c>
      <c r="T1082" s="14">
        <f t="shared" si="133"/>
        <v>41770.138113425928</v>
      </c>
      <c r="U1082" s="14" t="str">
        <f t="shared" si="134"/>
        <v>Apr</v>
      </c>
      <c r="V1082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1.7647058823529412E-2</v>
      </c>
      <c r="P1083" s="12">
        <f t="shared" si="129"/>
        <v>3</v>
      </c>
      <c r="Q1083" t="str">
        <f t="shared" si="130"/>
        <v>games</v>
      </c>
      <c r="R1083" t="str">
        <f t="shared" si="131"/>
        <v>video games</v>
      </c>
      <c r="S1083" s="14">
        <f t="shared" si="132"/>
        <v>42002.926990740743</v>
      </c>
      <c r="T1083" s="14">
        <f t="shared" si="133"/>
        <v>42032.926990740743</v>
      </c>
      <c r="U1083" s="14" t="str">
        <f t="shared" si="134"/>
        <v>Dec</v>
      </c>
      <c r="V1083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0.55999999999999994</v>
      </c>
      <c r="P1084" s="12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4">
        <f t="shared" si="132"/>
        <v>41101.906111111115</v>
      </c>
      <c r="T1084" s="14">
        <f t="shared" si="133"/>
        <v>41131.906111111115</v>
      </c>
      <c r="U1084" s="14" t="str">
        <f t="shared" si="134"/>
        <v>Jul</v>
      </c>
      <c r="V1084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0.82000000000000006</v>
      </c>
      <c r="P1085" s="12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4">
        <f t="shared" si="132"/>
        <v>41793.659525462965</v>
      </c>
      <c r="T1085" s="14">
        <f t="shared" si="133"/>
        <v>41853.659525462965</v>
      </c>
      <c r="U1085" s="14" t="str">
        <f t="shared" si="134"/>
        <v>Jun</v>
      </c>
      <c r="V1085">
        <f t="shared" si="135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12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4">
        <f t="shared" si="132"/>
        <v>41829.912083333329</v>
      </c>
      <c r="T1086" s="14">
        <f t="shared" si="133"/>
        <v>41859.912083333329</v>
      </c>
      <c r="U1086" s="14" t="str">
        <f t="shared" si="134"/>
        <v>Jul</v>
      </c>
      <c r="V1086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</v>
      </c>
      <c r="P1087" s="12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4">
        <f t="shared" si="132"/>
        <v>42413.671006944445</v>
      </c>
      <c r="T1087" s="14">
        <f t="shared" si="133"/>
        <v>42443.629340277781</v>
      </c>
      <c r="U1087" s="14" t="str">
        <f t="shared" si="134"/>
        <v>Feb</v>
      </c>
      <c r="V1087">
        <f t="shared" si="135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8.3333333333333343E-2</v>
      </c>
      <c r="P1088" s="12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4">
        <f t="shared" si="132"/>
        <v>41845.866793981484</v>
      </c>
      <c r="T1088" s="14">
        <f t="shared" si="133"/>
        <v>41875.866793981484</v>
      </c>
      <c r="U1088" s="14" t="str">
        <f t="shared" si="134"/>
        <v>Jul</v>
      </c>
      <c r="V1088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12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4">
        <f t="shared" si="132"/>
        <v>41775.713969907411</v>
      </c>
      <c r="T1089" s="14">
        <f t="shared" si="133"/>
        <v>41805.713969907411</v>
      </c>
      <c r="U1089" s="14" t="str">
        <f t="shared" si="134"/>
        <v>May</v>
      </c>
      <c r="V1089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14.182977777777777</v>
      </c>
      <c r="P1090" s="12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4">
        <f t="shared" si="132"/>
        <v>41723.799386574072</v>
      </c>
      <c r="T1090" s="14">
        <f t="shared" si="133"/>
        <v>41753.799386574072</v>
      </c>
      <c r="U1090" s="14" t="str">
        <f t="shared" si="134"/>
        <v>Mar</v>
      </c>
      <c r="V1090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(E1091/D1091)*100</f>
        <v>7.8266666666666662</v>
      </c>
      <c r="P1091" s="12">
        <f t="shared" ref="P1091:P1154" si="137">(E1091/L1091)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 - FIND("/",N1091))</f>
        <v>video games</v>
      </c>
      <c r="S1091" s="14">
        <f t="shared" ref="S1091:S1154" si="140">(((J1091/60)/60)/24)+DATE(1970,1,1)</f>
        <v>42151.189525462964</v>
      </c>
      <c r="T1091" s="14">
        <f t="shared" ref="T1091:T1154" si="141">(((I1091/60)/60)/24)+DATE(1970,1,1)</f>
        <v>42181.189525462964</v>
      </c>
      <c r="U1091" s="14" t="str">
        <f t="shared" ref="U1091:U1154" si="142">TEXT(S1091,"mmm")</f>
        <v>May</v>
      </c>
      <c r="V1091">
        <f t="shared" ref="V1091:V1154" si="143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3.8464497269020695E-2</v>
      </c>
      <c r="P1092" s="12">
        <f t="shared" si="137"/>
        <v>5</v>
      </c>
      <c r="Q1092" t="str">
        <f t="shared" si="138"/>
        <v>games</v>
      </c>
      <c r="R1092" t="str">
        <f t="shared" si="139"/>
        <v>video games</v>
      </c>
      <c r="S1092" s="14">
        <f t="shared" si="140"/>
        <v>42123.185798611114</v>
      </c>
      <c r="T1092" s="14">
        <f t="shared" si="141"/>
        <v>42153.185798611114</v>
      </c>
      <c r="U1092" s="14" t="str">
        <f t="shared" si="142"/>
        <v>Apr</v>
      </c>
      <c r="V1092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12.5</v>
      </c>
      <c r="P1093" s="12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4">
        <f t="shared" si="140"/>
        <v>42440.820277777777</v>
      </c>
      <c r="T1093" s="14">
        <f t="shared" si="141"/>
        <v>42470.778611111105</v>
      </c>
      <c r="U1093" s="14" t="str">
        <f t="shared" si="142"/>
        <v>Mar</v>
      </c>
      <c r="V1093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</v>
      </c>
      <c r="P1094" s="12">
        <f t="shared" si="137"/>
        <v>3</v>
      </c>
      <c r="Q1094" t="str">
        <f t="shared" si="138"/>
        <v>games</v>
      </c>
      <c r="R1094" t="str">
        <f t="shared" si="139"/>
        <v>video games</v>
      </c>
      <c r="S1094" s="14">
        <f t="shared" si="140"/>
        <v>41250.025902777779</v>
      </c>
      <c r="T1094" s="14">
        <f t="shared" si="141"/>
        <v>41280.025902777779</v>
      </c>
      <c r="U1094" s="14" t="str">
        <f t="shared" si="142"/>
        <v>Dec</v>
      </c>
      <c r="V1094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14.083333333333334</v>
      </c>
      <c r="P1095" s="12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4">
        <f t="shared" si="140"/>
        <v>42396.973807870367</v>
      </c>
      <c r="T1095" s="14">
        <f t="shared" si="141"/>
        <v>42411.973807870367</v>
      </c>
      <c r="U1095" s="14" t="str">
        <f t="shared" si="142"/>
        <v>Jan</v>
      </c>
      <c r="V1095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18.300055555555556</v>
      </c>
      <c r="P1096" s="12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4">
        <f t="shared" si="140"/>
        <v>40795.713344907403</v>
      </c>
      <c r="T1096" s="14">
        <f t="shared" si="141"/>
        <v>40825.713344907403</v>
      </c>
      <c r="U1096" s="14" t="str">
        <f t="shared" si="142"/>
        <v>Sep</v>
      </c>
      <c r="V1096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</v>
      </c>
      <c r="P1097" s="12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4">
        <f t="shared" si="140"/>
        <v>41486.537268518521</v>
      </c>
      <c r="T1097" s="14">
        <f t="shared" si="141"/>
        <v>41516.537268518521</v>
      </c>
      <c r="U1097" s="14" t="str">
        <f t="shared" si="142"/>
        <v>Jul</v>
      </c>
      <c r="V1097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17.933333333333334</v>
      </c>
      <c r="P1098" s="12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4">
        <f t="shared" si="140"/>
        <v>41885.51798611111</v>
      </c>
      <c r="T1098" s="14">
        <f t="shared" si="141"/>
        <v>41916.145833333336</v>
      </c>
      <c r="U1098" s="14" t="str">
        <f t="shared" si="142"/>
        <v>Sep</v>
      </c>
      <c r="V1098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4.7E-2</v>
      </c>
      <c r="P1099" s="12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4">
        <f t="shared" si="140"/>
        <v>41660.792557870373</v>
      </c>
      <c r="T1099" s="14">
        <f t="shared" si="141"/>
        <v>41700.792557870373</v>
      </c>
      <c r="U1099" s="14" t="str">
        <f t="shared" si="142"/>
        <v>Jan</v>
      </c>
      <c r="V1099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7.2120000000000006</v>
      </c>
      <c r="P1100" s="12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4">
        <f t="shared" si="140"/>
        <v>41712.762673611112</v>
      </c>
      <c r="T1100" s="14">
        <f t="shared" si="141"/>
        <v>41742.762673611112</v>
      </c>
      <c r="U1100" s="14" t="str">
        <f t="shared" si="142"/>
        <v>Mar</v>
      </c>
      <c r="V1100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0.5</v>
      </c>
      <c r="P1101" s="12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4">
        <f t="shared" si="140"/>
        <v>42107.836435185185</v>
      </c>
      <c r="T1101" s="14">
        <f t="shared" si="141"/>
        <v>42137.836435185185</v>
      </c>
      <c r="U1101" s="14" t="str">
        <f t="shared" si="142"/>
        <v>Apr</v>
      </c>
      <c r="V1101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</v>
      </c>
      <c r="P1102" s="1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4">
        <f t="shared" si="140"/>
        <v>42384.110775462963</v>
      </c>
      <c r="T1102" s="14">
        <f t="shared" si="141"/>
        <v>42414.110775462963</v>
      </c>
      <c r="U1102" s="14" t="str">
        <f t="shared" si="142"/>
        <v>Jan</v>
      </c>
      <c r="V1102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4.1000000000000002E-2</v>
      </c>
      <c r="P1103" s="12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4">
        <f t="shared" si="140"/>
        <v>42538.77243055556</v>
      </c>
      <c r="T1103" s="14">
        <f t="shared" si="141"/>
        <v>42565.758333333331</v>
      </c>
      <c r="U1103" s="14" t="str">
        <f t="shared" si="142"/>
        <v>Jun</v>
      </c>
      <c r="V1103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5.3125</v>
      </c>
      <c r="P1104" s="12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4">
        <f t="shared" si="140"/>
        <v>41577.045428240745</v>
      </c>
      <c r="T1104" s="14">
        <f t="shared" si="141"/>
        <v>41617.249305555553</v>
      </c>
      <c r="U1104" s="14" t="str">
        <f t="shared" si="142"/>
        <v>Oct</v>
      </c>
      <c r="V1104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</v>
      </c>
      <c r="P1105" s="12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4">
        <f t="shared" si="140"/>
        <v>42479.22210648148</v>
      </c>
      <c r="T1105" s="14">
        <f t="shared" si="141"/>
        <v>42539.22210648148</v>
      </c>
      <c r="U1105" s="14" t="str">
        <f t="shared" si="142"/>
        <v>Apr</v>
      </c>
      <c r="V1105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4.9516666666666671</v>
      </c>
      <c r="P1106" s="12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4">
        <f t="shared" si="140"/>
        <v>41771.40996527778</v>
      </c>
      <c r="T1106" s="14">
        <f t="shared" si="141"/>
        <v>41801.40996527778</v>
      </c>
      <c r="U1106" s="14" t="str">
        <f t="shared" si="142"/>
        <v>May</v>
      </c>
      <c r="V1106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0.159</v>
      </c>
      <c r="P1107" s="12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4">
        <f t="shared" si="140"/>
        <v>41692.135729166665</v>
      </c>
      <c r="T1107" s="14">
        <f t="shared" si="141"/>
        <v>41722.0940625</v>
      </c>
      <c r="U1107" s="14" t="str">
        <f t="shared" si="142"/>
        <v>Feb</v>
      </c>
      <c r="V1107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41.25</v>
      </c>
      <c r="P1108" s="12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4">
        <f t="shared" si="140"/>
        <v>40973.740451388891</v>
      </c>
      <c r="T1108" s="14">
        <f t="shared" si="141"/>
        <v>41003.698784722219</v>
      </c>
      <c r="U1108" s="14" t="str">
        <f t="shared" si="142"/>
        <v>Mar</v>
      </c>
      <c r="V1108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12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4">
        <f t="shared" si="140"/>
        <v>41813.861388888887</v>
      </c>
      <c r="T1109" s="14">
        <f t="shared" si="141"/>
        <v>41843.861388888887</v>
      </c>
      <c r="U1109" s="14" t="str">
        <f t="shared" si="142"/>
        <v>Jun</v>
      </c>
      <c r="V1109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</v>
      </c>
      <c r="P1110" s="12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4">
        <f t="shared" si="140"/>
        <v>40952.636979166666</v>
      </c>
      <c r="T1110" s="14">
        <f t="shared" si="141"/>
        <v>41012.595312500001</v>
      </c>
      <c r="U1110" s="14" t="str">
        <f t="shared" si="142"/>
        <v>Feb</v>
      </c>
      <c r="V1110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0.44999999999999996</v>
      </c>
      <c r="P1111" s="12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4">
        <f t="shared" si="140"/>
        <v>42662.752199074079</v>
      </c>
      <c r="T1111" s="14">
        <f t="shared" si="141"/>
        <v>42692.793865740736</v>
      </c>
      <c r="U1111" s="14" t="str">
        <f t="shared" si="142"/>
        <v>Oct</v>
      </c>
      <c r="V1111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0.51</v>
      </c>
      <c r="P1112" s="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4">
        <f t="shared" si="140"/>
        <v>41220.933124999996</v>
      </c>
      <c r="T1112" s="14">
        <f t="shared" si="141"/>
        <v>41250.933124999996</v>
      </c>
      <c r="U1112" s="14" t="str">
        <f t="shared" si="142"/>
        <v>Nov</v>
      </c>
      <c r="V1112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0.04</v>
      </c>
      <c r="P1113" s="12">
        <f t="shared" si="137"/>
        <v>1</v>
      </c>
      <c r="Q1113" t="str">
        <f t="shared" si="138"/>
        <v>games</v>
      </c>
      <c r="R1113" t="str">
        <f t="shared" si="139"/>
        <v>video games</v>
      </c>
      <c r="S1113" s="14">
        <f t="shared" si="140"/>
        <v>42347.203587962969</v>
      </c>
      <c r="T1113" s="14">
        <f t="shared" si="141"/>
        <v>42377.203587962969</v>
      </c>
      <c r="U1113" s="14" t="str">
        <f t="shared" si="142"/>
        <v>Dec</v>
      </c>
      <c r="V1113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35.537409090909087</v>
      </c>
      <c r="P1114" s="12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4">
        <f t="shared" si="140"/>
        <v>41963.759386574078</v>
      </c>
      <c r="T1114" s="14">
        <f t="shared" si="141"/>
        <v>42023.354166666672</v>
      </c>
      <c r="U1114" s="14" t="str">
        <f t="shared" si="142"/>
        <v>Nov</v>
      </c>
      <c r="V1114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0.5</v>
      </c>
      <c r="P1115" s="12">
        <f t="shared" si="137"/>
        <v>5</v>
      </c>
      <c r="Q1115" t="str">
        <f t="shared" si="138"/>
        <v>games</v>
      </c>
      <c r="R1115" t="str">
        <f t="shared" si="139"/>
        <v>video games</v>
      </c>
      <c r="S1115" s="14">
        <f t="shared" si="140"/>
        <v>41835.977083333331</v>
      </c>
      <c r="T1115" s="14">
        <f t="shared" si="141"/>
        <v>41865.977083333331</v>
      </c>
      <c r="U1115" s="14" t="str">
        <f t="shared" si="142"/>
        <v>Jul</v>
      </c>
      <c r="V1115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0.16666666666666669</v>
      </c>
      <c r="P1116" s="12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4">
        <f t="shared" si="140"/>
        <v>41526.345914351856</v>
      </c>
      <c r="T1116" s="14">
        <f t="shared" si="141"/>
        <v>41556.345914351856</v>
      </c>
      <c r="U1116" s="14" t="str">
        <f t="shared" si="142"/>
        <v>Sep</v>
      </c>
      <c r="V1116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0.13250000000000001</v>
      </c>
      <c r="P1117" s="12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4">
        <f t="shared" si="140"/>
        <v>42429.695543981477</v>
      </c>
      <c r="T1117" s="14">
        <f t="shared" si="141"/>
        <v>42459.653877314813</v>
      </c>
      <c r="U1117" s="14" t="str">
        <f t="shared" si="142"/>
        <v>Feb</v>
      </c>
      <c r="V1117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3.5704000000000007E-2</v>
      </c>
      <c r="P1118" s="12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4">
        <f t="shared" si="140"/>
        <v>41009.847314814811</v>
      </c>
      <c r="T1118" s="14">
        <f t="shared" si="141"/>
        <v>41069.847314814811</v>
      </c>
      <c r="U1118" s="14" t="str">
        <f t="shared" si="142"/>
        <v>Apr</v>
      </c>
      <c r="V1118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8.3000000000000007</v>
      </c>
      <c r="P1119" s="12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4">
        <f t="shared" si="140"/>
        <v>42333.598530092597</v>
      </c>
      <c r="T1119" s="14">
        <f t="shared" si="141"/>
        <v>42363.598530092597</v>
      </c>
      <c r="U1119" s="14" t="str">
        <f t="shared" si="142"/>
        <v>Nov</v>
      </c>
      <c r="V1119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</v>
      </c>
      <c r="P1120" s="12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4">
        <f t="shared" si="140"/>
        <v>41704.16642361111</v>
      </c>
      <c r="T1120" s="14">
        <f t="shared" si="141"/>
        <v>41734.124756944446</v>
      </c>
      <c r="U1120" s="14" t="str">
        <f t="shared" si="142"/>
        <v>Mar</v>
      </c>
      <c r="V1120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0.23809523809523811</v>
      </c>
      <c r="P1121" s="12">
        <f t="shared" si="137"/>
        <v>5</v>
      </c>
      <c r="Q1121" t="str">
        <f t="shared" si="138"/>
        <v>games</v>
      </c>
      <c r="R1121" t="str">
        <f t="shared" si="139"/>
        <v>video games</v>
      </c>
      <c r="S1121" s="14">
        <f t="shared" si="140"/>
        <v>41722.792407407411</v>
      </c>
      <c r="T1121" s="14">
        <f t="shared" si="141"/>
        <v>41735.792407407411</v>
      </c>
      <c r="U1121" s="14" t="str">
        <f t="shared" si="142"/>
        <v>Mar</v>
      </c>
      <c r="V1121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1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4">
        <f t="shared" si="140"/>
        <v>40799.872685185182</v>
      </c>
      <c r="T1122" s="14">
        <f t="shared" si="141"/>
        <v>40844.872685185182</v>
      </c>
      <c r="U1122" s="14" t="str">
        <f t="shared" si="142"/>
        <v>Sep</v>
      </c>
      <c r="V1122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1.1599999999999999E-2</v>
      </c>
      <c r="P1123" s="12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4">
        <f t="shared" si="140"/>
        <v>42412.934212962966</v>
      </c>
      <c r="T1123" s="14">
        <f t="shared" si="141"/>
        <v>42442.892546296294</v>
      </c>
      <c r="U1123" s="14" t="str">
        <f t="shared" si="142"/>
        <v>Feb</v>
      </c>
      <c r="V1123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12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4">
        <f t="shared" si="140"/>
        <v>41410.703993055555</v>
      </c>
      <c r="T1124" s="14">
        <f t="shared" si="141"/>
        <v>41424.703993055555</v>
      </c>
      <c r="U1124" s="14" t="str">
        <f t="shared" si="142"/>
        <v>May</v>
      </c>
      <c r="V1124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0.22</v>
      </c>
      <c r="P1125" s="12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4">
        <f t="shared" si="140"/>
        <v>41718.5237037037</v>
      </c>
      <c r="T1125" s="14">
        <f t="shared" si="141"/>
        <v>41748.5237037037</v>
      </c>
      <c r="U1125" s="14" t="str">
        <f t="shared" si="142"/>
        <v>Mar</v>
      </c>
      <c r="V1125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0.47222222222222221</v>
      </c>
      <c r="P1126" s="12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4">
        <f t="shared" si="140"/>
        <v>42094.667256944449</v>
      </c>
      <c r="T1126" s="14">
        <f t="shared" si="141"/>
        <v>42124.667256944449</v>
      </c>
      <c r="U1126" s="14" t="str">
        <f t="shared" si="142"/>
        <v>Mar</v>
      </c>
      <c r="V1126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12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4">
        <f t="shared" si="140"/>
        <v>42212.624189814815</v>
      </c>
      <c r="T1127" s="14">
        <f t="shared" si="141"/>
        <v>42272.624189814815</v>
      </c>
      <c r="U1127" s="14" t="str">
        <f t="shared" si="142"/>
        <v>Jul</v>
      </c>
      <c r="V1127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0.5</v>
      </c>
      <c r="P1128" s="12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4">
        <f t="shared" si="140"/>
        <v>42535.327476851846</v>
      </c>
      <c r="T1128" s="14">
        <f t="shared" si="141"/>
        <v>42565.327476851846</v>
      </c>
      <c r="U1128" s="14" t="str">
        <f t="shared" si="142"/>
        <v>Jun</v>
      </c>
      <c r="V1128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</v>
      </c>
      <c r="P1129" s="12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4">
        <f t="shared" si="140"/>
        <v>41926.854166666664</v>
      </c>
      <c r="T1129" s="14">
        <f t="shared" si="141"/>
        <v>41957.895833333328</v>
      </c>
      <c r="U1129" s="14" t="str">
        <f t="shared" si="142"/>
        <v>Oct</v>
      </c>
      <c r="V1129">
        <f t="shared" si="143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0.1</v>
      </c>
      <c r="P1130" s="12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4">
        <f t="shared" si="140"/>
        <v>41828.649502314816</v>
      </c>
      <c r="T1130" s="14">
        <f t="shared" si="141"/>
        <v>41858.649502314816</v>
      </c>
      <c r="U1130" s="14" t="str">
        <f t="shared" si="142"/>
        <v>Jul</v>
      </c>
      <c r="V1130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0.105</v>
      </c>
      <c r="P1131" s="12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4">
        <f t="shared" si="140"/>
        <v>42496.264965277776</v>
      </c>
      <c r="T1131" s="14">
        <f t="shared" si="141"/>
        <v>42526.264965277776</v>
      </c>
      <c r="U1131" s="14" t="str">
        <f t="shared" si="142"/>
        <v>May</v>
      </c>
      <c r="V1131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0.22</v>
      </c>
      <c r="P1132" s="1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4">
        <f t="shared" si="140"/>
        <v>41908.996527777781</v>
      </c>
      <c r="T1132" s="14">
        <f t="shared" si="141"/>
        <v>41969.038194444445</v>
      </c>
      <c r="U1132" s="14" t="str">
        <f t="shared" si="142"/>
        <v>Sep</v>
      </c>
      <c r="V1132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12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4">
        <f t="shared" si="140"/>
        <v>42332.908194444448</v>
      </c>
      <c r="T1133" s="14">
        <f t="shared" si="141"/>
        <v>42362.908194444448</v>
      </c>
      <c r="U1133" s="14" t="str">
        <f t="shared" si="142"/>
        <v>Nov</v>
      </c>
      <c r="V1133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14.38</v>
      </c>
      <c r="P1134" s="12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4">
        <f t="shared" si="140"/>
        <v>42706.115405092598</v>
      </c>
      <c r="T1134" s="14">
        <f t="shared" si="141"/>
        <v>42736.115405092598</v>
      </c>
      <c r="U1134" s="14" t="str">
        <f t="shared" si="142"/>
        <v>Dec</v>
      </c>
      <c r="V1134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0.66666666666666674</v>
      </c>
      <c r="P1135" s="12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4">
        <f t="shared" si="140"/>
        <v>41821.407187500001</v>
      </c>
      <c r="T1135" s="14">
        <f t="shared" si="141"/>
        <v>41851.407187500001</v>
      </c>
      <c r="U1135" s="14" t="str">
        <f t="shared" si="142"/>
        <v>Jul</v>
      </c>
      <c r="V1135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4.0000000000000001E-3</v>
      </c>
      <c r="P1136" s="12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4">
        <f t="shared" si="140"/>
        <v>41958.285046296296</v>
      </c>
      <c r="T1136" s="14">
        <f t="shared" si="141"/>
        <v>41972.189583333333</v>
      </c>
      <c r="U1136" s="14" t="str">
        <f t="shared" si="142"/>
        <v>Nov</v>
      </c>
      <c r="V1136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5</v>
      </c>
      <c r="P1137" s="12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4">
        <f t="shared" si="140"/>
        <v>42558.989513888882</v>
      </c>
      <c r="T1137" s="14">
        <f t="shared" si="141"/>
        <v>42588.989513888882</v>
      </c>
      <c r="U1137" s="14" t="str">
        <f t="shared" si="142"/>
        <v>Jul</v>
      </c>
      <c r="V1137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6.4439140811455857</v>
      </c>
      <c r="P1138" s="12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4">
        <f t="shared" si="140"/>
        <v>42327.671631944439</v>
      </c>
      <c r="T1138" s="14">
        <f t="shared" si="141"/>
        <v>42357.671631944439</v>
      </c>
      <c r="U1138" s="14" t="str">
        <f t="shared" si="142"/>
        <v>Nov</v>
      </c>
      <c r="V1138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39.5</v>
      </c>
      <c r="P1139" s="12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4">
        <f t="shared" si="140"/>
        <v>42453.819687499999</v>
      </c>
      <c r="T1139" s="14">
        <f t="shared" si="141"/>
        <v>42483.819687499999</v>
      </c>
      <c r="U1139" s="14" t="str">
        <f t="shared" si="142"/>
        <v>Mar</v>
      </c>
      <c r="V1139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0.35714285714285715</v>
      </c>
      <c r="P1140" s="12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4">
        <f t="shared" si="140"/>
        <v>42736.9066087963</v>
      </c>
      <c r="T1140" s="14">
        <f t="shared" si="141"/>
        <v>42756.9066087963</v>
      </c>
      <c r="U1140" s="14" t="str">
        <f t="shared" si="142"/>
        <v>Jan</v>
      </c>
      <c r="V1140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6.25E-2</v>
      </c>
      <c r="P1141" s="12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4">
        <f t="shared" si="140"/>
        <v>41975.347523148142</v>
      </c>
      <c r="T1141" s="14">
        <f t="shared" si="141"/>
        <v>42005.347523148142</v>
      </c>
      <c r="U1141" s="14" t="str">
        <f t="shared" si="142"/>
        <v>Dec</v>
      </c>
      <c r="V1141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1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4">
        <f t="shared" si="140"/>
        <v>42192.462048611109</v>
      </c>
      <c r="T1142" s="14">
        <f t="shared" si="141"/>
        <v>42222.462048611109</v>
      </c>
      <c r="U1142" s="14" t="str">
        <f t="shared" si="142"/>
        <v>Jul</v>
      </c>
      <c r="V1142">
        <f t="shared" si="143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12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4">
        <f t="shared" si="140"/>
        <v>42164.699652777781</v>
      </c>
      <c r="T1143" s="14">
        <f t="shared" si="141"/>
        <v>42194.699652777781</v>
      </c>
      <c r="U1143" s="14" t="str">
        <f t="shared" si="142"/>
        <v>Jun</v>
      </c>
      <c r="V1143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12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4">
        <f t="shared" si="140"/>
        <v>42022.006099537044</v>
      </c>
      <c r="T1144" s="14">
        <f t="shared" si="141"/>
        <v>42052.006099537044</v>
      </c>
      <c r="U1144" s="14" t="str">
        <f t="shared" si="142"/>
        <v>Jan</v>
      </c>
      <c r="V1144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0.41333333333333333</v>
      </c>
      <c r="P1145" s="12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4">
        <f t="shared" si="140"/>
        <v>42325.19358796296</v>
      </c>
      <c r="T1145" s="14">
        <f t="shared" si="141"/>
        <v>42355.19358796296</v>
      </c>
      <c r="U1145" s="14" t="str">
        <f t="shared" si="142"/>
        <v>Nov</v>
      </c>
      <c r="V1145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12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4">
        <f t="shared" si="140"/>
        <v>42093.181944444441</v>
      </c>
      <c r="T1146" s="14">
        <f t="shared" si="141"/>
        <v>42123.181944444441</v>
      </c>
      <c r="U1146" s="14" t="str">
        <f t="shared" si="142"/>
        <v>Mar</v>
      </c>
      <c r="V1146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0.125</v>
      </c>
      <c r="P1147" s="12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4">
        <f t="shared" si="140"/>
        <v>41854.747592592597</v>
      </c>
      <c r="T1147" s="14">
        <f t="shared" si="141"/>
        <v>41914.747592592597</v>
      </c>
      <c r="U1147" s="14" t="str">
        <f t="shared" si="142"/>
        <v>Aug</v>
      </c>
      <c r="V1147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8.8333333333333339</v>
      </c>
      <c r="P1148" s="12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4">
        <f t="shared" si="140"/>
        <v>41723.9533912037</v>
      </c>
      <c r="T1148" s="14">
        <f t="shared" si="141"/>
        <v>41761.9533912037</v>
      </c>
      <c r="U1148" s="14" t="str">
        <f t="shared" si="142"/>
        <v>Mar</v>
      </c>
      <c r="V1148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12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4">
        <f t="shared" si="140"/>
        <v>41871.972025462965</v>
      </c>
      <c r="T1149" s="14">
        <f t="shared" si="141"/>
        <v>41931.972025462965</v>
      </c>
      <c r="U1149" s="14" t="str">
        <f t="shared" si="142"/>
        <v>Aug</v>
      </c>
      <c r="V1149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0.48666666666666669</v>
      </c>
      <c r="P1150" s="12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4">
        <f t="shared" si="140"/>
        <v>42675.171076388884</v>
      </c>
      <c r="T1150" s="14">
        <f t="shared" si="141"/>
        <v>42705.212743055556</v>
      </c>
      <c r="U1150" s="14" t="str">
        <f t="shared" si="142"/>
        <v>Nov</v>
      </c>
      <c r="V1150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0.15</v>
      </c>
      <c r="P1151" s="12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4">
        <f t="shared" si="140"/>
        <v>42507.71025462963</v>
      </c>
      <c r="T1151" s="14">
        <f t="shared" si="141"/>
        <v>42537.71025462963</v>
      </c>
      <c r="U1151" s="14" t="str">
        <f t="shared" si="142"/>
        <v>May</v>
      </c>
      <c r="V1151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10.08</v>
      </c>
      <c r="P1152" s="12">
        <f t="shared" si="137"/>
        <v>42</v>
      </c>
      <c r="Q1152" t="str">
        <f t="shared" si="138"/>
        <v>food</v>
      </c>
      <c r="R1152" t="str">
        <f t="shared" si="139"/>
        <v>food trucks</v>
      </c>
      <c r="S1152" s="14">
        <f t="shared" si="140"/>
        <v>42317.954571759255</v>
      </c>
      <c r="T1152" s="14">
        <f t="shared" si="141"/>
        <v>42377.954571759255</v>
      </c>
      <c r="U1152" s="14" t="str">
        <f t="shared" si="142"/>
        <v>Nov</v>
      </c>
      <c r="V1152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12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4">
        <f t="shared" si="140"/>
        <v>42224.102581018517</v>
      </c>
      <c r="T1153" s="14">
        <f t="shared" si="141"/>
        <v>42254.102581018517</v>
      </c>
      <c r="U1153" s="14" t="str">
        <f t="shared" si="142"/>
        <v>Aug</v>
      </c>
      <c r="V1153">
        <f t="shared" si="143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5.6937500000000005</v>
      </c>
      <c r="P1154" s="12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4">
        <f t="shared" si="140"/>
        <v>42109.709629629629</v>
      </c>
      <c r="T1154" s="14">
        <f t="shared" si="141"/>
        <v>42139.709629629629</v>
      </c>
      <c r="U1154" s="14" t="str">
        <f t="shared" si="142"/>
        <v>Apr</v>
      </c>
      <c r="V1154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(E1155/D1155)*100</f>
        <v>0.625</v>
      </c>
      <c r="P1155" s="12">
        <f t="shared" ref="P1155:P1218" si="145">(E1155/L1155)</f>
        <v>50</v>
      </c>
      <c r="Q1155" t="str">
        <f t="shared" ref="Q1155:Q1218" si="146">LEFT(N1155,FIND("/",N1155)-1)</f>
        <v>food</v>
      </c>
      <c r="R1155" t="str">
        <f t="shared" ref="R1155:R1218" si="147">RIGHT(N1155,LEN(N1155) - FIND("/",N1155))</f>
        <v>food trucks</v>
      </c>
      <c r="S1155" s="14">
        <f t="shared" ref="S1155:S1218" si="148">(((J1155/60)/60)/24)+DATE(1970,1,1)</f>
        <v>42143.714178240742</v>
      </c>
      <c r="T1155" s="14">
        <f t="shared" ref="T1155:T1218" si="149">(((I1155/60)/60)/24)+DATE(1970,1,1)</f>
        <v>42173.714178240742</v>
      </c>
      <c r="U1155" s="14" t="str">
        <f t="shared" ref="U1155:U1218" si="150">TEXT(S1155,"mmm")</f>
        <v>May</v>
      </c>
      <c r="V1155">
        <f t="shared" ref="V1155:V1218" si="151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</v>
      </c>
      <c r="P1156" s="12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4">
        <f t="shared" si="148"/>
        <v>42223.108865740738</v>
      </c>
      <c r="T1156" s="14">
        <f t="shared" si="149"/>
        <v>42253.108865740738</v>
      </c>
      <c r="U1156" s="14" t="str">
        <f t="shared" si="150"/>
        <v>Aug</v>
      </c>
      <c r="V1156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0.752</v>
      </c>
      <c r="P1157" s="12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4">
        <f t="shared" si="148"/>
        <v>41835.763981481483</v>
      </c>
      <c r="T1157" s="14">
        <f t="shared" si="149"/>
        <v>41865.763981481483</v>
      </c>
      <c r="U1157" s="14" t="str">
        <f t="shared" si="150"/>
        <v>Jul</v>
      </c>
      <c r="V1157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12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4">
        <f t="shared" si="148"/>
        <v>42029.07131944444</v>
      </c>
      <c r="T1158" s="14">
        <f t="shared" si="149"/>
        <v>42059.07131944444</v>
      </c>
      <c r="U1158" s="14" t="str">
        <f t="shared" si="150"/>
        <v>Jan</v>
      </c>
      <c r="V1158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</v>
      </c>
      <c r="P1159" s="12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4">
        <f t="shared" si="148"/>
        <v>41918.628240740742</v>
      </c>
      <c r="T1159" s="14">
        <f t="shared" si="149"/>
        <v>41978.669907407413</v>
      </c>
      <c r="U1159" s="14" t="str">
        <f t="shared" si="150"/>
        <v>Oct</v>
      </c>
      <c r="V1159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0.46666666666666673</v>
      </c>
      <c r="P1160" s="12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4">
        <f t="shared" si="148"/>
        <v>41952.09175925926</v>
      </c>
      <c r="T1160" s="14">
        <f t="shared" si="149"/>
        <v>41982.09175925926</v>
      </c>
      <c r="U1160" s="14" t="str">
        <f t="shared" si="150"/>
        <v>Nov</v>
      </c>
      <c r="V1160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12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4">
        <f t="shared" si="148"/>
        <v>42154.726446759261</v>
      </c>
      <c r="T1161" s="14">
        <f t="shared" si="149"/>
        <v>42185.65625</v>
      </c>
      <c r="U1161" s="14" t="str">
        <f t="shared" si="150"/>
        <v>May</v>
      </c>
      <c r="V1161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</v>
      </c>
      <c r="P1162" s="1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4">
        <f t="shared" si="148"/>
        <v>42061.154930555553</v>
      </c>
      <c r="T1162" s="14">
        <f t="shared" si="149"/>
        <v>42091.113263888896</v>
      </c>
      <c r="U1162" s="14" t="str">
        <f t="shared" si="150"/>
        <v>Feb</v>
      </c>
      <c r="V1162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12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4">
        <f t="shared" si="148"/>
        <v>42122.629502314812</v>
      </c>
      <c r="T1163" s="14">
        <f t="shared" si="149"/>
        <v>42143.629502314812</v>
      </c>
      <c r="U1163" s="14" t="str">
        <f t="shared" si="150"/>
        <v>Apr</v>
      </c>
      <c r="V1163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5.8333333333333341E-2</v>
      </c>
      <c r="P1164" s="12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4">
        <f t="shared" si="148"/>
        <v>41876.683611111112</v>
      </c>
      <c r="T1164" s="14">
        <f t="shared" si="149"/>
        <v>41907.683611111112</v>
      </c>
      <c r="U1164" s="14" t="str">
        <f t="shared" si="150"/>
        <v>Aug</v>
      </c>
      <c r="V1164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12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4">
        <f t="shared" si="148"/>
        <v>41830.723611111112</v>
      </c>
      <c r="T1165" s="14">
        <f t="shared" si="149"/>
        <v>41860.723611111112</v>
      </c>
      <c r="U1165" s="14" t="str">
        <f t="shared" si="150"/>
        <v>Jul</v>
      </c>
      <c r="V1165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12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4">
        <f t="shared" si="148"/>
        <v>42509.724328703705</v>
      </c>
      <c r="T1166" s="14">
        <f t="shared" si="149"/>
        <v>42539.724328703705</v>
      </c>
      <c r="U1166" s="14" t="str">
        <f t="shared" si="150"/>
        <v>May</v>
      </c>
      <c r="V1166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20.705000000000002</v>
      </c>
      <c r="P1167" s="12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4">
        <f t="shared" si="148"/>
        <v>41792.214467592588</v>
      </c>
      <c r="T1167" s="14">
        <f t="shared" si="149"/>
        <v>41826.214467592588</v>
      </c>
      <c r="U1167" s="14" t="str">
        <f t="shared" si="150"/>
        <v>Jun</v>
      </c>
      <c r="V1167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19.139999999999997</v>
      </c>
      <c r="P1168" s="12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4">
        <f t="shared" si="148"/>
        <v>42150.485439814816</v>
      </c>
      <c r="T1168" s="14">
        <f t="shared" si="149"/>
        <v>42181.166666666672</v>
      </c>
      <c r="U1168" s="14" t="str">
        <f t="shared" si="150"/>
        <v>May</v>
      </c>
      <c r="V1168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1.6316666666666666</v>
      </c>
      <c r="P1169" s="12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4">
        <f t="shared" si="148"/>
        <v>41863.734895833331</v>
      </c>
      <c r="T1169" s="14">
        <f t="shared" si="149"/>
        <v>41894.734895833331</v>
      </c>
      <c r="U1169" s="14" t="str">
        <f t="shared" si="150"/>
        <v>Aug</v>
      </c>
      <c r="V1169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5.6666666666666661</v>
      </c>
      <c r="P1170" s="12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4">
        <f t="shared" si="148"/>
        <v>42605.053993055553</v>
      </c>
      <c r="T1170" s="14">
        <f t="shared" si="149"/>
        <v>42635.053993055553</v>
      </c>
      <c r="U1170" s="14" t="str">
        <f t="shared" si="150"/>
        <v>Aug</v>
      </c>
      <c r="V1170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0.16999999999999998</v>
      </c>
      <c r="P1171" s="12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4">
        <f t="shared" si="148"/>
        <v>42027.353738425925</v>
      </c>
      <c r="T1171" s="14">
        <f t="shared" si="149"/>
        <v>42057.353738425925</v>
      </c>
      <c r="U1171" s="14" t="str">
        <f t="shared" si="150"/>
        <v>Jan</v>
      </c>
      <c r="V1171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0.4</v>
      </c>
      <c r="P1172" s="12">
        <f t="shared" si="145"/>
        <v>50</v>
      </c>
      <c r="Q1172" t="str">
        <f t="shared" si="146"/>
        <v>food</v>
      </c>
      <c r="R1172" t="str">
        <f t="shared" si="147"/>
        <v>food trucks</v>
      </c>
      <c r="S1172" s="14">
        <f t="shared" si="148"/>
        <v>42124.893182870372</v>
      </c>
      <c r="T1172" s="14">
        <f t="shared" si="149"/>
        <v>42154.893182870372</v>
      </c>
      <c r="U1172" s="14" t="str">
        <f t="shared" si="150"/>
        <v>Apr</v>
      </c>
      <c r="V1172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0.1</v>
      </c>
      <c r="P1173" s="12">
        <f t="shared" si="145"/>
        <v>25</v>
      </c>
      <c r="Q1173" t="str">
        <f t="shared" si="146"/>
        <v>food</v>
      </c>
      <c r="R1173" t="str">
        <f t="shared" si="147"/>
        <v>food trucks</v>
      </c>
      <c r="S1173" s="14">
        <f t="shared" si="148"/>
        <v>41938.804710648146</v>
      </c>
      <c r="T1173" s="14">
        <f t="shared" si="149"/>
        <v>41956.846377314811</v>
      </c>
      <c r="U1173" s="14" t="str">
        <f t="shared" si="150"/>
        <v>Oct</v>
      </c>
      <c r="V1173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12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4">
        <f t="shared" si="148"/>
        <v>41841.682314814818</v>
      </c>
      <c r="T1174" s="14">
        <f t="shared" si="149"/>
        <v>41871.682314814818</v>
      </c>
      <c r="U1174" s="14" t="str">
        <f t="shared" si="150"/>
        <v>Jul</v>
      </c>
      <c r="V1174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2.4E-2</v>
      </c>
      <c r="P1175" s="12">
        <f t="shared" si="145"/>
        <v>30</v>
      </c>
      <c r="Q1175" t="str">
        <f t="shared" si="146"/>
        <v>food</v>
      </c>
      <c r="R1175" t="str">
        <f t="shared" si="147"/>
        <v>food trucks</v>
      </c>
      <c r="S1175" s="14">
        <f t="shared" si="148"/>
        <v>42184.185844907406</v>
      </c>
      <c r="T1175" s="14">
        <f t="shared" si="149"/>
        <v>42219.185844907406</v>
      </c>
      <c r="U1175" s="14" t="str">
        <f t="shared" si="150"/>
        <v>Jun</v>
      </c>
      <c r="V1175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5.9066666666666672</v>
      </c>
      <c r="P1176" s="12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4">
        <f t="shared" si="148"/>
        <v>42468.84174768519</v>
      </c>
      <c r="T1176" s="14">
        <f t="shared" si="149"/>
        <v>42498.84174768519</v>
      </c>
      <c r="U1176" s="14" t="str">
        <f t="shared" si="150"/>
        <v>Apr</v>
      </c>
      <c r="V1176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2.9250000000000003</v>
      </c>
      <c r="P1177" s="12">
        <f t="shared" si="145"/>
        <v>65</v>
      </c>
      <c r="Q1177" t="str">
        <f t="shared" si="146"/>
        <v>food</v>
      </c>
      <c r="R1177" t="str">
        <f t="shared" si="147"/>
        <v>food trucks</v>
      </c>
      <c r="S1177" s="14">
        <f t="shared" si="148"/>
        <v>42170.728460648148</v>
      </c>
      <c r="T1177" s="14">
        <f t="shared" si="149"/>
        <v>42200.728460648148</v>
      </c>
      <c r="U1177" s="14" t="str">
        <f t="shared" si="150"/>
        <v>Jun</v>
      </c>
      <c r="V1177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5.7142857142857143E-3</v>
      </c>
      <c r="P1178" s="12">
        <f t="shared" si="145"/>
        <v>10</v>
      </c>
      <c r="Q1178" t="str">
        <f t="shared" si="146"/>
        <v>food</v>
      </c>
      <c r="R1178" t="str">
        <f t="shared" si="147"/>
        <v>food trucks</v>
      </c>
      <c r="S1178" s="14">
        <f t="shared" si="148"/>
        <v>42746.019652777773</v>
      </c>
      <c r="T1178" s="14">
        <f t="shared" si="149"/>
        <v>42800.541666666672</v>
      </c>
      <c r="U1178" s="14" t="str">
        <f t="shared" si="150"/>
        <v>Jan</v>
      </c>
      <c r="V1178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12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4">
        <f t="shared" si="148"/>
        <v>41897.660833333335</v>
      </c>
      <c r="T1179" s="14">
        <f t="shared" si="149"/>
        <v>41927.660833333335</v>
      </c>
      <c r="U1179" s="14" t="str">
        <f t="shared" si="150"/>
        <v>Sep</v>
      </c>
      <c r="V1179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6.6666666666666671E-3</v>
      </c>
      <c r="P1180" s="12">
        <f t="shared" si="145"/>
        <v>5</v>
      </c>
      <c r="Q1180" t="str">
        <f t="shared" si="146"/>
        <v>food</v>
      </c>
      <c r="R1180" t="str">
        <f t="shared" si="147"/>
        <v>food trucks</v>
      </c>
      <c r="S1180" s="14">
        <f t="shared" si="148"/>
        <v>41837.905694444446</v>
      </c>
      <c r="T1180" s="14">
        <f t="shared" si="149"/>
        <v>41867.905694444446</v>
      </c>
      <c r="U1180" s="14" t="str">
        <f t="shared" si="150"/>
        <v>Jul</v>
      </c>
      <c r="V1180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5.3333333333333339</v>
      </c>
      <c r="P1181" s="12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4">
        <f t="shared" si="148"/>
        <v>42275.720219907409</v>
      </c>
      <c r="T1181" s="14">
        <f t="shared" si="149"/>
        <v>42305.720219907409</v>
      </c>
      <c r="U1181" s="14" t="str">
        <f t="shared" si="150"/>
        <v>Sep</v>
      </c>
      <c r="V1181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11.75</v>
      </c>
      <c r="P1182" s="1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4">
        <f t="shared" si="148"/>
        <v>41781.806875000002</v>
      </c>
      <c r="T1182" s="14">
        <f t="shared" si="149"/>
        <v>41818.806875000002</v>
      </c>
      <c r="U1182" s="14" t="str">
        <f t="shared" si="150"/>
        <v>May</v>
      </c>
      <c r="V1182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8.0000000000000002E-3</v>
      </c>
      <c r="P1183" s="12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4">
        <f t="shared" si="148"/>
        <v>42034.339363425926</v>
      </c>
      <c r="T1183" s="14">
        <f t="shared" si="149"/>
        <v>42064.339363425926</v>
      </c>
      <c r="U1183" s="14" t="str">
        <f t="shared" si="150"/>
        <v>Jan</v>
      </c>
      <c r="V1183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</v>
      </c>
      <c r="P1184" s="12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4">
        <f t="shared" si="148"/>
        <v>42728.827407407407</v>
      </c>
      <c r="T1184" s="14">
        <f t="shared" si="149"/>
        <v>42747.695833333331</v>
      </c>
      <c r="U1184" s="14" t="str">
        <f t="shared" si="150"/>
        <v>Dec</v>
      </c>
      <c r="V1184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4</v>
      </c>
      <c r="P1185" s="12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4">
        <f t="shared" si="148"/>
        <v>42656.86137731481</v>
      </c>
      <c r="T1185" s="14">
        <f t="shared" si="149"/>
        <v>42676.165972222225</v>
      </c>
      <c r="U1185" s="14" t="str">
        <f t="shared" si="150"/>
        <v>Oct</v>
      </c>
      <c r="V1185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104.93636363636362</v>
      </c>
      <c r="P1186" s="12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4">
        <f t="shared" si="148"/>
        <v>42741.599664351852</v>
      </c>
      <c r="T1186" s="14">
        <f t="shared" si="149"/>
        <v>42772.599664351852</v>
      </c>
      <c r="U1186" s="14" t="str">
        <f t="shared" si="150"/>
        <v>Jan</v>
      </c>
      <c r="V1186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105.44</v>
      </c>
      <c r="P1187" s="12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4">
        <f t="shared" si="148"/>
        <v>42130.865150462967</v>
      </c>
      <c r="T1187" s="14">
        <f t="shared" si="149"/>
        <v>42163.166666666672</v>
      </c>
      <c r="U1187" s="14" t="str">
        <f t="shared" si="150"/>
        <v>May</v>
      </c>
      <c r="V1187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106.73333333333332</v>
      </c>
      <c r="P1188" s="12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4">
        <f t="shared" si="148"/>
        <v>42123.86336805555</v>
      </c>
      <c r="T1188" s="14">
        <f t="shared" si="149"/>
        <v>42156.945833333331</v>
      </c>
      <c r="U1188" s="14" t="str">
        <f t="shared" si="150"/>
        <v>Apr</v>
      </c>
      <c r="V1188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104.12571428571428</v>
      </c>
      <c r="P1189" s="12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4">
        <f t="shared" si="148"/>
        <v>42109.894942129627</v>
      </c>
      <c r="T1189" s="14">
        <f t="shared" si="149"/>
        <v>42141.75</v>
      </c>
      <c r="U1189" s="14" t="str">
        <f t="shared" si="150"/>
        <v>Apr</v>
      </c>
      <c r="V1189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160.54999999999998</v>
      </c>
      <c r="P1190" s="12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4">
        <f t="shared" si="148"/>
        <v>42711.700694444444</v>
      </c>
      <c r="T1190" s="14">
        <f t="shared" si="149"/>
        <v>42732.700694444444</v>
      </c>
      <c r="U1190" s="14" t="str">
        <f t="shared" si="150"/>
        <v>Dec</v>
      </c>
      <c r="V1190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107.77777777777777</v>
      </c>
      <c r="P1191" s="12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4">
        <f t="shared" si="148"/>
        <v>42529.979108796295</v>
      </c>
      <c r="T1191" s="14">
        <f t="shared" si="149"/>
        <v>42550.979108796295</v>
      </c>
      <c r="U1191" s="14" t="str">
        <f t="shared" si="150"/>
        <v>Jun</v>
      </c>
      <c r="V1191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135</v>
      </c>
      <c r="P1192" s="1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4">
        <f t="shared" si="148"/>
        <v>41852.665798611109</v>
      </c>
      <c r="T1192" s="14">
        <f t="shared" si="149"/>
        <v>41882.665798611109</v>
      </c>
      <c r="U1192" s="14" t="str">
        <f t="shared" si="150"/>
        <v>Aug</v>
      </c>
      <c r="V1192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109.07407407407408</v>
      </c>
      <c r="P1193" s="12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4">
        <f t="shared" si="148"/>
        <v>42419.603703703702</v>
      </c>
      <c r="T1193" s="14">
        <f t="shared" si="149"/>
        <v>42449.562037037031</v>
      </c>
      <c r="U1193" s="14" t="str">
        <f t="shared" si="150"/>
        <v>Feb</v>
      </c>
      <c r="V1193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290</v>
      </c>
      <c r="P1194" s="12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4">
        <f t="shared" si="148"/>
        <v>42747.506689814814</v>
      </c>
      <c r="T1194" s="14">
        <f t="shared" si="149"/>
        <v>42777.506689814814</v>
      </c>
      <c r="U1194" s="14" t="str">
        <f t="shared" si="150"/>
        <v>Jan</v>
      </c>
      <c r="V1194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103.95714285714286</v>
      </c>
      <c r="P1195" s="12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4">
        <f t="shared" si="148"/>
        <v>42409.776076388895</v>
      </c>
      <c r="T1195" s="14">
        <f t="shared" si="149"/>
        <v>42469.734409722223</v>
      </c>
      <c r="U1195" s="14" t="str">
        <f t="shared" si="150"/>
        <v>Feb</v>
      </c>
      <c r="V1195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322.24</v>
      </c>
      <c r="P1196" s="12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4">
        <f t="shared" si="148"/>
        <v>42072.488182870366</v>
      </c>
      <c r="T1196" s="14">
        <f t="shared" si="149"/>
        <v>42102.488182870366</v>
      </c>
      <c r="U1196" s="14" t="str">
        <f t="shared" si="150"/>
        <v>Mar</v>
      </c>
      <c r="V1196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135</v>
      </c>
      <c r="P1197" s="12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4">
        <f t="shared" si="148"/>
        <v>42298.34783564815</v>
      </c>
      <c r="T1197" s="14">
        <f t="shared" si="149"/>
        <v>42358.375</v>
      </c>
      <c r="U1197" s="14" t="str">
        <f t="shared" si="150"/>
        <v>Oct</v>
      </c>
      <c r="V1197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269.91034482758624</v>
      </c>
      <c r="P1198" s="12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4">
        <f t="shared" si="148"/>
        <v>42326.818738425922</v>
      </c>
      <c r="T1198" s="14">
        <f t="shared" si="149"/>
        <v>42356.818738425922</v>
      </c>
      <c r="U1198" s="14" t="str">
        <f t="shared" si="150"/>
        <v>Nov</v>
      </c>
      <c r="V1198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253.29333333333332</v>
      </c>
      <c r="P1199" s="12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4">
        <f t="shared" si="148"/>
        <v>42503.66474537037</v>
      </c>
      <c r="T1199" s="14">
        <f t="shared" si="149"/>
        <v>42534.249305555553</v>
      </c>
      <c r="U1199" s="14" t="str">
        <f t="shared" si="150"/>
        <v>May</v>
      </c>
      <c r="V1199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260.59999999999997</v>
      </c>
      <c r="P1200" s="12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4">
        <f t="shared" si="148"/>
        <v>42333.619050925925</v>
      </c>
      <c r="T1200" s="14">
        <f t="shared" si="149"/>
        <v>42369.125</v>
      </c>
      <c r="U1200" s="14" t="str">
        <f t="shared" si="150"/>
        <v>Nov</v>
      </c>
      <c r="V1200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101.31677953348381</v>
      </c>
      <c r="P1201" s="12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4">
        <f t="shared" si="148"/>
        <v>42161.770833333328</v>
      </c>
      <c r="T1201" s="14">
        <f t="shared" si="149"/>
        <v>42193.770833333328</v>
      </c>
      <c r="U1201" s="14" t="str">
        <f t="shared" si="150"/>
        <v>Jun</v>
      </c>
      <c r="V1201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125.60416666666667</v>
      </c>
      <c r="P1202" s="1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4">
        <f t="shared" si="148"/>
        <v>42089.477500000001</v>
      </c>
      <c r="T1202" s="14">
        <f t="shared" si="149"/>
        <v>42110.477500000001</v>
      </c>
      <c r="U1202" s="14" t="str">
        <f t="shared" si="150"/>
        <v>Mar</v>
      </c>
      <c r="V1202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102.43783333333334</v>
      </c>
      <c r="P1203" s="12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4">
        <f t="shared" si="148"/>
        <v>42536.60701388889</v>
      </c>
      <c r="T1203" s="14">
        <f t="shared" si="149"/>
        <v>42566.60701388889</v>
      </c>
      <c r="U1203" s="14" t="str">
        <f t="shared" si="150"/>
        <v>Jun</v>
      </c>
      <c r="V1203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199.244</v>
      </c>
      <c r="P1204" s="12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4">
        <f t="shared" si="148"/>
        <v>42152.288819444439</v>
      </c>
      <c r="T1204" s="14">
        <f t="shared" si="149"/>
        <v>42182.288819444439</v>
      </c>
      <c r="U1204" s="14" t="str">
        <f t="shared" si="150"/>
        <v>May</v>
      </c>
      <c r="V1204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102.45398773006136</v>
      </c>
      <c r="P1205" s="12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4">
        <f t="shared" si="148"/>
        <v>42125.614895833336</v>
      </c>
      <c r="T1205" s="14">
        <f t="shared" si="149"/>
        <v>42155.614895833336</v>
      </c>
      <c r="U1205" s="14" t="str">
        <f t="shared" si="150"/>
        <v>May</v>
      </c>
      <c r="V1205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102.94615384615385</v>
      </c>
      <c r="P1206" s="12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4">
        <f t="shared" si="148"/>
        <v>42297.748067129629</v>
      </c>
      <c r="T1206" s="14">
        <f t="shared" si="149"/>
        <v>42342.208333333328</v>
      </c>
      <c r="U1206" s="14" t="str">
        <f t="shared" si="150"/>
        <v>Oct</v>
      </c>
      <c r="V1206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100.86153846153847</v>
      </c>
      <c r="P1207" s="12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4">
        <f t="shared" si="148"/>
        <v>42138.506377314814</v>
      </c>
      <c r="T1207" s="14">
        <f t="shared" si="149"/>
        <v>42168.506377314814</v>
      </c>
      <c r="U1207" s="14" t="str">
        <f t="shared" si="150"/>
        <v>May</v>
      </c>
      <c r="V1207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114.99999999999999</v>
      </c>
      <c r="P1208" s="12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4">
        <f t="shared" si="148"/>
        <v>42772.776076388895</v>
      </c>
      <c r="T1208" s="14">
        <f t="shared" si="149"/>
        <v>42805.561805555553</v>
      </c>
      <c r="U1208" s="14" t="str">
        <f t="shared" si="150"/>
        <v>Feb</v>
      </c>
      <c r="V1208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104.16766467065868</v>
      </c>
      <c r="P1209" s="12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4">
        <f t="shared" si="148"/>
        <v>42430.430243055554</v>
      </c>
      <c r="T1209" s="14">
        <f t="shared" si="149"/>
        <v>42460.416666666672</v>
      </c>
      <c r="U1209" s="14" t="str">
        <f t="shared" si="150"/>
        <v>Mar</v>
      </c>
      <c r="V1209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155.29999999999998</v>
      </c>
      <c r="P1210" s="12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4">
        <f t="shared" si="148"/>
        <v>42423.709074074075</v>
      </c>
      <c r="T1210" s="14">
        <f t="shared" si="149"/>
        <v>42453.667407407411</v>
      </c>
      <c r="U1210" s="14" t="str">
        <f t="shared" si="150"/>
        <v>Feb</v>
      </c>
      <c r="V1210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106</v>
      </c>
      <c r="P1211" s="12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4">
        <f t="shared" si="148"/>
        <v>42761.846122685187</v>
      </c>
      <c r="T1211" s="14">
        <f t="shared" si="149"/>
        <v>42791.846122685187</v>
      </c>
      <c r="U1211" s="14" t="str">
        <f t="shared" si="150"/>
        <v>Jan</v>
      </c>
      <c r="V1211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254.31499999999997</v>
      </c>
      <c r="P1212" s="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4">
        <f t="shared" si="148"/>
        <v>42132.941805555558</v>
      </c>
      <c r="T1212" s="14">
        <f t="shared" si="149"/>
        <v>42155.875</v>
      </c>
      <c r="U1212" s="14" t="str">
        <f t="shared" si="150"/>
        <v>May</v>
      </c>
      <c r="V1212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101.1</v>
      </c>
      <c r="P1213" s="12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4">
        <f t="shared" si="148"/>
        <v>42515.866446759261</v>
      </c>
      <c r="T1213" s="14">
        <f t="shared" si="149"/>
        <v>42530.866446759261</v>
      </c>
      <c r="U1213" s="14" t="str">
        <f t="shared" si="150"/>
        <v>May</v>
      </c>
      <c r="V1213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129.04</v>
      </c>
      <c r="P1214" s="12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4">
        <f t="shared" si="148"/>
        <v>42318.950173611112</v>
      </c>
      <c r="T1214" s="14">
        <f t="shared" si="149"/>
        <v>42335.041666666672</v>
      </c>
      <c r="U1214" s="14" t="str">
        <f t="shared" si="150"/>
        <v>Nov</v>
      </c>
      <c r="V1214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102.23076923076924</v>
      </c>
      <c r="P1215" s="12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4">
        <f t="shared" si="148"/>
        <v>42731.755787037036</v>
      </c>
      <c r="T1215" s="14">
        <f t="shared" si="149"/>
        <v>42766.755787037036</v>
      </c>
      <c r="U1215" s="14" t="str">
        <f t="shared" si="150"/>
        <v>Dec</v>
      </c>
      <c r="V1215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131.80000000000001</v>
      </c>
      <c r="P1216" s="12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4">
        <f t="shared" si="148"/>
        <v>42104.840335648143</v>
      </c>
      <c r="T1216" s="14">
        <f t="shared" si="149"/>
        <v>42164.840335648143</v>
      </c>
      <c r="U1216" s="14" t="str">
        <f t="shared" si="150"/>
        <v>Apr</v>
      </c>
      <c r="V1216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786.0802000000001</v>
      </c>
      <c r="P1217" s="12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4">
        <f t="shared" si="148"/>
        <v>41759.923101851848</v>
      </c>
      <c r="T1217" s="14">
        <f t="shared" si="149"/>
        <v>41789.923101851848</v>
      </c>
      <c r="U1217" s="14" t="str">
        <f t="shared" si="150"/>
        <v>Apr</v>
      </c>
      <c r="V1217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145.70000000000002</v>
      </c>
      <c r="P1218" s="12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4">
        <f t="shared" si="148"/>
        <v>42247.616400462968</v>
      </c>
      <c r="T1218" s="14">
        <f t="shared" si="149"/>
        <v>42279.960416666669</v>
      </c>
      <c r="U1218" s="14" t="str">
        <f t="shared" si="150"/>
        <v>Aug</v>
      </c>
      <c r="V1218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(E1219/D1219)*100</f>
        <v>102.60000000000001</v>
      </c>
      <c r="P1219" s="12">
        <f t="shared" ref="P1219:P1282" si="153">(E1219/L1219)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 - FIND("/",N1219))</f>
        <v>photobooks</v>
      </c>
      <c r="S1219" s="14">
        <f t="shared" ref="S1219:S1282" si="156">(((J1219/60)/60)/24)+DATE(1970,1,1)</f>
        <v>42535.809490740736</v>
      </c>
      <c r="T1219" s="14">
        <f t="shared" ref="T1219:T1282" si="157">(((I1219/60)/60)/24)+DATE(1970,1,1)</f>
        <v>42565.809490740736</v>
      </c>
      <c r="U1219" s="14" t="str">
        <f t="shared" ref="U1219:U1282" si="158">TEXT(S1219,"mmm")</f>
        <v>Jun</v>
      </c>
      <c r="V1219">
        <f t="shared" ref="V1219:V1282" si="15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172.27777777777777</v>
      </c>
      <c r="P1220" s="12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4">
        <f t="shared" si="156"/>
        <v>42278.662037037036</v>
      </c>
      <c r="T1220" s="14">
        <f t="shared" si="157"/>
        <v>42309.125</v>
      </c>
      <c r="U1220" s="14" t="str">
        <f t="shared" si="158"/>
        <v>Oct</v>
      </c>
      <c r="V1220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159.16819571865443</v>
      </c>
      <c r="P1221" s="12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4">
        <f t="shared" si="156"/>
        <v>42633.461956018517</v>
      </c>
      <c r="T1221" s="14">
        <f t="shared" si="157"/>
        <v>42663.461956018517</v>
      </c>
      <c r="U1221" s="14" t="str">
        <f t="shared" si="158"/>
        <v>Sep</v>
      </c>
      <c r="V1221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103.76666666666668</v>
      </c>
      <c r="P1222" s="1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4">
        <f t="shared" si="156"/>
        <v>42211.628611111111</v>
      </c>
      <c r="T1222" s="14">
        <f t="shared" si="157"/>
        <v>42241.628611111111</v>
      </c>
      <c r="U1222" s="14" t="str">
        <f t="shared" si="158"/>
        <v>Jul</v>
      </c>
      <c r="V1222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111.40954545454547</v>
      </c>
      <c r="P1223" s="12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4">
        <f t="shared" si="156"/>
        <v>42680.47555555556</v>
      </c>
      <c r="T1223" s="14">
        <f t="shared" si="157"/>
        <v>42708</v>
      </c>
      <c r="U1223" s="14" t="str">
        <f t="shared" si="158"/>
        <v>Nov</v>
      </c>
      <c r="V1223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280.375</v>
      </c>
      <c r="P1224" s="12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4">
        <f t="shared" si="156"/>
        <v>42430.720451388886</v>
      </c>
      <c r="T1224" s="14">
        <f t="shared" si="157"/>
        <v>42461.166666666672</v>
      </c>
      <c r="U1224" s="14" t="str">
        <f t="shared" si="158"/>
        <v>Mar</v>
      </c>
      <c r="V1224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112.10606060606061</v>
      </c>
      <c r="P1225" s="12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4">
        <f t="shared" si="156"/>
        <v>42654.177187499998</v>
      </c>
      <c r="T1225" s="14">
        <f t="shared" si="157"/>
        <v>42684.218854166669</v>
      </c>
      <c r="U1225" s="14" t="str">
        <f t="shared" si="158"/>
        <v>Oct</v>
      </c>
      <c r="V1225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7.0666666666666673</v>
      </c>
      <c r="P1226" s="12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4">
        <f t="shared" si="156"/>
        <v>41736.549791666665</v>
      </c>
      <c r="T1226" s="14">
        <f t="shared" si="157"/>
        <v>41796.549791666665</v>
      </c>
      <c r="U1226" s="14" t="str">
        <f t="shared" si="158"/>
        <v>Apr</v>
      </c>
      <c r="V1226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 s="12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4">
        <f t="shared" si="156"/>
        <v>41509.905995370369</v>
      </c>
      <c r="T1227" s="14">
        <f t="shared" si="157"/>
        <v>41569.905995370369</v>
      </c>
      <c r="U1227" s="14" t="str">
        <f t="shared" si="158"/>
        <v>Aug</v>
      </c>
      <c r="V1227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</v>
      </c>
      <c r="P1228" s="12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4">
        <f t="shared" si="156"/>
        <v>41715.874780092592</v>
      </c>
      <c r="T1228" s="14">
        <f t="shared" si="157"/>
        <v>41750.041666666664</v>
      </c>
      <c r="U1228" s="14" t="str">
        <f t="shared" si="158"/>
        <v>Mar</v>
      </c>
      <c r="V1228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12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4">
        <f t="shared" si="156"/>
        <v>41827.919166666667</v>
      </c>
      <c r="T1229" s="14">
        <f t="shared" si="157"/>
        <v>41858.291666666664</v>
      </c>
      <c r="U1229" s="14" t="str">
        <f t="shared" si="158"/>
        <v>Jul</v>
      </c>
      <c r="V1229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29.299999999999997</v>
      </c>
      <c r="P1230" s="12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4">
        <f t="shared" si="156"/>
        <v>40754.729259259257</v>
      </c>
      <c r="T1230" s="14">
        <f t="shared" si="157"/>
        <v>40814.729259259257</v>
      </c>
      <c r="U1230" s="14" t="str">
        <f t="shared" si="158"/>
        <v>Jul</v>
      </c>
      <c r="V1230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0.90909090909090906</v>
      </c>
      <c r="P1231" s="12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4">
        <f t="shared" si="156"/>
        <v>40985.459803240738</v>
      </c>
      <c r="T1231" s="14">
        <f t="shared" si="157"/>
        <v>41015.666666666664</v>
      </c>
      <c r="U1231" s="14" t="str">
        <f t="shared" si="158"/>
        <v>Mar</v>
      </c>
      <c r="V1231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1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4">
        <f t="shared" si="156"/>
        <v>40568.972569444442</v>
      </c>
      <c r="T1232" s="14">
        <f t="shared" si="157"/>
        <v>40598.972569444442</v>
      </c>
      <c r="U1232" s="14" t="str">
        <f t="shared" si="158"/>
        <v>Jan</v>
      </c>
      <c r="V1232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12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4">
        <f t="shared" si="156"/>
        <v>42193.941759259258</v>
      </c>
      <c r="T1233" s="14">
        <f t="shared" si="157"/>
        <v>42244.041666666672</v>
      </c>
      <c r="U1233" s="14" t="str">
        <f t="shared" si="158"/>
        <v>Jul</v>
      </c>
      <c r="V1233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0.8</v>
      </c>
      <c r="P1234" s="12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4">
        <f t="shared" si="156"/>
        <v>41506.848032407412</v>
      </c>
      <c r="T1234" s="14">
        <f t="shared" si="157"/>
        <v>41553.848032407412</v>
      </c>
      <c r="U1234" s="14" t="str">
        <f t="shared" si="158"/>
        <v>Aug</v>
      </c>
      <c r="V1234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11.600000000000001</v>
      </c>
      <c r="P1235" s="12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4">
        <f t="shared" si="156"/>
        <v>40939.948773148149</v>
      </c>
      <c r="T1235" s="14">
        <f t="shared" si="157"/>
        <v>40960.948773148149</v>
      </c>
      <c r="U1235" s="14" t="str">
        <f t="shared" si="158"/>
        <v>Jan</v>
      </c>
      <c r="V1235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12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4">
        <f t="shared" si="156"/>
        <v>42007.788680555561</v>
      </c>
      <c r="T1236" s="14">
        <f t="shared" si="157"/>
        <v>42037.788680555561</v>
      </c>
      <c r="U1236" s="14" t="str">
        <f t="shared" si="158"/>
        <v>Jan</v>
      </c>
      <c r="V1236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2.7873639500929119</v>
      </c>
      <c r="P1237" s="12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4">
        <f t="shared" si="156"/>
        <v>41583.135405092595</v>
      </c>
      <c r="T1237" s="14">
        <f t="shared" si="157"/>
        <v>41623.135405092595</v>
      </c>
      <c r="U1237" s="14" t="str">
        <f t="shared" si="158"/>
        <v>Nov</v>
      </c>
      <c r="V1237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12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4">
        <f t="shared" si="156"/>
        <v>41110.680138888885</v>
      </c>
      <c r="T1238" s="14">
        <f t="shared" si="157"/>
        <v>41118.666666666664</v>
      </c>
      <c r="U1238" s="14" t="str">
        <f t="shared" si="158"/>
        <v>Jul</v>
      </c>
      <c r="V1238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12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4">
        <f t="shared" si="156"/>
        <v>41125.283159722225</v>
      </c>
      <c r="T1239" s="14">
        <f t="shared" si="157"/>
        <v>41145.283159722225</v>
      </c>
      <c r="U1239" s="14" t="str">
        <f t="shared" si="158"/>
        <v>Aug</v>
      </c>
      <c r="V1239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17.8</v>
      </c>
      <c r="P1240" s="12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4">
        <f t="shared" si="156"/>
        <v>40731.61037037037</v>
      </c>
      <c r="T1240" s="14">
        <f t="shared" si="157"/>
        <v>40761.61037037037</v>
      </c>
      <c r="U1240" s="14" t="str">
        <f t="shared" si="158"/>
        <v>Jul</v>
      </c>
      <c r="V1240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12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4">
        <f t="shared" si="156"/>
        <v>40883.962581018517</v>
      </c>
      <c r="T1241" s="14">
        <f t="shared" si="157"/>
        <v>40913.962581018517</v>
      </c>
      <c r="U1241" s="14" t="str">
        <f t="shared" si="158"/>
        <v>Dec</v>
      </c>
      <c r="V1241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3.0124999999999997</v>
      </c>
      <c r="P1242" s="1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4">
        <f t="shared" si="156"/>
        <v>41409.040011574078</v>
      </c>
      <c r="T1242" s="14">
        <f t="shared" si="157"/>
        <v>41467.910416666666</v>
      </c>
      <c r="U1242" s="14" t="str">
        <f t="shared" si="158"/>
        <v>May</v>
      </c>
      <c r="V1242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50.739999999999995</v>
      </c>
      <c r="P1243" s="12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4">
        <f t="shared" si="156"/>
        <v>41923.837731481479</v>
      </c>
      <c r="T1243" s="14">
        <f t="shared" si="157"/>
        <v>41946.249305555553</v>
      </c>
      <c r="U1243" s="14" t="str">
        <f t="shared" si="158"/>
        <v>Oct</v>
      </c>
      <c r="V1243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0.54884742041712409</v>
      </c>
      <c r="P1244" s="12">
        <f t="shared" si="153"/>
        <v>5</v>
      </c>
      <c r="Q1244" t="str">
        <f t="shared" si="154"/>
        <v>music</v>
      </c>
      <c r="R1244" t="str">
        <f t="shared" si="155"/>
        <v>world music</v>
      </c>
      <c r="S1244" s="14">
        <f t="shared" si="156"/>
        <v>40782.165532407409</v>
      </c>
      <c r="T1244" s="14">
        <f t="shared" si="157"/>
        <v>40797.554166666669</v>
      </c>
      <c r="U1244" s="14" t="str">
        <f t="shared" si="158"/>
        <v>Aug</v>
      </c>
      <c r="V1244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14.091666666666667</v>
      </c>
      <c r="P1245" s="12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4">
        <f t="shared" si="156"/>
        <v>40671.879293981481</v>
      </c>
      <c r="T1245" s="14">
        <f t="shared" si="157"/>
        <v>40732.875</v>
      </c>
      <c r="U1245" s="14" t="str">
        <f t="shared" si="158"/>
        <v>May</v>
      </c>
      <c r="V1245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103.8</v>
      </c>
      <c r="P1246" s="12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4">
        <f t="shared" si="156"/>
        <v>41355.825497685182</v>
      </c>
      <c r="T1246" s="14">
        <f t="shared" si="157"/>
        <v>41386.875</v>
      </c>
      <c r="U1246" s="14" t="str">
        <f t="shared" si="158"/>
        <v>Mar</v>
      </c>
      <c r="V1246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120.24999999999999</v>
      </c>
      <c r="P1247" s="12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4">
        <f t="shared" si="156"/>
        <v>41774.599930555552</v>
      </c>
      <c r="T1247" s="14">
        <f t="shared" si="157"/>
        <v>41804.599930555552</v>
      </c>
      <c r="U1247" s="14" t="str">
        <f t="shared" si="158"/>
        <v>May</v>
      </c>
      <c r="V1247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117</v>
      </c>
      <c r="P1248" s="12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4">
        <f t="shared" si="156"/>
        <v>40838.043391203704</v>
      </c>
      <c r="T1248" s="14">
        <f t="shared" si="157"/>
        <v>40883.085057870368</v>
      </c>
      <c r="U1248" s="14" t="str">
        <f t="shared" si="158"/>
        <v>Oct</v>
      </c>
      <c r="V1248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122.14285714285715</v>
      </c>
      <c r="P1249" s="12">
        <f t="shared" si="153"/>
        <v>85.5</v>
      </c>
      <c r="Q1249" t="str">
        <f t="shared" si="154"/>
        <v>music</v>
      </c>
      <c r="R1249" t="str">
        <f t="shared" si="155"/>
        <v>rock</v>
      </c>
      <c r="S1249" s="14">
        <f t="shared" si="156"/>
        <v>41370.292303240742</v>
      </c>
      <c r="T1249" s="14">
        <f t="shared" si="157"/>
        <v>41400.292303240742</v>
      </c>
      <c r="U1249" s="14" t="str">
        <f t="shared" si="158"/>
        <v>Apr</v>
      </c>
      <c r="V1249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151.63999999999999</v>
      </c>
      <c r="P1250" s="12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4">
        <f t="shared" si="156"/>
        <v>41767.656863425924</v>
      </c>
      <c r="T1250" s="14">
        <f t="shared" si="157"/>
        <v>41803.290972222225</v>
      </c>
      <c r="U1250" s="14" t="str">
        <f t="shared" si="158"/>
        <v>May</v>
      </c>
      <c r="V1250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104.44</v>
      </c>
      <c r="P1251" s="12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4">
        <f t="shared" si="156"/>
        <v>41067.74086805556</v>
      </c>
      <c r="T1251" s="14">
        <f t="shared" si="157"/>
        <v>41097.74086805556</v>
      </c>
      <c r="U1251" s="14" t="str">
        <f t="shared" si="158"/>
        <v>Jun</v>
      </c>
      <c r="V1251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200.15333333333331</v>
      </c>
      <c r="P1252" s="1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4">
        <f t="shared" si="156"/>
        <v>41843.64271990741</v>
      </c>
      <c r="T1252" s="14">
        <f t="shared" si="157"/>
        <v>41888.64271990741</v>
      </c>
      <c r="U1252" s="14" t="str">
        <f t="shared" si="158"/>
        <v>Jul</v>
      </c>
      <c r="V1252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101.8</v>
      </c>
      <c r="P1253" s="12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4">
        <f t="shared" si="156"/>
        <v>40751.814432870371</v>
      </c>
      <c r="T1253" s="14">
        <f t="shared" si="157"/>
        <v>40811.814432870371</v>
      </c>
      <c r="U1253" s="14" t="str">
        <f t="shared" si="158"/>
        <v>Jul</v>
      </c>
      <c r="V1253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137.65714285714284</v>
      </c>
      <c r="P1254" s="12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4">
        <f t="shared" si="156"/>
        <v>41543.988067129627</v>
      </c>
      <c r="T1254" s="14">
        <f t="shared" si="157"/>
        <v>41571.988067129627</v>
      </c>
      <c r="U1254" s="14" t="str">
        <f t="shared" si="158"/>
        <v>Sep</v>
      </c>
      <c r="V1254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303833.2</v>
      </c>
      <c r="P1255" s="12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4">
        <f t="shared" si="156"/>
        <v>41855.783645833333</v>
      </c>
      <c r="T1255" s="14">
        <f t="shared" si="157"/>
        <v>41885.783645833333</v>
      </c>
      <c r="U1255" s="14" t="str">
        <f t="shared" si="158"/>
        <v>Aug</v>
      </c>
      <c r="V1255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198.85074626865671</v>
      </c>
      <c r="P1256" s="12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4">
        <f t="shared" si="156"/>
        <v>40487.621365740742</v>
      </c>
      <c r="T1256" s="14">
        <f t="shared" si="157"/>
        <v>40544.207638888889</v>
      </c>
      <c r="U1256" s="14" t="str">
        <f t="shared" si="158"/>
        <v>Nov</v>
      </c>
      <c r="V1256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202.36666666666667</v>
      </c>
      <c r="P1257" s="12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4">
        <f t="shared" si="156"/>
        <v>41579.845509259263</v>
      </c>
      <c r="T1257" s="14">
        <f t="shared" si="157"/>
        <v>41609.887175925927</v>
      </c>
      <c r="U1257" s="14" t="str">
        <f t="shared" si="158"/>
        <v>Nov</v>
      </c>
      <c r="V1257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117.96376666666666</v>
      </c>
      <c r="P1258" s="12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4">
        <f t="shared" si="156"/>
        <v>40921.919340277782</v>
      </c>
      <c r="T1258" s="14">
        <f t="shared" si="157"/>
        <v>40951.919340277782</v>
      </c>
      <c r="U1258" s="14" t="str">
        <f t="shared" si="158"/>
        <v>Jan</v>
      </c>
      <c r="V1258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294.72727272727275</v>
      </c>
      <c r="P1259" s="12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4">
        <f t="shared" si="156"/>
        <v>40587.085532407407</v>
      </c>
      <c r="T1259" s="14">
        <f t="shared" si="157"/>
        <v>40636.043865740743</v>
      </c>
      <c r="U1259" s="14" t="str">
        <f t="shared" si="158"/>
        <v>Feb</v>
      </c>
      <c r="V1259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213.14633333333336</v>
      </c>
      <c r="P1260" s="12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4">
        <f t="shared" si="156"/>
        <v>41487.611250000002</v>
      </c>
      <c r="T1260" s="14">
        <f t="shared" si="157"/>
        <v>41517.611250000002</v>
      </c>
      <c r="U1260" s="14" t="str">
        <f t="shared" si="158"/>
        <v>Aug</v>
      </c>
      <c r="V1260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104.24</v>
      </c>
      <c r="P1261" s="12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4">
        <f t="shared" si="156"/>
        <v>41766.970648148148</v>
      </c>
      <c r="T1261" s="14">
        <f t="shared" si="157"/>
        <v>41799.165972222225</v>
      </c>
      <c r="U1261" s="14" t="str">
        <f t="shared" si="158"/>
        <v>May</v>
      </c>
      <c r="V1261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113.66666666666667</v>
      </c>
      <c r="P1262" s="1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4">
        <f t="shared" si="156"/>
        <v>41666.842824074076</v>
      </c>
      <c r="T1262" s="14">
        <f t="shared" si="157"/>
        <v>41696.842824074076</v>
      </c>
      <c r="U1262" s="14" t="str">
        <f t="shared" si="158"/>
        <v>Jan</v>
      </c>
      <c r="V1262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101.25</v>
      </c>
      <c r="P1263" s="12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4">
        <f t="shared" si="156"/>
        <v>41638.342905092592</v>
      </c>
      <c r="T1263" s="14">
        <f t="shared" si="157"/>
        <v>41668.342905092592</v>
      </c>
      <c r="U1263" s="14" t="str">
        <f t="shared" si="158"/>
        <v>Dec</v>
      </c>
      <c r="V1263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125.41538461538462</v>
      </c>
      <c r="P1264" s="12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4">
        <f t="shared" si="156"/>
        <v>41656.762638888889</v>
      </c>
      <c r="T1264" s="14">
        <f t="shared" si="157"/>
        <v>41686.762638888889</v>
      </c>
      <c r="U1264" s="14" t="str">
        <f t="shared" si="158"/>
        <v>Jan</v>
      </c>
      <c r="V1264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119</v>
      </c>
      <c r="P1265" s="12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4">
        <f t="shared" si="156"/>
        <v>41692.084143518521</v>
      </c>
      <c r="T1265" s="14">
        <f t="shared" si="157"/>
        <v>41727.041666666664</v>
      </c>
      <c r="U1265" s="14" t="str">
        <f t="shared" si="158"/>
        <v>Feb</v>
      </c>
      <c r="V1265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166.46153846153845</v>
      </c>
      <c r="P1266" s="12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4">
        <f t="shared" si="156"/>
        <v>41547.662997685184</v>
      </c>
      <c r="T1266" s="14">
        <f t="shared" si="157"/>
        <v>41576.662997685184</v>
      </c>
      <c r="U1266" s="14" t="str">
        <f t="shared" si="158"/>
        <v>Sep</v>
      </c>
      <c r="V1266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119.14771428571429</v>
      </c>
      <c r="P1267" s="12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4">
        <f t="shared" si="156"/>
        <v>40465.655266203699</v>
      </c>
      <c r="T1267" s="14">
        <f t="shared" si="157"/>
        <v>40512.655266203699</v>
      </c>
      <c r="U1267" s="14" t="str">
        <f t="shared" si="158"/>
        <v>Oct</v>
      </c>
      <c r="V1267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100.47368421052632</v>
      </c>
      <c r="P1268" s="12">
        <f t="shared" si="153"/>
        <v>190.9</v>
      </c>
      <c r="Q1268" t="str">
        <f t="shared" si="154"/>
        <v>music</v>
      </c>
      <c r="R1268" t="str">
        <f t="shared" si="155"/>
        <v>rock</v>
      </c>
      <c r="S1268" s="14">
        <f t="shared" si="156"/>
        <v>41620.87667824074</v>
      </c>
      <c r="T1268" s="14">
        <f t="shared" si="157"/>
        <v>41650.87667824074</v>
      </c>
      <c r="U1268" s="14" t="str">
        <f t="shared" si="158"/>
        <v>Dec</v>
      </c>
      <c r="V1268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101.8</v>
      </c>
      <c r="P1269" s="12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4">
        <f t="shared" si="156"/>
        <v>41449.585162037038</v>
      </c>
      <c r="T1269" s="14">
        <f t="shared" si="157"/>
        <v>41479.585162037038</v>
      </c>
      <c r="U1269" s="14" t="str">
        <f t="shared" si="158"/>
        <v>Jun</v>
      </c>
      <c r="V1269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116.66666666666667</v>
      </c>
      <c r="P1270" s="12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4">
        <f t="shared" si="156"/>
        <v>41507.845451388886</v>
      </c>
      <c r="T1270" s="14">
        <f t="shared" si="157"/>
        <v>41537.845451388886</v>
      </c>
      <c r="U1270" s="14" t="str">
        <f t="shared" si="158"/>
        <v>Aug</v>
      </c>
      <c r="V1270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108.64893617021276</v>
      </c>
      <c r="P1271" s="12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4">
        <f t="shared" si="156"/>
        <v>42445.823055555549</v>
      </c>
      <c r="T1271" s="14">
        <f t="shared" si="157"/>
        <v>42476</v>
      </c>
      <c r="U1271" s="14" t="str">
        <f t="shared" si="158"/>
        <v>Mar</v>
      </c>
      <c r="V1271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114.72</v>
      </c>
      <c r="P1272" s="1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4">
        <f t="shared" si="156"/>
        <v>40933.856967592597</v>
      </c>
      <c r="T1272" s="14">
        <f t="shared" si="157"/>
        <v>40993.815300925926</v>
      </c>
      <c r="U1272" s="14" t="str">
        <f t="shared" si="158"/>
        <v>Jan</v>
      </c>
      <c r="V1272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101.8</v>
      </c>
      <c r="P1273" s="12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4">
        <f t="shared" si="156"/>
        <v>41561.683553240742</v>
      </c>
      <c r="T1273" s="14">
        <f t="shared" si="157"/>
        <v>41591.725219907406</v>
      </c>
      <c r="U1273" s="14" t="str">
        <f t="shared" si="158"/>
        <v>Oct</v>
      </c>
      <c r="V1273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106</v>
      </c>
      <c r="P1274" s="12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4">
        <f t="shared" si="156"/>
        <v>40274.745127314818</v>
      </c>
      <c r="T1274" s="14">
        <f t="shared" si="157"/>
        <v>40344.166666666664</v>
      </c>
      <c r="U1274" s="14" t="str">
        <f t="shared" si="158"/>
        <v>Apr</v>
      </c>
      <c r="V1274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103.49999999999999</v>
      </c>
      <c r="P1275" s="12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4">
        <f t="shared" si="156"/>
        <v>41852.730219907404</v>
      </c>
      <c r="T1275" s="14">
        <f t="shared" si="157"/>
        <v>41882.730219907404</v>
      </c>
      <c r="U1275" s="14" t="str">
        <f t="shared" si="158"/>
        <v>Aug</v>
      </c>
      <c r="V1275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154.97535999999999</v>
      </c>
      <c r="P1276" s="12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4">
        <f t="shared" si="156"/>
        <v>41116.690104166664</v>
      </c>
      <c r="T1276" s="14">
        <f t="shared" si="157"/>
        <v>41151.690104166664</v>
      </c>
      <c r="U1276" s="14" t="str">
        <f t="shared" si="158"/>
        <v>Jul</v>
      </c>
      <c r="V1276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162.14066666666668</v>
      </c>
      <c r="P1277" s="12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4">
        <f t="shared" si="156"/>
        <v>41458.867905092593</v>
      </c>
      <c r="T1277" s="14">
        <f t="shared" si="157"/>
        <v>41493.867905092593</v>
      </c>
      <c r="U1277" s="14" t="str">
        <f t="shared" si="158"/>
        <v>Jul</v>
      </c>
      <c r="V1277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104.42100000000001</v>
      </c>
      <c r="P1278" s="12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4">
        <f t="shared" si="156"/>
        <v>40007.704247685186</v>
      </c>
      <c r="T1278" s="14">
        <f t="shared" si="157"/>
        <v>40057.166666666664</v>
      </c>
      <c r="U1278" s="14" t="str">
        <f t="shared" si="158"/>
        <v>Jul</v>
      </c>
      <c r="V1278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106.12433333333333</v>
      </c>
      <c r="P1279" s="12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4">
        <f t="shared" si="156"/>
        <v>41121.561886574076</v>
      </c>
      <c r="T1279" s="14">
        <f t="shared" si="157"/>
        <v>41156.561886574076</v>
      </c>
      <c r="U1279" s="14" t="str">
        <f t="shared" si="158"/>
        <v>Jul</v>
      </c>
      <c r="V1279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154.93846153846152</v>
      </c>
      <c r="P1280" s="12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4">
        <f t="shared" si="156"/>
        <v>41786.555162037039</v>
      </c>
      <c r="T1280" s="14">
        <f t="shared" si="157"/>
        <v>41815.083333333336</v>
      </c>
      <c r="U1280" s="14" t="str">
        <f t="shared" si="158"/>
        <v>May</v>
      </c>
      <c r="V1280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110.77157238734421</v>
      </c>
      <c r="P1281" s="12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4">
        <f t="shared" si="156"/>
        <v>41682.099189814813</v>
      </c>
      <c r="T1281" s="14">
        <f t="shared" si="157"/>
        <v>41722.057523148149</v>
      </c>
      <c r="U1281" s="14" t="str">
        <f t="shared" si="158"/>
        <v>Feb</v>
      </c>
      <c r="V1281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110.91186666666665</v>
      </c>
      <c r="P1282" s="1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4">
        <f t="shared" si="156"/>
        <v>40513.757569444446</v>
      </c>
      <c r="T1282" s="14">
        <f t="shared" si="157"/>
        <v>40603.757569444446</v>
      </c>
      <c r="U1282" s="14" t="str">
        <f t="shared" si="158"/>
        <v>Dec</v>
      </c>
      <c r="V1282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(E1283/D1283)*100</f>
        <v>110.71428571428572</v>
      </c>
      <c r="P1283" s="12">
        <f t="shared" ref="P1283:P1346" si="161">(E1283/L1283)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 - FIND("/",N1283))</f>
        <v>rock</v>
      </c>
      <c r="S1283" s="14">
        <f t="shared" ref="S1283:S1346" si="164">(((J1283/60)/60)/24)+DATE(1970,1,1)</f>
        <v>41463.743472222224</v>
      </c>
      <c r="T1283" s="14">
        <f t="shared" ref="T1283:T1346" si="165">(((I1283/60)/60)/24)+DATE(1970,1,1)</f>
        <v>41483.743472222224</v>
      </c>
      <c r="U1283" s="14" t="str">
        <f t="shared" ref="U1283:U1346" si="166">TEXT(S1283,"mmm")</f>
        <v>Jul</v>
      </c>
      <c r="V1283">
        <f t="shared" ref="V1283:V1346" si="167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123.61333333333333</v>
      </c>
      <c r="P1284" s="12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4">
        <f t="shared" si="164"/>
        <v>41586.475173611114</v>
      </c>
      <c r="T1284" s="14">
        <f t="shared" si="165"/>
        <v>41617.207638888889</v>
      </c>
      <c r="U1284" s="14" t="str">
        <f t="shared" si="166"/>
        <v>Nov</v>
      </c>
      <c r="V1284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211.05</v>
      </c>
      <c r="P1285" s="12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4">
        <f t="shared" si="164"/>
        <v>41320.717465277776</v>
      </c>
      <c r="T1285" s="14">
        <f t="shared" si="165"/>
        <v>41344.166666666664</v>
      </c>
      <c r="U1285" s="14" t="str">
        <f t="shared" si="166"/>
        <v>Feb</v>
      </c>
      <c r="V1285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101</v>
      </c>
      <c r="P1286" s="12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4">
        <f t="shared" si="164"/>
        <v>42712.23474537037</v>
      </c>
      <c r="T1286" s="14">
        <f t="shared" si="165"/>
        <v>42735.707638888889</v>
      </c>
      <c r="U1286" s="14" t="str">
        <f t="shared" si="166"/>
        <v>Dec</v>
      </c>
      <c r="V1286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101.64999999999999</v>
      </c>
      <c r="P1287" s="12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4">
        <f t="shared" si="164"/>
        <v>42160.583043981482</v>
      </c>
      <c r="T1287" s="14">
        <f t="shared" si="165"/>
        <v>42175.583043981482</v>
      </c>
      <c r="U1287" s="14" t="str">
        <f t="shared" si="166"/>
        <v>Jun</v>
      </c>
      <c r="V1287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108.33333333333333</v>
      </c>
      <c r="P1288" s="12">
        <f t="shared" si="161"/>
        <v>81.25</v>
      </c>
      <c r="Q1288" t="str">
        <f t="shared" si="162"/>
        <v>theater</v>
      </c>
      <c r="R1288" t="str">
        <f t="shared" si="163"/>
        <v>plays</v>
      </c>
      <c r="S1288" s="14">
        <f t="shared" si="164"/>
        <v>42039.384571759263</v>
      </c>
      <c r="T1288" s="14">
        <f t="shared" si="165"/>
        <v>42052.583333333328</v>
      </c>
      <c r="U1288" s="14" t="str">
        <f t="shared" si="166"/>
        <v>Feb</v>
      </c>
      <c r="V1288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242</v>
      </c>
      <c r="P1289" s="12">
        <f t="shared" si="161"/>
        <v>24.2</v>
      </c>
      <c r="Q1289" t="str">
        <f t="shared" si="162"/>
        <v>theater</v>
      </c>
      <c r="R1289" t="str">
        <f t="shared" si="163"/>
        <v>plays</v>
      </c>
      <c r="S1289" s="14">
        <f t="shared" si="164"/>
        <v>42107.621018518519</v>
      </c>
      <c r="T1289" s="14">
        <f t="shared" si="165"/>
        <v>42167.621018518519</v>
      </c>
      <c r="U1289" s="14" t="str">
        <f t="shared" si="166"/>
        <v>Apr</v>
      </c>
      <c r="V1289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100.44999999999999</v>
      </c>
      <c r="P1290" s="12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4">
        <f t="shared" si="164"/>
        <v>42561.154664351852</v>
      </c>
      <c r="T1290" s="14">
        <f t="shared" si="165"/>
        <v>42592.166666666672</v>
      </c>
      <c r="U1290" s="14" t="str">
        <f t="shared" si="166"/>
        <v>Jul</v>
      </c>
      <c r="V1290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125.06666666666666</v>
      </c>
      <c r="P1291" s="12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4">
        <f t="shared" si="164"/>
        <v>42709.134780092587</v>
      </c>
      <c r="T1291" s="14">
        <f t="shared" si="165"/>
        <v>42739.134780092587</v>
      </c>
      <c r="U1291" s="14" t="str">
        <f t="shared" si="166"/>
        <v>Dec</v>
      </c>
      <c r="V1291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108.57142857142857</v>
      </c>
      <c r="P1292" s="1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4">
        <f t="shared" si="164"/>
        <v>42086.614942129629</v>
      </c>
      <c r="T1292" s="14">
        <f t="shared" si="165"/>
        <v>42117.290972222225</v>
      </c>
      <c r="U1292" s="14" t="str">
        <f t="shared" si="166"/>
        <v>Mar</v>
      </c>
      <c r="V1292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145.70000000000002</v>
      </c>
      <c r="P1293" s="12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4">
        <f t="shared" si="164"/>
        <v>42064.652673611112</v>
      </c>
      <c r="T1293" s="14">
        <f t="shared" si="165"/>
        <v>42101.291666666672</v>
      </c>
      <c r="U1293" s="14" t="str">
        <f t="shared" si="166"/>
        <v>Mar</v>
      </c>
      <c r="V1293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110.00000000000001</v>
      </c>
      <c r="P1294" s="12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4">
        <f t="shared" si="164"/>
        <v>42256.764212962968</v>
      </c>
      <c r="T1294" s="14">
        <f t="shared" si="165"/>
        <v>42283.957638888889</v>
      </c>
      <c r="U1294" s="14" t="str">
        <f t="shared" si="166"/>
        <v>Sep</v>
      </c>
      <c r="V1294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102.23333333333333</v>
      </c>
      <c r="P1295" s="12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4">
        <f t="shared" si="164"/>
        <v>42292.701053240744</v>
      </c>
      <c r="T1295" s="14">
        <f t="shared" si="165"/>
        <v>42322.742719907401</v>
      </c>
      <c r="U1295" s="14" t="str">
        <f t="shared" si="166"/>
        <v>Oct</v>
      </c>
      <c r="V1295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122</v>
      </c>
      <c r="P1296" s="12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4">
        <f t="shared" si="164"/>
        <v>42278.453668981485</v>
      </c>
      <c r="T1296" s="14">
        <f t="shared" si="165"/>
        <v>42296.458333333328</v>
      </c>
      <c r="U1296" s="14" t="str">
        <f t="shared" si="166"/>
        <v>Oct</v>
      </c>
      <c r="V1296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101.96000000000001</v>
      </c>
      <c r="P1297" s="12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4">
        <f t="shared" si="164"/>
        <v>42184.572881944448</v>
      </c>
      <c r="T1297" s="14">
        <f t="shared" si="165"/>
        <v>42214.708333333328</v>
      </c>
      <c r="U1297" s="14" t="str">
        <f t="shared" si="166"/>
        <v>Jun</v>
      </c>
      <c r="V1297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141.1764705882353</v>
      </c>
      <c r="P1298" s="12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4">
        <f t="shared" si="164"/>
        <v>42423.050613425927</v>
      </c>
      <c r="T1298" s="14">
        <f t="shared" si="165"/>
        <v>42443.008946759262</v>
      </c>
      <c r="U1298" s="14" t="str">
        <f t="shared" si="166"/>
        <v>Feb</v>
      </c>
      <c r="V1298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109.52500000000001</v>
      </c>
      <c r="P1299" s="12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4">
        <f t="shared" si="164"/>
        <v>42461.747199074074</v>
      </c>
      <c r="T1299" s="14">
        <f t="shared" si="165"/>
        <v>42491.747199074074</v>
      </c>
      <c r="U1299" s="14" t="str">
        <f t="shared" si="166"/>
        <v>Apr</v>
      </c>
      <c r="V1299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104.65</v>
      </c>
      <c r="P1300" s="12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4">
        <f t="shared" si="164"/>
        <v>42458.680925925932</v>
      </c>
      <c r="T1300" s="14">
        <f t="shared" si="165"/>
        <v>42488.680925925932</v>
      </c>
      <c r="U1300" s="14" t="str">
        <f t="shared" si="166"/>
        <v>Mar</v>
      </c>
      <c r="V1300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124</v>
      </c>
      <c r="P1301" s="12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4">
        <f t="shared" si="164"/>
        <v>42169.814340277779</v>
      </c>
      <c r="T1301" s="14">
        <f t="shared" si="165"/>
        <v>42199.814340277779</v>
      </c>
      <c r="U1301" s="14" t="str">
        <f t="shared" si="166"/>
        <v>Jun</v>
      </c>
      <c r="V1301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135</v>
      </c>
      <c r="P1302" s="1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4">
        <f t="shared" si="164"/>
        <v>42483.675208333334</v>
      </c>
      <c r="T1302" s="14">
        <f t="shared" si="165"/>
        <v>42522.789583333331</v>
      </c>
      <c r="U1302" s="14" t="str">
        <f t="shared" si="166"/>
        <v>Apr</v>
      </c>
      <c r="V1302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102.75000000000001</v>
      </c>
      <c r="P1303" s="12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4">
        <f t="shared" si="164"/>
        <v>42195.749745370369</v>
      </c>
      <c r="T1303" s="14">
        <f t="shared" si="165"/>
        <v>42206.125</v>
      </c>
      <c r="U1303" s="14" t="str">
        <f t="shared" si="166"/>
        <v>Jul</v>
      </c>
      <c r="V1303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100</v>
      </c>
      <c r="P1304" s="12">
        <f t="shared" si="161"/>
        <v>50</v>
      </c>
      <c r="Q1304" t="str">
        <f t="shared" si="162"/>
        <v>theater</v>
      </c>
      <c r="R1304" t="str">
        <f t="shared" si="163"/>
        <v>plays</v>
      </c>
      <c r="S1304" s="14">
        <f t="shared" si="164"/>
        <v>42675.057997685188</v>
      </c>
      <c r="T1304" s="14">
        <f t="shared" si="165"/>
        <v>42705.099664351852</v>
      </c>
      <c r="U1304" s="14" t="str">
        <f t="shared" si="166"/>
        <v>Nov</v>
      </c>
      <c r="V1304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130.26085714285716</v>
      </c>
      <c r="P1305" s="12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4">
        <f t="shared" si="164"/>
        <v>42566.441203703704</v>
      </c>
      <c r="T1305" s="14">
        <f t="shared" si="165"/>
        <v>42582.458333333328</v>
      </c>
      <c r="U1305" s="14" t="str">
        <f t="shared" si="166"/>
        <v>Jul</v>
      </c>
      <c r="V1305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39.627499999999998</v>
      </c>
      <c r="P1306" s="12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4">
        <f t="shared" si="164"/>
        <v>42747.194502314815</v>
      </c>
      <c r="T1306" s="14">
        <f t="shared" si="165"/>
        <v>42807.152835648143</v>
      </c>
      <c r="U1306" s="14" t="str">
        <f t="shared" si="166"/>
        <v>Jan</v>
      </c>
      <c r="V1306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25.976666666666663</v>
      </c>
      <c r="P1307" s="12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4">
        <f t="shared" si="164"/>
        <v>42543.665601851855</v>
      </c>
      <c r="T1307" s="14">
        <f t="shared" si="165"/>
        <v>42572.729166666672</v>
      </c>
      <c r="U1307" s="14" t="str">
        <f t="shared" si="166"/>
        <v>Jun</v>
      </c>
      <c r="V1307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65.24636363636364</v>
      </c>
      <c r="P1308" s="12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4">
        <f t="shared" si="164"/>
        <v>41947.457569444443</v>
      </c>
      <c r="T1308" s="14">
        <f t="shared" si="165"/>
        <v>41977.457569444443</v>
      </c>
      <c r="U1308" s="14" t="str">
        <f t="shared" si="166"/>
        <v>Nov</v>
      </c>
      <c r="V1308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11.514000000000001</v>
      </c>
      <c r="P1309" s="12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4">
        <f t="shared" si="164"/>
        <v>42387.503229166665</v>
      </c>
      <c r="T1309" s="14">
        <f t="shared" si="165"/>
        <v>42417.503229166665</v>
      </c>
      <c r="U1309" s="14" t="str">
        <f t="shared" si="166"/>
        <v>Jan</v>
      </c>
      <c r="V1309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11.360000000000001</v>
      </c>
      <c r="P1310" s="12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4">
        <f t="shared" si="164"/>
        <v>42611.613564814819</v>
      </c>
      <c r="T1310" s="14">
        <f t="shared" si="165"/>
        <v>42651.613564814819</v>
      </c>
      <c r="U1310" s="14" t="str">
        <f t="shared" si="166"/>
        <v>Aug</v>
      </c>
      <c r="V1310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111.99130434782609</v>
      </c>
      <c r="P1311" s="12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4">
        <f t="shared" si="164"/>
        <v>42257.882731481484</v>
      </c>
      <c r="T1311" s="14">
        <f t="shared" si="165"/>
        <v>42292.882731481484</v>
      </c>
      <c r="U1311" s="14" t="str">
        <f t="shared" si="166"/>
        <v>Sep</v>
      </c>
      <c r="V1311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15.5</v>
      </c>
      <c r="P1312" s="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4">
        <f t="shared" si="164"/>
        <v>42556.667245370365</v>
      </c>
      <c r="T1312" s="14">
        <f t="shared" si="165"/>
        <v>42601.667245370365</v>
      </c>
      <c r="U1312" s="14" t="str">
        <f t="shared" si="166"/>
        <v>Jul</v>
      </c>
      <c r="V1312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32.027999999999999</v>
      </c>
      <c r="P1313" s="12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4">
        <f t="shared" si="164"/>
        <v>42669.802303240736</v>
      </c>
      <c r="T1313" s="14">
        <f t="shared" si="165"/>
        <v>42704.843969907408</v>
      </c>
      <c r="U1313" s="14" t="str">
        <f t="shared" si="166"/>
        <v>Oct</v>
      </c>
      <c r="V1313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0.60869565217391308</v>
      </c>
      <c r="P1314" s="12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4">
        <f t="shared" si="164"/>
        <v>42082.702800925923</v>
      </c>
      <c r="T1314" s="14">
        <f t="shared" si="165"/>
        <v>42112.702800925923</v>
      </c>
      <c r="U1314" s="14" t="str">
        <f t="shared" si="166"/>
        <v>Mar</v>
      </c>
      <c r="V1314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31.114999999999998</v>
      </c>
      <c r="P1315" s="12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4">
        <f t="shared" si="164"/>
        <v>42402.709652777776</v>
      </c>
      <c r="T1315" s="14">
        <f t="shared" si="165"/>
        <v>42432.709652777776</v>
      </c>
      <c r="U1315" s="14" t="str">
        <f t="shared" si="166"/>
        <v>Feb</v>
      </c>
      <c r="V1315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1.1266666666666667</v>
      </c>
      <c r="P1316" s="12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4">
        <f t="shared" si="164"/>
        <v>42604.669675925921</v>
      </c>
      <c r="T1316" s="14">
        <f t="shared" si="165"/>
        <v>42664.669675925921</v>
      </c>
      <c r="U1316" s="14" t="str">
        <f t="shared" si="166"/>
        <v>Aug</v>
      </c>
      <c r="V1316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40.404000000000003</v>
      </c>
      <c r="P1317" s="12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4">
        <f t="shared" si="164"/>
        <v>42278.498240740737</v>
      </c>
      <c r="T1317" s="14">
        <f t="shared" si="165"/>
        <v>42314.041666666672</v>
      </c>
      <c r="U1317" s="14" t="str">
        <f t="shared" si="166"/>
        <v>Oct</v>
      </c>
      <c r="V1317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1.3333333333333333E-3</v>
      </c>
      <c r="P1318" s="12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4">
        <f t="shared" si="164"/>
        <v>42393.961909722217</v>
      </c>
      <c r="T1318" s="14">
        <f t="shared" si="165"/>
        <v>42428.961909722217</v>
      </c>
      <c r="U1318" s="14" t="str">
        <f t="shared" si="166"/>
        <v>Jan</v>
      </c>
      <c r="V1318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5.7334999999999994</v>
      </c>
      <c r="P1319" s="12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4">
        <f t="shared" si="164"/>
        <v>42520.235486111109</v>
      </c>
      <c r="T1319" s="14">
        <f t="shared" si="165"/>
        <v>42572.583333333328</v>
      </c>
      <c r="U1319" s="14" t="str">
        <f t="shared" si="166"/>
        <v>May</v>
      </c>
      <c r="V1319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15.324999999999999</v>
      </c>
      <c r="P1320" s="12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4">
        <f t="shared" si="164"/>
        <v>41985.043657407412</v>
      </c>
      <c r="T1320" s="14">
        <f t="shared" si="165"/>
        <v>42015.043657407412</v>
      </c>
      <c r="U1320" s="14" t="str">
        <f t="shared" si="166"/>
        <v>Dec</v>
      </c>
      <c r="V1320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15.103448275862069</v>
      </c>
      <c r="P1321" s="12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4">
        <f t="shared" si="164"/>
        <v>41816.812094907407</v>
      </c>
      <c r="T1321" s="14">
        <f t="shared" si="165"/>
        <v>41831.666666666664</v>
      </c>
      <c r="U1321" s="14" t="str">
        <f t="shared" si="166"/>
        <v>Jun</v>
      </c>
      <c r="V1321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0.503</v>
      </c>
      <c r="P1322" s="1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4">
        <f t="shared" si="164"/>
        <v>42705.690347222218</v>
      </c>
      <c r="T1322" s="14">
        <f t="shared" si="165"/>
        <v>42734.958333333328</v>
      </c>
      <c r="U1322" s="14" t="str">
        <f t="shared" si="166"/>
        <v>Dec</v>
      </c>
      <c r="V1322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1.3028138528138529</v>
      </c>
      <c r="P1323" s="12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4">
        <f t="shared" si="164"/>
        <v>42697.74927083333</v>
      </c>
      <c r="T1323" s="14">
        <f t="shared" si="165"/>
        <v>42727.74927083333</v>
      </c>
      <c r="U1323" s="14" t="str">
        <f t="shared" si="166"/>
        <v>Nov</v>
      </c>
      <c r="V1323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0.30285714285714288</v>
      </c>
      <c r="P1324" s="12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4">
        <f t="shared" si="164"/>
        <v>42115.656539351854</v>
      </c>
      <c r="T1324" s="14">
        <f t="shared" si="165"/>
        <v>42145.656539351854</v>
      </c>
      <c r="U1324" s="14" t="str">
        <f t="shared" si="166"/>
        <v>Apr</v>
      </c>
      <c r="V1324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8.8800000000000008</v>
      </c>
      <c r="P1325" s="12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4">
        <f t="shared" si="164"/>
        <v>42451.698449074072</v>
      </c>
      <c r="T1325" s="14">
        <f t="shared" si="165"/>
        <v>42486.288194444445</v>
      </c>
      <c r="U1325" s="14" t="str">
        <f t="shared" si="166"/>
        <v>Mar</v>
      </c>
      <c r="V1325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</v>
      </c>
      <c r="P1326" s="12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4">
        <f t="shared" si="164"/>
        <v>42626.633703703701</v>
      </c>
      <c r="T1326" s="14">
        <f t="shared" si="165"/>
        <v>42656.633703703701</v>
      </c>
      <c r="U1326" s="14" t="str">
        <f t="shared" si="166"/>
        <v>Sep</v>
      </c>
      <c r="V1326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2.4299999999999997</v>
      </c>
      <c r="P1327" s="12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4">
        <f t="shared" si="164"/>
        <v>42704.086053240739</v>
      </c>
      <c r="T1327" s="14">
        <f t="shared" si="165"/>
        <v>42734.086053240739</v>
      </c>
      <c r="U1327" s="14" t="str">
        <f t="shared" si="166"/>
        <v>Nov</v>
      </c>
      <c r="V1327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</v>
      </c>
      <c r="P1328" s="12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4">
        <f t="shared" si="164"/>
        <v>41974.791990740734</v>
      </c>
      <c r="T1328" s="14">
        <f t="shared" si="165"/>
        <v>42019.791990740734</v>
      </c>
      <c r="U1328" s="14" t="str">
        <f t="shared" si="166"/>
        <v>Dec</v>
      </c>
      <c r="V1328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</v>
      </c>
      <c r="P1329" s="12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4">
        <f t="shared" si="164"/>
        <v>42123.678645833337</v>
      </c>
      <c r="T1329" s="14">
        <f t="shared" si="165"/>
        <v>42153.678645833337</v>
      </c>
      <c r="U1329" s="14" t="str">
        <f t="shared" si="166"/>
        <v>Apr</v>
      </c>
      <c r="V1329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</v>
      </c>
      <c r="P1330" s="12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4">
        <f t="shared" si="164"/>
        <v>42612.642754629633</v>
      </c>
      <c r="T1330" s="14">
        <f t="shared" si="165"/>
        <v>42657.642754629633</v>
      </c>
      <c r="U1330" s="14" t="str">
        <f t="shared" si="166"/>
        <v>Aug</v>
      </c>
      <c r="V1330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0.81600000000000006</v>
      </c>
      <c r="P1331" s="12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4">
        <f t="shared" si="164"/>
        <v>41935.221585648149</v>
      </c>
      <c r="T1331" s="14">
        <f t="shared" si="165"/>
        <v>41975.263252314813</v>
      </c>
      <c r="U1331" s="14" t="str">
        <f t="shared" si="166"/>
        <v>Oct</v>
      </c>
      <c r="V1331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22.494285714285713</v>
      </c>
      <c r="P1332" s="1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4">
        <f t="shared" si="164"/>
        <v>42522.276724537034</v>
      </c>
      <c r="T1332" s="14">
        <f t="shared" si="165"/>
        <v>42553.166666666672</v>
      </c>
      <c r="U1332" s="14" t="str">
        <f t="shared" si="166"/>
        <v>Jun</v>
      </c>
      <c r="V1332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</v>
      </c>
      <c r="P1333" s="12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4">
        <f t="shared" si="164"/>
        <v>42569.50409722222</v>
      </c>
      <c r="T1333" s="14">
        <f t="shared" si="165"/>
        <v>42599.50409722222</v>
      </c>
      <c r="U1333" s="14" t="str">
        <f t="shared" si="166"/>
        <v>Jul</v>
      </c>
      <c r="V1333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12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4">
        <f t="shared" si="164"/>
        <v>42732.060277777782</v>
      </c>
      <c r="T1334" s="14">
        <f t="shared" si="165"/>
        <v>42762.060277777782</v>
      </c>
      <c r="U1334" s="14" t="str">
        <f t="shared" si="166"/>
        <v>Dec</v>
      </c>
      <c r="V1334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12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4">
        <f t="shared" si="164"/>
        <v>41806.106770833336</v>
      </c>
      <c r="T1335" s="14">
        <f t="shared" si="165"/>
        <v>41836.106770833336</v>
      </c>
      <c r="U1335" s="14" t="str">
        <f t="shared" si="166"/>
        <v>Jun</v>
      </c>
      <c r="V1335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10.754135338345865</v>
      </c>
      <c r="P1336" s="12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4">
        <f t="shared" si="164"/>
        <v>42410.774155092593</v>
      </c>
      <c r="T1336" s="14">
        <f t="shared" si="165"/>
        <v>42440.774155092593</v>
      </c>
      <c r="U1336" s="14" t="str">
        <f t="shared" si="166"/>
        <v>Feb</v>
      </c>
      <c r="V1336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19.759999999999998</v>
      </c>
      <c r="P1337" s="12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4">
        <f t="shared" si="164"/>
        <v>42313.936365740738</v>
      </c>
      <c r="T1337" s="14">
        <f t="shared" si="165"/>
        <v>42343.936365740738</v>
      </c>
      <c r="U1337" s="14" t="str">
        <f t="shared" si="166"/>
        <v>Nov</v>
      </c>
      <c r="V1337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84.946999999999989</v>
      </c>
      <c r="P1338" s="12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4">
        <f t="shared" si="164"/>
        <v>41955.863750000004</v>
      </c>
      <c r="T1338" s="14">
        <f t="shared" si="165"/>
        <v>41990.863750000004</v>
      </c>
      <c r="U1338" s="14" t="str">
        <f t="shared" si="166"/>
        <v>Nov</v>
      </c>
      <c r="V1338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49.381999999999998</v>
      </c>
      <c r="P1339" s="12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4">
        <f t="shared" si="164"/>
        <v>42767.577303240745</v>
      </c>
      <c r="T1339" s="14">
        <f t="shared" si="165"/>
        <v>42797.577303240745</v>
      </c>
      <c r="U1339" s="14" t="str">
        <f t="shared" si="166"/>
        <v>Feb</v>
      </c>
      <c r="V1339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3.3033333333333332</v>
      </c>
      <c r="P1340" s="12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4">
        <f t="shared" si="164"/>
        <v>42188.803622685184</v>
      </c>
      <c r="T1340" s="14">
        <f t="shared" si="165"/>
        <v>42218.803622685184</v>
      </c>
      <c r="U1340" s="14" t="str">
        <f t="shared" si="166"/>
        <v>Jul</v>
      </c>
      <c r="V1340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6.6339999999999995</v>
      </c>
      <c r="P1341" s="12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4">
        <f t="shared" si="164"/>
        <v>41936.647164351853</v>
      </c>
      <c r="T1341" s="14">
        <f t="shared" si="165"/>
        <v>41981.688831018517</v>
      </c>
      <c r="U1341" s="14" t="str">
        <f t="shared" si="166"/>
        <v>Oct</v>
      </c>
      <c r="V1341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1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4">
        <f t="shared" si="164"/>
        <v>41836.595520833333</v>
      </c>
      <c r="T1342" s="14">
        <f t="shared" si="165"/>
        <v>41866.595520833333</v>
      </c>
      <c r="U1342" s="14" t="str">
        <f t="shared" si="166"/>
        <v>Jul</v>
      </c>
      <c r="V1342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70.36</v>
      </c>
      <c r="P1343" s="12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4">
        <f t="shared" si="164"/>
        <v>42612.624039351853</v>
      </c>
      <c r="T1343" s="14">
        <f t="shared" si="165"/>
        <v>42644.624039351853</v>
      </c>
      <c r="U1343" s="14" t="str">
        <f t="shared" si="166"/>
        <v>Aug</v>
      </c>
      <c r="V1343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0.2</v>
      </c>
      <c r="P1344" s="12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4">
        <f t="shared" si="164"/>
        <v>42172.816423611104</v>
      </c>
      <c r="T1344" s="14">
        <f t="shared" si="165"/>
        <v>42202.816423611104</v>
      </c>
      <c r="U1344" s="14" t="str">
        <f t="shared" si="166"/>
        <v>Jun</v>
      </c>
      <c r="V1344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102.298</v>
      </c>
      <c r="P1345" s="12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4">
        <f t="shared" si="164"/>
        <v>42542.526423611111</v>
      </c>
      <c r="T1345" s="14">
        <f t="shared" si="165"/>
        <v>42601.165972222225</v>
      </c>
      <c r="U1345" s="14" t="str">
        <f t="shared" si="166"/>
        <v>Jun</v>
      </c>
      <c r="V1345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377.73333333333335</v>
      </c>
      <c r="P1346" s="12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4">
        <f t="shared" si="164"/>
        <v>42522.789803240739</v>
      </c>
      <c r="T1346" s="14">
        <f t="shared" si="165"/>
        <v>42551.789803240739</v>
      </c>
      <c r="U1346" s="14" t="str">
        <f t="shared" si="166"/>
        <v>Jun</v>
      </c>
      <c r="V1346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(E1347/D1347)*100</f>
        <v>125</v>
      </c>
      <c r="P1347" s="12">
        <f t="shared" ref="P1347:P1410" si="169">(E1347/L1347)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 - FIND("/",N1347))</f>
        <v>nonfiction</v>
      </c>
      <c r="S1347" s="14">
        <f t="shared" ref="S1347:S1410" si="172">(((J1347/60)/60)/24)+DATE(1970,1,1)</f>
        <v>41799.814340277779</v>
      </c>
      <c r="T1347" s="14">
        <f t="shared" ref="T1347:T1410" si="173">(((I1347/60)/60)/24)+DATE(1970,1,1)</f>
        <v>41834.814340277779</v>
      </c>
      <c r="U1347" s="14" t="str">
        <f t="shared" ref="U1347:U1410" si="174">TEXT(S1347,"mmm")</f>
        <v>Jun</v>
      </c>
      <c r="V1347">
        <f t="shared" ref="V1347:V1410" si="175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147.32653061224491</v>
      </c>
      <c r="P1348" s="12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4">
        <f t="shared" si="172"/>
        <v>41422.075821759259</v>
      </c>
      <c r="T1348" s="14">
        <f t="shared" si="173"/>
        <v>41452.075821759259</v>
      </c>
      <c r="U1348" s="14" t="str">
        <f t="shared" si="174"/>
        <v>May</v>
      </c>
      <c r="V1348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102.2</v>
      </c>
      <c r="P1349" s="12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4">
        <f t="shared" si="172"/>
        <v>42040.638020833328</v>
      </c>
      <c r="T1349" s="14">
        <f t="shared" si="173"/>
        <v>42070.638020833328</v>
      </c>
      <c r="U1349" s="14" t="str">
        <f t="shared" si="174"/>
        <v>Feb</v>
      </c>
      <c r="V1349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101.8723404255319</v>
      </c>
      <c r="P1350" s="12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4">
        <f t="shared" si="172"/>
        <v>41963.506168981476</v>
      </c>
      <c r="T1350" s="14">
        <f t="shared" si="173"/>
        <v>41991.506168981476</v>
      </c>
      <c r="U1350" s="14" t="str">
        <f t="shared" si="174"/>
        <v>Nov</v>
      </c>
      <c r="V1350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204.2</v>
      </c>
      <c r="P1351" s="12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4">
        <f t="shared" si="172"/>
        <v>42317.33258101852</v>
      </c>
      <c r="T1351" s="14">
        <f t="shared" si="173"/>
        <v>42354.290972222225</v>
      </c>
      <c r="U1351" s="14" t="str">
        <f t="shared" si="174"/>
        <v>Nov</v>
      </c>
      <c r="V1351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104.05</v>
      </c>
      <c r="P1352" s="1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4">
        <f t="shared" si="172"/>
        <v>42334.013124999998</v>
      </c>
      <c r="T1352" s="14">
        <f t="shared" si="173"/>
        <v>42364.013124999998</v>
      </c>
      <c r="U1352" s="14" t="str">
        <f t="shared" si="174"/>
        <v>Nov</v>
      </c>
      <c r="V1352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101.265</v>
      </c>
      <c r="P1353" s="12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4">
        <f t="shared" si="172"/>
        <v>42382.74009259259</v>
      </c>
      <c r="T1353" s="14">
        <f t="shared" si="173"/>
        <v>42412.74009259259</v>
      </c>
      <c r="U1353" s="14" t="str">
        <f t="shared" si="174"/>
        <v>Jan</v>
      </c>
      <c r="V1353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136.13999999999999</v>
      </c>
      <c r="P1354" s="12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4">
        <f t="shared" si="172"/>
        <v>42200.578310185185</v>
      </c>
      <c r="T1354" s="14">
        <f t="shared" si="173"/>
        <v>42252.165972222225</v>
      </c>
      <c r="U1354" s="14" t="str">
        <f t="shared" si="174"/>
        <v>Jul</v>
      </c>
      <c r="V1354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133.6</v>
      </c>
      <c r="P1355" s="12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4">
        <f t="shared" si="172"/>
        <v>41309.11791666667</v>
      </c>
      <c r="T1355" s="14">
        <f t="shared" si="173"/>
        <v>41344</v>
      </c>
      <c r="U1355" s="14" t="str">
        <f t="shared" si="174"/>
        <v>Feb</v>
      </c>
      <c r="V1355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130.25</v>
      </c>
      <c r="P1356" s="12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4">
        <f t="shared" si="172"/>
        <v>42502.807627314818</v>
      </c>
      <c r="T1356" s="14">
        <f t="shared" si="173"/>
        <v>42532.807627314818</v>
      </c>
      <c r="U1356" s="14" t="str">
        <f t="shared" si="174"/>
        <v>May</v>
      </c>
      <c r="V1356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122.67999999999999</v>
      </c>
      <c r="P1357" s="12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4">
        <f t="shared" si="172"/>
        <v>41213.254687499997</v>
      </c>
      <c r="T1357" s="14">
        <f t="shared" si="173"/>
        <v>41243.416666666664</v>
      </c>
      <c r="U1357" s="14" t="str">
        <f t="shared" si="174"/>
        <v>Oct</v>
      </c>
      <c r="V1357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182.81058823529412</v>
      </c>
      <c r="P1358" s="12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4">
        <f t="shared" si="172"/>
        <v>41430.038888888892</v>
      </c>
      <c r="T1358" s="14">
        <f t="shared" si="173"/>
        <v>41460.038888888892</v>
      </c>
      <c r="U1358" s="14" t="str">
        <f t="shared" si="174"/>
        <v>Jun</v>
      </c>
      <c r="V1358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125.29999999999998</v>
      </c>
      <c r="P1359" s="12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4">
        <f t="shared" si="172"/>
        <v>41304.962233796294</v>
      </c>
      <c r="T1359" s="14">
        <f t="shared" si="173"/>
        <v>41334.249305555553</v>
      </c>
      <c r="U1359" s="14" t="str">
        <f t="shared" si="174"/>
        <v>Jan</v>
      </c>
      <c r="V1359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111.66666666666667</v>
      </c>
      <c r="P1360" s="12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4">
        <f t="shared" si="172"/>
        <v>40689.570868055554</v>
      </c>
      <c r="T1360" s="14">
        <f t="shared" si="173"/>
        <v>40719.570868055554</v>
      </c>
      <c r="U1360" s="14" t="str">
        <f t="shared" si="174"/>
        <v>May</v>
      </c>
      <c r="V1360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115.75757575757575</v>
      </c>
      <c r="P1361" s="12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4">
        <f t="shared" si="172"/>
        <v>40668.814699074072</v>
      </c>
      <c r="T1361" s="14">
        <f t="shared" si="173"/>
        <v>40730.814699074072</v>
      </c>
      <c r="U1361" s="14" t="str">
        <f t="shared" si="174"/>
        <v>May</v>
      </c>
      <c r="V1361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173.2</v>
      </c>
      <c r="P1362" s="1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4">
        <f t="shared" si="172"/>
        <v>41095.900694444441</v>
      </c>
      <c r="T1362" s="14">
        <f t="shared" si="173"/>
        <v>41123.900694444441</v>
      </c>
      <c r="U1362" s="14" t="str">
        <f t="shared" si="174"/>
        <v>Jul</v>
      </c>
      <c r="V1362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125.98333333333333</v>
      </c>
      <c r="P1363" s="12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4">
        <f t="shared" si="172"/>
        <v>41781.717268518521</v>
      </c>
      <c r="T1363" s="14">
        <f t="shared" si="173"/>
        <v>41811.717268518521</v>
      </c>
      <c r="U1363" s="14" t="str">
        <f t="shared" si="174"/>
        <v>May</v>
      </c>
      <c r="V1363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109.1</v>
      </c>
      <c r="P1364" s="12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4">
        <f t="shared" si="172"/>
        <v>41464.934386574074</v>
      </c>
      <c r="T1364" s="14">
        <f t="shared" si="173"/>
        <v>41524.934386574074</v>
      </c>
      <c r="U1364" s="14" t="str">
        <f t="shared" si="174"/>
        <v>Jul</v>
      </c>
      <c r="V1364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100</v>
      </c>
      <c r="P1365" s="12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4">
        <f t="shared" si="172"/>
        <v>42396.8440625</v>
      </c>
      <c r="T1365" s="14">
        <f t="shared" si="173"/>
        <v>42415.332638888889</v>
      </c>
      <c r="U1365" s="14" t="str">
        <f t="shared" si="174"/>
        <v>Jan</v>
      </c>
      <c r="V1365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118.64285714285714</v>
      </c>
      <c r="P1366" s="12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4">
        <f t="shared" si="172"/>
        <v>41951.695671296293</v>
      </c>
      <c r="T1366" s="14">
        <f t="shared" si="173"/>
        <v>42011.6956712963</v>
      </c>
      <c r="U1366" s="14" t="str">
        <f t="shared" si="174"/>
        <v>Nov</v>
      </c>
      <c r="V1366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100.26666666666667</v>
      </c>
      <c r="P1367" s="12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4">
        <f t="shared" si="172"/>
        <v>42049.733240740738</v>
      </c>
      <c r="T1367" s="14">
        <f t="shared" si="173"/>
        <v>42079.691574074073</v>
      </c>
      <c r="U1367" s="14" t="str">
        <f t="shared" si="174"/>
        <v>Feb</v>
      </c>
      <c r="V1367">
        <f t="shared" si="175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126.48920000000001</v>
      </c>
      <c r="P1368" s="12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4">
        <f t="shared" si="172"/>
        <v>41924.996099537035</v>
      </c>
      <c r="T1368" s="14">
        <f t="shared" si="173"/>
        <v>41970.037766203706</v>
      </c>
      <c r="U1368" s="14" t="str">
        <f t="shared" si="174"/>
        <v>Oct</v>
      </c>
      <c r="V1368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114.26</v>
      </c>
      <c r="P1369" s="12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4">
        <f t="shared" si="172"/>
        <v>42292.002893518518</v>
      </c>
      <c r="T1369" s="14">
        <f t="shared" si="173"/>
        <v>42322.044560185182</v>
      </c>
      <c r="U1369" s="14" t="str">
        <f t="shared" si="174"/>
        <v>Oct</v>
      </c>
      <c r="V1369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110.7</v>
      </c>
      <c r="P1370" s="12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4">
        <f t="shared" si="172"/>
        <v>42146.190902777773</v>
      </c>
      <c r="T1370" s="14">
        <f t="shared" si="173"/>
        <v>42170.190902777773</v>
      </c>
      <c r="U1370" s="14" t="str">
        <f t="shared" si="174"/>
        <v>May</v>
      </c>
      <c r="V1370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105.34805315203954</v>
      </c>
      <c r="P1371" s="12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4">
        <f t="shared" si="172"/>
        <v>41710.594282407408</v>
      </c>
      <c r="T1371" s="14">
        <f t="shared" si="173"/>
        <v>41740.594282407408</v>
      </c>
      <c r="U1371" s="14" t="str">
        <f t="shared" si="174"/>
        <v>Mar</v>
      </c>
      <c r="V1371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103.66666666666666</v>
      </c>
      <c r="P1372" s="12">
        <f t="shared" si="169"/>
        <v>77.75</v>
      </c>
      <c r="Q1372" t="str">
        <f t="shared" si="170"/>
        <v>music</v>
      </c>
      <c r="R1372" t="str">
        <f t="shared" si="171"/>
        <v>rock</v>
      </c>
      <c r="S1372" s="14">
        <f t="shared" si="172"/>
        <v>41548.00335648148</v>
      </c>
      <c r="T1372" s="14">
        <f t="shared" si="173"/>
        <v>41563.00335648148</v>
      </c>
      <c r="U1372" s="14" t="str">
        <f t="shared" si="174"/>
        <v>Oct</v>
      </c>
      <c r="V1372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107.08672667523933</v>
      </c>
      <c r="P1373" s="12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4">
        <f t="shared" si="172"/>
        <v>42101.758587962962</v>
      </c>
      <c r="T1373" s="14">
        <f t="shared" si="173"/>
        <v>42131.758587962962</v>
      </c>
      <c r="U1373" s="14" t="str">
        <f t="shared" si="174"/>
        <v>Apr</v>
      </c>
      <c r="V1373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124</v>
      </c>
      <c r="P1374" s="12">
        <f t="shared" si="169"/>
        <v>38.75</v>
      </c>
      <c r="Q1374" t="str">
        <f t="shared" si="170"/>
        <v>music</v>
      </c>
      <c r="R1374" t="str">
        <f t="shared" si="171"/>
        <v>rock</v>
      </c>
      <c r="S1374" s="14">
        <f t="shared" si="172"/>
        <v>41072.739953703705</v>
      </c>
      <c r="T1374" s="14">
        <f t="shared" si="173"/>
        <v>41102.739953703705</v>
      </c>
      <c r="U1374" s="14" t="str">
        <f t="shared" si="174"/>
        <v>Jun</v>
      </c>
      <c r="V1374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105.01</v>
      </c>
      <c r="P1375" s="12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4">
        <f t="shared" si="172"/>
        <v>42704.95177083333</v>
      </c>
      <c r="T1375" s="14">
        <f t="shared" si="173"/>
        <v>42734.95177083333</v>
      </c>
      <c r="U1375" s="14" t="str">
        <f t="shared" si="174"/>
        <v>Nov</v>
      </c>
      <c r="V1375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189.46666666666667</v>
      </c>
      <c r="P1376" s="12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4">
        <f t="shared" si="172"/>
        <v>42424.161898148144</v>
      </c>
      <c r="T1376" s="14">
        <f t="shared" si="173"/>
        <v>42454.12023148148</v>
      </c>
      <c r="U1376" s="14" t="str">
        <f t="shared" si="174"/>
        <v>Feb</v>
      </c>
      <c r="V1376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171.32499999999999</v>
      </c>
      <c r="P1377" s="12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4">
        <f t="shared" si="172"/>
        <v>42720.066192129627</v>
      </c>
      <c r="T1377" s="14">
        <f t="shared" si="173"/>
        <v>42750.066192129627</v>
      </c>
      <c r="U1377" s="14" t="str">
        <f t="shared" si="174"/>
        <v>Dec</v>
      </c>
      <c r="V1377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252.48648648648651</v>
      </c>
      <c r="P1378" s="12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4">
        <f t="shared" si="172"/>
        <v>42677.669050925921</v>
      </c>
      <c r="T1378" s="14">
        <f t="shared" si="173"/>
        <v>42707.710717592592</v>
      </c>
      <c r="U1378" s="14" t="str">
        <f t="shared" si="174"/>
        <v>Nov</v>
      </c>
      <c r="V1378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116.15384615384616</v>
      </c>
      <c r="P1379" s="12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4">
        <f t="shared" si="172"/>
        <v>42747.219560185185</v>
      </c>
      <c r="T1379" s="14">
        <f t="shared" si="173"/>
        <v>42769.174305555556</v>
      </c>
      <c r="U1379" s="14" t="str">
        <f t="shared" si="174"/>
        <v>Jan</v>
      </c>
      <c r="V1379">
        <f t="shared" si="175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203.35000000000002</v>
      </c>
      <c r="P1380" s="12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4">
        <f t="shared" si="172"/>
        <v>42568.759374999994</v>
      </c>
      <c r="T1380" s="14">
        <f t="shared" si="173"/>
        <v>42583.759374999994</v>
      </c>
      <c r="U1380" s="14" t="str">
        <f t="shared" si="174"/>
        <v>Jul</v>
      </c>
      <c r="V1380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111.60000000000001</v>
      </c>
      <c r="P1381" s="12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4">
        <f t="shared" si="172"/>
        <v>42130.491620370376</v>
      </c>
      <c r="T1381" s="14">
        <f t="shared" si="173"/>
        <v>42160.491620370376</v>
      </c>
      <c r="U1381" s="14" t="str">
        <f t="shared" si="174"/>
        <v>May</v>
      </c>
      <c r="V1381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424</v>
      </c>
      <c r="P1382" s="12">
        <f t="shared" si="169"/>
        <v>21.2</v>
      </c>
      <c r="Q1382" t="str">
        <f t="shared" si="170"/>
        <v>music</v>
      </c>
      <c r="R1382" t="str">
        <f t="shared" si="171"/>
        <v>rock</v>
      </c>
      <c r="S1382" s="14">
        <f t="shared" si="172"/>
        <v>42141.762800925921</v>
      </c>
      <c r="T1382" s="14">
        <f t="shared" si="173"/>
        <v>42164.083333333328</v>
      </c>
      <c r="U1382" s="14" t="str">
        <f t="shared" si="174"/>
        <v>May</v>
      </c>
      <c r="V1382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107.1</v>
      </c>
      <c r="P1383" s="12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4">
        <f t="shared" si="172"/>
        <v>42703.214409722219</v>
      </c>
      <c r="T1383" s="14">
        <f t="shared" si="173"/>
        <v>42733.214409722219</v>
      </c>
      <c r="U1383" s="14" t="str">
        <f t="shared" si="174"/>
        <v>Nov</v>
      </c>
      <c r="V1383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104.3625</v>
      </c>
      <c r="P1384" s="12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4">
        <f t="shared" si="172"/>
        <v>41370.800185185188</v>
      </c>
      <c r="T1384" s="14">
        <f t="shared" si="173"/>
        <v>41400.800185185188</v>
      </c>
      <c r="U1384" s="14" t="str">
        <f t="shared" si="174"/>
        <v>Apr</v>
      </c>
      <c r="V1384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212.40909090909091</v>
      </c>
      <c r="P1385" s="12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4">
        <f t="shared" si="172"/>
        <v>42707.074976851851</v>
      </c>
      <c r="T1385" s="14">
        <f t="shared" si="173"/>
        <v>42727.074976851851</v>
      </c>
      <c r="U1385" s="14" t="str">
        <f t="shared" si="174"/>
        <v>Dec</v>
      </c>
      <c r="V1385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124.08571428571429</v>
      </c>
      <c r="P1386" s="12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4">
        <f t="shared" si="172"/>
        <v>42160.735208333332</v>
      </c>
      <c r="T1386" s="14">
        <f t="shared" si="173"/>
        <v>42190.735208333332</v>
      </c>
      <c r="U1386" s="14" t="str">
        <f t="shared" si="174"/>
        <v>Jun</v>
      </c>
      <c r="V1386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110.406125</v>
      </c>
      <c r="P1387" s="12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4">
        <f t="shared" si="172"/>
        <v>42433.688900462963</v>
      </c>
      <c r="T1387" s="14">
        <f t="shared" si="173"/>
        <v>42489.507638888885</v>
      </c>
      <c r="U1387" s="14" t="str">
        <f t="shared" si="174"/>
        <v>Mar</v>
      </c>
      <c r="V1387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218.75</v>
      </c>
      <c r="P1388" s="12">
        <f t="shared" si="169"/>
        <v>62.5</v>
      </c>
      <c r="Q1388" t="str">
        <f t="shared" si="170"/>
        <v>music</v>
      </c>
      <c r="R1388" t="str">
        <f t="shared" si="171"/>
        <v>rock</v>
      </c>
      <c r="S1388" s="14">
        <f t="shared" si="172"/>
        <v>42184.646863425922</v>
      </c>
      <c r="T1388" s="14">
        <f t="shared" si="173"/>
        <v>42214.646863425922</v>
      </c>
      <c r="U1388" s="14" t="str">
        <f t="shared" si="174"/>
        <v>Jun</v>
      </c>
      <c r="V1388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136.625</v>
      </c>
      <c r="P1389" s="12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4">
        <f t="shared" si="172"/>
        <v>42126.92123842593</v>
      </c>
      <c r="T1389" s="14">
        <f t="shared" si="173"/>
        <v>42158.1875</v>
      </c>
      <c r="U1389" s="14" t="str">
        <f t="shared" si="174"/>
        <v>May</v>
      </c>
      <c r="V1389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134.8074</v>
      </c>
      <c r="P1390" s="12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4">
        <f t="shared" si="172"/>
        <v>42634.614780092597</v>
      </c>
      <c r="T1390" s="14">
        <f t="shared" si="173"/>
        <v>42660.676388888889</v>
      </c>
      <c r="U1390" s="14" t="str">
        <f t="shared" si="174"/>
        <v>Sep</v>
      </c>
      <c r="V1390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145.4</v>
      </c>
      <c r="P1391" s="12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4">
        <f t="shared" si="172"/>
        <v>42565.480983796297</v>
      </c>
      <c r="T1391" s="14">
        <f t="shared" si="173"/>
        <v>42595.480983796297</v>
      </c>
      <c r="U1391" s="14" t="str">
        <f t="shared" si="174"/>
        <v>Jul</v>
      </c>
      <c r="V1391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109.10714285714285</v>
      </c>
      <c r="P1392" s="1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4">
        <f t="shared" si="172"/>
        <v>42087.803310185183</v>
      </c>
      <c r="T1392" s="14">
        <f t="shared" si="173"/>
        <v>42121.716666666667</v>
      </c>
      <c r="U1392" s="14" t="str">
        <f t="shared" si="174"/>
        <v>Mar</v>
      </c>
      <c r="V1392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110.2</v>
      </c>
      <c r="P1393" s="12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4">
        <f t="shared" si="172"/>
        <v>42193.650671296295</v>
      </c>
      <c r="T1393" s="14">
        <f t="shared" si="173"/>
        <v>42238.207638888889</v>
      </c>
      <c r="U1393" s="14" t="str">
        <f t="shared" si="174"/>
        <v>Jul</v>
      </c>
      <c r="V1393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113.64000000000001</v>
      </c>
      <c r="P1394" s="12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4">
        <f t="shared" si="172"/>
        <v>42401.154930555553</v>
      </c>
      <c r="T1394" s="14">
        <f t="shared" si="173"/>
        <v>42432.154930555553</v>
      </c>
      <c r="U1394" s="14" t="str">
        <f t="shared" si="174"/>
        <v>Feb</v>
      </c>
      <c r="V1394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102.35000000000001</v>
      </c>
      <c r="P1395" s="12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4">
        <f t="shared" si="172"/>
        <v>42553.681979166664</v>
      </c>
      <c r="T1395" s="14">
        <f t="shared" si="173"/>
        <v>42583.681979166664</v>
      </c>
      <c r="U1395" s="14" t="str">
        <f t="shared" si="174"/>
        <v>Jul</v>
      </c>
      <c r="V1395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122.13333333333334</v>
      </c>
      <c r="P1396" s="12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4">
        <f t="shared" si="172"/>
        <v>42752.144976851851</v>
      </c>
      <c r="T1396" s="14">
        <f t="shared" si="173"/>
        <v>42795.125</v>
      </c>
      <c r="U1396" s="14" t="str">
        <f t="shared" si="174"/>
        <v>Jan</v>
      </c>
      <c r="V1396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111.88571428571427</v>
      </c>
      <c r="P1397" s="12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4">
        <f t="shared" si="172"/>
        <v>42719.90834490741</v>
      </c>
      <c r="T1397" s="14">
        <f t="shared" si="173"/>
        <v>42749.90834490741</v>
      </c>
      <c r="U1397" s="14" t="str">
        <f t="shared" si="174"/>
        <v>Dec</v>
      </c>
      <c r="V1397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107.3</v>
      </c>
      <c r="P1398" s="12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4">
        <f t="shared" si="172"/>
        <v>42018.99863425926</v>
      </c>
      <c r="T1398" s="14">
        <f t="shared" si="173"/>
        <v>42048.99863425926</v>
      </c>
      <c r="U1398" s="14" t="str">
        <f t="shared" si="174"/>
        <v>Jan</v>
      </c>
      <c r="V1398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113.85000000000001</v>
      </c>
      <c r="P1399" s="12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4">
        <f t="shared" si="172"/>
        <v>42640.917939814812</v>
      </c>
      <c r="T1399" s="14">
        <f t="shared" si="173"/>
        <v>42670.888194444444</v>
      </c>
      <c r="U1399" s="14" t="str">
        <f t="shared" si="174"/>
        <v>Sep</v>
      </c>
      <c r="V1399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109.68181818181819</v>
      </c>
      <c r="P1400" s="12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4">
        <f t="shared" si="172"/>
        <v>42526.874236111107</v>
      </c>
      <c r="T1400" s="14">
        <f t="shared" si="173"/>
        <v>42556.874236111107</v>
      </c>
      <c r="U1400" s="14" t="str">
        <f t="shared" si="174"/>
        <v>Jun</v>
      </c>
      <c r="V1400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126.14444444444443</v>
      </c>
      <c r="P1401" s="12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4">
        <f t="shared" si="172"/>
        <v>41889.004317129627</v>
      </c>
      <c r="T1401" s="14">
        <f t="shared" si="173"/>
        <v>41919.004317129627</v>
      </c>
      <c r="U1401" s="14" t="str">
        <f t="shared" si="174"/>
        <v>Sep</v>
      </c>
      <c r="V1401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167.42857142857144</v>
      </c>
      <c r="P1402" s="1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4">
        <f t="shared" si="172"/>
        <v>42498.341122685189</v>
      </c>
      <c r="T1402" s="14">
        <f t="shared" si="173"/>
        <v>42533.229166666672</v>
      </c>
      <c r="U1402" s="14" t="str">
        <f t="shared" si="174"/>
        <v>May</v>
      </c>
      <c r="V1402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496.52000000000004</v>
      </c>
      <c r="P1403" s="12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4">
        <f t="shared" si="172"/>
        <v>41399.99622685185</v>
      </c>
      <c r="T1403" s="14">
        <f t="shared" si="173"/>
        <v>41420.99622685185</v>
      </c>
      <c r="U1403" s="14" t="str">
        <f t="shared" si="174"/>
        <v>May</v>
      </c>
      <c r="V1403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109.16</v>
      </c>
      <c r="P1404" s="12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4">
        <f t="shared" si="172"/>
        <v>42065.053368055553</v>
      </c>
      <c r="T1404" s="14">
        <f t="shared" si="173"/>
        <v>42125.011701388896</v>
      </c>
      <c r="U1404" s="14" t="str">
        <f t="shared" si="174"/>
        <v>Mar</v>
      </c>
      <c r="V1404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102.57499999999999</v>
      </c>
      <c r="P1405" s="12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4">
        <f t="shared" si="172"/>
        <v>41451.062905092593</v>
      </c>
      <c r="T1405" s="14">
        <f t="shared" si="173"/>
        <v>41481.062905092593</v>
      </c>
      <c r="U1405" s="14" t="str">
        <f t="shared" si="174"/>
        <v>Jun</v>
      </c>
      <c r="V1405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</v>
      </c>
      <c r="P1406" s="12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4">
        <f t="shared" si="172"/>
        <v>42032.510243055556</v>
      </c>
      <c r="T1406" s="14">
        <f t="shared" si="173"/>
        <v>42057.510243055556</v>
      </c>
      <c r="U1406" s="14" t="str">
        <f t="shared" si="174"/>
        <v>Jan</v>
      </c>
      <c r="V1406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0.42</v>
      </c>
      <c r="P1407" s="12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4">
        <f t="shared" si="172"/>
        <v>41941.680567129632</v>
      </c>
      <c r="T1407" s="14">
        <f t="shared" si="173"/>
        <v>41971.722233796296</v>
      </c>
      <c r="U1407" s="14" t="str">
        <f t="shared" si="174"/>
        <v>Oct</v>
      </c>
      <c r="V1407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0.125</v>
      </c>
      <c r="P1408" s="12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4">
        <f t="shared" si="172"/>
        <v>42297.432951388888</v>
      </c>
      <c r="T1408" s="14">
        <f t="shared" si="173"/>
        <v>42350.416666666672</v>
      </c>
      <c r="U1408" s="14" t="str">
        <f t="shared" si="174"/>
        <v>Oct</v>
      </c>
      <c r="V1408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0.5</v>
      </c>
      <c r="P1409" s="12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4">
        <f t="shared" si="172"/>
        <v>41838.536782407406</v>
      </c>
      <c r="T1409" s="14">
        <f t="shared" si="173"/>
        <v>41863.536782407406</v>
      </c>
      <c r="U1409" s="14" t="str">
        <f t="shared" si="174"/>
        <v>Jul</v>
      </c>
      <c r="V1409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7.1999999999999993</v>
      </c>
      <c r="P1410" s="12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4">
        <f t="shared" si="172"/>
        <v>42291.872175925921</v>
      </c>
      <c r="T1410" s="14">
        <f t="shared" si="173"/>
        <v>42321.913842592592</v>
      </c>
      <c r="U1410" s="14" t="str">
        <f t="shared" si="174"/>
        <v>Oct</v>
      </c>
      <c r="V1410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(E1411/D1411)*100</f>
        <v>0</v>
      </c>
      <c r="P1411" s="12" t="e">
        <f t="shared" ref="P1411:P1474" si="177">(E1411/L1411)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 - FIND("/",N1411))</f>
        <v>translations</v>
      </c>
      <c r="S1411" s="14">
        <f t="shared" ref="S1411:S1474" si="180">(((J1411/60)/60)/24)+DATE(1970,1,1)</f>
        <v>41945.133506944447</v>
      </c>
      <c r="T1411" s="14">
        <f t="shared" ref="T1411:T1474" si="181">(((I1411/60)/60)/24)+DATE(1970,1,1)</f>
        <v>42005.175173611111</v>
      </c>
      <c r="U1411" s="14" t="str">
        <f t="shared" ref="U1411:U1474" si="182">TEXT(S1411,"mmm")</f>
        <v>Nov</v>
      </c>
      <c r="V1411">
        <f t="shared" ref="V1411:V1474" si="183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1.6666666666666666E-2</v>
      </c>
      <c r="P1412" s="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4">
        <f t="shared" si="180"/>
        <v>42479.318518518514</v>
      </c>
      <c r="T1412" s="14">
        <f t="shared" si="181"/>
        <v>42524.318518518514</v>
      </c>
      <c r="U1412" s="14" t="str">
        <f t="shared" si="182"/>
        <v>Apr</v>
      </c>
      <c r="V1412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0.23333333333333336</v>
      </c>
      <c r="P1413" s="12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4">
        <f t="shared" si="180"/>
        <v>42013.059027777781</v>
      </c>
      <c r="T1413" s="14">
        <f t="shared" si="181"/>
        <v>42041.059027777781</v>
      </c>
      <c r="U1413" s="14" t="str">
        <f t="shared" si="182"/>
        <v>Jan</v>
      </c>
      <c r="V1413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4.5714285714285712</v>
      </c>
      <c r="P1414" s="12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4">
        <f t="shared" si="180"/>
        <v>41947.063645833332</v>
      </c>
      <c r="T1414" s="14">
        <f t="shared" si="181"/>
        <v>41977.063645833332</v>
      </c>
      <c r="U1414" s="14" t="str">
        <f t="shared" si="182"/>
        <v>Nov</v>
      </c>
      <c r="V1414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5</v>
      </c>
      <c r="P1415" s="12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4">
        <f t="shared" si="180"/>
        <v>42360.437152777777</v>
      </c>
      <c r="T1415" s="14">
        <f t="shared" si="181"/>
        <v>42420.437152777777</v>
      </c>
      <c r="U1415" s="14" t="str">
        <f t="shared" si="182"/>
        <v>Dec</v>
      </c>
      <c r="V1415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0.2</v>
      </c>
      <c r="P1416" s="12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4">
        <f t="shared" si="180"/>
        <v>42708.25309027778</v>
      </c>
      <c r="T1416" s="14">
        <f t="shared" si="181"/>
        <v>42738.25309027778</v>
      </c>
      <c r="U1416" s="14" t="str">
        <f t="shared" si="182"/>
        <v>Dec</v>
      </c>
      <c r="V1416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18.181818181818183</v>
      </c>
      <c r="P1417" s="12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4">
        <f t="shared" si="180"/>
        <v>42192.675821759258</v>
      </c>
      <c r="T1417" s="14">
        <f t="shared" si="181"/>
        <v>42232.675821759258</v>
      </c>
      <c r="U1417" s="14" t="str">
        <f t="shared" si="182"/>
        <v>Jul</v>
      </c>
      <c r="V1417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12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4">
        <f t="shared" si="180"/>
        <v>42299.926145833335</v>
      </c>
      <c r="T1418" s="14">
        <f t="shared" si="181"/>
        <v>42329.967812499999</v>
      </c>
      <c r="U1418" s="14" t="str">
        <f t="shared" si="182"/>
        <v>Oct</v>
      </c>
      <c r="V1418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</v>
      </c>
      <c r="P1419" s="12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4">
        <f t="shared" si="180"/>
        <v>42232.15016203704</v>
      </c>
      <c r="T1419" s="14">
        <f t="shared" si="181"/>
        <v>42262.465972222228</v>
      </c>
      <c r="U1419" s="14" t="str">
        <f t="shared" si="182"/>
        <v>Aug</v>
      </c>
      <c r="V1419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0.2</v>
      </c>
      <c r="P1420" s="12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4">
        <f t="shared" si="180"/>
        <v>42395.456412037034</v>
      </c>
      <c r="T1420" s="14">
        <f t="shared" si="181"/>
        <v>42425.456412037034</v>
      </c>
      <c r="U1420" s="14" t="str">
        <f t="shared" si="182"/>
        <v>Jan</v>
      </c>
      <c r="V1420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7.0634920634920633</v>
      </c>
      <c r="P1421" s="12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4">
        <f t="shared" si="180"/>
        <v>42622.456238425926</v>
      </c>
      <c r="T1421" s="14">
        <f t="shared" si="181"/>
        <v>42652.456238425926</v>
      </c>
      <c r="U1421" s="14" t="str">
        <f t="shared" si="182"/>
        <v>Sep</v>
      </c>
      <c r="V1421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</v>
      </c>
      <c r="P1422" s="1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4">
        <f t="shared" si="180"/>
        <v>42524.667662037042</v>
      </c>
      <c r="T1422" s="14">
        <f t="shared" si="181"/>
        <v>42549.667662037042</v>
      </c>
      <c r="U1422" s="14" t="str">
        <f t="shared" si="182"/>
        <v>Jun</v>
      </c>
      <c r="V1422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0.1</v>
      </c>
      <c r="P1423" s="12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4">
        <f t="shared" si="180"/>
        <v>42013.915613425925</v>
      </c>
      <c r="T1423" s="14">
        <f t="shared" si="181"/>
        <v>42043.915613425925</v>
      </c>
      <c r="U1423" s="14" t="str">
        <f t="shared" si="182"/>
        <v>Jan</v>
      </c>
      <c r="V1423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0.104</v>
      </c>
      <c r="P1424" s="12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4">
        <f t="shared" si="180"/>
        <v>42604.239629629628</v>
      </c>
      <c r="T1424" s="14">
        <f t="shared" si="181"/>
        <v>42634.239629629628</v>
      </c>
      <c r="U1424" s="14" t="str">
        <f t="shared" si="182"/>
        <v>Aug</v>
      </c>
      <c r="V1424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0.33333333333333337</v>
      </c>
      <c r="P1425" s="12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4">
        <f t="shared" si="180"/>
        <v>42340.360312500001</v>
      </c>
      <c r="T1425" s="14">
        <f t="shared" si="181"/>
        <v>42370.360312500001</v>
      </c>
      <c r="U1425" s="14" t="str">
        <f t="shared" si="182"/>
        <v>Dec</v>
      </c>
      <c r="V1425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20.36</v>
      </c>
      <c r="P1426" s="12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4">
        <f t="shared" si="180"/>
        <v>42676.717615740738</v>
      </c>
      <c r="T1426" s="14">
        <f t="shared" si="181"/>
        <v>42689.759282407409</v>
      </c>
      <c r="U1426" s="14" t="str">
        <f t="shared" si="182"/>
        <v>Nov</v>
      </c>
      <c r="V1426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12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4">
        <f t="shared" si="180"/>
        <v>42093.131469907406</v>
      </c>
      <c r="T1427" s="14">
        <f t="shared" si="181"/>
        <v>42123.131469907406</v>
      </c>
      <c r="U1427" s="14" t="str">
        <f t="shared" si="182"/>
        <v>Mar</v>
      </c>
      <c r="V1427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12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4">
        <f t="shared" si="180"/>
        <v>42180.390277777777</v>
      </c>
      <c r="T1428" s="14">
        <f t="shared" si="181"/>
        <v>42240.390277777777</v>
      </c>
      <c r="U1428" s="14" t="str">
        <f t="shared" si="182"/>
        <v>Jun</v>
      </c>
      <c r="V1428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8.3800000000000008</v>
      </c>
      <c r="P1429" s="12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4">
        <f t="shared" si="180"/>
        <v>42601.851678240739</v>
      </c>
      <c r="T1429" s="14">
        <f t="shared" si="181"/>
        <v>42631.851678240739</v>
      </c>
      <c r="U1429" s="14" t="str">
        <f t="shared" si="182"/>
        <v>Aug</v>
      </c>
      <c r="V1429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4.5</v>
      </c>
      <c r="P1430" s="12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4">
        <f t="shared" si="180"/>
        <v>42432.379826388889</v>
      </c>
      <c r="T1430" s="14">
        <f t="shared" si="181"/>
        <v>42462.338159722218</v>
      </c>
      <c r="U1430" s="14" t="str">
        <f t="shared" si="182"/>
        <v>Mar</v>
      </c>
      <c r="V1430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12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4">
        <f t="shared" si="180"/>
        <v>42074.060671296291</v>
      </c>
      <c r="T1431" s="14">
        <f t="shared" si="181"/>
        <v>42104.060671296291</v>
      </c>
      <c r="U1431" s="14" t="str">
        <f t="shared" si="182"/>
        <v>Mar</v>
      </c>
      <c r="V1431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</v>
      </c>
      <c r="P1432" s="1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4">
        <f t="shared" si="180"/>
        <v>41961.813518518517</v>
      </c>
      <c r="T1432" s="14">
        <f t="shared" si="181"/>
        <v>41992.813518518517</v>
      </c>
      <c r="U1432" s="14" t="str">
        <f t="shared" si="182"/>
        <v>Nov</v>
      </c>
      <c r="V1432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31.94705882352941</v>
      </c>
      <c r="P1433" s="12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4">
        <f t="shared" si="180"/>
        <v>42304.210833333331</v>
      </c>
      <c r="T1433" s="14">
        <f t="shared" si="181"/>
        <v>42334.252500000002</v>
      </c>
      <c r="U1433" s="14" t="str">
        <f t="shared" si="182"/>
        <v>Oct</v>
      </c>
      <c r="V1433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12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4">
        <f t="shared" si="180"/>
        <v>42175.780416666668</v>
      </c>
      <c r="T1434" s="14">
        <f t="shared" si="181"/>
        <v>42205.780416666668</v>
      </c>
      <c r="U1434" s="14" t="str">
        <f t="shared" si="182"/>
        <v>Jun</v>
      </c>
      <c r="V1434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6.708333333333333</v>
      </c>
      <c r="P1435" s="12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4">
        <f t="shared" si="180"/>
        <v>42673.625868055555</v>
      </c>
      <c r="T1435" s="14">
        <f t="shared" si="181"/>
        <v>42714.458333333328</v>
      </c>
      <c r="U1435" s="14" t="str">
        <f t="shared" si="182"/>
        <v>Oct</v>
      </c>
      <c r="V1435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9.9878048780487809</v>
      </c>
      <c r="P1436" s="12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4">
        <f t="shared" si="180"/>
        <v>42142.767106481479</v>
      </c>
      <c r="T1436" s="14">
        <f t="shared" si="181"/>
        <v>42163.625</v>
      </c>
      <c r="U1436" s="14" t="str">
        <f t="shared" si="182"/>
        <v>May</v>
      </c>
      <c r="V1436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0.1</v>
      </c>
      <c r="P1437" s="12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4">
        <f t="shared" si="180"/>
        <v>42258.780324074076</v>
      </c>
      <c r="T1437" s="14">
        <f t="shared" si="181"/>
        <v>42288.780324074076</v>
      </c>
      <c r="U1437" s="14" t="str">
        <f t="shared" si="182"/>
        <v>Sep</v>
      </c>
      <c r="V1437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0.77</v>
      </c>
      <c r="P1438" s="12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4">
        <f t="shared" si="180"/>
        <v>42391.35019675926</v>
      </c>
      <c r="T1438" s="14">
        <f t="shared" si="181"/>
        <v>42421.35019675926</v>
      </c>
      <c r="U1438" s="14" t="str">
        <f t="shared" si="182"/>
        <v>Jan</v>
      </c>
      <c r="V1438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26.900000000000002</v>
      </c>
      <c r="P1439" s="12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4">
        <f t="shared" si="180"/>
        <v>41796.531701388885</v>
      </c>
      <c r="T1439" s="14">
        <f t="shared" si="181"/>
        <v>41833.207638888889</v>
      </c>
      <c r="U1439" s="14" t="str">
        <f t="shared" si="182"/>
        <v>Jun</v>
      </c>
      <c r="V1439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3</v>
      </c>
      <c r="P1440" s="12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4">
        <f t="shared" si="180"/>
        <v>42457.871516203704</v>
      </c>
      <c r="T1440" s="14">
        <f t="shared" si="181"/>
        <v>42487.579861111109</v>
      </c>
      <c r="U1440" s="14" t="str">
        <f t="shared" si="182"/>
        <v>Mar</v>
      </c>
      <c r="V1440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</v>
      </c>
      <c r="P1441" s="12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4">
        <f t="shared" si="180"/>
        <v>42040.829872685179</v>
      </c>
      <c r="T1441" s="14">
        <f t="shared" si="181"/>
        <v>42070.829872685179</v>
      </c>
      <c r="U1441" s="14" t="str">
        <f t="shared" si="182"/>
        <v>Feb</v>
      </c>
      <c r="V1441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7.6923076923076927E-3</v>
      </c>
      <c r="P1442" s="1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4">
        <f t="shared" si="180"/>
        <v>42486.748414351852</v>
      </c>
      <c r="T1442" s="14">
        <f t="shared" si="181"/>
        <v>42516.748414351852</v>
      </c>
      <c r="U1442" s="14" t="str">
        <f t="shared" si="182"/>
        <v>Apr</v>
      </c>
      <c r="V1442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</v>
      </c>
      <c r="P1443" s="12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4">
        <f t="shared" si="180"/>
        <v>42198.765844907408</v>
      </c>
      <c r="T1443" s="14">
        <f t="shared" si="181"/>
        <v>42258.765844907408</v>
      </c>
      <c r="U1443" s="14" t="str">
        <f t="shared" si="182"/>
        <v>Jul</v>
      </c>
      <c r="V1443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12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4">
        <f t="shared" si="180"/>
        <v>42485.64534722222</v>
      </c>
      <c r="T1444" s="14">
        <f t="shared" si="181"/>
        <v>42515.64534722222</v>
      </c>
      <c r="U1444" s="14" t="str">
        <f t="shared" si="182"/>
        <v>Apr</v>
      </c>
      <c r="V1444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12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4">
        <f t="shared" si="180"/>
        <v>42707.926030092596</v>
      </c>
      <c r="T1445" s="14">
        <f t="shared" si="181"/>
        <v>42737.926030092596</v>
      </c>
      <c r="U1445" s="14" t="str">
        <f t="shared" si="182"/>
        <v>Dec</v>
      </c>
      <c r="V1445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12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4">
        <f t="shared" si="180"/>
        <v>42199.873402777783</v>
      </c>
      <c r="T1446" s="14">
        <f t="shared" si="181"/>
        <v>42259.873402777783</v>
      </c>
      <c r="U1446" s="14" t="str">
        <f t="shared" si="182"/>
        <v>Jul</v>
      </c>
      <c r="V1446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12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4">
        <f t="shared" si="180"/>
        <v>42139.542303240742</v>
      </c>
      <c r="T1447" s="14">
        <f t="shared" si="181"/>
        <v>42169.542303240742</v>
      </c>
      <c r="U1447" s="14" t="str">
        <f t="shared" si="182"/>
        <v>May</v>
      </c>
      <c r="V1447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12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4">
        <f t="shared" si="180"/>
        <v>42461.447662037041</v>
      </c>
      <c r="T1448" s="14">
        <f t="shared" si="181"/>
        <v>42481.447662037041</v>
      </c>
      <c r="U1448" s="14" t="str">
        <f t="shared" si="182"/>
        <v>Apr</v>
      </c>
      <c r="V1448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1.4999999999999999E-2</v>
      </c>
      <c r="P1449" s="12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4">
        <f t="shared" si="180"/>
        <v>42529.730717592596</v>
      </c>
      <c r="T1449" s="14">
        <f t="shared" si="181"/>
        <v>42559.730717592596</v>
      </c>
      <c r="U1449" s="14" t="str">
        <f t="shared" si="182"/>
        <v>Jun</v>
      </c>
      <c r="V1449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12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4">
        <f t="shared" si="180"/>
        <v>42115.936550925922</v>
      </c>
      <c r="T1450" s="14">
        <f t="shared" si="181"/>
        <v>42146.225694444445</v>
      </c>
      <c r="U1450" s="14" t="str">
        <f t="shared" si="182"/>
        <v>Apr</v>
      </c>
      <c r="V1450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12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4">
        <f t="shared" si="180"/>
        <v>42086.811400462961</v>
      </c>
      <c r="T1451" s="14">
        <f t="shared" si="181"/>
        <v>42134.811400462961</v>
      </c>
      <c r="U1451" s="14" t="str">
        <f t="shared" si="182"/>
        <v>Mar</v>
      </c>
      <c r="V1451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1E-3</v>
      </c>
      <c r="P1452" s="1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4">
        <f t="shared" si="180"/>
        <v>42390.171261574069</v>
      </c>
      <c r="T1452" s="14">
        <f t="shared" si="181"/>
        <v>42420.171261574069</v>
      </c>
      <c r="U1452" s="14" t="str">
        <f t="shared" si="182"/>
        <v>Jan</v>
      </c>
      <c r="V1452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1.0554089709762533E-2</v>
      </c>
      <c r="P1453" s="12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4">
        <f t="shared" si="180"/>
        <v>41931.959016203706</v>
      </c>
      <c r="T1453" s="14">
        <f t="shared" si="181"/>
        <v>41962.00068287037</v>
      </c>
      <c r="U1453" s="14" t="str">
        <f t="shared" si="182"/>
        <v>Oct</v>
      </c>
      <c r="V1453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12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4">
        <f t="shared" si="180"/>
        <v>41818.703275462962</v>
      </c>
      <c r="T1454" s="14">
        <f t="shared" si="181"/>
        <v>41848.703275462962</v>
      </c>
      <c r="U1454" s="14" t="str">
        <f t="shared" si="182"/>
        <v>Jun</v>
      </c>
      <c r="V1454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12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4">
        <f t="shared" si="180"/>
        <v>42795.696145833332</v>
      </c>
      <c r="T1455" s="14">
        <f t="shared" si="181"/>
        <v>42840.654479166667</v>
      </c>
      <c r="U1455" s="14" t="str">
        <f t="shared" si="182"/>
        <v>Mar</v>
      </c>
      <c r="V1455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0.85714285714285721</v>
      </c>
      <c r="P1456" s="12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4">
        <f t="shared" si="180"/>
        <v>42463.866666666669</v>
      </c>
      <c r="T1456" s="14">
        <f t="shared" si="181"/>
        <v>42484.915972222225</v>
      </c>
      <c r="U1456" s="14" t="str">
        <f t="shared" si="182"/>
        <v>Apr</v>
      </c>
      <c r="V1456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10.5</v>
      </c>
      <c r="P1457" s="12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4">
        <f t="shared" si="180"/>
        <v>41832.672685185185</v>
      </c>
      <c r="T1457" s="14">
        <f t="shared" si="181"/>
        <v>41887.568749999999</v>
      </c>
      <c r="U1457" s="14" t="str">
        <f t="shared" si="182"/>
        <v>Jul</v>
      </c>
      <c r="V1457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2.9000000000000004</v>
      </c>
      <c r="P1458" s="12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4">
        <f t="shared" si="180"/>
        <v>42708.668576388889</v>
      </c>
      <c r="T1458" s="14">
        <f t="shared" si="181"/>
        <v>42738.668576388889</v>
      </c>
      <c r="U1458" s="14" t="str">
        <f t="shared" si="182"/>
        <v>Dec</v>
      </c>
      <c r="V1458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12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4">
        <f t="shared" si="180"/>
        <v>42289.89634259259</v>
      </c>
      <c r="T1459" s="14">
        <f t="shared" si="181"/>
        <v>42319.938009259262</v>
      </c>
      <c r="U1459" s="14" t="str">
        <f t="shared" si="182"/>
        <v>Oct</v>
      </c>
      <c r="V1459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12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4">
        <f t="shared" si="180"/>
        <v>41831.705555555556</v>
      </c>
      <c r="T1460" s="14">
        <f t="shared" si="181"/>
        <v>41862.166666666664</v>
      </c>
      <c r="U1460" s="14" t="str">
        <f t="shared" si="182"/>
        <v>Jul</v>
      </c>
      <c r="V1460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12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4">
        <f t="shared" si="180"/>
        <v>42312.204814814817</v>
      </c>
      <c r="T1461" s="14">
        <f t="shared" si="181"/>
        <v>42340.725694444445</v>
      </c>
      <c r="U1461" s="14" t="str">
        <f t="shared" si="182"/>
        <v>Nov</v>
      </c>
      <c r="V1461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1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4">
        <f t="shared" si="180"/>
        <v>41915.896967592591</v>
      </c>
      <c r="T1462" s="14">
        <f t="shared" si="181"/>
        <v>41973.989583333328</v>
      </c>
      <c r="U1462" s="14" t="str">
        <f t="shared" si="182"/>
        <v>Oct</v>
      </c>
      <c r="V1462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101.24459999999999</v>
      </c>
      <c r="P1463" s="12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4">
        <f t="shared" si="180"/>
        <v>41899.645300925928</v>
      </c>
      <c r="T1463" s="14">
        <f t="shared" si="181"/>
        <v>41933</v>
      </c>
      <c r="U1463" s="14" t="str">
        <f t="shared" si="182"/>
        <v>Sep</v>
      </c>
      <c r="V1463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108.5175</v>
      </c>
      <c r="P1464" s="12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4">
        <f t="shared" si="180"/>
        <v>41344.662858796299</v>
      </c>
      <c r="T1464" s="14">
        <f t="shared" si="181"/>
        <v>41374.662858796299</v>
      </c>
      <c r="U1464" s="14" t="str">
        <f t="shared" si="182"/>
        <v>Mar</v>
      </c>
      <c r="V1464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147.66666666666666</v>
      </c>
      <c r="P1465" s="12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4">
        <f t="shared" si="180"/>
        <v>41326.911319444444</v>
      </c>
      <c r="T1465" s="14">
        <f t="shared" si="181"/>
        <v>41371.869652777779</v>
      </c>
      <c r="U1465" s="14" t="str">
        <f t="shared" si="182"/>
        <v>Feb</v>
      </c>
      <c r="V1465">
        <f t="shared" si="183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163.19999999999999</v>
      </c>
      <c r="P1466" s="12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4">
        <f t="shared" si="180"/>
        <v>41291.661550925928</v>
      </c>
      <c r="T1466" s="14">
        <f t="shared" si="181"/>
        <v>41321.661550925928</v>
      </c>
      <c r="U1466" s="14" t="str">
        <f t="shared" si="182"/>
        <v>Jan</v>
      </c>
      <c r="V1466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456.41449999999998</v>
      </c>
      <c r="P1467" s="12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4">
        <f t="shared" si="180"/>
        <v>40959.734398148146</v>
      </c>
      <c r="T1467" s="14">
        <f t="shared" si="181"/>
        <v>40990.125</v>
      </c>
      <c r="U1467" s="14" t="str">
        <f t="shared" si="182"/>
        <v>Feb</v>
      </c>
      <c r="V1467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107.87731249999999</v>
      </c>
      <c r="P1468" s="12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4">
        <f t="shared" si="180"/>
        <v>42340.172060185185</v>
      </c>
      <c r="T1468" s="14">
        <f t="shared" si="181"/>
        <v>42381.208333333328</v>
      </c>
      <c r="U1468" s="14" t="str">
        <f t="shared" si="182"/>
        <v>Dec</v>
      </c>
      <c r="V1468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115.08</v>
      </c>
      <c r="P1469" s="12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4">
        <f t="shared" si="180"/>
        <v>40933.80190972222</v>
      </c>
      <c r="T1469" s="14">
        <f t="shared" si="181"/>
        <v>40993.760243055556</v>
      </c>
      <c r="U1469" s="14" t="str">
        <f t="shared" si="182"/>
        <v>Jan</v>
      </c>
      <c r="V1469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102.36842105263158</v>
      </c>
      <c r="P1470" s="12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4">
        <f t="shared" si="180"/>
        <v>40646.014456018522</v>
      </c>
      <c r="T1470" s="14">
        <f t="shared" si="181"/>
        <v>40706.014456018522</v>
      </c>
      <c r="U1470" s="14" t="str">
        <f t="shared" si="182"/>
        <v>Apr</v>
      </c>
      <c r="V1470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108.42485875706214</v>
      </c>
      <c r="P1471" s="12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4">
        <f t="shared" si="180"/>
        <v>41290.598483796297</v>
      </c>
      <c r="T1471" s="14">
        <f t="shared" si="181"/>
        <v>41320.598483796297</v>
      </c>
      <c r="U1471" s="14" t="str">
        <f t="shared" si="182"/>
        <v>Jan</v>
      </c>
      <c r="V1471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125.13333333333334</v>
      </c>
      <c r="P1472" s="1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4">
        <f t="shared" si="180"/>
        <v>41250.827118055553</v>
      </c>
      <c r="T1472" s="14">
        <f t="shared" si="181"/>
        <v>41271.827118055553</v>
      </c>
      <c r="U1472" s="14" t="str">
        <f t="shared" si="182"/>
        <v>Dec</v>
      </c>
      <c r="V1472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103.840625</v>
      </c>
      <c r="P1473" s="12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4">
        <f t="shared" si="180"/>
        <v>42073.957569444443</v>
      </c>
      <c r="T1473" s="14">
        <f t="shared" si="181"/>
        <v>42103.957569444443</v>
      </c>
      <c r="U1473" s="14" t="str">
        <f t="shared" si="182"/>
        <v>Mar</v>
      </c>
      <c r="V1473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138.70400000000001</v>
      </c>
      <c r="P1474" s="12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4">
        <f t="shared" si="180"/>
        <v>41533.542858796296</v>
      </c>
      <c r="T1474" s="14">
        <f t="shared" si="181"/>
        <v>41563.542858796296</v>
      </c>
      <c r="U1474" s="14" t="str">
        <f t="shared" si="182"/>
        <v>Sep</v>
      </c>
      <c r="V1474">
        <f t="shared" si="183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(E1475/D1475)*100</f>
        <v>120.51600000000001</v>
      </c>
      <c r="P1475" s="12">
        <f t="shared" ref="P1475:P1538" si="185">(E1475/L1475)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 - FIND("/",N1475))</f>
        <v>radio &amp; podcasts</v>
      </c>
      <c r="S1475" s="14">
        <f t="shared" ref="S1475:S1538" si="188">(((J1475/60)/60)/24)+DATE(1970,1,1)</f>
        <v>40939.979618055557</v>
      </c>
      <c r="T1475" s="14">
        <f t="shared" ref="T1475:T1538" si="189">(((I1475/60)/60)/24)+DATE(1970,1,1)</f>
        <v>40969.979618055557</v>
      </c>
      <c r="U1475" s="14" t="str">
        <f t="shared" ref="U1475:U1538" si="190">TEXT(S1475,"mmm")</f>
        <v>Jan</v>
      </c>
      <c r="V1475">
        <f t="shared" ref="V1475:V1538" si="191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112.26666666666667</v>
      </c>
      <c r="P1476" s="12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4">
        <f t="shared" si="188"/>
        <v>41500.727916666663</v>
      </c>
      <c r="T1476" s="14">
        <f t="shared" si="189"/>
        <v>41530.727916666663</v>
      </c>
      <c r="U1476" s="14" t="str">
        <f t="shared" si="190"/>
        <v>Aug</v>
      </c>
      <c r="V1476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188.66966666666667</v>
      </c>
      <c r="P1477" s="12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4">
        <f t="shared" si="188"/>
        <v>41960.722951388889</v>
      </c>
      <c r="T1477" s="14">
        <f t="shared" si="189"/>
        <v>41993.207638888889</v>
      </c>
      <c r="U1477" s="14" t="str">
        <f t="shared" si="190"/>
        <v>Nov</v>
      </c>
      <c r="V1477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661.55466666666666</v>
      </c>
      <c r="P1478" s="12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4">
        <f t="shared" si="188"/>
        <v>40766.041921296295</v>
      </c>
      <c r="T1478" s="14">
        <f t="shared" si="189"/>
        <v>40796.041921296295</v>
      </c>
      <c r="U1478" s="14" t="str">
        <f t="shared" si="190"/>
        <v>Aug</v>
      </c>
      <c r="V1478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111.31</v>
      </c>
      <c r="P1479" s="12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4">
        <f t="shared" si="188"/>
        <v>40840.615787037037</v>
      </c>
      <c r="T1479" s="14">
        <f t="shared" si="189"/>
        <v>40900.125</v>
      </c>
      <c r="U1479" s="14" t="str">
        <f t="shared" si="190"/>
        <v>Oct</v>
      </c>
      <c r="V1479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1181.6142199999999</v>
      </c>
      <c r="P1480" s="12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4">
        <f t="shared" si="188"/>
        <v>41394.871678240743</v>
      </c>
      <c r="T1480" s="14">
        <f t="shared" si="189"/>
        <v>41408.871678240743</v>
      </c>
      <c r="U1480" s="14" t="str">
        <f t="shared" si="190"/>
        <v>Apr</v>
      </c>
      <c r="V1480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137.375</v>
      </c>
      <c r="P1481" s="12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4">
        <f t="shared" si="188"/>
        <v>41754.745243055557</v>
      </c>
      <c r="T1481" s="14">
        <f t="shared" si="189"/>
        <v>41769.165972222225</v>
      </c>
      <c r="U1481" s="14" t="str">
        <f t="shared" si="190"/>
        <v>Apr</v>
      </c>
      <c r="V1481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117.04040000000001</v>
      </c>
      <c r="P1482" s="1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4">
        <f t="shared" si="188"/>
        <v>41464.934016203704</v>
      </c>
      <c r="T1482" s="14">
        <f t="shared" si="189"/>
        <v>41481.708333333336</v>
      </c>
      <c r="U1482" s="14" t="str">
        <f t="shared" si="190"/>
        <v>Jul</v>
      </c>
      <c r="V1482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</v>
      </c>
      <c r="P1483" s="12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4">
        <f t="shared" si="188"/>
        <v>41550.922974537039</v>
      </c>
      <c r="T1483" s="14">
        <f t="shared" si="189"/>
        <v>41580.922974537039</v>
      </c>
      <c r="U1483" s="14" t="str">
        <f t="shared" si="190"/>
        <v>Oct</v>
      </c>
      <c r="V1483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0.1</v>
      </c>
      <c r="P1484" s="12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4">
        <f t="shared" si="188"/>
        <v>41136.85805555556</v>
      </c>
      <c r="T1484" s="14">
        <f t="shared" si="189"/>
        <v>41159.32708333333</v>
      </c>
      <c r="U1484" s="14" t="str">
        <f t="shared" si="190"/>
        <v>Aug</v>
      </c>
      <c r="V1484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0.7142857142857143</v>
      </c>
      <c r="P1485" s="12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4">
        <f t="shared" si="188"/>
        <v>42548.192997685182</v>
      </c>
      <c r="T1485" s="14">
        <f t="shared" si="189"/>
        <v>42573.192997685182</v>
      </c>
      <c r="U1485" s="14" t="str">
        <f t="shared" si="190"/>
        <v>Jun</v>
      </c>
      <c r="V1485">
        <f t="shared" si="191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12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4">
        <f t="shared" si="188"/>
        <v>41053.200960648144</v>
      </c>
      <c r="T1486" s="14">
        <f t="shared" si="189"/>
        <v>41111.618750000001</v>
      </c>
      <c r="U1486" s="14" t="str">
        <f t="shared" si="190"/>
        <v>May</v>
      </c>
      <c r="V1486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2.2388059701492535</v>
      </c>
      <c r="P1487" s="12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4">
        <f t="shared" si="188"/>
        <v>42130.795983796299</v>
      </c>
      <c r="T1487" s="14">
        <f t="shared" si="189"/>
        <v>42175.795983796299</v>
      </c>
      <c r="U1487" s="14" t="str">
        <f t="shared" si="190"/>
        <v>May</v>
      </c>
      <c r="V1487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0.24</v>
      </c>
      <c r="P1488" s="12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4">
        <f t="shared" si="188"/>
        <v>42032.168530092589</v>
      </c>
      <c r="T1488" s="14">
        <f t="shared" si="189"/>
        <v>42062.168530092589</v>
      </c>
      <c r="U1488" s="14" t="str">
        <f t="shared" si="190"/>
        <v>Jan</v>
      </c>
      <c r="V1488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12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4">
        <f t="shared" si="188"/>
        <v>42554.917488425926</v>
      </c>
      <c r="T1489" s="14">
        <f t="shared" si="189"/>
        <v>42584.917488425926</v>
      </c>
      <c r="U1489" s="14" t="str">
        <f t="shared" si="190"/>
        <v>Jul</v>
      </c>
      <c r="V1489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</v>
      </c>
      <c r="P1490" s="12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4">
        <f t="shared" si="188"/>
        <v>41614.563194444447</v>
      </c>
      <c r="T1490" s="14">
        <f t="shared" si="189"/>
        <v>41644.563194444447</v>
      </c>
      <c r="U1490" s="14" t="str">
        <f t="shared" si="190"/>
        <v>Dec</v>
      </c>
      <c r="V1490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12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4">
        <f t="shared" si="188"/>
        <v>41198.611712962964</v>
      </c>
      <c r="T1491" s="14">
        <f t="shared" si="189"/>
        <v>41228.653379629628</v>
      </c>
      <c r="U1491" s="14" t="str">
        <f t="shared" si="190"/>
        <v>Oct</v>
      </c>
      <c r="V1491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30.862068965517242</v>
      </c>
      <c r="P1492" s="1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4">
        <f t="shared" si="188"/>
        <v>41520.561041666668</v>
      </c>
      <c r="T1492" s="14">
        <f t="shared" si="189"/>
        <v>41549.561041666668</v>
      </c>
      <c r="U1492" s="14" t="str">
        <f t="shared" si="190"/>
        <v>Sep</v>
      </c>
      <c r="V1492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8.3333333333333321</v>
      </c>
      <c r="P1493" s="12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4">
        <f t="shared" si="188"/>
        <v>41991.713460648149</v>
      </c>
      <c r="T1493" s="14">
        <f t="shared" si="189"/>
        <v>42050.651388888888</v>
      </c>
      <c r="U1493" s="14" t="str">
        <f t="shared" si="190"/>
        <v>Dec</v>
      </c>
      <c r="V1493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0.75</v>
      </c>
      <c r="P1494" s="12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4">
        <f t="shared" si="188"/>
        <v>40682.884791666671</v>
      </c>
      <c r="T1494" s="14">
        <f t="shared" si="189"/>
        <v>40712.884791666671</v>
      </c>
      <c r="U1494" s="14" t="str">
        <f t="shared" si="190"/>
        <v>May</v>
      </c>
      <c r="V1494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12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4">
        <f t="shared" si="188"/>
        <v>41411.866608796299</v>
      </c>
      <c r="T1495" s="14">
        <f t="shared" si="189"/>
        <v>41441.866608796299</v>
      </c>
      <c r="U1495" s="14" t="str">
        <f t="shared" si="190"/>
        <v>May</v>
      </c>
      <c r="V1495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8.9</v>
      </c>
      <c r="P1496" s="12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4">
        <f t="shared" si="188"/>
        <v>42067.722372685181</v>
      </c>
      <c r="T1496" s="14">
        <f t="shared" si="189"/>
        <v>42097.651388888888</v>
      </c>
      <c r="U1496" s="14" t="str">
        <f t="shared" si="190"/>
        <v>Mar</v>
      </c>
      <c r="V1496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12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4">
        <f t="shared" si="188"/>
        <v>40752.789710648147</v>
      </c>
      <c r="T1497" s="14">
        <f t="shared" si="189"/>
        <v>40782.789710648147</v>
      </c>
      <c r="U1497" s="14" t="str">
        <f t="shared" si="190"/>
        <v>Jul</v>
      </c>
      <c r="V1497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12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4">
        <f t="shared" si="188"/>
        <v>41838.475219907406</v>
      </c>
      <c r="T1498" s="14">
        <f t="shared" si="189"/>
        <v>41898.475219907406</v>
      </c>
      <c r="U1498" s="14" t="str">
        <f t="shared" si="190"/>
        <v>Jul</v>
      </c>
      <c r="V1498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6.6666666666666671E-3</v>
      </c>
      <c r="P1499" s="12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4">
        <f t="shared" si="188"/>
        <v>41444.64261574074</v>
      </c>
      <c r="T1499" s="14">
        <f t="shared" si="189"/>
        <v>41486.821527777778</v>
      </c>
      <c r="U1499" s="14" t="str">
        <f t="shared" si="190"/>
        <v>Jun</v>
      </c>
      <c r="V1499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</v>
      </c>
      <c r="P1500" s="12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4">
        <f t="shared" si="188"/>
        <v>41840.983541666668</v>
      </c>
      <c r="T1500" s="14">
        <f t="shared" si="189"/>
        <v>41885.983541666668</v>
      </c>
      <c r="U1500" s="14" t="str">
        <f t="shared" si="190"/>
        <v>Jul</v>
      </c>
      <c r="V1500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0.25</v>
      </c>
      <c r="P1501" s="12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4">
        <f t="shared" si="188"/>
        <v>42527.007326388892</v>
      </c>
      <c r="T1501" s="14">
        <f t="shared" si="189"/>
        <v>42587.007326388892</v>
      </c>
      <c r="U1501" s="14" t="str">
        <f t="shared" si="190"/>
        <v>Jun</v>
      </c>
      <c r="V1501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25.035714285714285</v>
      </c>
      <c r="P1502" s="1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4">
        <f t="shared" si="188"/>
        <v>41365.904594907406</v>
      </c>
      <c r="T1502" s="14">
        <f t="shared" si="189"/>
        <v>41395.904594907406</v>
      </c>
      <c r="U1502" s="14" t="str">
        <f t="shared" si="190"/>
        <v>Apr</v>
      </c>
      <c r="V1502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166.33076923076925</v>
      </c>
      <c r="P1503" s="12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4">
        <f t="shared" si="188"/>
        <v>42163.583599537036</v>
      </c>
      <c r="T1503" s="14">
        <f t="shared" si="189"/>
        <v>42193.583599537036</v>
      </c>
      <c r="U1503" s="14" t="str">
        <f t="shared" si="190"/>
        <v>Jun</v>
      </c>
      <c r="V1503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101.44545454545455</v>
      </c>
      <c r="P1504" s="12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4">
        <f t="shared" si="188"/>
        <v>42426.542592592596</v>
      </c>
      <c r="T1504" s="14">
        <f t="shared" si="189"/>
        <v>42454.916666666672</v>
      </c>
      <c r="U1504" s="14" t="str">
        <f t="shared" si="190"/>
        <v>Feb</v>
      </c>
      <c r="V1504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107.89146666666667</v>
      </c>
      <c r="P1505" s="12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4">
        <f t="shared" si="188"/>
        <v>42606.347233796296</v>
      </c>
      <c r="T1505" s="14">
        <f t="shared" si="189"/>
        <v>42666.347233796296</v>
      </c>
      <c r="U1505" s="14" t="str">
        <f t="shared" si="190"/>
        <v>Aug</v>
      </c>
      <c r="V1505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277.93846153846158</v>
      </c>
      <c r="P1506" s="12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4">
        <f t="shared" si="188"/>
        <v>41772.657685185186</v>
      </c>
      <c r="T1506" s="14">
        <f t="shared" si="189"/>
        <v>41800.356249999997</v>
      </c>
      <c r="U1506" s="14" t="str">
        <f t="shared" si="190"/>
        <v>May</v>
      </c>
      <c r="V1506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103.58125</v>
      </c>
      <c r="P1507" s="12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4">
        <f t="shared" si="188"/>
        <v>42414.44332175926</v>
      </c>
      <c r="T1507" s="14">
        <f t="shared" si="189"/>
        <v>42451.834027777775</v>
      </c>
      <c r="U1507" s="14" t="str">
        <f t="shared" si="190"/>
        <v>Feb</v>
      </c>
      <c r="V1507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111.4</v>
      </c>
      <c r="P1508" s="12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4">
        <f t="shared" si="188"/>
        <v>41814.785925925928</v>
      </c>
      <c r="T1508" s="14">
        <f t="shared" si="189"/>
        <v>41844.785925925928</v>
      </c>
      <c r="U1508" s="14" t="str">
        <f t="shared" si="190"/>
        <v>Jun</v>
      </c>
      <c r="V1508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215</v>
      </c>
      <c r="P1509" s="12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4">
        <f t="shared" si="188"/>
        <v>40254.450335648151</v>
      </c>
      <c r="T1509" s="14">
        <f t="shared" si="189"/>
        <v>40313.340277777781</v>
      </c>
      <c r="U1509" s="14" t="str">
        <f t="shared" si="190"/>
        <v>Mar</v>
      </c>
      <c r="V1509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110.76216216216217</v>
      </c>
      <c r="P1510" s="12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4">
        <f t="shared" si="188"/>
        <v>41786.614363425928</v>
      </c>
      <c r="T1510" s="14">
        <f t="shared" si="189"/>
        <v>41817.614363425928</v>
      </c>
      <c r="U1510" s="14" t="str">
        <f t="shared" si="190"/>
        <v>May</v>
      </c>
      <c r="V1510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123.64125714285714</v>
      </c>
      <c r="P1511" s="12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4">
        <f t="shared" si="188"/>
        <v>42751.533391203702</v>
      </c>
      <c r="T1511" s="14">
        <f t="shared" si="189"/>
        <v>42780.957638888889</v>
      </c>
      <c r="U1511" s="14" t="str">
        <f t="shared" si="190"/>
        <v>Jan</v>
      </c>
      <c r="V1511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101.03500000000001</v>
      </c>
      <c r="P1512" s="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4">
        <f t="shared" si="188"/>
        <v>41809.385162037033</v>
      </c>
      <c r="T1512" s="14">
        <f t="shared" si="189"/>
        <v>41839.385162037033</v>
      </c>
      <c r="U1512" s="14" t="str">
        <f t="shared" si="190"/>
        <v>Jun</v>
      </c>
      <c r="V1512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111.79285714285714</v>
      </c>
      <c r="P1513" s="12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4">
        <f t="shared" si="188"/>
        <v>42296.583379629628</v>
      </c>
      <c r="T1513" s="14">
        <f t="shared" si="189"/>
        <v>42326.625046296293</v>
      </c>
      <c r="U1513" s="14" t="str">
        <f t="shared" si="190"/>
        <v>Oct</v>
      </c>
      <c r="V1513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558.7714285714286</v>
      </c>
      <c r="P1514" s="12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4">
        <f t="shared" si="188"/>
        <v>42741.684479166666</v>
      </c>
      <c r="T1514" s="14">
        <f t="shared" si="189"/>
        <v>42771.684479166666</v>
      </c>
      <c r="U1514" s="14" t="str">
        <f t="shared" si="190"/>
        <v>Jan</v>
      </c>
      <c r="V1514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150.01875000000001</v>
      </c>
      <c r="P1515" s="12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4">
        <f t="shared" si="188"/>
        <v>41806.637337962966</v>
      </c>
      <c r="T1515" s="14">
        <f t="shared" si="189"/>
        <v>41836.637337962966</v>
      </c>
      <c r="U1515" s="14" t="str">
        <f t="shared" si="190"/>
        <v>Jun</v>
      </c>
      <c r="V1515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106.476</v>
      </c>
      <c r="P1516" s="12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4">
        <f t="shared" si="188"/>
        <v>42234.597685185188</v>
      </c>
      <c r="T1516" s="14">
        <f t="shared" si="189"/>
        <v>42274.597685185188</v>
      </c>
      <c r="U1516" s="14" t="str">
        <f t="shared" si="190"/>
        <v>Aug</v>
      </c>
      <c r="V1516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157.18899999999999</v>
      </c>
      <c r="P1517" s="12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4">
        <f t="shared" si="188"/>
        <v>42415.253437499996</v>
      </c>
      <c r="T1517" s="14">
        <f t="shared" si="189"/>
        <v>42445.211770833332</v>
      </c>
      <c r="U1517" s="14" t="str">
        <f t="shared" si="190"/>
        <v>Feb</v>
      </c>
      <c r="V1517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108.65882352941176</v>
      </c>
      <c r="P1518" s="12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4">
        <f t="shared" si="188"/>
        <v>42619.466342592597</v>
      </c>
      <c r="T1518" s="14">
        <f t="shared" si="189"/>
        <v>42649.583333333328</v>
      </c>
      <c r="U1518" s="14" t="str">
        <f t="shared" si="190"/>
        <v>Sep</v>
      </c>
      <c r="V1518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161.97999999999999</v>
      </c>
      <c r="P1519" s="12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4">
        <f t="shared" si="188"/>
        <v>41948.56658564815</v>
      </c>
      <c r="T1519" s="14">
        <f t="shared" si="189"/>
        <v>41979.25</v>
      </c>
      <c r="U1519" s="14" t="str">
        <f t="shared" si="190"/>
        <v>Nov</v>
      </c>
      <c r="V1519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205.36666666666665</v>
      </c>
      <c r="P1520" s="12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4">
        <f t="shared" si="188"/>
        <v>41760.8200462963</v>
      </c>
      <c r="T1520" s="14">
        <f t="shared" si="189"/>
        <v>41790.8200462963</v>
      </c>
      <c r="U1520" s="14" t="str">
        <f t="shared" si="190"/>
        <v>May</v>
      </c>
      <c r="V1520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103.36388888888889</v>
      </c>
      <c r="P1521" s="12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4">
        <f t="shared" si="188"/>
        <v>41782.741701388892</v>
      </c>
      <c r="T1521" s="14">
        <f t="shared" si="189"/>
        <v>41810.915972222225</v>
      </c>
      <c r="U1521" s="14" t="str">
        <f t="shared" si="190"/>
        <v>May</v>
      </c>
      <c r="V1521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103.47222222222223</v>
      </c>
      <c r="P1522" s="1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4">
        <f t="shared" si="188"/>
        <v>41955.857789351852</v>
      </c>
      <c r="T1522" s="14">
        <f t="shared" si="189"/>
        <v>41992.166666666672</v>
      </c>
      <c r="U1522" s="14" t="str">
        <f t="shared" si="190"/>
        <v>Nov</v>
      </c>
      <c r="V1522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106.81333333333333</v>
      </c>
      <c r="P1523" s="12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4">
        <f t="shared" si="188"/>
        <v>42493.167719907404</v>
      </c>
      <c r="T1523" s="14">
        <f t="shared" si="189"/>
        <v>42528.167719907404</v>
      </c>
      <c r="U1523" s="14" t="str">
        <f t="shared" si="190"/>
        <v>May</v>
      </c>
      <c r="V1523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138.96574712643678</v>
      </c>
      <c r="P1524" s="12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4">
        <f t="shared" si="188"/>
        <v>41899.830312500002</v>
      </c>
      <c r="T1524" s="14">
        <f t="shared" si="189"/>
        <v>41929.830312500002</v>
      </c>
      <c r="U1524" s="14" t="str">
        <f t="shared" si="190"/>
        <v>Sep</v>
      </c>
      <c r="V1524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124.84324324324325</v>
      </c>
      <c r="P1525" s="12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4">
        <f t="shared" si="188"/>
        <v>41964.751342592594</v>
      </c>
      <c r="T1525" s="14">
        <f t="shared" si="189"/>
        <v>41996</v>
      </c>
      <c r="U1525" s="14" t="str">
        <f t="shared" si="190"/>
        <v>Nov</v>
      </c>
      <c r="V1525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206.99999999999997</v>
      </c>
      <c r="P1526" s="12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4">
        <f t="shared" si="188"/>
        <v>42756.501041666663</v>
      </c>
      <c r="T1526" s="14">
        <f t="shared" si="189"/>
        <v>42786.501041666663</v>
      </c>
      <c r="U1526" s="14" t="str">
        <f t="shared" si="190"/>
        <v>Jan</v>
      </c>
      <c r="V1526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174.00576923076923</v>
      </c>
      <c r="P1527" s="12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4">
        <f t="shared" si="188"/>
        <v>42570.702986111108</v>
      </c>
      <c r="T1527" s="14">
        <f t="shared" si="189"/>
        <v>42600.702986111108</v>
      </c>
      <c r="U1527" s="14" t="str">
        <f t="shared" si="190"/>
        <v>Jul</v>
      </c>
      <c r="V1527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120.32608695652173</v>
      </c>
      <c r="P1528" s="12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4">
        <f t="shared" si="188"/>
        <v>42339.276006944448</v>
      </c>
      <c r="T1528" s="14">
        <f t="shared" si="189"/>
        <v>42388.276006944448</v>
      </c>
      <c r="U1528" s="14" t="str">
        <f t="shared" si="190"/>
        <v>Dec</v>
      </c>
      <c r="V1528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110.44428571428573</v>
      </c>
      <c r="P1529" s="12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4">
        <f t="shared" si="188"/>
        <v>42780.600532407407</v>
      </c>
      <c r="T1529" s="14">
        <f t="shared" si="189"/>
        <v>42808.558865740735</v>
      </c>
      <c r="U1529" s="14" t="str">
        <f t="shared" si="190"/>
        <v>Feb</v>
      </c>
      <c r="V1529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281.56666666666666</v>
      </c>
      <c r="P1530" s="12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4">
        <f t="shared" si="188"/>
        <v>42736.732893518521</v>
      </c>
      <c r="T1530" s="14">
        <f t="shared" si="189"/>
        <v>42767</v>
      </c>
      <c r="U1530" s="14" t="str">
        <f t="shared" si="190"/>
        <v>Jan</v>
      </c>
      <c r="V1530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100.67894736842105</v>
      </c>
      <c r="P1531" s="12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4">
        <f t="shared" si="188"/>
        <v>42052.628703703704</v>
      </c>
      <c r="T1531" s="14">
        <f t="shared" si="189"/>
        <v>42082.587037037039</v>
      </c>
      <c r="U1531" s="14" t="str">
        <f t="shared" si="190"/>
        <v>Feb</v>
      </c>
      <c r="V1531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134.82571428571427</v>
      </c>
      <c r="P1532" s="1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4">
        <f t="shared" si="188"/>
        <v>42275.767303240747</v>
      </c>
      <c r="T1532" s="14">
        <f t="shared" si="189"/>
        <v>42300.767303240747</v>
      </c>
      <c r="U1532" s="14" t="str">
        <f t="shared" si="190"/>
        <v>Sep</v>
      </c>
      <c r="V1532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175.95744680851064</v>
      </c>
      <c r="P1533" s="12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4">
        <f t="shared" si="188"/>
        <v>41941.802384259259</v>
      </c>
      <c r="T1533" s="14">
        <f t="shared" si="189"/>
        <v>41974.125</v>
      </c>
      <c r="U1533" s="14" t="str">
        <f t="shared" si="190"/>
        <v>Oct</v>
      </c>
      <c r="V1533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484.02000000000004</v>
      </c>
      <c r="P1534" s="12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4">
        <f t="shared" si="188"/>
        <v>42391.475289351853</v>
      </c>
      <c r="T1534" s="14">
        <f t="shared" si="189"/>
        <v>42415.625</v>
      </c>
      <c r="U1534" s="14" t="str">
        <f t="shared" si="190"/>
        <v>Jan</v>
      </c>
      <c r="V1534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145.14000000000001</v>
      </c>
      <c r="P1535" s="12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4">
        <f t="shared" si="188"/>
        <v>42443.00204861111</v>
      </c>
      <c r="T1535" s="14">
        <f t="shared" si="189"/>
        <v>42492.165972222225</v>
      </c>
      <c r="U1535" s="14" t="str">
        <f t="shared" si="190"/>
        <v>Mar</v>
      </c>
      <c r="V1535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417.73333333333335</v>
      </c>
      <c r="P1536" s="12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4">
        <f t="shared" si="188"/>
        <v>42221.67432870371</v>
      </c>
      <c r="T1536" s="14">
        <f t="shared" si="189"/>
        <v>42251.67432870371</v>
      </c>
      <c r="U1536" s="14" t="str">
        <f t="shared" si="190"/>
        <v>Aug</v>
      </c>
      <c r="V1536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132.42499999999998</v>
      </c>
      <c r="P1537" s="12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4">
        <f t="shared" si="188"/>
        <v>42484.829062500001</v>
      </c>
      <c r="T1537" s="14">
        <f t="shared" si="189"/>
        <v>42513.916666666672</v>
      </c>
      <c r="U1537" s="14" t="str">
        <f t="shared" si="190"/>
        <v>Apr</v>
      </c>
      <c r="V1537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250.30841666666666</v>
      </c>
      <c r="P1538" s="12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4">
        <f t="shared" si="188"/>
        <v>42213.802199074074</v>
      </c>
      <c r="T1538" s="14">
        <f t="shared" si="189"/>
        <v>42243.802199074074</v>
      </c>
      <c r="U1538" s="14" t="str">
        <f t="shared" si="190"/>
        <v>Jul</v>
      </c>
      <c r="V1538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(E1539/D1539)*100</f>
        <v>179.9</v>
      </c>
      <c r="P1539" s="12">
        <f t="shared" ref="P1539:P1602" si="193">(E1539/L1539)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 - FIND("/",N1539))</f>
        <v>photobooks</v>
      </c>
      <c r="S1539" s="14">
        <f t="shared" ref="S1539:S1602" si="196">(((J1539/60)/60)/24)+DATE(1970,1,1)</f>
        <v>42552.315127314811</v>
      </c>
      <c r="T1539" s="14">
        <f t="shared" ref="T1539:T1602" si="197">(((I1539/60)/60)/24)+DATE(1970,1,1)</f>
        <v>42588.75</v>
      </c>
      <c r="U1539" s="14" t="str">
        <f t="shared" ref="U1539:U1602" si="198">TEXT(S1539,"mmm")</f>
        <v>Jul</v>
      </c>
      <c r="V1539">
        <f t="shared" ref="V1539:V1602" si="19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102.62857142857142</v>
      </c>
      <c r="P1540" s="12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4">
        <f t="shared" si="196"/>
        <v>41981.782060185185</v>
      </c>
      <c r="T1540" s="14">
        <f t="shared" si="197"/>
        <v>42026.782060185185</v>
      </c>
      <c r="U1540" s="14" t="str">
        <f t="shared" si="198"/>
        <v>Dec</v>
      </c>
      <c r="V1540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135.98609999999999</v>
      </c>
      <c r="P1541" s="12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4">
        <f t="shared" si="196"/>
        <v>42705.919201388882</v>
      </c>
      <c r="T1541" s="14">
        <f t="shared" si="197"/>
        <v>42738.919201388882</v>
      </c>
      <c r="U1541" s="14" t="str">
        <f t="shared" si="198"/>
        <v>Dec</v>
      </c>
      <c r="V1541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117.86666666666667</v>
      </c>
      <c r="P1542" s="1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4">
        <f t="shared" si="196"/>
        <v>41939.00712962963</v>
      </c>
      <c r="T1542" s="14">
        <f t="shared" si="197"/>
        <v>41969.052083333328</v>
      </c>
      <c r="U1542" s="14" t="str">
        <f t="shared" si="198"/>
        <v>Oct</v>
      </c>
      <c r="V1542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3.3333333333333333E-2</v>
      </c>
      <c r="P1543" s="12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4">
        <f t="shared" si="196"/>
        <v>41974.712245370371</v>
      </c>
      <c r="T1543" s="14">
        <f t="shared" si="197"/>
        <v>42004.712245370371</v>
      </c>
      <c r="U1543" s="14" t="str">
        <f t="shared" si="198"/>
        <v>Dec</v>
      </c>
      <c r="V1543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4</v>
      </c>
      <c r="P1544" s="12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4">
        <f t="shared" si="196"/>
        <v>42170.996527777781</v>
      </c>
      <c r="T1544" s="14">
        <f t="shared" si="197"/>
        <v>42185.996527777781</v>
      </c>
      <c r="U1544" s="14" t="str">
        <f t="shared" si="198"/>
        <v>Jun</v>
      </c>
      <c r="V1544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0.44444444444444442</v>
      </c>
      <c r="P1545" s="12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4">
        <f t="shared" si="196"/>
        <v>41935.509652777779</v>
      </c>
      <c r="T1545" s="14">
        <f t="shared" si="197"/>
        <v>41965.551319444443</v>
      </c>
      <c r="U1545" s="14" t="str">
        <f t="shared" si="198"/>
        <v>Oct</v>
      </c>
      <c r="V1545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12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4">
        <f t="shared" si="196"/>
        <v>42053.051203703704</v>
      </c>
      <c r="T1546" s="14">
        <f t="shared" si="197"/>
        <v>42095.012499999997</v>
      </c>
      <c r="U1546" s="14" t="str">
        <f t="shared" si="198"/>
        <v>Feb</v>
      </c>
      <c r="V1546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3.3333333333333333E-2</v>
      </c>
      <c r="P1547" s="12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4">
        <f t="shared" si="196"/>
        <v>42031.884652777779</v>
      </c>
      <c r="T1547" s="14">
        <f t="shared" si="197"/>
        <v>42065.886111111111</v>
      </c>
      <c r="U1547" s="14" t="str">
        <f t="shared" si="198"/>
        <v>Jan</v>
      </c>
      <c r="V1547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28.9</v>
      </c>
      <c r="P1548" s="12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4">
        <f t="shared" si="196"/>
        <v>41839.212951388887</v>
      </c>
      <c r="T1548" s="14">
        <f t="shared" si="197"/>
        <v>41899.212951388887</v>
      </c>
      <c r="U1548" s="14" t="str">
        <f t="shared" si="198"/>
        <v>Jul</v>
      </c>
      <c r="V1548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12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4">
        <f t="shared" si="196"/>
        <v>42782.426875000005</v>
      </c>
      <c r="T1549" s="14">
        <f t="shared" si="197"/>
        <v>42789.426875000005</v>
      </c>
      <c r="U1549" s="14" t="str">
        <f t="shared" si="198"/>
        <v>Feb</v>
      </c>
      <c r="V1549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8.5714285714285712</v>
      </c>
      <c r="P1550" s="12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4">
        <f t="shared" si="196"/>
        <v>42286.88217592593</v>
      </c>
      <c r="T1550" s="14">
        <f t="shared" si="197"/>
        <v>42316.923842592587</v>
      </c>
      <c r="U1550" s="14" t="str">
        <f t="shared" si="198"/>
        <v>Oct</v>
      </c>
      <c r="V1550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34</v>
      </c>
      <c r="P1551" s="12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4">
        <f t="shared" si="196"/>
        <v>42281.136099537034</v>
      </c>
      <c r="T1551" s="14">
        <f t="shared" si="197"/>
        <v>42311.177766203706</v>
      </c>
      <c r="U1551" s="14" t="str">
        <f t="shared" si="198"/>
        <v>Oct</v>
      </c>
      <c r="V1551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13.466666666666665</v>
      </c>
      <c r="P1552" s="1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4">
        <f t="shared" si="196"/>
        <v>42472.449467592596</v>
      </c>
      <c r="T1552" s="14">
        <f t="shared" si="197"/>
        <v>42502.449467592596</v>
      </c>
      <c r="U1552" s="14" t="str">
        <f t="shared" si="198"/>
        <v>Apr</v>
      </c>
      <c r="V1552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12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4">
        <f t="shared" si="196"/>
        <v>42121.824525462958</v>
      </c>
      <c r="T1553" s="14">
        <f t="shared" si="197"/>
        <v>42151.824525462958</v>
      </c>
      <c r="U1553" s="14" t="str">
        <f t="shared" si="198"/>
        <v>Apr</v>
      </c>
      <c r="V1553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49.186046511627907</v>
      </c>
      <c r="P1554" s="12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4">
        <f t="shared" si="196"/>
        <v>41892.688750000001</v>
      </c>
      <c r="T1554" s="14">
        <f t="shared" si="197"/>
        <v>41913.165972222225</v>
      </c>
      <c r="U1554" s="14" t="str">
        <f t="shared" si="198"/>
        <v>Sep</v>
      </c>
      <c r="V1554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12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4">
        <f t="shared" si="196"/>
        <v>42219.282951388886</v>
      </c>
      <c r="T1555" s="14">
        <f t="shared" si="197"/>
        <v>42249.282951388886</v>
      </c>
      <c r="U1555" s="14" t="str">
        <f t="shared" si="198"/>
        <v>Aug</v>
      </c>
      <c r="V1555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12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4">
        <f t="shared" si="196"/>
        <v>42188.252199074079</v>
      </c>
      <c r="T1556" s="14">
        <f t="shared" si="197"/>
        <v>42218.252199074079</v>
      </c>
      <c r="U1556" s="14" t="str">
        <f t="shared" si="198"/>
        <v>Jul</v>
      </c>
      <c r="V1556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12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4">
        <f t="shared" si="196"/>
        <v>42241.613796296297</v>
      </c>
      <c r="T1557" s="14">
        <f t="shared" si="197"/>
        <v>42264.708333333328</v>
      </c>
      <c r="U1557" s="14" t="str">
        <f t="shared" si="198"/>
        <v>Aug</v>
      </c>
      <c r="V1557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45.133333333333333</v>
      </c>
      <c r="P1558" s="12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4">
        <f t="shared" si="196"/>
        <v>42525.153055555551</v>
      </c>
      <c r="T1558" s="14">
        <f t="shared" si="197"/>
        <v>42555.153055555551</v>
      </c>
      <c r="U1558" s="14" t="str">
        <f t="shared" si="198"/>
        <v>Jun</v>
      </c>
      <c r="V1558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4</v>
      </c>
      <c r="P1559" s="12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4">
        <f t="shared" si="196"/>
        <v>41871.65315972222</v>
      </c>
      <c r="T1559" s="14">
        <f t="shared" si="197"/>
        <v>41902.65315972222</v>
      </c>
      <c r="U1559" s="14" t="str">
        <f t="shared" si="198"/>
        <v>Aug</v>
      </c>
      <c r="V1559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4.666666666666667</v>
      </c>
      <c r="P1560" s="12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4">
        <f t="shared" si="196"/>
        <v>42185.397673611107</v>
      </c>
      <c r="T1560" s="14">
        <f t="shared" si="197"/>
        <v>42244.508333333331</v>
      </c>
      <c r="U1560" s="14" t="str">
        <f t="shared" si="198"/>
        <v>Jun</v>
      </c>
      <c r="V1560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0.33333333333333337</v>
      </c>
      <c r="P1561" s="12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4">
        <f t="shared" si="196"/>
        <v>42108.05322916666</v>
      </c>
      <c r="T1561" s="14">
        <f t="shared" si="197"/>
        <v>42123.05322916666</v>
      </c>
      <c r="U1561" s="14" t="str">
        <f t="shared" si="198"/>
        <v>Apr</v>
      </c>
      <c r="V1561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3.7600000000000002</v>
      </c>
      <c r="P1562" s="1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4">
        <f t="shared" si="196"/>
        <v>41936.020752314813</v>
      </c>
      <c r="T1562" s="14">
        <f t="shared" si="197"/>
        <v>41956.062418981484</v>
      </c>
      <c r="U1562" s="14" t="str">
        <f t="shared" si="198"/>
        <v>Oct</v>
      </c>
      <c r="V1562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0.67</v>
      </c>
      <c r="P1563" s="12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4">
        <f t="shared" si="196"/>
        <v>41555.041701388887</v>
      </c>
      <c r="T1563" s="14">
        <f t="shared" si="197"/>
        <v>41585.083368055559</v>
      </c>
      <c r="U1563" s="14" t="str">
        <f t="shared" si="198"/>
        <v>Oct</v>
      </c>
      <c r="V1563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12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4">
        <f t="shared" si="196"/>
        <v>40079.566157407404</v>
      </c>
      <c r="T1564" s="14">
        <f t="shared" si="197"/>
        <v>40149.034722222219</v>
      </c>
      <c r="U1564" s="14" t="str">
        <f t="shared" si="198"/>
        <v>Sep</v>
      </c>
      <c r="V1564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1.4166666666666665</v>
      </c>
      <c r="P1565" s="12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4">
        <f t="shared" si="196"/>
        <v>41652.742488425924</v>
      </c>
      <c r="T1565" s="14">
        <f t="shared" si="197"/>
        <v>41712.700821759259</v>
      </c>
      <c r="U1565" s="14" t="str">
        <f t="shared" si="198"/>
        <v>Jan</v>
      </c>
      <c r="V1565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0.1</v>
      </c>
      <c r="P1566" s="12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4">
        <f t="shared" si="196"/>
        <v>42121.367002314815</v>
      </c>
      <c r="T1566" s="14">
        <f t="shared" si="197"/>
        <v>42152.836805555555</v>
      </c>
      <c r="U1566" s="14" t="str">
        <f t="shared" si="198"/>
        <v>Apr</v>
      </c>
      <c r="V1566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</v>
      </c>
      <c r="P1567" s="12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4">
        <f t="shared" si="196"/>
        <v>40672.729872685188</v>
      </c>
      <c r="T1567" s="14">
        <f t="shared" si="197"/>
        <v>40702.729872685188</v>
      </c>
      <c r="U1567" s="14" t="str">
        <f t="shared" si="198"/>
        <v>May</v>
      </c>
      <c r="V1567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21.25</v>
      </c>
      <c r="P1568" s="12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4">
        <f t="shared" si="196"/>
        <v>42549.916712962964</v>
      </c>
      <c r="T1568" s="14">
        <f t="shared" si="197"/>
        <v>42578.916666666672</v>
      </c>
      <c r="U1568" s="14" t="str">
        <f t="shared" si="198"/>
        <v>Jun</v>
      </c>
      <c r="V1568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</v>
      </c>
      <c r="P1569" s="12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4">
        <f t="shared" si="196"/>
        <v>41671.936863425923</v>
      </c>
      <c r="T1569" s="14">
        <f t="shared" si="197"/>
        <v>41687</v>
      </c>
      <c r="U1569" s="14" t="str">
        <f t="shared" si="198"/>
        <v>Feb</v>
      </c>
      <c r="V1569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13.639999999999999</v>
      </c>
      <c r="P1570" s="12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4">
        <f t="shared" si="196"/>
        <v>41962.062326388885</v>
      </c>
      <c r="T1570" s="14">
        <f t="shared" si="197"/>
        <v>41997.062326388885</v>
      </c>
      <c r="U1570" s="14" t="str">
        <f t="shared" si="198"/>
        <v>Nov</v>
      </c>
      <c r="V1570">
        <f t="shared" si="19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12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4">
        <f t="shared" si="196"/>
        <v>41389.679560185185</v>
      </c>
      <c r="T1571" s="14">
        <f t="shared" si="197"/>
        <v>41419.679560185185</v>
      </c>
      <c r="U1571" s="14" t="str">
        <f t="shared" si="198"/>
        <v>Apr</v>
      </c>
      <c r="V1571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41.4</v>
      </c>
      <c r="P1572" s="1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4">
        <f t="shared" si="196"/>
        <v>42438.813449074078</v>
      </c>
      <c r="T1572" s="14">
        <f t="shared" si="197"/>
        <v>42468.771782407406</v>
      </c>
      <c r="U1572" s="14" t="str">
        <f t="shared" si="198"/>
        <v>Mar</v>
      </c>
      <c r="V1572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0.66115702479338845</v>
      </c>
      <c r="P1573" s="12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4">
        <f t="shared" si="196"/>
        <v>42144.769479166673</v>
      </c>
      <c r="T1573" s="14">
        <f t="shared" si="197"/>
        <v>42174.769479166673</v>
      </c>
      <c r="U1573" s="14" t="str">
        <f t="shared" si="198"/>
        <v>May</v>
      </c>
      <c r="V1573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5</v>
      </c>
      <c r="P1574" s="12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4">
        <f t="shared" si="196"/>
        <v>42404.033090277779</v>
      </c>
      <c r="T1574" s="14">
        <f t="shared" si="197"/>
        <v>42428.999305555553</v>
      </c>
      <c r="U1574" s="14" t="str">
        <f t="shared" si="198"/>
        <v>Feb</v>
      </c>
      <c r="V1574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2.4777777777777779</v>
      </c>
      <c r="P1575" s="12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4">
        <f t="shared" si="196"/>
        <v>42786.000023148154</v>
      </c>
      <c r="T1575" s="14">
        <f t="shared" si="197"/>
        <v>42826.165972222225</v>
      </c>
      <c r="U1575" s="14" t="str">
        <f t="shared" si="198"/>
        <v>Feb</v>
      </c>
      <c r="V1575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5.0599999999999996</v>
      </c>
      <c r="P1576" s="12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4">
        <f t="shared" si="196"/>
        <v>42017.927418981482</v>
      </c>
      <c r="T1576" s="14">
        <f t="shared" si="197"/>
        <v>42052.927418981482</v>
      </c>
      <c r="U1576" s="14" t="str">
        <f t="shared" si="198"/>
        <v>Jan</v>
      </c>
      <c r="V1576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22.91</v>
      </c>
      <c r="P1577" s="12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4">
        <f t="shared" si="196"/>
        <v>41799.524259259262</v>
      </c>
      <c r="T1577" s="14">
        <f t="shared" si="197"/>
        <v>41829.524259259262</v>
      </c>
      <c r="U1577" s="14" t="str">
        <f t="shared" si="198"/>
        <v>Jun</v>
      </c>
      <c r="V1577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13</v>
      </c>
      <c r="P1578" s="12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4">
        <f t="shared" si="196"/>
        <v>42140.879259259258</v>
      </c>
      <c r="T1578" s="14">
        <f t="shared" si="197"/>
        <v>42185.879259259258</v>
      </c>
      <c r="U1578" s="14" t="str">
        <f t="shared" si="198"/>
        <v>May</v>
      </c>
      <c r="V1578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0.54999999999999993</v>
      </c>
      <c r="P1579" s="12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4">
        <f t="shared" si="196"/>
        <v>41054.847777777781</v>
      </c>
      <c r="T1579" s="14">
        <f t="shared" si="197"/>
        <v>41114.847777777781</v>
      </c>
      <c r="U1579" s="14" t="str">
        <f t="shared" si="198"/>
        <v>May</v>
      </c>
      <c r="V1579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10.806536636794938</v>
      </c>
      <c r="P1580" s="12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4">
        <f t="shared" si="196"/>
        <v>40399.065868055557</v>
      </c>
      <c r="T1580" s="14">
        <f t="shared" si="197"/>
        <v>40423.083333333336</v>
      </c>
      <c r="U1580" s="14" t="str">
        <f t="shared" si="198"/>
        <v>Aug</v>
      </c>
      <c r="V1580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0.84008400840084008</v>
      </c>
      <c r="P1581" s="12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4">
        <f t="shared" si="196"/>
        <v>41481.996423611112</v>
      </c>
      <c r="T1581" s="14">
        <f t="shared" si="197"/>
        <v>41514.996423611112</v>
      </c>
      <c r="U1581" s="14" t="str">
        <f t="shared" si="198"/>
        <v>Jul</v>
      </c>
      <c r="V1581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1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4">
        <f t="shared" si="196"/>
        <v>40990.050069444449</v>
      </c>
      <c r="T1582" s="14">
        <f t="shared" si="197"/>
        <v>41050.050069444449</v>
      </c>
      <c r="U1582" s="14" t="str">
        <f t="shared" si="198"/>
        <v>Mar</v>
      </c>
      <c r="V1582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0.5</v>
      </c>
      <c r="P1583" s="12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4">
        <f t="shared" si="196"/>
        <v>42325.448958333334</v>
      </c>
      <c r="T1583" s="14">
        <f t="shared" si="197"/>
        <v>42357.448958333334</v>
      </c>
      <c r="U1583" s="14" t="str">
        <f t="shared" si="198"/>
        <v>Nov</v>
      </c>
      <c r="V1583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9.3000000000000007</v>
      </c>
      <c r="P1584" s="12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4">
        <f t="shared" si="196"/>
        <v>42246.789965277778</v>
      </c>
      <c r="T1584" s="14">
        <f t="shared" si="197"/>
        <v>42303.888888888891</v>
      </c>
      <c r="U1584" s="14" t="str">
        <f t="shared" si="198"/>
        <v>Aug</v>
      </c>
      <c r="V1584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7.4999999999999997E-2</v>
      </c>
      <c r="P1585" s="12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4">
        <f t="shared" si="196"/>
        <v>41877.904988425929</v>
      </c>
      <c r="T1585" s="14">
        <f t="shared" si="197"/>
        <v>41907.904988425929</v>
      </c>
      <c r="U1585" s="14" t="str">
        <f t="shared" si="198"/>
        <v>Aug</v>
      </c>
      <c r="V1585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12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4">
        <f t="shared" si="196"/>
        <v>41779.649317129632</v>
      </c>
      <c r="T1586" s="14">
        <f t="shared" si="197"/>
        <v>41789.649317129632</v>
      </c>
      <c r="U1586" s="14" t="str">
        <f t="shared" si="198"/>
        <v>May</v>
      </c>
      <c r="V1586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79</v>
      </c>
      <c r="P1587" s="12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4">
        <f t="shared" si="196"/>
        <v>42707.895462962959</v>
      </c>
      <c r="T1587" s="14">
        <f t="shared" si="197"/>
        <v>42729.458333333328</v>
      </c>
      <c r="U1587" s="14" t="str">
        <f t="shared" si="198"/>
        <v>Dec</v>
      </c>
      <c r="V1587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12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4">
        <f t="shared" si="196"/>
        <v>42069.104421296302</v>
      </c>
      <c r="T1588" s="14">
        <f t="shared" si="197"/>
        <v>42099.062754629631</v>
      </c>
      <c r="U1588" s="14" t="str">
        <f t="shared" si="198"/>
        <v>Mar</v>
      </c>
      <c r="V1588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1.3333333333333334E-2</v>
      </c>
      <c r="P1589" s="12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4">
        <f t="shared" si="196"/>
        <v>41956.950983796298</v>
      </c>
      <c r="T1589" s="14">
        <f t="shared" si="197"/>
        <v>41986.950983796298</v>
      </c>
      <c r="U1589" s="14" t="str">
        <f t="shared" si="198"/>
        <v>Nov</v>
      </c>
      <c r="V1589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12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4">
        <f t="shared" si="196"/>
        <v>42005.24998842593</v>
      </c>
      <c r="T1590" s="14">
        <f t="shared" si="197"/>
        <v>42035.841666666667</v>
      </c>
      <c r="U1590" s="14" t="str">
        <f t="shared" si="198"/>
        <v>Jan</v>
      </c>
      <c r="V1590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12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4">
        <f t="shared" si="196"/>
        <v>42256.984791666662</v>
      </c>
      <c r="T1591" s="14">
        <f t="shared" si="197"/>
        <v>42286.984791666662</v>
      </c>
      <c r="U1591" s="14" t="str">
        <f t="shared" si="198"/>
        <v>Sep</v>
      </c>
      <c r="V1591">
        <f t="shared" si="19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1.7000000000000002</v>
      </c>
      <c r="P1592" s="1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4">
        <f t="shared" si="196"/>
        <v>42240.857222222221</v>
      </c>
      <c r="T1592" s="14">
        <f t="shared" si="197"/>
        <v>42270.857222222221</v>
      </c>
      <c r="U1592" s="14" t="str">
        <f t="shared" si="198"/>
        <v>Aug</v>
      </c>
      <c r="V1592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29.228571428571428</v>
      </c>
      <c r="P1593" s="12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4">
        <f t="shared" si="196"/>
        <v>42433.726168981477</v>
      </c>
      <c r="T1593" s="14">
        <f t="shared" si="197"/>
        <v>42463.68450231482</v>
      </c>
      <c r="U1593" s="14" t="str">
        <f t="shared" si="198"/>
        <v>Mar</v>
      </c>
      <c r="V1593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12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4">
        <f t="shared" si="196"/>
        <v>42046.072743055556</v>
      </c>
      <c r="T1594" s="14">
        <f t="shared" si="197"/>
        <v>42091.031076388885</v>
      </c>
      <c r="U1594" s="14" t="str">
        <f t="shared" si="198"/>
        <v>Feb</v>
      </c>
      <c r="V1594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1.3636363636363637E-2</v>
      </c>
      <c r="P1595" s="12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4">
        <f t="shared" si="196"/>
        <v>42033.845543981486</v>
      </c>
      <c r="T1595" s="14">
        <f t="shared" si="197"/>
        <v>42063.845543981486</v>
      </c>
      <c r="U1595" s="14" t="str">
        <f t="shared" si="198"/>
        <v>Jan</v>
      </c>
      <c r="V1595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20.5</v>
      </c>
      <c r="P1596" s="12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4">
        <f t="shared" si="196"/>
        <v>42445.712754629625</v>
      </c>
      <c r="T1596" s="14">
        <f t="shared" si="197"/>
        <v>42505.681249999994</v>
      </c>
      <c r="U1596" s="14" t="str">
        <f t="shared" si="198"/>
        <v>Mar</v>
      </c>
      <c r="V1596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0.27999999999999997</v>
      </c>
      <c r="P1597" s="12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4">
        <f t="shared" si="196"/>
        <v>41780.050092592595</v>
      </c>
      <c r="T1597" s="14">
        <f t="shared" si="197"/>
        <v>41808.842361111114</v>
      </c>
      <c r="U1597" s="14" t="str">
        <f t="shared" si="198"/>
        <v>May</v>
      </c>
      <c r="V1597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2.3076923076923079</v>
      </c>
      <c r="P1598" s="12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4">
        <f t="shared" si="196"/>
        <v>41941.430196759262</v>
      </c>
      <c r="T1598" s="14">
        <f t="shared" si="197"/>
        <v>41986.471863425926</v>
      </c>
      <c r="U1598" s="14" t="str">
        <f t="shared" si="198"/>
        <v>Oct</v>
      </c>
      <c r="V1598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12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4">
        <f t="shared" si="196"/>
        <v>42603.354131944448</v>
      </c>
      <c r="T1599" s="14">
        <f t="shared" si="197"/>
        <v>42633.354131944448</v>
      </c>
      <c r="U1599" s="14" t="str">
        <f t="shared" si="198"/>
        <v>Aug</v>
      </c>
      <c r="V1599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0.125</v>
      </c>
      <c r="P1600" s="12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4">
        <f t="shared" si="196"/>
        <v>42151.667337962965</v>
      </c>
      <c r="T1600" s="14">
        <f t="shared" si="197"/>
        <v>42211.667337962965</v>
      </c>
      <c r="U1600" s="14" t="str">
        <f t="shared" si="198"/>
        <v>May</v>
      </c>
      <c r="V1600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12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4">
        <f t="shared" si="196"/>
        <v>42438.53907407407</v>
      </c>
      <c r="T1601" s="14">
        <f t="shared" si="197"/>
        <v>42468.497407407413</v>
      </c>
      <c r="U1601" s="14" t="str">
        <f t="shared" si="198"/>
        <v>Mar</v>
      </c>
      <c r="V1601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</v>
      </c>
      <c r="P1602" s="1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4">
        <f t="shared" si="196"/>
        <v>41791.057314814818</v>
      </c>
      <c r="T1602" s="14">
        <f t="shared" si="197"/>
        <v>41835.21597222222</v>
      </c>
      <c r="U1602" s="14" t="str">
        <f t="shared" si="198"/>
        <v>Jun</v>
      </c>
      <c r="V1602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(E1603/D1603)*100</f>
        <v>108.2492</v>
      </c>
      <c r="P1603" s="12">
        <f t="shared" ref="P1603:P1666" si="201">(E1603/L1603)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 - FIND("/",N1603))</f>
        <v>rock</v>
      </c>
      <c r="S1603" s="14">
        <f t="shared" ref="S1603:S1666" si="204">(((J1603/60)/60)/24)+DATE(1970,1,1)</f>
        <v>40638.092974537038</v>
      </c>
      <c r="T1603" s="14">
        <f t="shared" ref="T1603:T1666" si="205">(((I1603/60)/60)/24)+DATE(1970,1,1)</f>
        <v>40668.092974537038</v>
      </c>
      <c r="U1603" s="14" t="str">
        <f t="shared" ref="U1603:U1666" si="206">TEXT(S1603,"mmm")</f>
        <v>Apr</v>
      </c>
      <c r="V1603">
        <f t="shared" ref="V1603:V1666" si="207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100.16666666666667</v>
      </c>
      <c r="P1604" s="12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4">
        <f t="shared" si="204"/>
        <v>40788.297650462962</v>
      </c>
      <c r="T1604" s="14">
        <f t="shared" si="205"/>
        <v>40830.958333333336</v>
      </c>
      <c r="U1604" s="14" t="str">
        <f t="shared" si="206"/>
        <v>Sep</v>
      </c>
      <c r="V1604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100.03299999999999</v>
      </c>
      <c r="P1605" s="12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4">
        <f t="shared" si="204"/>
        <v>40876.169664351852</v>
      </c>
      <c r="T1605" s="14">
        <f t="shared" si="205"/>
        <v>40936.169664351852</v>
      </c>
      <c r="U1605" s="14" t="str">
        <f t="shared" si="206"/>
        <v>Nov</v>
      </c>
      <c r="V1605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122.10714285714286</v>
      </c>
      <c r="P1606" s="12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4">
        <f t="shared" si="204"/>
        <v>40945.845312500001</v>
      </c>
      <c r="T1606" s="14">
        <f t="shared" si="205"/>
        <v>40985.80364583333</v>
      </c>
      <c r="U1606" s="14" t="str">
        <f t="shared" si="206"/>
        <v>Feb</v>
      </c>
      <c r="V1606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100.69333333333334</v>
      </c>
      <c r="P1607" s="12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4">
        <f t="shared" si="204"/>
        <v>40747.012881944444</v>
      </c>
      <c r="T1607" s="14">
        <f t="shared" si="205"/>
        <v>40756.291666666664</v>
      </c>
      <c r="U1607" s="14" t="str">
        <f t="shared" si="206"/>
        <v>Jul</v>
      </c>
      <c r="V1607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101.004125</v>
      </c>
      <c r="P1608" s="12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4">
        <f t="shared" si="204"/>
        <v>40536.111550925925</v>
      </c>
      <c r="T1608" s="14">
        <f t="shared" si="205"/>
        <v>40626.069884259261</v>
      </c>
      <c r="U1608" s="14" t="str">
        <f t="shared" si="206"/>
        <v>Dec</v>
      </c>
      <c r="V1608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145.11000000000001</v>
      </c>
      <c r="P1609" s="12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4">
        <f t="shared" si="204"/>
        <v>41053.80846064815</v>
      </c>
      <c r="T1609" s="14">
        <f t="shared" si="205"/>
        <v>41074.80846064815</v>
      </c>
      <c r="U1609" s="14" t="str">
        <f t="shared" si="206"/>
        <v>May</v>
      </c>
      <c r="V1609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101.25</v>
      </c>
      <c r="P1610" s="12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4">
        <f t="shared" si="204"/>
        <v>41607.83085648148</v>
      </c>
      <c r="T1610" s="14">
        <f t="shared" si="205"/>
        <v>41640.226388888892</v>
      </c>
      <c r="U1610" s="14" t="str">
        <f t="shared" si="206"/>
        <v>Nov</v>
      </c>
      <c r="V1610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118.33333333333333</v>
      </c>
      <c r="P1611" s="12">
        <f t="shared" si="201"/>
        <v>443.75</v>
      </c>
      <c r="Q1611" t="str">
        <f t="shared" si="202"/>
        <v>music</v>
      </c>
      <c r="R1611" t="str">
        <f t="shared" si="203"/>
        <v>rock</v>
      </c>
      <c r="S1611" s="14">
        <f t="shared" si="204"/>
        <v>40796.001261574071</v>
      </c>
      <c r="T1611" s="14">
        <f t="shared" si="205"/>
        <v>40849.333333333336</v>
      </c>
      <c r="U1611" s="14" t="str">
        <f t="shared" si="206"/>
        <v>Sep</v>
      </c>
      <c r="V1611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271.85000000000002</v>
      </c>
      <c r="P1612" s="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4">
        <f t="shared" si="204"/>
        <v>41228.924884259257</v>
      </c>
      <c r="T1612" s="14">
        <f t="shared" si="205"/>
        <v>41258.924884259257</v>
      </c>
      <c r="U1612" s="14" t="str">
        <f t="shared" si="206"/>
        <v>Nov</v>
      </c>
      <c r="V1612">
        <f t="shared" si="207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125.125</v>
      </c>
      <c r="P1613" s="12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4">
        <f t="shared" si="204"/>
        <v>41409.00037037037</v>
      </c>
      <c r="T1613" s="14">
        <f t="shared" si="205"/>
        <v>41430.00037037037</v>
      </c>
      <c r="U1613" s="14" t="str">
        <f t="shared" si="206"/>
        <v>May</v>
      </c>
      <c r="V1613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110.00000000000001</v>
      </c>
      <c r="P1614" s="12">
        <f t="shared" si="201"/>
        <v>50</v>
      </c>
      <c r="Q1614" t="str">
        <f t="shared" si="202"/>
        <v>music</v>
      </c>
      <c r="R1614" t="str">
        <f t="shared" si="203"/>
        <v>rock</v>
      </c>
      <c r="S1614" s="14">
        <f t="shared" si="204"/>
        <v>41246.874814814815</v>
      </c>
      <c r="T1614" s="14">
        <f t="shared" si="205"/>
        <v>41276.874814814815</v>
      </c>
      <c r="U1614" s="14" t="str">
        <f t="shared" si="206"/>
        <v>Dec</v>
      </c>
      <c r="V1614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101.49999999999999</v>
      </c>
      <c r="P1615" s="12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4">
        <f t="shared" si="204"/>
        <v>41082.069467592592</v>
      </c>
      <c r="T1615" s="14">
        <f t="shared" si="205"/>
        <v>41112.069467592592</v>
      </c>
      <c r="U1615" s="14" t="str">
        <f t="shared" si="206"/>
        <v>Jun</v>
      </c>
      <c r="V1615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102.69999999999999</v>
      </c>
      <c r="P1616" s="12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4">
        <f t="shared" si="204"/>
        <v>41794.981122685182</v>
      </c>
      <c r="T1616" s="14">
        <f t="shared" si="205"/>
        <v>41854.708333333336</v>
      </c>
      <c r="U1616" s="14" t="str">
        <f t="shared" si="206"/>
        <v>Jun</v>
      </c>
      <c r="V1616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114.12500000000001</v>
      </c>
      <c r="P1617" s="12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4">
        <f t="shared" si="204"/>
        <v>40845.050879629627</v>
      </c>
      <c r="T1617" s="14">
        <f t="shared" si="205"/>
        <v>40890.092546296299</v>
      </c>
      <c r="U1617" s="14" t="str">
        <f t="shared" si="206"/>
        <v>Oct</v>
      </c>
      <c r="V1617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104.2</v>
      </c>
      <c r="P1618" s="12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4">
        <f t="shared" si="204"/>
        <v>41194.715520833335</v>
      </c>
      <c r="T1618" s="14">
        <f t="shared" si="205"/>
        <v>41235.916666666664</v>
      </c>
      <c r="U1618" s="14" t="str">
        <f t="shared" si="206"/>
        <v>Oct</v>
      </c>
      <c r="V1618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145.85714285714286</v>
      </c>
      <c r="P1619" s="12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4">
        <f t="shared" si="204"/>
        <v>41546.664212962962</v>
      </c>
      <c r="T1619" s="14">
        <f t="shared" si="205"/>
        <v>41579.791666666664</v>
      </c>
      <c r="U1619" s="14" t="str">
        <f t="shared" si="206"/>
        <v>Sep</v>
      </c>
      <c r="V1619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105.06666666666666</v>
      </c>
      <c r="P1620" s="12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4">
        <f t="shared" si="204"/>
        <v>41301.654340277775</v>
      </c>
      <c r="T1620" s="14">
        <f t="shared" si="205"/>
        <v>41341.654340277775</v>
      </c>
      <c r="U1620" s="14" t="str">
        <f t="shared" si="206"/>
        <v>Jan</v>
      </c>
      <c r="V1620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133.33333333333331</v>
      </c>
      <c r="P1621" s="12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4">
        <f t="shared" si="204"/>
        <v>41876.18618055556</v>
      </c>
      <c r="T1621" s="14">
        <f t="shared" si="205"/>
        <v>41897.18618055556</v>
      </c>
      <c r="U1621" s="14" t="str">
        <f t="shared" si="206"/>
        <v>Aug</v>
      </c>
      <c r="V1621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112.99999999999999</v>
      </c>
      <c r="P1622" s="1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4">
        <f t="shared" si="204"/>
        <v>41321.339583333334</v>
      </c>
      <c r="T1622" s="14">
        <f t="shared" si="205"/>
        <v>41328.339583333334</v>
      </c>
      <c r="U1622" s="14" t="str">
        <f t="shared" si="206"/>
        <v>Feb</v>
      </c>
      <c r="V1622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121.2</v>
      </c>
      <c r="P1623" s="12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4">
        <f t="shared" si="204"/>
        <v>41003.60665509259</v>
      </c>
      <c r="T1623" s="14">
        <f t="shared" si="205"/>
        <v>41057.165972222225</v>
      </c>
      <c r="U1623" s="14" t="str">
        <f t="shared" si="206"/>
        <v>Apr</v>
      </c>
      <c r="V1623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101.72463768115942</v>
      </c>
      <c r="P1624" s="12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4">
        <f t="shared" si="204"/>
        <v>41950.29483796296</v>
      </c>
      <c r="T1624" s="14">
        <f t="shared" si="205"/>
        <v>41990.332638888889</v>
      </c>
      <c r="U1624" s="14" t="str">
        <f t="shared" si="206"/>
        <v>Nov</v>
      </c>
      <c r="V1624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101.06666666666666</v>
      </c>
      <c r="P1625" s="12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4">
        <f t="shared" si="204"/>
        <v>41453.688530092593</v>
      </c>
      <c r="T1625" s="14">
        <f t="shared" si="205"/>
        <v>41513.688530092593</v>
      </c>
      <c r="U1625" s="14" t="str">
        <f t="shared" si="206"/>
        <v>Jun</v>
      </c>
      <c r="V1625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118</v>
      </c>
      <c r="P1626" s="12">
        <f t="shared" si="201"/>
        <v>47.2</v>
      </c>
      <c r="Q1626" t="str">
        <f t="shared" si="202"/>
        <v>music</v>
      </c>
      <c r="R1626" t="str">
        <f t="shared" si="203"/>
        <v>rock</v>
      </c>
      <c r="S1626" s="14">
        <f t="shared" si="204"/>
        <v>41243.367303240739</v>
      </c>
      <c r="T1626" s="14">
        <f t="shared" si="205"/>
        <v>41283.367303240739</v>
      </c>
      <c r="U1626" s="14" t="str">
        <f t="shared" si="206"/>
        <v>Nov</v>
      </c>
      <c r="V1626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155.33333333333331</v>
      </c>
      <c r="P1627" s="12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4">
        <f t="shared" si="204"/>
        <v>41135.699687500004</v>
      </c>
      <c r="T1627" s="14">
        <f t="shared" si="205"/>
        <v>41163.699687500004</v>
      </c>
      <c r="U1627" s="14" t="str">
        <f t="shared" si="206"/>
        <v>Aug</v>
      </c>
      <c r="V1627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101.18750000000001</v>
      </c>
      <c r="P1628" s="12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4">
        <f t="shared" si="204"/>
        <v>41579.847997685189</v>
      </c>
      <c r="T1628" s="14">
        <f t="shared" si="205"/>
        <v>41609.889664351853</v>
      </c>
      <c r="U1628" s="14" t="str">
        <f t="shared" si="206"/>
        <v>Nov</v>
      </c>
      <c r="V1628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117</v>
      </c>
      <c r="P1629" s="12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4">
        <f t="shared" si="204"/>
        <v>41205.707048611112</v>
      </c>
      <c r="T1629" s="14">
        <f t="shared" si="205"/>
        <v>41239.207638888889</v>
      </c>
      <c r="U1629" s="14" t="str">
        <f t="shared" si="206"/>
        <v>Oct</v>
      </c>
      <c r="V1629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100.925</v>
      </c>
      <c r="P1630" s="12">
        <f t="shared" si="201"/>
        <v>45.875</v>
      </c>
      <c r="Q1630" t="str">
        <f t="shared" si="202"/>
        <v>music</v>
      </c>
      <c r="R1630" t="str">
        <f t="shared" si="203"/>
        <v>rock</v>
      </c>
      <c r="S1630" s="14">
        <f t="shared" si="204"/>
        <v>41774.737060185187</v>
      </c>
      <c r="T1630" s="14">
        <f t="shared" si="205"/>
        <v>41807.737060185187</v>
      </c>
      <c r="U1630" s="14" t="str">
        <f t="shared" si="206"/>
        <v>May</v>
      </c>
      <c r="V1630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103.66666666666666</v>
      </c>
      <c r="P1631" s="12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4">
        <f t="shared" si="204"/>
        <v>41645.867280092592</v>
      </c>
      <c r="T1631" s="14">
        <f t="shared" si="205"/>
        <v>41690.867280092592</v>
      </c>
      <c r="U1631" s="14" t="str">
        <f t="shared" si="206"/>
        <v>Jan</v>
      </c>
      <c r="V1631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265.25</v>
      </c>
      <c r="P1632" s="1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4">
        <f t="shared" si="204"/>
        <v>40939.837673611109</v>
      </c>
      <c r="T1632" s="14">
        <f t="shared" si="205"/>
        <v>40970.290972222225</v>
      </c>
      <c r="U1632" s="14" t="str">
        <f t="shared" si="206"/>
        <v>Jan</v>
      </c>
      <c r="V1632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155.91</v>
      </c>
      <c r="P1633" s="12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4">
        <f t="shared" si="204"/>
        <v>41164.859502314815</v>
      </c>
      <c r="T1633" s="14">
        <f t="shared" si="205"/>
        <v>41194.859502314815</v>
      </c>
      <c r="U1633" s="14" t="str">
        <f t="shared" si="206"/>
        <v>Sep</v>
      </c>
      <c r="V1633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101.62500000000001</v>
      </c>
      <c r="P1634" s="12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4">
        <f t="shared" si="204"/>
        <v>40750.340902777774</v>
      </c>
      <c r="T1634" s="14">
        <f t="shared" si="205"/>
        <v>40810.340902777774</v>
      </c>
      <c r="U1634" s="14" t="str">
        <f t="shared" si="206"/>
        <v>Jul</v>
      </c>
      <c r="V1634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100</v>
      </c>
      <c r="P1635" s="12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4">
        <f t="shared" si="204"/>
        <v>40896.883750000001</v>
      </c>
      <c r="T1635" s="14">
        <f t="shared" si="205"/>
        <v>40924.208333333336</v>
      </c>
      <c r="U1635" s="14" t="str">
        <f t="shared" si="206"/>
        <v>Dec</v>
      </c>
      <c r="V1635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100.49999999999999</v>
      </c>
      <c r="P1636" s="12">
        <f t="shared" si="201"/>
        <v>62.8125</v>
      </c>
      <c r="Q1636" t="str">
        <f t="shared" si="202"/>
        <v>music</v>
      </c>
      <c r="R1636" t="str">
        <f t="shared" si="203"/>
        <v>rock</v>
      </c>
      <c r="S1636" s="14">
        <f t="shared" si="204"/>
        <v>40658.189826388887</v>
      </c>
      <c r="T1636" s="14">
        <f t="shared" si="205"/>
        <v>40696.249305555553</v>
      </c>
      <c r="U1636" s="14" t="str">
        <f t="shared" si="206"/>
        <v>Apr</v>
      </c>
      <c r="V1636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125.29999999999998</v>
      </c>
      <c r="P1637" s="12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4">
        <f t="shared" si="204"/>
        <v>42502.868761574078</v>
      </c>
      <c r="T1637" s="14">
        <f t="shared" si="205"/>
        <v>42562.868761574078</v>
      </c>
      <c r="U1637" s="14" t="str">
        <f t="shared" si="206"/>
        <v>May</v>
      </c>
      <c r="V1637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103.55555555555556</v>
      </c>
      <c r="P1638" s="12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4">
        <f t="shared" si="204"/>
        <v>40663.08666666667</v>
      </c>
      <c r="T1638" s="14">
        <f t="shared" si="205"/>
        <v>40706.166666666664</v>
      </c>
      <c r="U1638" s="14" t="str">
        <f t="shared" si="206"/>
        <v>Apr</v>
      </c>
      <c r="V1638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103.8</v>
      </c>
      <c r="P1639" s="12">
        <f t="shared" si="201"/>
        <v>34.6</v>
      </c>
      <c r="Q1639" t="str">
        <f t="shared" si="202"/>
        <v>music</v>
      </c>
      <c r="R1639" t="str">
        <f t="shared" si="203"/>
        <v>rock</v>
      </c>
      <c r="S1639" s="14">
        <f t="shared" si="204"/>
        <v>40122.751620370371</v>
      </c>
      <c r="T1639" s="14">
        <f t="shared" si="205"/>
        <v>40178.98541666667</v>
      </c>
      <c r="U1639" s="14" t="str">
        <f t="shared" si="206"/>
        <v>Nov</v>
      </c>
      <c r="V1639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105</v>
      </c>
      <c r="P1640" s="12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4">
        <f t="shared" si="204"/>
        <v>41288.68712962963</v>
      </c>
      <c r="T1640" s="14">
        <f t="shared" si="205"/>
        <v>41333.892361111109</v>
      </c>
      <c r="U1640" s="14" t="str">
        <f t="shared" si="206"/>
        <v>Jan</v>
      </c>
      <c r="V1640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100</v>
      </c>
      <c r="P1641" s="12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4">
        <f t="shared" si="204"/>
        <v>40941.652372685188</v>
      </c>
      <c r="T1641" s="14">
        <f t="shared" si="205"/>
        <v>40971.652372685188</v>
      </c>
      <c r="U1641" s="14" t="str">
        <f t="shared" si="206"/>
        <v>Feb</v>
      </c>
      <c r="V1641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169.86</v>
      </c>
      <c r="P1642" s="1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4">
        <f t="shared" si="204"/>
        <v>40379.23096064815</v>
      </c>
      <c r="T1642" s="14">
        <f t="shared" si="205"/>
        <v>40393.082638888889</v>
      </c>
      <c r="U1642" s="14" t="str">
        <f t="shared" si="206"/>
        <v>Jul</v>
      </c>
      <c r="V1642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101.4</v>
      </c>
      <c r="P1643" s="12">
        <f t="shared" si="201"/>
        <v>97.5</v>
      </c>
      <c r="Q1643" t="str">
        <f t="shared" si="202"/>
        <v>music</v>
      </c>
      <c r="R1643" t="str">
        <f t="shared" si="203"/>
        <v>pop</v>
      </c>
      <c r="S1643" s="14">
        <f t="shared" si="204"/>
        <v>41962.596574074079</v>
      </c>
      <c r="T1643" s="14">
        <f t="shared" si="205"/>
        <v>41992.596574074079</v>
      </c>
      <c r="U1643" s="14" t="str">
        <f t="shared" si="206"/>
        <v>Nov</v>
      </c>
      <c r="V1643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100</v>
      </c>
      <c r="P1644" s="12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4">
        <f t="shared" si="204"/>
        <v>40688.024618055555</v>
      </c>
      <c r="T1644" s="14">
        <f t="shared" si="205"/>
        <v>40708.024618055555</v>
      </c>
      <c r="U1644" s="14" t="str">
        <f t="shared" si="206"/>
        <v>May</v>
      </c>
      <c r="V1644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124.70000000000002</v>
      </c>
      <c r="P1645" s="12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4">
        <f t="shared" si="204"/>
        <v>41146.824212962965</v>
      </c>
      <c r="T1645" s="14">
        <f t="shared" si="205"/>
        <v>41176.824212962965</v>
      </c>
      <c r="U1645" s="14" t="str">
        <f t="shared" si="206"/>
        <v>Aug</v>
      </c>
      <c r="V1645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109.5</v>
      </c>
      <c r="P1646" s="12">
        <f t="shared" si="201"/>
        <v>85.546875</v>
      </c>
      <c r="Q1646" t="str">
        <f t="shared" si="202"/>
        <v>music</v>
      </c>
      <c r="R1646" t="str">
        <f t="shared" si="203"/>
        <v>pop</v>
      </c>
      <c r="S1646" s="14">
        <f t="shared" si="204"/>
        <v>41175.05972222222</v>
      </c>
      <c r="T1646" s="14">
        <f t="shared" si="205"/>
        <v>41235.101388888892</v>
      </c>
      <c r="U1646" s="14" t="str">
        <f t="shared" si="206"/>
        <v>Sep</v>
      </c>
      <c r="V1646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110.80000000000001</v>
      </c>
      <c r="P1647" s="12">
        <f t="shared" si="201"/>
        <v>554</v>
      </c>
      <c r="Q1647" t="str">
        <f t="shared" si="202"/>
        <v>music</v>
      </c>
      <c r="R1647" t="str">
        <f t="shared" si="203"/>
        <v>pop</v>
      </c>
      <c r="S1647" s="14">
        <f t="shared" si="204"/>
        <v>41521.617361111108</v>
      </c>
      <c r="T1647" s="14">
        <f t="shared" si="205"/>
        <v>41535.617361111108</v>
      </c>
      <c r="U1647" s="14" t="str">
        <f t="shared" si="206"/>
        <v>Sep</v>
      </c>
      <c r="V1647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110.2</v>
      </c>
      <c r="P1648" s="12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4">
        <f t="shared" si="204"/>
        <v>41833.450266203705</v>
      </c>
      <c r="T1648" s="14">
        <f t="shared" si="205"/>
        <v>41865.757638888892</v>
      </c>
      <c r="U1648" s="14" t="str">
        <f t="shared" si="206"/>
        <v>Jul</v>
      </c>
      <c r="V1648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104.71999999999998</v>
      </c>
      <c r="P1649" s="12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4">
        <f t="shared" si="204"/>
        <v>41039.409456018519</v>
      </c>
      <c r="T1649" s="14">
        <f t="shared" si="205"/>
        <v>41069.409456018519</v>
      </c>
      <c r="U1649" s="14" t="str">
        <f t="shared" si="206"/>
        <v>May</v>
      </c>
      <c r="V1649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125.26086956521738</v>
      </c>
      <c r="P1650" s="12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4">
        <f t="shared" si="204"/>
        <v>40592.704652777778</v>
      </c>
      <c r="T1650" s="14">
        <f t="shared" si="205"/>
        <v>40622.662986111114</v>
      </c>
      <c r="U1650" s="14" t="str">
        <f t="shared" si="206"/>
        <v>Feb</v>
      </c>
      <c r="V1650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100.58763157894737</v>
      </c>
      <c r="P1651" s="12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4">
        <f t="shared" si="204"/>
        <v>41737.684664351851</v>
      </c>
      <c r="T1651" s="14">
        <f t="shared" si="205"/>
        <v>41782.684664351851</v>
      </c>
      <c r="U1651" s="14" t="str">
        <f t="shared" si="206"/>
        <v>Apr</v>
      </c>
      <c r="V1651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141.55000000000001</v>
      </c>
      <c r="P1652" s="12">
        <f t="shared" si="201"/>
        <v>88.46875</v>
      </c>
      <c r="Q1652" t="str">
        <f t="shared" si="202"/>
        <v>music</v>
      </c>
      <c r="R1652" t="str">
        <f t="shared" si="203"/>
        <v>pop</v>
      </c>
      <c r="S1652" s="14">
        <f t="shared" si="204"/>
        <v>41526.435613425929</v>
      </c>
      <c r="T1652" s="14">
        <f t="shared" si="205"/>
        <v>41556.435613425929</v>
      </c>
      <c r="U1652" s="14" t="str">
        <f t="shared" si="206"/>
        <v>Sep</v>
      </c>
      <c r="V1652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100.75</v>
      </c>
      <c r="P1653" s="12">
        <f t="shared" si="201"/>
        <v>100.75</v>
      </c>
      <c r="Q1653" t="str">
        <f t="shared" si="202"/>
        <v>music</v>
      </c>
      <c r="R1653" t="str">
        <f t="shared" si="203"/>
        <v>pop</v>
      </c>
      <c r="S1653" s="14">
        <f t="shared" si="204"/>
        <v>40625.900694444441</v>
      </c>
      <c r="T1653" s="14">
        <f t="shared" si="205"/>
        <v>40659.290972222225</v>
      </c>
      <c r="U1653" s="14" t="str">
        <f t="shared" si="206"/>
        <v>Mar</v>
      </c>
      <c r="V1653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100.66666666666666</v>
      </c>
      <c r="P1654" s="12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4">
        <f t="shared" si="204"/>
        <v>41572.492974537039</v>
      </c>
      <c r="T1654" s="14">
        <f t="shared" si="205"/>
        <v>41602.534641203703</v>
      </c>
      <c r="U1654" s="14" t="str">
        <f t="shared" si="206"/>
        <v>Oct</v>
      </c>
      <c r="V1654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174.2304</v>
      </c>
      <c r="P1655" s="12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4">
        <f t="shared" si="204"/>
        <v>40626.834444444445</v>
      </c>
      <c r="T1655" s="14">
        <f t="shared" si="205"/>
        <v>40657.834444444445</v>
      </c>
      <c r="U1655" s="14" t="str">
        <f t="shared" si="206"/>
        <v>Mar</v>
      </c>
      <c r="V1655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119.90909090909089</v>
      </c>
      <c r="P1656" s="12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4">
        <f t="shared" si="204"/>
        <v>40987.890740740739</v>
      </c>
      <c r="T1656" s="14">
        <f t="shared" si="205"/>
        <v>41017.890740740739</v>
      </c>
      <c r="U1656" s="14" t="str">
        <f t="shared" si="206"/>
        <v>Mar</v>
      </c>
      <c r="V1656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142.86666666666667</v>
      </c>
      <c r="P1657" s="12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4">
        <f t="shared" si="204"/>
        <v>40974.791898148149</v>
      </c>
      <c r="T1657" s="14">
        <f t="shared" si="205"/>
        <v>41004.750231481477</v>
      </c>
      <c r="U1657" s="14" t="str">
        <f t="shared" si="206"/>
        <v>Mar</v>
      </c>
      <c r="V1657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100.33493333333334</v>
      </c>
      <c r="P1658" s="12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4">
        <f t="shared" si="204"/>
        <v>41226.928842592592</v>
      </c>
      <c r="T1658" s="14">
        <f t="shared" si="205"/>
        <v>41256.928842592592</v>
      </c>
      <c r="U1658" s="14" t="str">
        <f t="shared" si="206"/>
        <v>Nov</v>
      </c>
      <c r="V1658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104.93380000000001</v>
      </c>
      <c r="P1659" s="12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4">
        <f t="shared" si="204"/>
        <v>41023.782037037039</v>
      </c>
      <c r="T1659" s="14">
        <f t="shared" si="205"/>
        <v>41053.782037037039</v>
      </c>
      <c r="U1659" s="14" t="str">
        <f t="shared" si="206"/>
        <v>Apr</v>
      </c>
      <c r="V1659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132.23333333333335</v>
      </c>
      <c r="P1660" s="12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4">
        <f t="shared" si="204"/>
        <v>41223.22184027778</v>
      </c>
      <c r="T1660" s="14">
        <f t="shared" si="205"/>
        <v>41261.597222222219</v>
      </c>
      <c r="U1660" s="14" t="str">
        <f t="shared" si="206"/>
        <v>Nov</v>
      </c>
      <c r="V1660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112.79999999999998</v>
      </c>
      <c r="P1661" s="12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4">
        <f t="shared" si="204"/>
        <v>41596.913437499999</v>
      </c>
      <c r="T1661" s="14">
        <f t="shared" si="205"/>
        <v>41625.5</v>
      </c>
      <c r="U1661" s="14" t="str">
        <f t="shared" si="206"/>
        <v>Nov</v>
      </c>
      <c r="V1661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1253.75</v>
      </c>
      <c r="P1662" s="1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4">
        <f t="shared" si="204"/>
        <v>42459.693865740745</v>
      </c>
      <c r="T1662" s="14">
        <f t="shared" si="205"/>
        <v>42490.915972222225</v>
      </c>
      <c r="U1662" s="14" t="str">
        <f t="shared" si="206"/>
        <v>Mar</v>
      </c>
      <c r="V1662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102.50632911392405</v>
      </c>
      <c r="P1663" s="12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4">
        <f t="shared" si="204"/>
        <v>42343.998043981483</v>
      </c>
      <c r="T1663" s="14">
        <f t="shared" si="205"/>
        <v>42386.875</v>
      </c>
      <c r="U1663" s="14" t="str">
        <f t="shared" si="206"/>
        <v>Dec</v>
      </c>
      <c r="V1663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102.6375</v>
      </c>
      <c r="P1664" s="12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4">
        <f t="shared" si="204"/>
        <v>40848.198333333334</v>
      </c>
      <c r="T1664" s="14">
        <f t="shared" si="205"/>
        <v>40908.239999999998</v>
      </c>
      <c r="U1664" s="14" t="str">
        <f t="shared" si="206"/>
        <v>Nov</v>
      </c>
      <c r="V1664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108</v>
      </c>
      <c r="P1665" s="12">
        <f t="shared" si="201"/>
        <v>33.75</v>
      </c>
      <c r="Q1665" t="str">
        <f t="shared" si="202"/>
        <v>music</v>
      </c>
      <c r="R1665" t="str">
        <f t="shared" si="203"/>
        <v>pop</v>
      </c>
      <c r="S1665" s="14">
        <f t="shared" si="204"/>
        <v>42006.02207175926</v>
      </c>
      <c r="T1665" s="14">
        <f t="shared" si="205"/>
        <v>42036.02207175926</v>
      </c>
      <c r="U1665" s="14" t="str">
        <f t="shared" si="206"/>
        <v>Jan</v>
      </c>
      <c r="V1665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122.40879999999999</v>
      </c>
      <c r="P1666" s="12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4">
        <f t="shared" si="204"/>
        <v>40939.761782407404</v>
      </c>
      <c r="T1666" s="14">
        <f t="shared" si="205"/>
        <v>40984.165972222225</v>
      </c>
      <c r="U1666" s="14" t="str">
        <f t="shared" si="206"/>
        <v>Jan</v>
      </c>
      <c r="V1666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(E1667/D1667)*100</f>
        <v>119.45714285714286</v>
      </c>
      <c r="P1667" s="12">
        <f t="shared" ref="P1667:P1730" si="209">(E1667/L1667)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 - FIND("/",N1667))</f>
        <v>pop</v>
      </c>
      <c r="S1667" s="14">
        <f t="shared" ref="S1667:S1730" si="212">(((J1667/60)/60)/24)+DATE(1970,1,1)</f>
        <v>40564.649456018517</v>
      </c>
      <c r="T1667" s="14">
        <f t="shared" ref="T1667:T1730" si="213">(((I1667/60)/60)/24)+DATE(1970,1,1)</f>
        <v>40596.125</v>
      </c>
      <c r="U1667" s="14" t="str">
        <f t="shared" ref="U1667:U1730" si="214">TEXT(S1667,"mmm")</f>
        <v>Jan</v>
      </c>
      <c r="V1667">
        <f t="shared" ref="V1667:V1730" si="215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160.88</v>
      </c>
      <c r="P1668" s="12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4">
        <f t="shared" si="212"/>
        <v>41331.253159722226</v>
      </c>
      <c r="T1668" s="14">
        <f t="shared" si="213"/>
        <v>41361.211493055554</v>
      </c>
      <c r="U1668" s="14" t="str">
        <f t="shared" si="214"/>
        <v>Feb</v>
      </c>
      <c r="V1668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126.85294117647059</v>
      </c>
      <c r="P1669" s="12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4">
        <f t="shared" si="212"/>
        <v>41682.0705787037</v>
      </c>
      <c r="T1669" s="14">
        <f t="shared" si="213"/>
        <v>41709.290972222225</v>
      </c>
      <c r="U1669" s="14" t="str">
        <f t="shared" si="214"/>
        <v>Feb</v>
      </c>
      <c r="V1669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102.6375</v>
      </c>
      <c r="P1670" s="12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4">
        <f t="shared" si="212"/>
        <v>40845.14975694444</v>
      </c>
      <c r="T1670" s="14">
        <f t="shared" si="213"/>
        <v>40875.191423611112</v>
      </c>
      <c r="U1670" s="14" t="str">
        <f t="shared" si="214"/>
        <v>Oct</v>
      </c>
      <c r="V1670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139.75</v>
      </c>
      <c r="P1671" s="12">
        <f t="shared" si="209"/>
        <v>53.75</v>
      </c>
      <c r="Q1671" t="str">
        <f t="shared" si="210"/>
        <v>music</v>
      </c>
      <c r="R1671" t="str">
        <f t="shared" si="211"/>
        <v>pop</v>
      </c>
      <c r="S1671" s="14">
        <f t="shared" si="212"/>
        <v>42461.885138888887</v>
      </c>
      <c r="T1671" s="14">
        <f t="shared" si="213"/>
        <v>42521.885138888887</v>
      </c>
      <c r="U1671" s="14" t="str">
        <f t="shared" si="214"/>
        <v>Apr</v>
      </c>
      <c r="V1671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102.60000000000001</v>
      </c>
      <c r="P1672" s="1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4">
        <f t="shared" si="212"/>
        <v>40313.930543981485</v>
      </c>
      <c r="T1672" s="14">
        <f t="shared" si="213"/>
        <v>40364.166666666664</v>
      </c>
      <c r="U1672" s="14" t="str">
        <f t="shared" si="214"/>
        <v>May</v>
      </c>
      <c r="V1672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100.67349999999999</v>
      </c>
      <c r="P1673" s="12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4">
        <f t="shared" si="212"/>
        <v>42553.54414351852</v>
      </c>
      <c r="T1673" s="14">
        <f t="shared" si="213"/>
        <v>42583.54414351852</v>
      </c>
      <c r="U1673" s="14" t="str">
        <f t="shared" si="214"/>
        <v>Jul</v>
      </c>
      <c r="V1673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112.94117647058823</v>
      </c>
      <c r="P1674" s="12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4">
        <f t="shared" si="212"/>
        <v>41034.656597222223</v>
      </c>
      <c r="T1674" s="14">
        <f t="shared" si="213"/>
        <v>41064.656597222223</v>
      </c>
      <c r="U1674" s="14" t="str">
        <f t="shared" si="214"/>
        <v>May</v>
      </c>
      <c r="V1674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128.09523809523807</v>
      </c>
      <c r="P1675" s="12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4">
        <f t="shared" si="212"/>
        <v>42039.878379629634</v>
      </c>
      <c r="T1675" s="14">
        <f t="shared" si="213"/>
        <v>42069.878379629634</v>
      </c>
      <c r="U1675" s="14" t="str">
        <f t="shared" si="214"/>
        <v>Feb</v>
      </c>
      <c r="V1675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201.7</v>
      </c>
      <c r="P1676" s="12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4">
        <f t="shared" si="212"/>
        <v>42569.605393518519</v>
      </c>
      <c r="T1676" s="14">
        <f t="shared" si="213"/>
        <v>42600.290972222225</v>
      </c>
      <c r="U1676" s="14" t="str">
        <f t="shared" si="214"/>
        <v>Jul</v>
      </c>
      <c r="V1676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137.416</v>
      </c>
      <c r="P1677" s="12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4">
        <f t="shared" si="212"/>
        <v>40802.733101851853</v>
      </c>
      <c r="T1677" s="14">
        <f t="shared" si="213"/>
        <v>40832.918749999997</v>
      </c>
      <c r="U1677" s="14" t="str">
        <f t="shared" si="214"/>
        <v>Sep</v>
      </c>
      <c r="V1677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115.33333333333333</v>
      </c>
      <c r="P1678" s="12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4">
        <f t="shared" si="212"/>
        <v>40973.72623842593</v>
      </c>
      <c r="T1678" s="14">
        <f t="shared" si="213"/>
        <v>41020.165972222225</v>
      </c>
      <c r="U1678" s="14" t="str">
        <f t="shared" si="214"/>
        <v>Mar</v>
      </c>
      <c r="V1678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111.66666666666667</v>
      </c>
      <c r="P1679" s="12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4">
        <f t="shared" si="212"/>
        <v>42416.407129629632</v>
      </c>
      <c r="T1679" s="14">
        <f t="shared" si="213"/>
        <v>42476.249305555553</v>
      </c>
      <c r="U1679" s="14" t="str">
        <f t="shared" si="214"/>
        <v>Feb</v>
      </c>
      <c r="V1679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118.39999999999999</v>
      </c>
      <c r="P1680" s="12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4">
        <f t="shared" si="212"/>
        <v>41662.854988425926</v>
      </c>
      <c r="T1680" s="14">
        <f t="shared" si="213"/>
        <v>41676.854988425926</v>
      </c>
      <c r="U1680" s="14" t="str">
        <f t="shared" si="214"/>
        <v>Jan</v>
      </c>
      <c r="V1680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175</v>
      </c>
      <c r="P1681" s="12">
        <f t="shared" si="209"/>
        <v>62.5</v>
      </c>
      <c r="Q1681" t="str">
        <f t="shared" si="210"/>
        <v>music</v>
      </c>
      <c r="R1681" t="str">
        <f t="shared" si="211"/>
        <v>pop</v>
      </c>
      <c r="S1681" s="14">
        <f t="shared" si="212"/>
        <v>40723.068807870368</v>
      </c>
      <c r="T1681" s="14">
        <f t="shared" si="213"/>
        <v>40746.068807870368</v>
      </c>
      <c r="U1681" s="14" t="str">
        <f t="shared" si="214"/>
        <v>Jun</v>
      </c>
      <c r="V1681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117.5</v>
      </c>
      <c r="P1682" s="12">
        <f t="shared" si="209"/>
        <v>47</v>
      </c>
      <c r="Q1682" t="str">
        <f t="shared" si="210"/>
        <v>music</v>
      </c>
      <c r="R1682" t="str">
        <f t="shared" si="211"/>
        <v>pop</v>
      </c>
      <c r="S1682" s="14">
        <f t="shared" si="212"/>
        <v>41802.757719907408</v>
      </c>
      <c r="T1682" s="14">
        <f t="shared" si="213"/>
        <v>41832.757719907408</v>
      </c>
      <c r="U1682" s="14" t="str">
        <f t="shared" si="214"/>
        <v>Jun</v>
      </c>
      <c r="V1682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101.42212307692309</v>
      </c>
      <c r="P1683" s="12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4">
        <f t="shared" si="212"/>
        <v>42774.121342592596</v>
      </c>
      <c r="T1683" s="14">
        <f t="shared" si="213"/>
        <v>42823.083333333328</v>
      </c>
      <c r="U1683" s="14" t="str">
        <f t="shared" si="214"/>
        <v>Feb</v>
      </c>
      <c r="V1683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12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4">
        <f t="shared" si="212"/>
        <v>42779.21365740741</v>
      </c>
      <c r="T1684" s="14">
        <f t="shared" si="213"/>
        <v>42839.171990740739</v>
      </c>
      <c r="U1684" s="14" t="str">
        <f t="shared" si="214"/>
        <v>Feb</v>
      </c>
      <c r="V1684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21.714285714285715</v>
      </c>
      <c r="P1685" s="12">
        <f t="shared" si="209"/>
        <v>76</v>
      </c>
      <c r="Q1685" t="str">
        <f t="shared" si="210"/>
        <v>music</v>
      </c>
      <c r="R1685" t="str">
        <f t="shared" si="211"/>
        <v>faith</v>
      </c>
      <c r="S1685" s="14">
        <f t="shared" si="212"/>
        <v>42808.781689814816</v>
      </c>
      <c r="T1685" s="14">
        <f t="shared" si="213"/>
        <v>42832.781689814816</v>
      </c>
      <c r="U1685" s="14" t="str">
        <f t="shared" si="214"/>
        <v>Mar</v>
      </c>
      <c r="V1685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109.125</v>
      </c>
      <c r="P1686" s="12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4">
        <f t="shared" si="212"/>
        <v>42783.815289351856</v>
      </c>
      <c r="T1686" s="14">
        <f t="shared" si="213"/>
        <v>42811.773622685185</v>
      </c>
      <c r="U1686" s="14" t="str">
        <f t="shared" si="214"/>
        <v>Feb</v>
      </c>
      <c r="V1686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102.85714285714285</v>
      </c>
      <c r="P1687" s="12">
        <f t="shared" si="209"/>
        <v>24</v>
      </c>
      <c r="Q1687" t="str">
        <f t="shared" si="210"/>
        <v>music</v>
      </c>
      <c r="R1687" t="str">
        <f t="shared" si="211"/>
        <v>faith</v>
      </c>
      <c r="S1687" s="14">
        <f t="shared" si="212"/>
        <v>42788.2502662037</v>
      </c>
      <c r="T1687" s="14">
        <f t="shared" si="213"/>
        <v>42818.208599537036</v>
      </c>
      <c r="U1687" s="14" t="str">
        <f t="shared" si="214"/>
        <v>Feb</v>
      </c>
      <c r="V1687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0.36</v>
      </c>
      <c r="P1688" s="12">
        <f t="shared" si="209"/>
        <v>18</v>
      </c>
      <c r="Q1688" t="str">
        <f t="shared" si="210"/>
        <v>music</v>
      </c>
      <c r="R1688" t="str">
        <f t="shared" si="211"/>
        <v>faith</v>
      </c>
      <c r="S1688" s="14">
        <f t="shared" si="212"/>
        <v>42792.843969907408</v>
      </c>
      <c r="T1688" s="14">
        <f t="shared" si="213"/>
        <v>42852.802303240736</v>
      </c>
      <c r="U1688" s="14" t="str">
        <f t="shared" si="214"/>
        <v>Feb</v>
      </c>
      <c r="V1688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31.25</v>
      </c>
      <c r="P1689" s="12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4">
        <f t="shared" si="212"/>
        <v>42802.046817129631</v>
      </c>
      <c r="T1689" s="14">
        <f t="shared" si="213"/>
        <v>42835.84375</v>
      </c>
      <c r="U1689" s="14" t="str">
        <f t="shared" si="214"/>
        <v>Mar</v>
      </c>
      <c r="V1689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44.3</v>
      </c>
      <c r="P1690" s="12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4">
        <f t="shared" si="212"/>
        <v>42804.534652777773</v>
      </c>
      <c r="T1690" s="14">
        <f t="shared" si="213"/>
        <v>42834.492986111116</v>
      </c>
      <c r="U1690" s="14" t="str">
        <f t="shared" si="214"/>
        <v>Mar</v>
      </c>
      <c r="V1690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100</v>
      </c>
      <c r="P1691" s="12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4">
        <f t="shared" si="212"/>
        <v>42780.942476851851</v>
      </c>
      <c r="T1691" s="14">
        <f t="shared" si="213"/>
        <v>42810.900810185187</v>
      </c>
      <c r="U1691" s="14" t="str">
        <f t="shared" si="214"/>
        <v>Feb</v>
      </c>
      <c r="V1691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25.4</v>
      </c>
      <c r="P1692" s="1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4">
        <f t="shared" si="212"/>
        <v>42801.43104166667</v>
      </c>
      <c r="T1692" s="14">
        <f t="shared" si="213"/>
        <v>42831.389374999999</v>
      </c>
      <c r="U1692" s="14" t="str">
        <f t="shared" si="214"/>
        <v>Mar</v>
      </c>
      <c r="V1692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33.473333333333329</v>
      </c>
      <c r="P1693" s="12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4">
        <f t="shared" si="212"/>
        <v>42795.701481481476</v>
      </c>
      <c r="T1693" s="14">
        <f t="shared" si="213"/>
        <v>42828.041666666672</v>
      </c>
      <c r="U1693" s="14" t="str">
        <f t="shared" si="214"/>
        <v>Mar</v>
      </c>
      <c r="V1693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47.8</v>
      </c>
      <c r="P1694" s="12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4">
        <f t="shared" si="212"/>
        <v>42788.151238425926</v>
      </c>
      <c r="T1694" s="14">
        <f t="shared" si="213"/>
        <v>42820.999305555553</v>
      </c>
      <c r="U1694" s="14" t="str">
        <f t="shared" si="214"/>
        <v>Feb</v>
      </c>
      <c r="V1694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9.3333333333333339</v>
      </c>
      <c r="P1695" s="12">
        <f t="shared" si="209"/>
        <v>35</v>
      </c>
      <c r="Q1695" t="str">
        <f t="shared" si="210"/>
        <v>music</v>
      </c>
      <c r="R1695" t="str">
        <f t="shared" si="211"/>
        <v>faith</v>
      </c>
      <c r="S1695" s="14">
        <f t="shared" si="212"/>
        <v>42803.920277777783</v>
      </c>
      <c r="T1695" s="14">
        <f t="shared" si="213"/>
        <v>42834.833333333328</v>
      </c>
      <c r="U1695" s="14" t="str">
        <f t="shared" si="214"/>
        <v>Mar</v>
      </c>
      <c r="V1695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0.05</v>
      </c>
      <c r="P1696" s="12">
        <f t="shared" si="209"/>
        <v>5</v>
      </c>
      <c r="Q1696" t="str">
        <f t="shared" si="210"/>
        <v>music</v>
      </c>
      <c r="R1696" t="str">
        <f t="shared" si="211"/>
        <v>faith</v>
      </c>
      <c r="S1696" s="14">
        <f t="shared" si="212"/>
        <v>42791.669837962967</v>
      </c>
      <c r="T1696" s="14">
        <f t="shared" si="213"/>
        <v>42821.191666666666</v>
      </c>
      <c r="U1696" s="14" t="str">
        <f t="shared" si="214"/>
        <v>Feb</v>
      </c>
      <c r="V1696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11.708333333333334</v>
      </c>
      <c r="P1697" s="12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4">
        <f t="shared" si="212"/>
        <v>42801.031412037039</v>
      </c>
      <c r="T1697" s="14">
        <f t="shared" si="213"/>
        <v>42835.041666666672</v>
      </c>
      <c r="U1697" s="14" t="str">
        <f t="shared" si="214"/>
        <v>Mar</v>
      </c>
      <c r="V1697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12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4">
        <f t="shared" si="212"/>
        <v>42796.069571759261</v>
      </c>
      <c r="T1698" s="14">
        <f t="shared" si="213"/>
        <v>42826.027905092589</v>
      </c>
      <c r="U1698" s="14" t="str">
        <f t="shared" si="214"/>
        <v>Mar</v>
      </c>
      <c r="V1698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20.208000000000002</v>
      </c>
      <c r="P1699" s="12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4">
        <f t="shared" si="212"/>
        <v>42805.032962962956</v>
      </c>
      <c r="T1699" s="14">
        <f t="shared" si="213"/>
        <v>42834.991296296299</v>
      </c>
      <c r="U1699" s="14" t="str">
        <f t="shared" si="214"/>
        <v>Mar</v>
      </c>
      <c r="V1699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12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4">
        <f t="shared" si="212"/>
        <v>42796.207870370374</v>
      </c>
      <c r="T1700" s="14">
        <f t="shared" si="213"/>
        <v>42820.147916666669</v>
      </c>
      <c r="U1700" s="14" t="str">
        <f t="shared" si="214"/>
        <v>Mar</v>
      </c>
      <c r="V1700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4.2311459353574925</v>
      </c>
      <c r="P1701" s="12">
        <f t="shared" si="209"/>
        <v>54</v>
      </c>
      <c r="Q1701" t="str">
        <f t="shared" si="210"/>
        <v>music</v>
      </c>
      <c r="R1701" t="str">
        <f t="shared" si="211"/>
        <v>faith</v>
      </c>
      <c r="S1701" s="14">
        <f t="shared" si="212"/>
        <v>42806.863946759258</v>
      </c>
      <c r="T1701" s="14">
        <f t="shared" si="213"/>
        <v>42836.863946759258</v>
      </c>
      <c r="U1701" s="14" t="str">
        <f t="shared" si="214"/>
        <v>Mar</v>
      </c>
      <c r="V1701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26.06</v>
      </c>
      <c r="P1702" s="1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4">
        <f t="shared" si="212"/>
        <v>42796.071643518517</v>
      </c>
      <c r="T1702" s="14">
        <f t="shared" si="213"/>
        <v>42826.166666666672</v>
      </c>
      <c r="U1702" s="14" t="str">
        <f t="shared" si="214"/>
        <v>Mar</v>
      </c>
      <c r="V1702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0.19801980198019803</v>
      </c>
      <c r="P1703" s="12">
        <f t="shared" si="209"/>
        <v>5</v>
      </c>
      <c r="Q1703" t="str">
        <f t="shared" si="210"/>
        <v>music</v>
      </c>
      <c r="R1703" t="str">
        <f t="shared" si="211"/>
        <v>faith</v>
      </c>
      <c r="S1703" s="14">
        <f t="shared" si="212"/>
        <v>41989.664409722223</v>
      </c>
      <c r="T1703" s="14">
        <f t="shared" si="213"/>
        <v>42019.664409722223</v>
      </c>
      <c r="U1703" s="14" t="str">
        <f t="shared" si="214"/>
        <v>Dec</v>
      </c>
      <c r="V1703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6.0606060606060606E-3</v>
      </c>
      <c r="P1704" s="12">
        <f t="shared" si="209"/>
        <v>1</v>
      </c>
      <c r="Q1704" t="str">
        <f t="shared" si="210"/>
        <v>music</v>
      </c>
      <c r="R1704" t="str">
        <f t="shared" si="211"/>
        <v>faith</v>
      </c>
      <c r="S1704" s="14">
        <f t="shared" si="212"/>
        <v>42063.869791666672</v>
      </c>
      <c r="T1704" s="14">
        <f t="shared" si="213"/>
        <v>42093.828125</v>
      </c>
      <c r="U1704" s="14" t="str">
        <f t="shared" si="214"/>
        <v>Feb</v>
      </c>
      <c r="V1704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</v>
      </c>
      <c r="P1705" s="12">
        <f t="shared" si="209"/>
        <v>25.5</v>
      </c>
      <c r="Q1705" t="str">
        <f t="shared" si="210"/>
        <v>music</v>
      </c>
      <c r="R1705" t="str">
        <f t="shared" si="211"/>
        <v>faith</v>
      </c>
      <c r="S1705" s="14">
        <f t="shared" si="212"/>
        <v>42187.281678240746</v>
      </c>
      <c r="T1705" s="14">
        <f t="shared" si="213"/>
        <v>42247.281678240746</v>
      </c>
      <c r="U1705" s="14" t="str">
        <f t="shared" si="214"/>
        <v>Jul</v>
      </c>
      <c r="V1705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65.100000000000009</v>
      </c>
      <c r="P1706" s="12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4">
        <f t="shared" si="212"/>
        <v>42021.139733796299</v>
      </c>
      <c r="T1706" s="14">
        <f t="shared" si="213"/>
        <v>42051.139733796299</v>
      </c>
      <c r="U1706" s="14" t="str">
        <f t="shared" si="214"/>
        <v>Jan</v>
      </c>
      <c r="V1706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12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4">
        <f t="shared" si="212"/>
        <v>42245.016736111109</v>
      </c>
      <c r="T1707" s="14">
        <f t="shared" si="213"/>
        <v>42256.666666666672</v>
      </c>
      <c r="U1707" s="14" t="str">
        <f t="shared" si="214"/>
        <v>Aug</v>
      </c>
      <c r="V1707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12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4">
        <f t="shared" si="212"/>
        <v>42179.306388888886</v>
      </c>
      <c r="T1708" s="14">
        <f t="shared" si="213"/>
        <v>42239.306388888886</v>
      </c>
      <c r="U1708" s="14" t="str">
        <f t="shared" si="214"/>
        <v>Jun</v>
      </c>
      <c r="V1708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</v>
      </c>
      <c r="P1709" s="12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4">
        <f t="shared" si="212"/>
        <v>42427.721006944441</v>
      </c>
      <c r="T1709" s="14">
        <f t="shared" si="213"/>
        <v>42457.679340277777</v>
      </c>
      <c r="U1709" s="14" t="str">
        <f t="shared" si="214"/>
        <v>Feb</v>
      </c>
      <c r="V1709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12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4">
        <f t="shared" si="212"/>
        <v>42451.866967592592</v>
      </c>
      <c r="T1710" s="14">
        <f t="shared" si="213"/>
        <v>42491.866967592592</v>
      </c>
      <c r="U1710" s="14" t="str">
        <f t="shared" si="214"/>
        <v>Mar</v>
      </c>
      <c r="V1710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4.8571428571428568</v>
      </c>
      <c r="P1711" s="12">
        <f t="shared" si="209"/>
        <v>21.25</v>
      </c>
      <c r="Q1711" t="str">
        <f t="shared" si="210"/>
        <v>music</v>
      </c>
      <c r="R1711" t="str">
        <f t="shared" si="211"/>
        <v>faith</v>
      </c>
      <c r="S1711" s="14">
        <f t="shared" si="212"/>
        <v>41841.56381944444</v>
      </c>
      <c r="T1711" s="14">
        <f t="shared" si="213"/>
        <v>41882.818749999999</v>
      </c>
      <c r="U1711" s="14" t="str">
        <f t="shared" si="214"/>
        <v>Jul</v>
      </c>
      <c r="V1711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0.67999999999999994</v>
      </c>
      <c r="P1712" s="12">
        <f t="shared" si="209"/>
        <v>34</v>
      </c>
      <c r="Q1712" t="str">
        <f t="shared" si="210"/>
        <v>music</v>
      </c>
      <c r="R1712" t="str">
        <f t="shared" si="211"/>
        <v>faith</v>
      </c>
      <c r="S1712" s="14">
        <f t="shared" si="212"/>
        <v>42341.59129629629</v>
      </c>
      <c r="T1712" s="14">
        <f t="shared" si="213"/>
        <v>42387.541666666672</v>
      </c>
      <c r="U1712" s="14" t="str">
        <f t="shared" si="214"/>
        <v>Dec</v>
      </c>
      <c r="V1712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10.5</v>
      </c>
      <c r="P1713" s="12">
        <f t="shared" si="209"/>
        <v>525</v>
      </c>
      <c r="Q1713" t="str">
        <f t="shared" si="210"/>
        <v>music</v>
      </c>
      <c r="R1713" t="str">
        <f t="shared" si="211"/>
        <v>faith</v>
      </c>
      <c r="S1713" s="14">
        <f t="shared" si="212"/>
        <v>41852.646226851852</v>
      </c>
      <c r="T1713" s="14">
        <f t="shared" si="213"/>
        <v>41883.646226851852</v>
      </c>
      <c r="U1713" s="14" t="str">
        <f t="shared" si="214"/>
        <v>Aug</v>
      </c>
      <c r="V1713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12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4">
        <f t="shared" si="212"/>
        <v>42125.913807870369</v>
      </c>
      <c r="T1714" s="14">
        <f t="shared" si="213"/>
        <v>42185.913807870369</v>
      </c>
      <c r="U1714" s="14" t="str">
        <f t="shared" si="214"/>
        <v>May</v>
      </c>
      <c r="V1714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1.6666666666666667</v>
      </c>
      <c r="P1715" s="12">
        <f t="shared" si="209"/>
        <v>50</v>
      </c>
      <c r="Q1715" t="str">
        <f t="shared" si="210"/>
        <v>music</v>
      </c>
      <c r="R1715" t="str">
        <f t="shared" si="211"/>
        <v>faith</v>
      </c>
      <c r="S1715" s="14">
        <f t="shared" si="212"/>
        <v>41887.801064814819</v>
      </c>
      <c r="T1715" s="14">
        <f t="shared" si="213"/>
        <v>41917.801064814819</v>
      </c>
      <c r="U1715" s="14" t="str">
        <f t="shared" si="214"/>
        <v>Sep</v>
      </c>
      <c r="V1715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7.8680000000000003</v>
      </c>
      <c r="P1716" s="12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4">
        <f t="shared" si="212"/>
        <v>42095.918530092589</v>
      </c>
      <c r="T1716" s="14">
        <f t="shared" si="213"/>
        <v>42125.918530092589</v>
      </c>
      <c r="U1716" s="14" t="str">
        <f t="shared" si="214"/>
        <v>Apr</v>
      </c>
      <c r="V1716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0.22</v>
      </c>
      <c r="P1717" s="12">
        <f t="shared" si="209"/>
        <v>5.5</v>
      </c>
      <c r="Q1717" t="str">
        <f t="shared" si="210"/>
        <v>music</v>
      </c>
      <c r="R1717" t="str">
        <f t="shared" si="211"/>
        <v>faith</v>
      </c>
      <c r="S1717" s="14">
        <f t="shared" si="212"/>
        <v>42064.217418981483</v>
      </c>
      <c r="T1717" s="14">
        <f t="shared" si="213"/>
        <v>42094.140277777777</v>
      </c>
      <c r="U1717" s="14" t="str">
        <f t="shared" si="214"/>
        <v>Mar</v>
      </c>
      <c r="V1717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7.5</v>
      </c>
      <c r="P1718" s="12">
        <f t="shared" si="209"/>
        <v>50</v>
      </c>
      <c r="Q1718" t="str">
        <f t="shared" si="210"/>
        <v>music</v>
      </c>
      <c r="R1718" t="str">
        <f t="shared" si="211"/>
        <v>faith</v>
      </c>
      <c r="S1718" s="14">
        <f t="shared" si="212"/>
        <v>42673.577534722222</v>
      </c>
      <c r="T1718" s="14">
        <f t="shared" si="213"/>
        <v>42713.619201388887</v>
      </c>
      <c r="U1718" s="14" t="str">
        <f t="shared" si="214"/>
        <v>Oct</v>
      </c>
      <c r="V1718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42.725880551301685</v>
      </c>
      <c r="P1719" s="12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4">
        <f t="shared" si="212"/>
        <v>42460.98192129629</v>
      </c>
      <c r="T1719" s="14">
        <f t="shared" si="213"/>
        <v>42481.166666666672</v>
      </c>
      <c r="U1719" s="14" t="str">
        <f t="shared" si="214"/>
        <v>Mar</v>
      </c>
      <c r="V1719">
        <f t="shared" si="215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0.2142857142857143</v>
      </c>
      <c r="P1720" s="12">
        <f t="shared" si="209"/>
        <v>37.5</v>
      </c>
      <c r="Q1720" t="str">
        <f t="shared" si="210"/>
        <v>music</v>
      </c>
      <c r="R1720" t="str">
        <f t="shared" si="211"/>
        <v>faith</v>
      </c>
      <c r="S1720" s="14">
        <f t="shared" si="212"/>
        <v>42460.610520833332</v>
      </c>
      <c r="T1720" s="14">
        <f t="shared" si="213"/>
        <v>42504.207638888889</v>
      </c>
      <c r="U1720" s="14" t="str">
        <f t="shared" si="214"/>
        <v>Mar</v>
      </c>
      <c r="V1720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0.87500000000000011</v>
      </c>
      <c r="P1721" s="12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4">
        <f t="shared" si="212"/>
        <v>41869.534618055557</v>
      </c>
      <c r="T1721" s="14">
        <f t="shared" si="213"/>
        <v>41899.534618055557</v>
      </c>
      <c r="U1721" s="14" t="str">
        <f t="shared" si="214"/>
        <v>Aug</v>
      </c>
      <c r="V1721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</v>
      </c>
      <c r="P1722" s="12">
        <f t="shared" si="209"/>
        <v>28.125</v>
      </c>
      <c r="Q1722" t="str">
        <f t="shared" si="210"/>
        <v>music</v>
      </c>
      <c r="R1722" t="str">
        <f t="shared" si="211"/>
        <v>faith</v>
      </c>
      <c r="S1722" s="14">
        <f t="shared" si="212"/>
        <v>41922.783229166671</v>
      </c>
      <c r="T1722" s="14">
        <f t="shared" si="213"/>
        <v>41952.824895833335</v>
      </c>
      <c r="U1722" s="14" t="str">
        <f t="shared" si="214"/>
        <v>Oct</v>
      </c>
      <c r="V1722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12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4">
        <f t="shared" si="212"/>
        <v>42319.461377314816</v>
      </c>
      <c r="T1723" s="14">
        <f t="shared" si="213"/>
        <v>42349.461377314816</v>
      </c>
      <c r="U1723" s="14" t="str">
        <f t="shared" si="214"/>
        <v>Nov</v>
      </c>
      <c r="V1723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3.4722222222222224E-2</v>
      </c>
      <c r="P1724" s="12">
        <f t="shared" si="209"/>
        <v>1</v>
      </c>
      <c r="Q1724" t="str">
        <f t="shared" si="210"/>
        <v>music</v>
      </c>
      <c r="R1724" t="str">
        <f t="shared" si="211"/>
        <v>faith</v>
      </c>
      <c r="S1724" s="14">
        <f t="shared" si="212"/>
        <v>42425.960983796293</v>
      </c>
      <c r="T1724" s="14">
        <f t="shared" si="213"/>
        <v>42463.006944444445</v>
      </c>
      <c r="U1724" s="14" t="str">
        <f t="shared" si="214"/>
        <v>Feb</v>
      </c>
      <c r="V1724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</v>
      </c>
      <c r="P1725" s="12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4">
        <f t="shared" si="212"/>
        <v>42129.82540509259</v>
      </c>
      <c r="T1725" s="14">
        <f t="shared" si="213"/>
        <v>42186.25</v>
      </c>
      <c r="U1725" s="14" t="str">
        <f t="shared" si="214"/>
        <v>May</v>
      </c>
      <c r="V1725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0.58333333333333337</v>
      </c>
      <c r="P1726" s="12">
        <f t="shared" si="209"/>
        <v>8.75</v>
      </c>
      <c r="Q1726" t="str">
        <f t="shared" si="210"/>
        <v>music</v>
      </c>
      <c r="R1726" t="str">
        <f t="shared" si="211"/>
        <v>faith</v>
      </c>
      <c r="S1726" s="14">
        <f t="shared" si="212"/>
        <v>41912.932430555556</v>
      </c>
      <c r="T1726" s="14">
        <f t="shared" si="213"/>
        <v>41942.932430555556</v>
      </c>
      <c r="U1726" s="14" t="str">
        <f t="shared" si="214"/>
        <v>Sep</v>
      </c>
      <c r="V1726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10.181818181818182</v>
      </c>
      <c r="P1727" s="12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4">
        <f t="shared" si="212"/>
        <v>41845.968159722222</v>
      </c>
      <c r="T1727" s="14">
        <f t="shared" si="213"/>
        <v>41875.968159722222</v>
      </c>
      <c r="U1727" s="14" t="str">
        <f t="shared" si="214"/>
        <v>Jul</v>
      </c>
      <c r="V1727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33.784615384615385</v>
      </c>
      <c r="P1728" s="12">
        <f t="shared" si="209"/>
        <v>137.25</v>
      </c>
      <c r="Q1728" t="str">
        <f t="shared" si="210"/>
        <v>music</v>
      </c>
      <c r="R1728" t="str">
        <f t="shared" si="211"/>
        <v>faith</v>
      </c>
      <c r="S1728" s="14">
        <f t="shared" si="212"/>
        <v>41788.919722222221</v>
      </c>
      <c r="T1728" s="14">
        <f t="shared" si="213"/>
        <v>41817.919722222221</v>
      </c>
      <c r="U1728" s="14" t="str">
        <f t="shared" si="214"/>
        <v>May</v>
      </c>
      <c r="V1728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3.3333333333333333E-2</v>
      </c>
      <c r="P1729" s="12">
        <f t="shared" si="209"/>
        <v>1</v>
      </c>
      <c r="Q1729" t="str">
        <f t="shared" si="210"/>
        <v>music</v>
      </c>
      <c r="R1729" t="str">
        <f t="shared" si="211"/>
        <v>faith</v>
      </c>
      <c r="S1729" s="14">
        <f t="shared" si="212"/>
        <v>42044.927974537044</v>
      </c>
      <c r="T1729" s="14">
        <f t="shared" si="213"/>
        <v>42099.458333333328</v>
      </c>
      <c r="U1729" s="14" t="str">
        <f t="shared" si="214"/>
        <v>Feb</v>
      </c>
      <c r="V1729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68.400000000000006</v>
      </c>
      <c r="P1730" s="12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4">
        <f t="shared" si="212"/>
        <v>42268.625856481478</v>
      </c>
      <c r="T1730" s="14">
        <f t="shared" si="213"/>
        <v>42298.625856481478</v>
      </c>
      <c r="U1730" s="14" t="str">
        <f t="shared" si="214"/>
        <v>Sep</v>
      </c>
      <c r="V1730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(E1731/D1731)*100</f>
        <v>0</v>
      </c>
      <c r="P1731" s="12" t="e">
        <f t="shared" ref="P1731:P1794" si="217">(E1731/L1731)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 - FIND("/",N1731))</f>
        <v>faith</v>
      </c>
      <c r="S1731" s="14">
        <f t="shared" ref="S1731:S1794" si="220">(((J1731/60)/60)/24)+DATE(1970,1,1)</f>
        <v>42471.052152777775</v>
      </c>
      <c r="T1731" s="14">
        <f t="shared" ref="T1731:T1794" si="221">(((I1731/60)/60)/24)+DATE(1970,1,1)</f>
        <v>42531.052152777775</v>
      </c>
      <c r="U1731" s="14" t="str">
        <f t="shared" ref="U1731:U1794" si="222">TEXT(S1731,"mmm")</f>
        <v>Apr</v>
      </c>
      <c r="V1731">
        <f t="shared" ref="V1731:V1794" si="223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1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4">
        <f t="shared" si="220"/>
        <v>42272.087766203709</v>
      </c>
      <c r="T1732" s="14">
        <f t="shared" si="221"/>
        <v>42302.087766203709</v>
      </c>
      <c r="U1732" s="14" t="str">
        <f t="shared" si="222"/>
        <v>Sep</v>
      </c>
      <c r="V1732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12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4">
        <f t="shared" si="220"/>
        <v>42152.906851851847</v>
      </c>
      <c r="T1733" s="14">
        <f t="shared" si="221"/>
        <v>42166.625</v>
      </c>
      <c r="U1733" s="14" t="str">
        <f t="shared" si="222"/>
        <v>May</v>
      </c>
      <c r="V1733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12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4">
        <f t="shared" si="220"/>
        <v>42325.683807870373</v>
      </c>
      <c r="T1734" s="14">
        <f t="shared" si="221"/>
        <v>42385.208333333328</v>
      </c>
      <c r="U1734" s="14" t="str">
        <f t="shared" si="222"/>
        <v>Nov</v>
      </c>
      <c r="V1734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12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4">
        <f t="shared" si="220"/>
        <v>42614.675625000003</v>
      </c>
      <c r="T1735" s="14">
        <f t="shared" si="221"/>
        <v>42626.895833333328</v>
      </c>
      <c r="U1735" s="14" t="str">
        <f t="shared" si="222"/>
        <v>Sep</v>
      </c>
      <c r="V1735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2.2222222222222223E-2</v>
      </c>
      <c r="P1736" s="12">
        <f t="shared" si="217"/>
        <v>1</v>
      </c>
      <c r="Q1736" t="str">
        <f t="shared" si="218"/>
        <v>music</v>
      </c>
      <c r="R1736" t="str">
        <f t="shared" si="219"/>
        <v>faith</v>
      </c>
      <c r="S1736" s="14">
        <f t="shared" si="220"/>
        <v>42102.036527777775</v>
      </c>
      <c r="T1736" s="14">
        <f t="shared" si="221"/>
        <v>42132.036527777775</v>
      </c>
      <c r="U1736" s="14" t="str">
        <f t="shared" si="222"/>
        <v>Apr</v>
      </c>
      <c r="V1736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11</v>
      </c>
      <c r="P1737" s="12">
        <f t="shared" si="217"/>
        <v>55</v>
      </c>
      <c r="Q1737" t="str">
        <f t="shared" si="218"/>
        <v>music</v>
      </c>
      <c r="R1737" t="str">
        <f t="shared" si="219"/>
        <v>faith</v>
      </c>
      <c r="S1737" s="14">
        <f t="shared" si="220"/>
        <v>42559.814178240747</v>
      </c>
      <c r="T1737" s="14">
        <f t="shared" si="221"/>
        <v>42589.814178240747</v>
      </c>
      <c r="U1737" s="14" t="str">
        <f t="shared" si="222"/>
        <v>Jul</v>
      </c>
      <c r="V1737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0.73333333333333328</v>
      </c>
      <c r="P1738" s="12">
        <f t="shared" si="217"/>
        <v>22</v>
      </c>
      <c r="Q1738" t="str">
        <f t="shared" si="218"/>
        <v>music</v>
      </c>
      <c r="R1738" t="str">
        <f t="shared" si="219"/>
        <v>faith</v>
      </c>
      <c r="S1738" s="14">
        <f t="shared" si="220"/>
        <v>42286.861493055556</v>
      </c>
      <c r="T1738" s="14">
        <f t="shared" si="221"/>
        <v>42316.90315972222</v>
      </c>
      <c r="U1738" s="14" t="str">
        <f t="shared" si="222"/>
        <v>Oct</v>
      </c>
      <c r="V1738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21.25</v>
      </c>
      <c r="P1739" s="12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4">
        <f t="shared" si="220"/>
        <v>42175.948981481488</v>
      </c>
      <c r="T1739" s="14">
        <f t="shared" si="221"/>
        <v>42205.948981481488</v>
      </c>
      <c r="U1739" s="14" t="str">
        <f t="shared" si="222"/>
        <v>Jun</v>
      </c>
      <c r="V1739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0.4</v>
      </c>
      <c r="P1740" s="12">
        <f t="shared" si="217"/>
        <v>20</v>
      </c>
      <c r="Q1740" t="str">
        <f t="shared" si="218"/>
        <v>music</v>
      </c>
      <c r="R1740" t="str">
        <f t="shared" si="219"/>
        <v>faith</v>
      </c>
      <c r="S1740" s="14">
        <f t="shared" si="220"/>
        <v>41884.874328703707</v>
      </c>
      <c r="T1740" s="14">
        <f t="shared" si="221"/>
        <v>41914.874328703707</v>
      </c>
      <c r="U1740" s="14" t="str">
        <f t="shared" si="222"/>
        <v>Sep</v>
      </c>
      <c r="V1740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0.1</v>
      </c>
      <c r="P1741" s="12">
        <f t="shared" si="217"/>
        <v>1</v>
      </c>
      <c r="Q1741" t="str">
        <f t="shared" si="218"/>
        <v>music</v>
      </c>
      <c r="R1741" t="str">
        <f t="shared" si="219"/>
        <v>faith</v>
      </c>
      <c r="S1741" s="14">
        <f t="shared" si="220"/>
        <v>42435.874212962968</v>
      </c>
      <c r="T1741" s="14">
        <f t="shared" si="221"/>
        <v>42494.832546296297</v>
      </c>
      <c r="U1741" s="14" t="str">
        <f t="shared" si="222"/>
        <v>Mar</v>
      </c>
      <c r="V1741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1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4">
        <f t="shared" si="220"/>
        <v>42171.817384259266</v>
      </c>
      <c r="T1742" s="14">
        <f t="shared" si="221"/>
        <v>42201.817384259266</v>
      </c>
      <c r="U1742" s="14" t="str">
        <f t="shared" si="222"/>
        <v>Jun</v>
      </c>
      <c r="V1742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110.83333333333334</v>
      </c>
      <c r="P1743" s="12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4">
        <f t="shared" si="220"/>
        <v>42120.628136574072</v>
      </c>
      <c r="T1743" s="14">
        <f t="shared" si="221"/>
        <v>42165.628136574072</v>
      </c>
      <c r="U1743" s="14" t="str">
        <f t="shared" si="222"/>
        <v>Apr</v>
      </c>
      <c r="V1743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108.74999999999999</v>
      </c>
      <c r="P1744" s="12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4">
        <f t="shared" si="220"/>
        <v>42710.876967592587</v>
      </c>
      <c r="T1744" s="14">
        <f t="shared" si="221"/>
        <v>42742.875</v>
      </c>
      <c r="U1744" s="14" t="str">
        <f t="shared" si="222"/>
        <v>Dec</v>
      </c>
      <c r="V1744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100.41666666666667</v>
      </c>
      <c r="P1745" s="12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4">
        <f t="shared" si="220"/>
        <v>42586.925636574073</v>
      </c>
      <c r="T1745" s="14">
        <f t="shared" si="221"/>
        <v>42609.165972222225</v>
      </c>
      <c r="U1745" s="14" t="str">
        <f t="shared" si="222"/>
        <v>Aug</v>
      </c>
      <c r="V1745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118.45454545454545</v>
      </c>
      <c r="P1746" s="12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4">
        <f t="shared" si="220"/>
        <v>42026.605057870373</v>
      </c>
      <c r="T1746" s="14">
        <f t="shared" si="221"/>
        <v>42071.563391203701</v>
      </c>
      <c r="U1746" s="14" t="str">
        <f t="shared" si="222"/>
        <v>Jan</v>
      </c>
      <c r="V1746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114.01428571428571</v>
      </c>
      <c r="P1747" s="12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4">
        <f t="shared" si="220"/>
        <v>42690.259699074071</v>
      </c>
      <c r="T1747" s="14">
        <f t="shared" si="221"/>
        <v>42726.083333333328</v>
      </c>
      <c r="U1747" s="14" t="str">
        <f t="shared" si="222"/>
        <v>Nov</v>
      </c>
      <c r="V1747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148.10000000000002</v>
      </c>
      <c r="P1748" s="12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4">
        <f t="shared" si="220"/>
        <v>42668.176701388889</v>
      </c>
      <c r="T1748" s="14">
        <f t="shared" si="221"/>
        <v>42698.083333333328</v>
      </c>
      <c r="U1748" s="14" t="str">
        <f t="shared" si="222"/>
        <v>Oct</v>
      </c>
      <c r="V1748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104.95555555555556</v>
      </c>
      <c r="P1749" s="12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4">
        <f t="shared" si="220"/>
        <v>42292.435532407413</v>
      </c>
      <c r="T1749" s="14">
        <f t="shared" si="221"/>
        <v>42321.625</v>
      </c>
      <c r="U1749" s="14" t="str">
        <f t="shared" si="222"/>
        <v>Oct</v>
      </c>
      <c r="V1749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129.94800000000001</v>
      </c>
      <c r="P1750" s="12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4">
        <f t="shared" si="220"/>
        <v>42219.950729166667</v>
      </c>
      <c r="T1750" s="14">
        <f t="shared" si="221"/>
        <v>42249.950729166667</v>
      </c>
      <c r="U1750" s="14" t="str">
        <f t="shared" si="222"/>
        <v>Aug</v>
      </c>
      <c r="V1750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123.48756218905473</v>
      </c>
      <c r="P1751" s="12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4">
        <f t="shared" si="220"/>
        <v>42758.975937499999</v>
      </c>
      <c r="T1751" s="14">
        <f t="shared" si="221"/>
        <v>42795.791666666672</v>
      </c>
      <c r="U1751" s="14" t="str">
        <f t="shared" si="222"/>
        <v>Jan</v>
      </c>
      <c r="V1751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201.62</v>
      </c>
      <c r="P1752" s="1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4">
        <f t="shared" si="220"/>
        <v>42454.836851851855</v>
      </c>
      <c r="T1752" s="14">
        <f t="shared" si="221"/>
        <v>42479.836851851855</v>
      </c>
      <c r="U1752" s="14" t="str">
        <f t="shared" si="222"/>
        <v>Mar</v>
      </c>
      <c r="V1752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102.89999999999999</v>
      </c>
      <c r="P1753" s="12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4">
        <f t="shared" si="220"/>
        <v>42052.7815162037</v>
      </c>
      <c r="T1753" s="14">
        <f t="shared" si="221"/>
        <v>42082.739849537036</v>
      </c>
      <c r="U1753" s="14" t="str">
        <f t="shared" si="222"/>
        <v>Feb</v>
      </c>
      <c r="V1753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260.16666666666663</v>
      </c>
      <c r="P1754" s="12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4">
        <f t="shared" si="220"/>
        <v>42627.253263888888</v>
      </c>
      <c r="T1754" s="14">
        <f t="shared" si="221"/>
        <v>42657.253263888888</v>
      </c>
      <c r="U1754" s="14" t="str">
        <f t="shared" si="222"/>
        <v>Sep</v>
      </c>
      <c r="V1754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108</v>
      </c>
      <c r="P1755" s="12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4">
        <f t="shared" si="220"/>
        <v>42420.74962962963</v>
      </c>
      <c r="T1755" s="14">
        <f t="shared" si="221"/>
        <v>42450.707962962959</v>
      </c>
      <c r="U1755" s="14" t="str">
        <f t="shared" si="222"/>
        <v>Feb</v>
      </c>
      <c r="V1755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110.52941176470587</v>
      </c>
      <c r="P1756" s="12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4">
        <f t="shared" si="220"/>
        <v>42067.876770833333</v>
      </c>
      <c r="T1756" s="14">
        <f t="shared" si="221"/>
        <v>42097.835104166668</v>
      </c>
      <c r="U1756" s="14" t="str">
        <f t="shared" si="222"/>
        <v>Mar</v>
      </c>
      <c r="V1756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120</v>
      </c>
      <c r="P1757" s="12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4">
        <f t="shared" si="220"/>
        <v>42252.788900462961</v>
      </c>
      <c r="T1757" s="14">
        <f t="shared" si="221"/>
        <v>42282.788900462961</v>
      </c>
      <c r="U1757" s="14" t="str">
        <f t="shared" si="222"/>
        <v>Sep</v>
      </c>
      <c r="V1757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102.82909090909091</v>
      </c>
      <c r="P1758" s="12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4">
        <f t="shared" si="220"/>
        <v>42571.167465277773</v>
      </c>
      <c r="T1758" s="14">
        <f t="shared" si="221"/>
        <v>42611.167465277773</v>
      </c>
      <c r="U1758" s="14" t="str">
        <f t="shared" si="222"/>
        <v>Jul</v>
      </c>
      <c r="V1758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115.99999999999999</v>
      </c>
      <c r="P1759" s="12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4">
        <f t="shared" si="220"/>
        <v>42733.827349537038</v>
      </c>
      <c r="T1759" s="14">
        <f t="shared" si="221"/>
        <v>42763.811805555553</v>
      </c>
      <c r="U1759" s="14" t="str">
        <f t="shared" si="222"/>
        <v>Dec</v>
      </c>
      <c r="V1759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114.7</v>
      </c>
      <c r="P1760" s="12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4">
        <f t="shared" si="220"/>
        <v>42505.955925925926</v>
      </c>
      <c r="T1760" s="14">
        <f t="shared" si="221"/>
        <v>42565.955925925926</v>
      </c>
      <c r="U1760" s="14" t="str">
        <f t="shared" si="222"/>
        <v>May</v>
      </c>
      <c r="V1760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106.60000000000001</v>
      </c>
      <c r="P1761" s="12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4">
        <f t="shared" si="220"/>
        <v>42068.829039351855</v>
      </c>
      <c r="T1761" s="14">
        <f t="shared" si="221"/>
        <v>42088.787372685183</v>
      </c>
      <c r="U1761" s="14" t="str">
        <f t="shared" si="222"/>
        <v>Mar</v>
      </c>
      <c r="V1761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165.44</v>
      </c>
      <c r="P1762" s="1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4">
        <f t="shared" si="220"/>
        <v>42405.67260416667</v>
      </c>
      <c r="T1762" s="14">
        <f t="shared" si="221"/>
        <v>42425.67260416667</v>
      </c>
      <c r="U1762" s="14" t="str">
        <f t="shared" si="222"/>
        <v>Feb</v>
      </c>
      <c r="V1762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155</v>
      </c>
      <c r="P1763" s="12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4">
        <f t="shared" si="220"/>
        <v>42209.567824074074</v>
      </c>
      <c r="T1763" s="14">
        <f t="shared" si="221"/>
        <v>42259.567824074074</v>
      </c>
      <c r="U1763" s="14" t="str">
        <f t="shared" si="222"/>
        <v>Jul</v>
      </c>
      <c r="V1763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885</v>
      </c>
      <c r="P1764" s="12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4">
        <f t="shared" si="220"/>
        <v>42410.982002314813</v>
      </c>
      <c r="T1764" s="14">
        <f t="shared" si="221"/>
        <v>42440.982002314813</v>
      </c>
      <c r="U1764" s="14" t="str">
        <f t="shared" si="222"/>
        <v>Feb</v>
      </c>
      <c r="V1764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101.90833333333333</v>
      </c>
      <c r="P1765" s="12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4">
        <f t="shared" si="220"/>
        <v>42636.868518518517</v>
      </c>
      <c r="T1765" s="14">
        <f t="shared" si="221"/>
        <v>42666.868518518517</v>
      </c>
      <c r="U1765" s="14" t="str">
        <f t="shared" si="222"/>
        <v>Sep</v>
      </c>
      <c r="V1765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19.600000000000001</v>
      </c>
      <c r="P1766" s="12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4">
        <f t="shared" si="220"/>
        <v>41825.485868055555</v>
      </c>
      <c r="T1766" s="14">
        <f t="shared" si="221"/>
        <v>41854.485868055555</v>
      </c>
      <c r="U1766" s="14" t="str">
        <f t="shared" si="222"/>
        <v>Jul</v>
      </c>
      <c r="V1766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59.467839999999995</v>
      </c>
      <c r="P1767" s="12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4">
        <f t="shared" si="220"/>
        <v>41834.980462962965</v>
      </c>
      <c r="T1767" s="14">
        <f t="shared" si="221"/>
        <v>41864.980462962965</v>
      </c>
      <c r="U1767" s="14" t="str">
        <f t="shared" si="222"/>
        <v>Jul</v>
      </c>
      <c r="V1767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12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4">
        <f t="shared" si="220"/>
        <v>41855.859814814816</v>
      </c>
      <c r="T1768" s="14">
        <f t="shared" si="221"/>
        <v>41876.859814814816</v>
      </c>
      <c r="U1768" s="14" t="str">
        <f t="shared" si="222"/>
        <v>Aug</v>
      </c>
      <c r="V1768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45.72</v>
      </c>
      <c r="P1769" s="12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4">
        <f t="shared" si="220"/>
        <v>41824.658379629633</v>
      </c>
      <c r="T1769" s="14">
        <f t="shared" si="221"/>
        <v>41854.658379629633</v>
      </c>
      <c r="U1769" s="14" t="str">
        <f t="shared" si="222"/>
        <v>Jul</v>
      </c>
      <c r="V1769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</v>
      </c>
      <c r="P1770" s="12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4">
        <f t="shared" si="220"/>
        <v>41849.560694444444</v>
      </c>
      <c r="T1770" s="14">
        <f t="shared" si="221"/>
        <v>41909.560694444444</v>
      </c>
      <c r="U1770" s="14" t="str">
        <f t="shared" si="222"/>
        <v>Jul</v>
      </c>
      <c r="V1770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2.7025000000000001</v>
      </c>
      <c r="P1771" s="12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4">
        <f t="shared" si="220"/>
        <v>41987.818969907406</v>
      </c>
      <c r="T1771" s="14">
        <f t="shared" si="221"/>
        <v>42017.818969907406</v>
      </c>
      <c r="U1771" s="14" t="str">
        <f t="shared" si="222"/>
        <v>Dec</v>
      </c>
      <c r="V1771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56.51428571428572</v>
      </c>
      <c r="P1772" s="1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4">
        <f t="shared" si="220"/>
        <v>41891.780023148152</v>
      </c>
      <c r="T1772" s="14">
        <f t="shared" si="221"/>
        <v>41926.780023148152</v>
      </c>
      <c r="U1772" s="14" t="str">
        <f t="shared" si="222"/>
        <v>Sep</v>
      </c>
      <c r="V1772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21.30952380952381</v>
      </c>
      <c r="P1773" s="12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4">
        <f t="shared" si="220"/>
        <v>41905.979629629634</v>
      </c>
      <c r="T1773" s="14">
        <f t="shared" si="221"/>
        <v>41935.979629629634</v>
      </c>
      <c r="U1773" s="14" t="str">
        <f t="shared" si="222"/>
        <v>Sep</v>
      </c>
      <c r="V1773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15.6</v>
      </c>
      <c r="P1774" s="12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4">
        <f t="shared" si="220"/>
        <v>41766.718009259261</v>
      </c>
      <c r="T1774" s="14">
        <f t="shared" si="221"/>
        <v>41826.718009259261</v>
      </c>
      <c r="U1774" s="14" t="str">
        <f t="shared" si="222"/>
        <v>May</v>
      </c>
      <c r="V1774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6.2566666666666677</v>
      </c>
      <c r="P1775" s="12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4">
        <f t="shared" si="220"/>
        <v>41978.760393518518</v>
      </c>
      <c r="T1775" s="14">
        <f t="shared" si="221"/>
        <v>42023.760393518518</v>
      </c>
      <c r="U1775" s="14" t="str">
        <f t="shared" si="222"/>
        <v>Dec</v>
      </c>
      <c r="V1775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45.92</v>
      </c>
      <c r="P1776" s="12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4">
        <f t="shared" si="220"/>
        <v>41930.218657407408</v>
      </c>
      <c r="T1776" s="14">
        <f t="shared" si="221"/>
        <v>41972.624305555553</v>
      </c>
      <c r="U1776" s="14" t="str">
        <f t="shared" si="222"/>
        <v>Oct</v>
      </c>
      <c r="V1776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65.101538461538468</v>
      </c>
      <c r="P1777" s="12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4">
        <f t="shared" si="220"/>
        <v>41891.976388888892</v>
      </c>
      <c r="T1777" s="14">
        <f t="shared" si="221"/>
        <v>41936.976388888892</v>
      </c>
      <c r="U1777" s="14" t="str">
        <f t="shared" si="222"/>
        <v>Sep</v>
      </c>
      <c r="V1777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</v>
      </c>
      <c r="P1778" s="12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4">
        <f t="shared" si="220"/>
        <v>41905.95684027778</v>
      </c>
      <c r="T1778" s="14">
        <f t="shared" si="221"/>
        <v>41941.95684027778</v>
      </c>
      <c r="U1778" s="14" t="str">
        <f t="shared" si="222"/>
        <v>Sep</v>
      </c>
      <c r="V1778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13.5625</v>
      </c>
      <c r="P1779" s="12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4">
        <f t="shared" si="220"/>
        <v>42025.357094907406</v>
      </c>
      <c r="T1779" s="14">
        <f t="shared" si="221"/>
        <v>42055.357094907406</v>
      </c>
      <c r="U1779" s="14" t="str">
        <f t="shared" si="222"/>
        <v>Jan</v>
      </c>
      <c r="V1779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1.9900000000000002</v>
      </c>
      <c r="P1780" s="12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4">
        <f t="shared" si="220"/>
        <v>42045.86336805555</v>
      </c>
      <c r="T1780" s="14">
        <f t="shared" si="221"/>
        <v>42090.821701388893</v>
      </c>
      <c r="U1780" s="14" t="str">
        <f t="shared" si="222"/>
        <v>Feb</v>
      </c>
      <c r="V1780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36.236363636363642</v>
      </c>
      <c r="P1781" s="12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4">
        <f t="shared" si="220"/>
        <v>42585.691898148143</v>
      </c>
      <c r="T1781" s="14">
        <f t="shared" si="221"/>
        <v>42615.691898148143</v>
      </c>
      <c r="U1781" s="14" t="str">
        <f t="shared" si="222"/>
        <v>Aug</v>
      </c>
      <c r="V1781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39.743333333333339</v>
      </c>
      <c r="P1782" s="1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4">
        <f t="shared" si="220"/>
        <v>42493.600810185191</v>
      </c>
      <c r="T1782" s="14">
        <f t="shared" si="221"/>
        <v>42553.600810185191</v>
      </c>
      <c r="U1782" s="14" t="str">
        <f t="shared" si="222"/>
        <v>May</v>
      </c>
      <c r="V1782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25.763636363636365</v>
      </c>
      <c r="P1783" s="12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4">
        <f t="shared" si="220"/>
        <v>42597.617418981477</v>
      </c>
      <c r="T1783" s="14">
        <f t="shared" si="221"/>
        <v>42628.617418981477</v>
      </c>
      <c r="U1783" s="14" t="str">
        <f t="shared" si="222"/>
        <v>Aug</v>
      </c>
      <c r="V1783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15.491428571428573</v>
      </c>
      <c r="P1784" s="12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4">
        <f t="shared" si="220"/>
        <v>42388.575104166666</v>
      </c>
      <c r="T1784" s="14">
        <f t="shared" si="221"/>
        <v>42421.575104166666</v>
      </c>
      <c r="U1784" s="14" t="str">
        <f t="shared" si="222"/>
        <v>Jan</v>
      </c>
      <c r="V1784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23.692499999999999</v>
      </c>
      <c r="P1785" s="12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4">
        <f t="shared" si="220"/>
        <v>42115.949976851851</v>
      </c>
      <c r="T1785" s="14">
        <f t="shared" si="221"/>
        <v>42145.949976851851</v>
      </c>
      <c r="U1785" s="14" t="str">
        <f t="shared" si="222"/>
        <v>Apr</v>
      </c>
      <c r="V1785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39.76</v>
      </c>
      <c r="P1786" s="12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4">
        <f t="shared" si="220"/>
        <v>42003.655555555553</v>
      </c>
      <c r="T1786" s="14">
        <f t="shared" si="221"/>
        <v>42035.142361111109</v>
      </c>
      <c r="U1786" s="14" t="str">
        <f t="shared" si="222"/>
        <v>Dec</v>
      </c>
      <c r="V1786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20.220833333333331</v>
      </c>
      <c r="P1787" s="12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4">
        <f t="shared" si="220"/>
        <v>41897.134895833333</v>
      </c>
      <c r="T1787" s="14">
        <f t="shared" si="221"/>
        <v>41928</v>
      </c>
      <c r="U1787" s="14" t="str">
        <f t="shared" si="222"/>
        <v>Sep</v>
      </c>
      <c r="V1787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47.631578947368418</v>
      </c>
      <c r="P1788" s="12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4">
        <f t="shared" si="220"/>
        <v>41958.550659722227</v>
      </c>
      <c r="T1788" s="14">
        <f t="shared" si="221"/>
        <v>41988.550659722227</v>
      </c>
      <c r="U1788" s="14" t="str">
        <f t="shared" si="222"/>
        <v>Nov</v>
      </c>
      <c r="V1788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15.329999999999998</v>
      </c>
      <c r="P1789" s="12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4">
        <f t="shared" si="220"/>
        <v>42068.65552083333</v>
      </c>
      <c r="T1789" s="14">
        <f t="shared" si="221"/>
        <v>42098.613854166666</v>
      </c>
      <c r="U1789" s="14" t="str">
        <f t="shared" si="222"/>
        <v>Mar</v>
      </c>
      <c r="V1789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</v>
      </c>
      <c r="P1790" s="12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4">
        <f t="shared" si="220"/>
        <v>41913.94840277778</v>
      </c>
      <c r="T1790" s="14">
        <f t="shared" si="221"/>
        <v>41943.94840277778</v>
      </c>
      <c r="U1790" s="14" t="str">
        <f t="shared" si="222"/>
        <v>Oct</v>
      </c>
      <c r="V1790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0.5</v>
      </c>
      <c r="P1791" s="12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4">
        <f t="shared" si="220"/>
        <v>41956.250034722223</v>
      </c>
      <c r="T1791" s="14">
        <f t="shared" si="221"/>
        <v>42016.250034722223</v>
      </c>
      <c r="U1791" s="14" t="str">
        <f t="shared" si="222"/>
        <v>Nov</v>
      </c>
      <c r="V1791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4.957575757575758</v>
      </c>
      <c r="P1792" s="1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4">
        <f t="shared" si="220"/>
        <v>42010.674513888895</v>
      </c>
      <c r="T1792" s="14">
        <f t="shared" si="221"/>
        <v>42040.674513888895</v>
      </c>
      <c r="U1792" s="14" t="str">
        <f t="shared" si="222"/>
        <v>Jan</v>
      </c>
      <c r="V1792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3.5666666666666664</v>
      </c>
      <c r="P1793" s="12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4">
        <f t="shared" si="220"/>
        <v>41973.740335648152</v>
      </c>
      <c r="T1793" s="14">
        <f t="shared" si="221"/>
        <v>42033.740335648152</v>
      </c>
      <c r="U1793" s="14" t="str">
        <f t="shared" si="222"/>
        <v>Nov</v>
      </c>
      <c r="V1793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61.124000000000002</v>
      </c>
      <c r="P1794" s="12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4">
        <f t="shared" si="220"/>
        <v>42189.031041666662</v>
      </c>
      <c r="T1794" s="14">
        <f t="shared" si="221"/>
        <v>42226.290972222225</v>
      </c>
      <c r="U1794" s="14" t="str">
        <f t="shared" si="222"/>
        <v>Jul</v>
      </c>
      <c r="V1794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(E1795/D1795)*100</f>
        <v>1.3333333333333335</v>
      </c>
      <c r="P1795" s="12">
        <f t="shared" ref="P1795:P1858" si="225">(E1795/L1795)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 - FIND("/",N1795))</f>
        <v>photobooks</v>
      </c>
      <c r="S1795" s="14">
        <f t="shared" ref="S1795:S1858" si="228">(((J1795/60)/60)/24)+DATE(1970,1,1)</f>
        <v>41940.89166666667</v>
      </c>
      <c r="T1795" s="14">
        <f t="shared" ref="T1795:T1858" si="229">(((I1795/60)/60)/24)+DATE(1970,1,1)</f>
        <v>41970.933333333334</v>
      </c>
      <c r="U1795" s="14" t="str">
        <f t="shared" ref="U1795:U1858" si="230">TEXT(S1795,"mmm")</f>
        <v>Oct</v>
      </c>
      <c r="V1795">
        <f t="shared" ref="V1795:V1858" si="231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11.077777777777778</v>
      </c>
      <c r="P1796" s="12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4">
        <f t="shared" si="228"/>
        <v>42011.551180555558</v>
      </c>
      <c r="T1796" s="14">
        <f t="shared" si="229"/>
        <v>42046.551180555558</v>
      </c>
      <c r="U1796" s="14" t="str">
        <f t="shared" si="230"/>
        <v>Jan</v>
      </c>
      <c r="V1796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38.735714285714288</v>
      </c>
      <c r="P1797" s="12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4">
        <f t="shared" si="228"/>
        <v>42628.288668981477</v>
      </c>
      <c r="T1797" s="14">
        <f t="shared" si="229"/>
        <v>42657.666666666672</v>
      </c>
      <c r="U1797" s="14" t="str">
        <f t="shared" si="230"/>
        <v>Sep</v>
      </c>
      <c r="V1797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22.05263157894737</v>
      </c>
      <c r="P1798" s="12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4">
        <f t="shared" si="228"/>
        <v>42515.439421296294</v>
      </c>
      <c r="T1798" s="14">
        <f t="shared" si="229"/>
        <v>42575.439421296294</v>
      </c>
      <c r="U1798" s="14" t="str">
        <f t="shared" si="230"/>
        <v>May</v>
      </c>
      <c r="V1798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67.55</v>
      </c>
      <c r="P1799" s="12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4">
        <f t="shared" si="228"/>
        <v>42689.56931712963</v>
      </c>
      <c r="T1799" s="14">
        <f t="shared" si="229"/>
        <v>42719.56931712963</v>
      </c>
      <c r="U1799" s="14" t="str">
        <f t="shared" si="230"/>
        <v>Nov</v>
      </c>
      <c r="V1799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13.637499999999999</v>
      </c>
      <c r="P1800" s="12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4">
        <f t="shared" si="228"/>
        <v>42344.32677083333</v>
      </c>
      <c r="T1800" s="14">
        <f t="shared" si="229"/>
        <v>42404.32677083333</v>
      </c>
      <c r="U1800" s="14" t="str">
        <f t="shared" si="230"/>
        <v>Dec</v>
      </c>
      <c r="V1800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</v>
      </c>
      <c r="P1801" s="12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4">
        <f t="shared" si="228"/>
        <v>41934.842685185184</v>
      </c>
      <c r="T1801" s="14">
        <f t="shared" si="229"/>
        <v>41954.884351851855</v>
      </c>
      <c r="U1801" s="14" t="str">
        <f t="shared" si="230"/>
        <v>Oct</v>
      </c>
      <c r="V1801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20.44963251188932</v>
      </c>
      <c r="P1802" s="1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4">
        <f t="shared" si="228"/>
        <v>42623.606134259258</v>
      </c>
      <c r="T1802" s="14">
        <f t="shared" si="229"/>
        <v>42653.606134259258</v>
      </c>
      <c r="U1802" s="14" t="str">
        <f t="shared" si="230"/>
        <v>Sep</v>
      </c>
      <c r="V1802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13.852941176470587</v>
      </c>
      <c r="P1803" s="12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4">
        <f t="shared" si="228"/>
        <v>42321.660509259258</v>
      </c>
      <c r="T1803" s="14">
        <f t="shared" si="229"/>
        <v>42353.506944444445</v>
      </c>
      <c r="U1803" s="14" t="str">
        <f t="shared" si="230"/>
        <v>Nov</v>
      </c>
      <c r="V1803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48.485714285714288</v>
      </c>
      <c r="P1804" s="12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4">
        <f t="shared" si="228"/>
        <v>42159.47256944445</v>
      </c>
      <c r="T1804" s="14">
        <f t="shared" si="229"/>
        <v>42182.915972222225</v>
      </c>
      <c r="U1804" s="14" t="str">
        <f t="shared" si="230"/>
        <v>Jun</v>
      </c>
      <c r="V1804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30.8</v>
      </c>
      <c r="P1805" s="12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4">
        <f t="shared" si="228"/>
        <v>42018.071550925932</v>
      </c>
      <c r="T1805" s="14">
        <f t="shared" si="229"/>
        <v>42049.071550925932</v>
      </c>
      <c r="U1805" s="14" t="str">
        <f t="shared" si="230"/>
        <v>Jan</v>
      </c>
      <c r="V1805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35.174193548387095</v>
      </c>
      <c r="P1806" s="12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4">
        <f t="shared" si="228"/>
        <v>42282.678287037037</v>
      </c>
      <c r="T1806" s="14">
        <f t="shared" si="229"/>
        <v>42322.719953703709</v>
      </c>
      <c r="U1806" s="14" t="str">
        <f t="shared" si="230"/>
        <v>Oct</v>
      </c>
      <c r="V1806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36.404444444444444</v>
      </c>
      <c r="P1807" s="12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4">
        <f t="shared" si="228"/>
        <v>42247.803912037038</v>
      </c>
      <c r="T1807" s="14">
        <f t="shared" si="229"/>
        <v>42279.75</v>
      </c>
      <c r="U1807" s="14" t="str">
        <f t="shared" si="230"/>
        <v>Aug</v>
      </c>
      <c r="V1807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2.9550000000000001</v>
      </c>
      <c r="P1808" s="12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4">
        <f t="shared" si="228"/>
        <v>41877.638298611113</v>
      </c>
      <c r="T1808" s="14">
        <f t="shared" si="229"/>
        <v>41912.638298611113</v>
      </c>
      <c r="U1808" s="14" t="str">
        <f t="shared" si="230"/>
        <v>Aug</v>
      </c>
      <c r="V1808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11.06</v>
      </c>
      <c r="P1809" s="12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4">
        <f t="shared" si="228"/>
        <v>41880.068437499998</v>
      </c>
      <c r="T1809" s="14">
        <f t="shared" si="229"/>
        <v>41910.068437499998</v>
      </c>
      <c r="U1809" s="14" t="str">
        <f t="shared" si="230"/>
        <v>Aug</v>
      </c>
      <c r="V1809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 s="12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4">
        <f t="shared" si="228"/>
        <v>42742.680902777778</v>
      </c>
      <c r="T1810" s="14">
        <f t="shared" si="229"/>
        <v>42777.680902777778</v>
      </c>
      <c r="U1810" s="14" t="str">
        <f t="shared" si="230"/>
        <v>Jan</v>
      </c>
      <c r="V1810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10.857142857142858</v>
      </c>
      <c r="P1811" s="12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4">
        <f t="shared" si="228"/>
        <v>42029.907858796301</v>
      </c>
      <c r="T1811" s="14">
        <f t="shared" si="229"/>
        <v>42064.907858796301</v>
      </c>
      <c r="U1811" s="14" t="str">
        <f t="shared" si="230"/>
        <v>Jan</v>
      </c>
      <c r="V1811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3.3333333333333335</v>
      </c>
      <c r="P1812" s="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4">
        <f t="shared" si="228"/>
        <v>41860.91002314815</v>
      </c>
      <c r="T1812" s="14">
        <f t="shared" si="229"/>
        <v>41872.91002314815</v>
      </c>
      <c r="U1812" s="14" t="str">
        <f t="shared" si="230"/>
        <v>Aug</v>
      </c>
      <c r="V1812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7.407407407407407E-2</v>
      </c>
      <c r="P1813" s="12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4">
        <f t="shared" si="228"/>
        <v>41876.433680555558</v>
      </c>
      <c r="T1813" s="14">
        <f t="shared" si="229"/>
        <v>41936.166666666664</v>
      </c>
      <c r="U1813" s="14" t="str">
        <f t="shared" si="230"/>
        <v>Aug</v>
      </c>
      <c r="V1813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13.307692307692307</v>
      </c>
      <c r="P1814" s="12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4">
        <f t="shared" si="228"/>
        <v>42524.318703703699</v>
      </c>
      <c r="T1814" s="14">
        <f t="shared" si="229"/>
        <v>42554.318703703699</v>
      </c>
      <c r="U1814" s="14" t="str">
        <f t="shared" si="230"/>
        <v>Jun</v>
      </c>
      <c r="V1814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12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4">
        <f t="shared" si="228"/>
        <v>41829.889027777775</v>
      </c>
      <c r="T1815" s="14">
        <f t="shared" si="229"/>
        <v>41859.889027777775</v>
      </c>
      <c r="U1815" s="14" t="str">
        <f t="shared" si="230"/>
        <v>Jul</v>
      </c>
      <c r="V1815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49.183333333333337</v>
      </c>
      <c r="P1816" s="12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4">
        <f t="shared" si="228"/>
        <v>42033.314074074078</v>
      </c>
      <c r="T1816" s="14">
        <f t="shared" si="229"/>
        <v>42063.314074074078</v>
      </c>
      <c r="U1816" s="14" t="str">
        <f t="shared" si="230"/>
        <v>Jan</v>
      </c>
      <c r="V1816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12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4">
        <f t="shared" si="228"/>
        <v>42172.906678240746</v>
      </c>
      <c r="T1817" s="14">
        <f t="shared" si="229"/>
        <v>42186.906678240746</v>
      </c>
      <c r="U1817" s="14" t="str">
        <f t="shared" si="230"/>
        <v>Jun</v>
      </c>
      <c r="V1817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</v>
      </c>
      <c r="P1818" s="12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4">
        <f t="shared" si="228"/>
        <v>42548.876192129625</v>
      </c>
      <c r="T1818" s="14">
        <f t="shared" si="229"/>
        <v>42576.791666666672</v>
      </c>
      <c r="U1818" s="14" t="str">
        <f t="shared" si="230"/>
        <v>Jun</v>
      </c>
      <c r="V1818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52.327777777777776</v>
      </c>
      <c r="P1819" s="12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4">
        <f t="shared" si="228"/>
        <v>42705.662118055552</v>
      </c>
      <c r="T1819" s="14">
        <f t="shared" si="229"/>
        <v>42765.290972222225</v>
      </c>
      <c r="U1819" s="14" t="str">
        <f t="shared" si="230"/>
        <v>Dec</v>
      </c>
      <c r="V1819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12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4">
        <f t="shared" si="228"/>
        <v>42067.234375</v>
      </c>
      <c r="T1820" s="14">
        <f t="shared" si="229"/>
        <v>42097.192708333328</v>
      </c>
      <c r="U1820" s="14" t="str">
        <f t="shared" si="230"/>
        <v>Mar</v>
      </c>
      <c r="V1820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</v>
      </c>
      <c r="P1821" s="12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4">
        <f t="shared" si="228"/>
        <v>41820.752268518518</v>
      </c>
      <c r="T1821" s="14">
        <f t="shared" si="229"/>
        <v>41850.752268518518</v>
      </c>
      <c r="U1821" s="14" t="str">
        <f t="shared" si="230"/>
        <v>Jun</v>
      </c>
      <c r="V1821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</v>
      </c>
      <c r="P1822" s="1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4">
        <f t="shared" si="228"/>
        <v>42065.084375000006</v>
      </c>
      <c r="T1822" s="14">
        <f t="shared" si="229"/>
        <v>42095.042708333334</v>
      </c>
      <c r="U1822" s="14" t="str">
        <f t="shared" si="230"/>
        <v>Mar</v>
      </c>
      <c r="V1822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134.88999999999999</v>
      </c>
      <c r="P1823" s="12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4">
        <f t="shared" si="228"/>
        <v>40926.319062499999</v>
      </c>
      <c r="T1823" s="14">
        <f t="shared" si="229"/>
        <v>40971.319062499999</v>
      </c>
      <c r="U1823" s="14" t="str">
        <f t="shared" si="230"/>
        <v>Jan</v>
      </c>
      <c r="V1823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100</v>
      </c>
      <c r="P1824" s="12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4">
        <f t="shared" si="228"/>
        <v>41634.797013888885</v>
      </c>
      <c r="T1824" s="14">
        <f t="shared" si="229"/>
        <v>41670.792361111111</v>
      </c>
      <c r="U1824" s="14" t="str">
        <f t="shared" si="230"/>
        <v>Dec</v>
      </c>
      <c r="V1824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115.85714285714286</v>
      </c>
      <c r="P1825" s="12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4">
        <f t="shared" si="228"/>
        <v>41176.684907407405</v>
      </c>
      <c r="T1825" s="14">
        <f t="shared" si="229"/>
        <v>41206.684907407405</v>
      </c>
      <c r="U1825" s="14" t="str">
        <f t="shared" si="230"/>
        <v>Sep</v>
      </c>
      <c r="V1825">
        <f t="shared" si="231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100.06666666666666</v>
      </c>
      <c r="P1826" s="12">
        <f t="shared" si="225"/>
        <v>75.05</v>
      </c>
      <c r="Q1826" t="str">
        <f t="shared" si="226"/>
        <v>music</v>
      </c>
      <c r="R1826" t="str">
        <f t="shared" si="227"/>
        <v>rock</v>
      </c>
      <c r="S1826" s="14">
        <f t="shared" si="228"/>
        <v>41626.916284722225</v>
      </c>
      <c r="T1826" s="14">
        <f t="shared" si="229"/>
        <v>41647.088888888888</v>
      </c>
      <c r="U1826" s="14" t="str">
        <f t="shared" si="230"/>
        <v>Dec</v>
      </c>
      <c r="V1826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105.05</v>
      </c>
      <c r="P1827" s="12">
        <f t="shared" si="225"/>
        <v>42.02</v>
      </c>
      <c r="Q1827" t="str">
        <f t="shared" si="226"/>
        <v>music</v>
      </c>
      <c r="R1827" t="str">
        <f t="shared" si="227"/>
        <v>rock</v>
      </c>
      <c r="S1827" s="14">
        <f t="shared" si="228"/>
        <v>41443.83452546296</v>
      </c>
      <c r="T1827" s="14">
        <f t="shared" si="229"/>
        <v>41466.83452546296</v>
      </c>
      <c r="U1827" s="14" t="str">
        <f t="shared" si="230"/>
        <v>Jun</v>
      </c>
      <c r="V1827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101</v>
      </c>
      <c r="P1828" s="12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4">
        <f t="shared" si="228"/>
        <v>41657.923807870371</v>
      </c>
      <c r="T1828" s="14">
        <f t="shared" si="229"/>
        <v>41687.923807870371</v>
      </c>
      <c r="U1828" s="14" t="str">
        <f t="shared" si="230"/>
        <v>Jan</v>
      </c>
      <c r="V1828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100.66250000000001</v>
      </c>
      <c r="P1829" s="12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4">
        <f t="shared" si="228"/>
        <v>40555.325937499998</v>
      </c>
      <c r="T1829" s="14">
        <f t="shared" si="229"/>
        <v>40605.325937499998</v>
      </c>
      <c r="U1829" s="14" t="str">
        <f t="shared" si="230"/>
        <v>Jan</v>
      </c>
      <c r="V1829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100.16000000000001</v>
      </c>
      <c r="P1830" s="12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4">
        <f t="shared" si="228"/>
        <v>41736.899652777778</v>
      </c>
      <c r="T1830" s="14">
        <f t="shared" si="229"/>
        <v>41768.916666666664</v>
      </c>
      <c r="U1830" s="14" t="str">
        <f t="shared" si="230"/>
        <v>Apr</v>
      </c>
      <c r="V1830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166.68333333333334</v>
      </c>
      <c r="P1831" s="12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4">
        <f t="shared" si="228"/>
        <v>40516.087627314817</v>
      </c>
      <c r="T1831" s="14">
        <f t="shared" si="229"/>
        <v>40564.916666666664</v>
      </c>
      <c r="U1831" s="14" t="str">
        <f t="shared" si="230"/>
        <v>Dec</v>
      </c>
      <c r="V1831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101.53333333333335</v>
      </c>
      <c r="P1832" s="1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4">
        <f t="shared" si="228"/>
        <v>41664.684108796297</v>
      </c>
      <c r="T1832" s="14">
        <f t="shared" si="229"/>
        <v>41694.684108796297</v>
      </c>
      <c r="U1832" s="14" t="str">
        <f t="shared" si="230"/>
        <v>Jan</v>
      </c>
      <c r="V1832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103</v>
      </c>
      <c r="P1833" s="12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4">
        <f t="shared" si="228"/>
        <v>41026.996099537035</v>
      </c>
      <c r="T1833" s="14">
        <f t="shared" si="229"/>
        <v>41041.996099537035</v>
      </c>
      <c r="U1833" s="14" t="str">
        <f t="shared" si="230"/>
        <v>Apr</v>
      </c>
      <c r="V1833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142.85714285714286</v>
      </c>
      <c r="P1834" s="12">
        <f t="shared" si="225"/>
        <v>25</v>
      </c>
      <c r="Q1834" t="str">
        <f t="shared" si="226"/>
        <v>music</v>
      </c>
      <c r="R1834" t="str">
        <f t="shared" si="227"/>
        <v>rock</v>
      </c>
      <c r="S1834" s="14">
        <f t="shared" si="228"/>
        <v>40576.539664351854</v>
      </c>
      <c r="T1834" s="14">
        <f t="shared" si="229"/>
        <v>40606.539664351854</v>
      </c>
      <c r="U1834" s="14" t="str">
        <f t="shared" si="230"/>
        <v>Feb</v>
      </c>
      <c r="V1834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262.5</v>
      </c>
      <c r="P1835" s="12">
        <f t="shared" si="225"/>
        <v>42</v>
      </c>
      <c r="Q1835" t="str">
        <f t="shared" si="226"/>
        <v>music</v>
      </c>
      <c r="R1835" t="str">
        <f t="shared" si="227"/>
        <v>rock</v>
      </c>
      <c r="S1835" s="14">
        <f t="shared" si="228"/>
        <v>41303.044016203705</v>
      </c>
      <c r="T1835" s="14">
        <f t="shared" si="229"/>
        <v>41335.332638888889</v>
      </c>
      <c r="U1835" s="14" t="str">
        <f t="shared" si="230"/>
        <v>Jan</v>
      </c>
      <c r="V1835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118.05000000000001</v>
      </c>
      <c r="P1836" s="12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4">
        <f t="shared" si="228"/>
        <v>41988.964062500003</v>
      </c>
      <c r="T1836" s="14">
        <f t="shared" si="229"/>
        <v>42028.964062500003</v>
      </c>
      <c r="U1836" s="14" t="str">
        <f t="shared" si="230"/>
        <v>Dec</v>
      </c>
      <c r="V1836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104</v>
      </c>
      <c r="P1837" s="12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4">
        <f t="shared" si="228"/>
        <v>42430.702210648145</v>
      </c>
      <c r="T1837" s="14">
        <f t="shared" si="229"/>
        <v>42460.660543981481</v>
      </c>
      <c r="U1837" s="14" t="str">
        <f t="shared" si="230"/>
        <v>Mar</v>
      </c>
      <c r="V1837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200.34</v>
      </c>
      <c r="P1838" s="12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4">
        <f t="shared" si="228"/>
        <v>41305.809363425928</v>
      </c>
      <c r="T1838" s="14">
        <f t="shared" si="229"/>
        <v>41322.809363425928</v>
      </c>
      <c r="U1838" s="14" t="str">
        <f t="shared" si="230"/>
        <v>Jan</v>
      </c>
      <c r="V1838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306.83333333333331</v>
      </c>
      <c r="P1839" s="12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4">
        <f t="shared" si="228"/>
        <v>40926.047858796301</v>
      </c>
      <c r="T1839" s="14">
        <f t="shared" si="229"/>
        <v>40986.006192129629</v>
      </c>
      <c r="U1839" s="14" t="str">
        <f t="shared" si="230"/>
        <v>Jan</v>
      </c>
      <c r="V1839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100.149</v>
      </c>
      <c r="P1840" s="12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4">
        <f t="shared" si="228"/>
        <v>40788.786539351851</v>
      </c>
      <c r="T1840" s="14">
        <f t="shared" si="229"/>
        <v>40817.125</v>
      </c>
      <c r="U1840" s="14" t="str">
        <f t="shared" si="230"/>
        <v>Sep</v>
      </c>
      <c r="V1840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205.29999999999998</v>
      </c>
      <c r="P1841" s="12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4">
        <f t="shared" si="228"/>
        <v>42614.722013888888</v>
      </c>
      <c r="T1841" s="14">
        <f t="shared" si="229"/>
        <v>42644.722013888888</v>
      </c>
      <c r="U1841" s="14" t="str">
        <f t="shared" si="230"/>
        <v>Sep</v>
      </c>
      <c r="V1841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108.88888888888889</v>
      </c>
      <c r="P1842" s="1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4">
        <f t="shared" si="228"/>
        <v>41382.096180555556</v>
      </c>
      <c r="T1842" s="14">
        <f t="shared" si="229"/>
        <v>41401.207638888889</v>
      </c>
      <c r="U1842" s="14" t="str">
        <f t="shared" si="230"/>
        <v>Apr</v>
      </c>
      <c r="V1842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101.75</v>
      </c>
      <c r="P1843" s="12">
        <f t="shared" si="225"/>
        <v>50.875</v>
      </c>
      <c r="Q1843" t="str">
        <f t="shared" si="226"/>
        <v>music</v>
      </c>
      <c r="R1843" t="str">
        <f t="shared" si="227"/>
        <v>rock</v>
      </c>
      <c r="S1843" s="14">
        <f t="shared" si="228"/>
        <v>41745.84542824074</v>
      </c>
      <c r="T1843" s="14">
        <f t="shared" si="229"/>
        <v>41779.207638888889</v>
      </c>
      <c r="U1843" s="14" t="str">
        <f t="shared" si="230"/>
        <v>Apr</v>
      </c>
      <c r="V1843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125.25</v>
      </c>
      <c r="P1844" s="12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4">
        <f t="shared" si="228"/>
        <v>42031.631724537037</v>
      </c>
      <c r="T1844" s="14">
        <f t="shared" si="229"/>
        <v>42065.249305555553</v>
      </c>
      <c r="U1844" s="14" t="str">
        <f t="shared" si="230"/>
        <v>Jan</v>
      </c>
      <c r="V1844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124.0061</v>
      </c>
      <c r="P1845" s="12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4">
        <f t="shared" si="228"/>
        <v>40564.994837962964</v>
      </c>
      <c r="T1845" s="14">
        <f t="shared" si="229"/>
        <v>40594.994837962964</v>
      </c>
      <c r="U1845" s="14" t="str">
        <f t="shared" si="230"/>
        <v>Jan</v>
      </c>
      <c r="V1845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101.4</v>
      </c>
      <c r="P1846" s="12">
        <f t="shared" si="225"/>
        <v>76.05</v>
      </c>
      <c r="Q1846" t="str">
        <f t="shared" si="226"/>
        <v>music</v>
      </c>
      <c r="R1846" t="str">
        <f t="shared" si="227"/>
        <v>rock</v>
      </c>
      <c r="S1846" s="14">
        <f t="shared" si="228"/>
        <v>40666.973541666666</v>
      </c>
      <c r="T1846" s="14">
        <f t="shared" si="229"/>
        <v>40705.125</v>
      </c>
      <c r="U1846" s="14" t="str">
        <f t="shared" si="230"/>
        <v>May</v>
      </c>
      <c r="V1846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100</v>
      </c>
      <c r="P1847" s="12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4">
        <f t="shared" si="228"/>
        <v>42523.333310185189</v>
      </c>
      <c r="T1847" s="14">
        <f t="shared" si="229"/>
        <v>42538.204861111109</v>
      </c>
      <c r="U1847" s="14" t="str">
        <f t="shared" si="230"/>
        <v>Jun</v>
      </c>
      <c r="V1847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137.92666666666668</v>
      </c>
      <c r="P1848" s="12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4">
        <f t="shared" si="228"/>
        <v>41228.650196759263</v>
      </c>
      <c r="T1848" s="14">
        <f t="shared" si="229"/>
        <v>41258.650196759263</v>
      </c>
      <c r="U1848" s="14" t="str">
        <f t="shared" si="230"/>
        <v>Nov</v>
      </c>
      <c r="V1848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120.88000000000001</v>
      </c>
      <c r="P1849" s="12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4">
        <f t="shared" si="228"/>
        <v>42094.236481481479</v>
      </c>
      <c r="T1849" s="14">
        <f t="shared" si="229"/>
        <v>42115.236481481479</v>
      </c>
      <c r="U1849" s="14" t="str">
        <f t="shared" si="230"/>
        <v>Mar</v>
      </c>
      <c r="V1849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107.36666666666667</v>
      </c>
      <c r="P1850" s="12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4">
        <f t="shared" si="228"/>
        <v>40691.788055555553</v>
      </c>
      <c r="T1850" s="14">
        <f t="shared" si="229"/>
        <v>40755.290972222225</v>
      </c>
      <c r="U1850" s="14" t="str">
        <f t="shared" si="230"/>
        <v>May</v>
      </c>
      <c r="V1850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100.33333333333334</v>
      </c>
      <c r="P1851" s="12">
        <f t="shared" si="225"/>
        <v>37.625</v>
      </c>
      <c r="Q1851" t="str">
        <f t="shared" si="226"/>
        <v>music</v>
      </c>
      <c r="R1851" t="str">
        <f t="shared" si="227"/>
        <v>rock</v>
      </c>
      <c r="S1851" s="14">
        <f t="shared" si="228"/>
        <v>41169.845590277779</v>
      </c>
      <c r="T1851" s="14">
        <f t="shared" si="229"/>
        <v>41199.845590277779</v>
      </c>
      <c r="U1851" s="14" t="str">
        <f t="shared" si="230"/>
        <v>Sep</v>
      </c>
      <c r="V1851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101.52222222222223</v>
      </c>
      <c r="P1852" s="1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4">
        <f t="shared" si="228"/>
        <v>41800.959490740745</v>
      </c>
      <c r="T1852" s="14">
        <f t="shared" si="229"/>
        <v>41830.959490740745</v>
      </c>
      <c r="U1852" s="14" t="str">
        <f t="shared" si="230"/>
        <v>Jun</v>
      </c>
      <c r="V1852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100.07692307692308</v>
      </c>
      <c r="P1853" s="12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4">
        <f t="shared" si="228"/>
        <v>41827.906689814816</v>
      </c>
      <c r="T1853" s="14">
        <f t="shared" si="229"/>
        <v>41848.041666666664</v>
      </c>
      <c r="U1853" s="14" t="str">
        <f t="shared" si="230"/>
        <v>Jul</v>
      </c>
      <c r="V1853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116.96666666666667</v>
      </c>
      <c r="P1854" s="12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4">
        <f t="shared" si="228"/>
        <v>42081.77143518519</v>
      </c>
      <c r="T1854" s="14">
        <f t="shared" si="229"/>
        <v>42119</v>
      </c>
      <c r="U1854" s="14" t="str">
        <f t="shared" si="230"/>
        <v>Mar</v>
      </c>
      <c r="V1854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101.875</v>
      </c>
      <c r="P1855" s="12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4">
        <f t="shared" si="228"/>
        <v>41177.060381944444</v>
      </c>
      <c r="T1855" s="14">
        <f t="shared" si="229"/>
        <v>41227.102048611108</v>
      </c>
      <c r="U1855" s="14" t="str">
        <f t="shared" si="230"/>
        <v>Sep</v>
      </c>
      <c r="V1855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102.12366666666665</v>
      </c>
      <c r="P1856" s="12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4">
        <f t="shared" si="228"/>
        <v>41388.021261574075</v>
      </c>
      <c r="T1856" s="14">
        <f t="shared" si="229"/>
        <v>41418.021261574075</v>
      </c>
      <c r="U1856" s="14" t="str">
        <f t="shared" si="230"/>
        <v>Apr</v>
      </c>
      <c r="V1856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154.05897142857143</v>
      </c>
      <c r="P1857" s="12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4">
        <f t="shared" si="228"/>
        <v>41600.538657407407</v>
      </c>
      <c r="T1857" s="14">
        <f t="shared" si="229"/>
        <v>41645.538657407407</v>
      </c>
      <c r="U1857" s="14" t="str">
        <f t="shared" si="230"/>
        <v>Nov</v>
      </c>
      <c r="V1857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101.25</v>
      </c>
      <c r="P1858" s="12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4">
        <f t="shared" si="228"/>
        <v>41817.854999999996</v>
      </c>
      <c r="T1858" s="14">
        <f t="shared" si="229"/>
        <v>41838.854999999996</v>
      </c>
      <c r="U1858" s="14" t="str">
        <f t="shared" si="230"/>
        <v>Jun</v>
      </c>
      <c r="V1858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(E1859/D1859)*100</f>
        <v>100</v>
      </c>
      <c r="P1859" s="12">
        <f t="shared" ref="P1859:P1922" si="233">(E1859/L1859)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 - FIND("/",N1859))</f>
        <v>rock</v>
      </c>
      <c r="S1859" s="14">
        <f t="shared" ref="S1859:S1922" si="236">(((J1859/60)/60)/24)+DATE(1970,1,1)</f>
        <v>41864.76866898148</v>
      </c>
      <c r="T1859" s="14">
        <f t="shared" ref="T1859:T1922" si="237">(((I1859/60)/60)/24)+DATE(1970,1,1)</f>
        <v>41894.76866898148</v>
      </c>
      <c r="U1859" s="14" t="str">
        <f t="shared" ref="U1859:U1922" si="238">TEXT(S1859,"mmm")</f>
        <v>Aug</v>
      </c>
      <c r="V1859">
        <f t="shared" ref="V1859:V1922" si="23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108.74800874800874</v>
      </c>
      <c r="P1860" s="12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4">
        <f t="shared" si="236"/>
        <v>40833.200474537036</v>
      </c>
      <c r="T1860" s="14">
        <f t="shared" si="237"/>
        <v>40893.242141203707</v>
      </c>
      <c r="U1860" s="14" t="str">
        <f t="shared" si="238"/>
        <v>Oct</v>
      </c>
      <c r="V1860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131.83333333333334</v>
      </c>
      <c r="P1861" s="12">
        <f t="shared" si="233"/>
        <v>70.625</v>
      </c>
      <c r="Q1861" t="str">
        <f t="shared" si="234"/>
        <v>music</v>
      </c>
      <c r="R1861" t="str">
        <f t="shared" si="235"/>
        <v>rock</v>
      </c>
      <c r="S1861" s="14">
        <f t="shared" si="236"/>
        <v>40778.770011574074</v>
      </c>
      <c r="T1861" s="14">
        <f t="shared" si="237"/>
        <v>40808.770011574074</v>
      </c>
      <c r="U1861" s="14" t="str">
        <f t="shared" si="238"/>
        <v>Aug</v>
      </c>
      <c r="V1861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133.46666666666667</v>
      </c>
      <c r="P1862" s="1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4">
        <f t="shared" si="236"/>
        <v>41655.709305555552</v>
      </c>
      <c r="T1862" s="14">
        <f t="shared" si="237"/>
        <v>41676.709305555552</v>
      </c>
      <c r="U1862" s="14" t="str">
        <f t="shared" si="238"/>
        <v>Jan</v>
      </c>
      <c r="V1862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12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4">
        <f t="shared" si="236"/>
        <v>42000.300243055557</v>
      </c>
      <c r="T1863" s="14">
        <f t="shared" si="237"/>
        <v>42030.300243055557</v>
      </c>
      <c r="U1863" s="14" t="str">
        <f t="shared" si="238"/>
        <v>Dec</v>
      </c>
      <c r="V1863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8.0833333333333321</v>
      </c>
      <c r="P1864" s="12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4">
        <f t="shared" si="236"/>
        <v>42755.492754629624</v>
      </c>
      <c r="T1864" s="14">
        <f t="shared" si="237"/>
        <v>42802.3125</v>
      </c>
      <c r="U1864" s="14" t="str">
        <f t="shared" si="238"/>
        <v>Jan</v>
      </c>
      <c r="V1864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0.4</v>
      </c>
      <c r="P1865" s="12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4">
        <f t="shared" si="236"/>
        <v>41772.797280092593</v>
      </c>
      <c r="T1865" s="14">
        <f t="shared" si="237"/>
        <v>41802.797280092593</v>
      </c>
      <c r="U1865" s="14" t="str">
        <f t="shared" si="238"/>
        <v>May</v>
      </c>
      <c r="V1865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42.892307692307689</v>
      </c>
      <c r="P1866" s="12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4">
        <f t="shared" si="236"/>
        <v>41733.716435185182</v>
      </c>
      <c r="T1866" s="14">
        <f t="shared" si="237"/>
        <v>41763.716435185182</v>
      </c>
      <c r="U1866" s="14" t="str">
        <f t="shared" si="238"/>
        <v>Apr</v>
      </c>
      <c r="V1866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3.6363636363636364E-3</v>
      </c>
      <c r="P1867" s="12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4">
        <f t="shared" si="236"/>
        <v>42645.367442129631</v>
      </c>
      <c r="T1867" s="14">
        <f t="shared" si="237"/>
        <v>42680.409108796302</v>
      </c>
      <c r="U1867" s="14" t="str">
        <f t="shared" si="238"/>
        <v>Oct</v>
      </c>
      <c r="V1867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0.5</v>
      </c>
      <c r="P1868" s="12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4">
        <f t="shared" si="236"/>
        <v>42742.246493055558</v>
      </c>
      <c r="T1868" s="14">
        <f t="shared" si="237"/>
        <v>42795.166666666672</v>
      </c>
      <c r="U1868" s="14" t="str">
        <f t="shared" si="238"/>
        <v>Jan</v>
      </c>
      <c r="V1868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0.05</v>
      </c>
      <c r="P1869" s="12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4">
        <f t="shared" si="236"/>
        <v>42649.924907407403</v>
      </c>
      <c r="T1869" s="14">
        <f t="shared" si="237"/>
        <v>42679.924907407403</v>
      </c>
      <c r="U1869" s="14" t="str">
        <f t="shared" si="238"/>
        <v>Oct</v>
      </c>
      <c r="V1869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4.8680000000000003</v>
      </c>
      <c r="P1870" s="12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4">
        <f t="shared" si="236"/>
        <v>42328.779224537036</v>
      </c>
      <c r="T1870" s="14">
        <f t="shared" si="237"/>
        <v>42353.332638888889</v>
      </c>
      <c r="U1870" s="14" t="str">
        <f t="shared" si="238"/>
        <v>Nov</v>
      </c>
      <c r="V1870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12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4">
        <f t="shared" si="236"/>
        <v>42709.002881944441</v>
      </c>
      <c r="T1871" s="14">
        <f t="shared" si="237"/>
        <v>42739.002881944441</v>
      </c>
      <c r="U1871" s="14" t="str">
        <f t="shared" si="238"/>
        <v>Dec</v>
      </c>
      <c r="V1871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10.314285714285715</v>
      </c>
      <c r="P1872" s="1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4">
        <f t="shared" si="236"/>
        <v>42371.355729166666</v>
      </c>
      <c r="T1872" s="14">
        <f t="shared" si="237"/>
        <v>42400.178472222222</v>
      </c>
      <c r="U1872" s="14" t="str">
        <f t="shared" si="238"/>
        <v>Jan</v>
      </c>
      <c r="V1872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71.784615384615378</v>
      </c>
      <c r="P1873" s="12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4">
        <f t="shared" si="236"/>
        <v>41923.783576388887</v>
      </c>
      <c r="T1873" s="14">
        <f t="shared" si="237"/>
        <v>41963.825243055559</v>
      </c>
      <c r="U1873" s="14" t="str">
        <f t="shared" si="238"/>
        <v>Oct</v>
      </c>
      <c r="V1873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</v>
      </c>
      <c r="P1874" s="12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4">
        <f t="shared" si="236"/>
        <v>42155.129652777774</v>
      </c>
      <c r="T1874" s="14">
        <f t="shared" si="237"/>
        <v>42185.129652777774</v>
      </c>
      <c r="U1874" s="14" t="str">
        <f t="shared" si="238"/>
        <v>May</v>
      </c>
      <c r="V1874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0.44999999999999996</v>
      </c>
      <c r="P1875" s="12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4">
        <f t="shared" si="236"/>
        <v>42164.615856481483</v>
      </c>
      <c r="T1875" s="14">
        <f t="shared" si="237"/>
        <v>42193.697916666672</v>
      </c>
      <c r="U1875" s="14" t="str">
        <f t="shared" si="238"/>
        <v>Jun</v>
      </c>
      <c r="V1875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1.6250000000000001E-2</v>
      </c>
      <c r="P1876" s="12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4">
        <f t="shared" si="236"/>
        <v>42529.969131944439</v>
      </c>
      <c r="T1876" s="14">
        <f t="shared" si="237"/>
        <v>42549.969131944439</v>
      </c>
      <c r="U1876" s="14" t="str">
        <f t="shared" si="238"/>
        <v>Jun</v>
      </c>
      <c r="V1876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0.51</v>
      </c>
      <c r="P1877" s="12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4">
        <f t="shared" si="236"/>
        <v>42528.899398148147</v>
      </c>
      <c r="T1877" s="14">
        <f t="shared" si="237"/>
        <v>42588.899398148147</v>
      </c>
      <c r="U1877" s="14" t="str">
        <f t="shared" si="238"/>
        <v>Jun</v>
      </c>
      <c r="V1877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12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4">
        <f t="shared" si="236"/>
        <v>41776.284780092588</v>
      </c>
      <c r="T1878" s="14">
        <f t="shared" si="237"/>
        <v>41806.284780092588</v>
      </c>
      <c r="U1878" s="14" t="str">
        <f t="shared" si="238"/>
        <v>May</v>
      </c>
      <c r="V1878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12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4">
        <f t="shared" si="236"/>
        <v>42035.029224537036</v>
      </c>
      <c r="T1879" s="14">
        <f t="shared" si="237"/>
        <v>42064.029224537036</v>
      </c>
      <c r="U1879" s="14" t="str">
        <f t="shared" si="238"/>
        <v>Jan</v>
      </c>
      <c r="V1879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12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4">
        <f t="shared" si="236"/>
        <v>41773.008738425924</v>
      </c>
      <c r="T1880" s="14">
        <f t="shared" si="237"/>
        <v>41803.008738425924</v>
      </c>
      <c r="U1880" s="14" t="str">
        <f t="shared" si="238"/>
        <v>May</v>
      </c>
      <c r="V1880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0.12</v>
      </c>
      <c r="P1881" s="12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4">
        <f t="shared" si="236"/>
        <v>42413.649641203709</v>
      </c>
      <c r="T1881" s="14">
        <f t="shared" si="237"/>
        <v>42443.607974537037</v>
      </c>
      <c r="U1881" s="14" t="str">
        <f t="shared" si="238"/>
        <v>Feb</v>
      </c>
      <c r="V1881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20.080000000000002</v>
      </c>
      <c r="P1882" s="1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4">
        <f t="shared" si="236"/>
        <v>42430.566898148143</v>
      </c>
      <c r="T1882" s="14">
        <f t="shared" si="237"/>
        <v>42459.525231481486</v>
      </c>
      <c r="U1882" s="14" t="str">
        <f t="shared" si="238"/>
        <v>Mar</v>
      </c>
      <c r="V1882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172.68449999999999</v>
      </c>
      <c r="P1883" s="12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4">
        <f t="shared" si="236"/>
        <v>42043.152650462958</v>
      </c>
      <c r="T1883" s="14">
        <f t="shared" si="237"/>
        <v>42073.110983796301</v>
      </c>
      <c r="U1883" s="14" t="str">
        <f t="shared" si="238"/>
        <v>Feb</v>
      </c>
      <c r="V1883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100.8955223880597</v>
      </c>
      <c r="P1884" s="12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4">
        <f t="shared" si="236"/>
        <v>41067.949212962965</v>
      </c>
      <c r="T1884" s="14">
        <f t="shared" si="237"/>
        <v>41100.991666666669</v>
      </c>
      <c r="U1884" s="14" t="str">
        <f t="shared" si="238"/>
        <v>Jun</v>
      </c>
      <c r="V1884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104.8048048048048</v>
      </c>
      <c r="P1885" s="12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4">
        <f t="shared" si="236"/>
        <v>40977.948009259257</v>
      </c>
      <c r="T1885" s="14">
        <f t="shared" si="237"/>
        <v>41007.906342592592</v>
      </c>
      <c r="U1885" s="14" t="str">
        <f t="shared" si="238"/>
        <v>Mar</v>
      </c>
      <c r="V1885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135.1</v>
      </c>
      <c r="P1886" s="12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4">
        <f t="shared" si="236"/>
        <v>41205.198321759257</v>
      </c>
      <c r="T1886" s="14">
        <f t="shared" si="237"/>
        <v>41240.5</v>
      </c>
      <c r="U1886" s="14" t="str">
        <f t="shared" si="238"/>
        <v>Oct</v>
      </c>
      <c r="V1886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116.32786885245903</v>
      </c>
      <c r="P1887" s="12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4">
        <f t="shared" si="236"/>
        <v>41099.093865740739</v>
      </c>
      <c r="T1887" s="14">
        <f t="shared" si="237"/>
        <v>41131.916666666664</v>
      </c>
      <c r="U1887" s="14" t="str">
        <f t="shared" si="238"/>
        <v>Jul</v>
      </c>
      <c r="V1887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102.08333333333333</v>
      </c>
      <c r="P1888" s="12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4">
        <f t="shared" si="236"/>
        <v>41925.906689814816</v>
      </c>
      <c r="T1888" s="14">
        <f t="shared" si="237"/>
        <v>41955.94835648148</v>
      </c>
      <c r="U1888" s="14" t="str">
        <f t="shared" si="238"/>
        <v>Oct</v>
      </c>
      <c r="V1888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111.16666666666666</v>
      </c>
      <c r="P1889" s="12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4">
        <f t="shared" si="236"/>
        <v>42323.800138888888</v>
      </c>
      <c r="T1889" s="14">
        <f t="shared" si="237"/>
        <v>42341.895833333328</v>
      </c>
      <c r="U1889" s="14" t="str">
        <f t="shared" si="238"/>
        <v>Nov</v>
      </c>
      <c r="V1889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166.08</v>
      </c>
      <c r="P1890" s="12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4">
        <f t="shared" si="236"/>
        <v>40299.239953703705</v>
      </c>
      <c r="T1890" s="14">
        <f t="shared" si="237"/>
        <v>40330.207638888889</v>
      </c>
      <c r="U1890" s="14" t="str">
        <f t="shared" si="238"/>
        <v>May</v>
      </c>
      <c r="V1890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106.60000000000001</v>
      </c>
      <c r="P1891" s="12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4">
        <f t="shared" si="236"/>
        <v>41299.793356481481</v>
      </c>
      <c r="T1891" s="14">
        <f t="shared" si="237"/>
        <v>41344.751689814817</v>
      </c>
      <c r="U1891" s="14" t="str">
        <f t="shared" si="238"/>
        <v>Jan</v>
      </c>
      <c r="V1891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144.58441666666667</v>
      </c>
      <c r="P1892" s="1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4">
        <f t="shared" si="236"/>
        <v>41228.786203703705</v>
      </c>
      <c r="T1892" s="14">
        <f t="shared" si="237"/>
        <v>41258.786203703705</v>
      </c>
      <c r="U1892" s="14" t="str">
        <f t="shared" si="238"/>
        <v>Nov</v>
      </c>
      <c r="V1892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105.55000000000001</v>
      </c>
      <c r="P1893" s="12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4">
        <f t="shared" si="236"/>
        <v>40335.798078703701</v>
      </c>
      <c r="T1893" s="14">
        <f t="shared" si="237"/>
        <v>40381.25</v>
      </c>
      <c r="U1893" s="14" t="str">
        <f t="shared" si="238"/>
        <v>Jun</v>
      </c>
      <c r="V1893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136.60000000000002</v>
      </c>
      <c r="P1894" s="12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4">
        <f t="shared" si="236"/>
        <v>40671.637511574074</v>
      </c>
      <c r="T1894" s="14">
        <f t="shared" si="237"/>
        <v>40701.637511574074</v>
      </c>
      <c r="U1894" s="14" t="str">
        <f t="shared" si="238"/>
        <v>May</v>
      </c>
      <c r="V1894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104</v>
      </c>
      <c r="P1895" s="12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4">
        <f t="shared" si="236"/>
        <v>40632.94195601852</v>
      </c>
      <c r="T1895" s="14">
        <f t="shared" si="237"/>
        <v>40649.165972222225</v>
      </c>
      <c r="U1895" s="14" t="str">
        <f t="shared" si="238"/>
        <v>Mar</v>
      </c>
      <c r="V1895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114.5</v>
      </c>
      <c r="P1896" s="12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4">
        <f t="shared" si="236"/>
        <v>40920.904895833337</v>
      </c>
      <c r="T1896" s="14">
        <f t="shared" si="237"/>
        <v>40951.904895833337</v>
      </c>
      <c r="U1896" s="14" t="str">
        <f t="shared" si="238"/>
        <v>Jan</v>
      </c>
      <c r="V1896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101.71957671957672</v>
      </c>
      <c r="P1897" s="12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4">
        <f t="shared" si="236"/>
        <v>42267.746782407412</v>
      </c>
      <c r="T1897" s="14">
        <f t="shared" si="237"/>
        <v>42297.746782407412</v>
      </c>
      <c r="U1897" s="14" t="str">
        <f t="shared" si="238"/>
        <v>Sep</v>
      </c>
      <c r="V1897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123.94678492239468</v>
      </c>
      <c r="P1898" s="12">
        <f t="shared" si="233"/>
        <v>43</v>
      </c>
      <c r="Q1898" t="str">
        <f t="shared" si="234"/>
        <v>music</v>
      </c>
      <c r="R1898" t="str">
        <f t="shared" si="235"/>
        <v>indie rock</v>
      </c>
      <c r="S1898" s="14">
        <f t="shared" si="236"/>
        <v>40981.710243055553</v>
      </c>
      <c r="T1898" s="14">
        <f t="shared" si="237"/>
        <v>41011.710243055553</v>
      </c>
      <c r="U1898" s="14" t="str">
        <f t="shared" si="238"/>
        <v>Mar</v>
      </c>
      <c r="V1898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102.45669291338582</v>
      </c>
      <c r="P1899" s="12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4">
        <f t="shared" si="236"/>
        <v>41680.583402777782</v>
      </c>
      <c r="T1899" s="14">
        <f t="shared" si="237"/>
        <v>41702.875</v>
      </c>
      <c r="U1899" s="14" t="str">
        <f t="shared" si="238"/>
        <v>Feb</v>
      </c>
      <c r="V1899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144.5</v>
      </c>
      <c r="P1900" s="12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4">
        <f t="shared" si="236"/>
        <v>42366.192974537036</v>
      </c>
      <c r="T1900" s="14">
        <f t="shared" si="237"/>
        <v>42401.75</v>
      </c>
      <c r="U1900" s="14" t="str">
        <f t="shared" si="238"/>
        <v>Dec</v>
      </c>
      <c r="V1900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133.33333333333331</v>
      </c>
      <c r="P1901" s="12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4">
        <f t="shared" si="236"/>
        <v>42058.941736111112</v>
      </c>
      <c r="T1901" s="14">
        <f t="shared" si="237"/>
        <v>42088.90006944444</v>
      </c>
      <c r="U1901" s="14" t="str">
        <f t="shared" si="238"/>
        <v>Feb</v>
      </c>
      <c r="V1901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109.3644</v>
      </c>
      <c r="P1902" s="1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4">
        <f t="shared" si="236"/>
        <v>41160.871886574074</v>
      </c>
      <c r="T1902" s="14">
        <f t="shared" si="237"/>
        <v>41188.415972222225</v>
      </c>
      <c r="U1902" s="14" t="str">
        <f t="shared" si="238"/>
        <v>Sep</v>
      </c>
      <c r="V1902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2.6969696969696968</v>
      </c>
      <c r="P1903" s="12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4">
        <f t="shared" si="236"/>
        <v>42116.54315972222</v>
      </c>
      <c r="T1903" s="14">
        <f t="shared" si="237"/>
        <v>42146.541666666672</v>
      </c>
      <c r="U1903" s="14" t="str">
        <f t="shared" si="238"/>
        <v>Apr</v>
      </c>
      <c r="V1903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</v>
      </c>
      <c r="P1904" s="12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4">
        <f t="shared" si="236"/>
        <v>42037.789895833332</v>
      </c>
      <c r="T1904" s="14">
        <f t="shared" si="237"/>
        <v>42067.789895833332</v>
      </c>
      <c r="U1904" s="14" t="str">
        <f t="shared" si="238"/>
        <v>Feb</v>
      </c>
      <c r="V1904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46.6</v>
      </c>
      <c r="P1905" s="12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4">
        <f t="shared" si="236"/>
        <v>42702.770729166667</v>
      </c>
      <c r="T1905" s="14">
        <f t="shared" si="237"/>
        <v>42762.770729166667</v>
      </c>
      <c r="U1905" s="14" t="str">
        <f t="shared" si="238"/>
        <v>Nov</v>
      </c>
      <c r="V1905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0.1</v>
      </c>
      <c r="P1906" s="12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4">
        <f t="shared" si="236"/>
        <v>42326.685428240744</v>
      </c>
      <c r="T1906" s="14">
        <f t="shared" si="237"/>
        <v>42371.685428240744</v>
      </c>
      <c r="U1906" s="14" t="str">
        <f t="shared" si="238"/>
        <v>Nov</v>
      </c>
      <c r="V1906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0.16800000000000001</v>
      </c>
      <c r="P1907" s="12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4">
        <f t="shared" si="236"/>
        <v>41859.925856481481</v>
      </c>
      <c r="T1907" s="14">
        <f t="shared" si="237"/>
        <v>41889.925856481481</v>
      </c>
      <c r="U1907" s="14" t="str">
        <f t="shared" si="238"/>
        <v>Aug</v>
      </c>
      <c r="V1907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42.76</v>
      </c>
      <c r="P1908" s="12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4">
        <f t="shared" si="236"/>
        <v>42514.671099537038</v>
      </c>
      <c r="T1908" s="14">
        <f t="shared" si="237"/>
        <v>42544.671099537038</v>
      </c>
      <c r="U1908" s="14" t="str">
        <f t="shared" si="238"/>
        <v>May</v>
      </c>
      <c r="V1908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0.28333333333333333</v>
      </c>
      <c r="P1909" s="12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4">
        <f t="shared" si="236"/>
        <v>41767.587094907409</v>
      </c>
      <c r="T1909" s="14">
        <f t="shared" si="237"/>
        <v>41782.587094907409</v>
      </c>
      <c r="U1909" s="14" t="str">
        <f t="shared" si="238"/>
        <v>May</v>
      </c>
      <c r="V1909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1.7319999999999998</v>
      </c>
      <c r="P1910" s="12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4">
        <f t="shared" si="236"/>
        <v>42703.917824074073</v>
      </c>
      <c r="T1910" s="14">
        <f t="shared" si="237"/>
        <v>42733.917824074073</v>
      </c>
      <c r="U1910" s="14" t="str">
        <f t="shared" si="238"/>
        <v>Nov</v>
      </c>
      <c r="V1910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14.111428571428572</v>
      </c>
      <c r="P1911" s="12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4">
        <f t="shared" si="236"/>
        <v>41905.429155092592</v>
      </c>
      <c r="T1911" s="14">
        <f t="shared" si="237"/>
        <v>41935.429155092592</v>
      </c>
      <c r="U1911" s="14" t="str">
        <f t="shared" si="238"/>
        <v>Sep</v>
      </c>
      <c r="V1911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39.395294117647055</v>
      </c>
      <c r="P1912" s="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4">
        <f t="shared" si="236"/>
        <v>42264.963159722218</v>
      </c>
      <c r="T1912" s="14">
        <f t="shared" si="237"/>
        <v>42308.947916666672</v>
      </c>
      <c r="U1912" s="14" t="str">
        <f t="shared" si="238"/>
        <v>Sep</v>
      </c>
      <c r="V1912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2.3529411764705882E-2</v>
      </c>
      <c r="P1913" s="12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4">
        <f t="shared" si="236"/>
        <v>41830.033958333333</v>
      </c>
      <c r="T1913" s="14">
        <f t="shared" si="237"/>
        <v>41860.033958333333</v>
      </c>
      <c r="U1913" s="14" t="str">
        <f t="shared" si="238"/>
        <v>Jul</v>
      </c>
      <c r="V1913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59.3</v>
      </c>
      <c r="P1914" s="12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4">
        <f t="shared" si="236"/>
        <v>42129.226388888885</v>
      </c>
      <c r="T1914" s="14">
        <f t="shared" si="237"/>
        <v>42159.226388888885</v>
      </c>
      <c r="U1914" s="14" t="str">
        <f t="shared" si="238"/>
        <v>May</v>
      </c>
      <c r="V1914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</v>
      </c>
      <c r="P1915" s="12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4">
        <f t="shared" si="236"/>
        <v>41890.511319444442</v>
      </c>
      <c r="T1915" s="14">
        <f t="shared" si="237"/>
        <v>41920.511319444442</v>
      </c>
      <c r="U1915" s="14" t="str">
        <f t="shared" si="238"/>
        <v>Sep</v>
      </c>
      <c r="V1915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9.0090090090090094</v>
      </c>
      <c r="P1916" s="12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4">
        <f t="shared" si="236"/>
        <v>41929.174456018518</v>
      </c>
      <c r="T1916" s="14">
        <f t="shared" si="237"/>
        <v>41944.165972222225</v>
      </c>
      <c r="U1916" s="14" t="str">
        <f t="shared" si="238"/>
        <v>Oct</v>
      </c>
      <c r="V1916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</v>
      </c>
      <c r="P1917" s="12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4">
        <f t="shared" si="236"/>
        <v>41864.04886574074</v>
      </c>
      <c r="T1917" s="14">
        <f t="shared" si="237"/>
        <v>41884.04886574074</v>
      </c>
      <c r="U1917" s="14" t="str">
        <f t="shared" si="238"/>
        <v>Aug</v>
      </c>
      <c r="V1917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0.51</v>
      </c>
      <c r="P1918" s="12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4">
        <f t="shared" si="236"/>
        <v>42656.717303240745</v>
      </c>
      <c r="T1918" s="14">
        <f t="shared" si="237"/>
        <v>42681.758969907409</v>
      </c>
      <c r="U1918" s="14" t="str">
        <f t="shared" si="238"/>
        <v>Oct</v>
      </c>
      <c r="V1918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52.570512820512818</v>
      </c>
      <c r="P1919" s="12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4">
        <f t="shared" si="236"/>
        <v>42746.270057870366</v>
      </c>
      <c r="T1919" s="14">
        <f t="shared" si="237"/>
        <v>42776.270057870366</v>
      </c>
      <c r="U1919" s="14" t="str">
        <f t="shared" si="238"/>
        <v>Jan</v>
      </c>
      <c r="V1919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</v>
      </c>
      <c r="P1920" s="12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4">
        <f t="shared" si="236"/>
        <v>41828.789942129632</v>
      </c>
      <c r="T1920" s="14">
        <f t="shared" si="237"/>
        <v>41863.789942129632</v>
      </c>
      <c r="U1920" s="14" t="str">
        <f t="shared" si="238"/>
        <v>Jul</v>
      </c>
      <c r="V1920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47.4</v>
      </c>
      <c r="P1921" s="12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4">
        <f t="shared" si="236"/>
        <v>42113.875567129624</v>
      </c>
      <c r="T1921" s="14">
        <f t="shared" si="237"/>
        <v>42143.875567129624</v>
      </c>
      <c r="U1921" s="14" t="str">
        <f t="shared" si="238"/>
        <v>Apr</v>
      </c>
      <c r="V1921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43.03</v>
      </c>
      <c r="P1922" s="1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4">
        <f t="shared" si="236"/>
        <v>42270.875706018516</v>
      </c>
      <c r="T1922" s="14">
        <f t="shared" si="237"/>
        <v>42298.958333333328</v>
      </c>
      <c r="U1922" s="14" t="str">
        <f t="shared" si="238"/>
        <v>Sep</v>
      </c>
      <c r="V1922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(E1923/D1923)*100</f>
        <v>136.80000000000001</v>
      </c>
      <c r="P1923" s="12">
        <f t="shared" ref="P1923:P1986" si="241">(E1923/L1923)</f>
        <v>54</v>
      </c>
      <c r="Q1923" t="str">
        <f t="shared" ref="Q1923:Q1986" si="242">LEFT(N1923,FIND("/",N1923)-1)</f>
        <v>music</v>
      </c>
      <c r="R1923" t="str">
        <f t="shared" ref="R1923:R1986" si="243">RIGHT(N1923,LEN(N1923) - FIND("/",N1923))</f>
        <v>indie rock</v>
      </c>
      <c r="S1923" s="14">
        <f t="shared" ref="S1923:S1986" si="244">(((J1923/60)/60)/24)+DATE(1970,1,1)</f>
        <v>41074.221562500003</v>
      </c>
      <c r="T1923" s="14">
        <f t="shared" ref="T1923:T1986" si="245">(((I1923/60)/60)/24)+DATE(1970,1,1)</f>
        <v>41104.221562500003</v>
      </c>
      <c r="U1923" s="14" t="str">
        <f t="shared" ref="U1923:U1986" si="246">TEXT(S1923,"mmm")</f>
        <v>Jun</v>
      </c>
      <c r="V1923">
        <f t="shared" ref="V1923:V1986" si="247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115.55</v>
      </c>
      <c r="P1924" s="12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4">
        <f t="shared" si="244"/>
        <v>41590.255868055552</v>
      </c>
      <c r="T1924" s="14">
        <f t="shared" si="245"/>
        <v>41620.255868055552</v>
      </c>
      <c r="U1924" s="14" t="str">
        <f t="shared" si="246"/>
        <v>Nov</v>
      </c>
      <c r="V1924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240.79999999999998</v>
      </c>
      <c r="P1925" s="12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4">
        <f t="shared" si="244"/>
        <v>40772.848749999997</v>
      </c>
      <c r="T1925" s="14">
        <f t="shared" si="245"/>
        <v>40813.207638888889</v>
      </c>
      <c r="U1925" s="14" t="str">
        <f t="shared" si="246"/>
        <v>Aug</v>
      </c>
      <c r="V1925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114.39999999999999</v>
      </c>
      <c r="P1926" s="12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4">
        <f t="shared" si="244"/>
        <v>41626.761053240742</v>
      </c>
      <c r="T1926" s="14">
        <f t="shared" si="245"/>
        <v>41654.814583333333</v>
      </c>
      <c r="U1926" s="14" t="str">
        <f t="shared" si="246"/>
        <v>Dec</v>
      </c>
      <c r="V1926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110.33333333333333</v>
      </c>
      <c r="P1927" s="12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4">
        <f t="shared" si="244"/>
        <v>41535.90148148148</v>
      </c>
      <c r="T1927" s="14">
        <f t="shared" si="245"/>
        <v>41558</v>
      </c>
      <c r="U1927" s="14" t="str">
        <f t="shared" si="246"/>
        <v>Sep</v>
      </c>
      <c r="V1927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195.37933333333334</v>
      </c>
      <c r="P1928" s="12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4">
        <f t="shared" si="244"/>
        <v>40456.954351851848</v>
      </c>
      <c r="T1928" s="14">
        <f t="shared" si="245"/>
        <v>40484.018055555556</v>
      </c>
      <c r="U1928" s="14" t="str">
        <f t="shared" si="246"/>
        <v>Oct</v>
      </c>
      <c r="V1928">
        <f t="shared" si="247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103.33333333333334</v>
      </c>
      <c r="P1929" s="12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4">
        <f t="shared" si="244"/>
        <v>40960.861562500002</v>
      </c>
      <c r="T1929" s="14">
        <f t="shared" si="245"/>
        <v>40976.207638888889</v>
      </c>
      <c r="U1929" s="14" t="str">
        <f t="shared" si="246"/>
        <v>Feb</v>
      </c>
      <c r="V1929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103.1372549019608</v>
      </c>
      <c r="P1930" s="12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4">
        <f t="shared" si="244"/>
        <v>41371.648078703707</v>
      </c>
      <c r="T1930" s="14">
        <f t="shared" si="245"/>
        <v>41401.648078703707</v>
      </c>
      <c r="U1930" s="14" t="str">
        <f t="shared" si="246"/>
        <v>Apr</v>
      </c>
      <c r="V1930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100.3125</v>
      </c>
      <c r="P1931" s="12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4">
        <f t="shared" si="244"/>
        <v>40687.021597222221</v>
      </c>
      <c r="T1931" s="14">
        <f t="shared" si="245"/>
        <v>40729.021597222221</v>
      </c>
      <c r="U1931" s="14" t="str">
        <f t="shared" si="246"/>
        <v>May</v>
      </c>
      <c r="V1931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127</v>
      </c>
      <c r="P1932" s="1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4">
        <f t="shared" si="244"/>
        <v>41402.558819444443</v>
      </c>
      <c r="T1932" s="14">
        <f t="shared" si="245"/>
        <v>41462.558819444443</v>
      </c>
      <c r="U1932" s="14" t="str">
        <f t="shared" si="246"/>
        <v>May</v>
      </c>
      <c r="V1932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120.601</v>
      </c>
      <c r="P1933" s="12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4">
        <f t="shared" si="244"/>
        <v>41037.892465277779</v>
      </c>
      <c r="T1933" s="14">
        <f t="shared" si="245"/>
        <v>41051.145833333336</v>
      </c>
      <c r="U1933" s="14" t="str">
        <f t="shared" si="246"/>
        <v>May</v>
      </c>
      <c r="V1933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106.99047619047619</v>
      </c>
      <c r="P1934" s="12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4">
        <f t="shared" si="244"/>
        <v>40911.809872685182</v>
      </c>
      <c r="T1934" s="14">
        <f t="shared" si="245"/>
        <v>40932.809872685182</v>
      </c>
      <c r="U1934" s="14" t="str">
        <f t="shared" si="246"/>
        <v>Jan</v>
      </c>
      <c r="V1934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172.43333333333334</v>
      </c>
      <c r="P1935" s="12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4">
        <f t="shared" si="244"/>
        <v>41879.130868055552</v>
      </c>
      <c r="T1935" s="14">
        <f t="shared" si="245"/>
        <v>41909.130868055552</v>
      </c>
      <c r="U1935" s="14" t="str">
        <f t="shared" si="246"/>
        <v>Aug</v>
      </c>
      <c r="V1935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123.61999999999999</v>
      </c>
      <c r="P1936" s="12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4">
        <f t="shared" si="244"/>
        <v>40865.867141203707</v>
      </c>
      <c r="T1936" s="14">
        <f t="shared" si="245"/>
        <v>40902.208333333336</v>
      </c>
      <c r="U1936" s="14" t="str">
        <f t="shared" si="246"/>
        <v>Nov</v>
      </c>
      <c r="V1936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108.4</v>
      </c>
      <c r="P1937" s="12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4">
        <f t="shared" si="244"/>
        <v>41773.932534722226</v>
      </c>
      <c r="T1937" s="14">
        <f t="shared" si="245"/>
        <v>41811.207638888889</v>
      </c>
      <c r="U1937" s="14" t="str">
        <f t="shared" si="246"/>
        <v>May</v>
      </c>
      <c r="V1937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116.52013333333333</v>
      </c>
      <c r="P1938" s="12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4">
        <f t="shared" si="244"/>
        <v>40852.889699074076</v>
      </c>
      <c r="T1938" s="14">
        <f t="shared" si="245"/>
        <v>40883.249305555553</v>
      </c>
      <c r="U1938" s="14" t="str">
        <f t="shared" si="246"/>
        <v>Nov</v>
      </c>
      <c r="V1938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187.245</v>
      </c>
      <c r="P1939" s="12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4">
        <f t="shared" si="244"/>
        <v>41059.118993055556</v>
      </c>
      <c r="T1939" s="14">
        <f t="shared" si="245"/>
        <v>41075.165972222225</v>
      </c>
      <c r="U1939" s="14" t="str">
        <f t="shared" si="246"/>
        <v>May</v>
      </c>
      <c r="V1939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115.93333333333334</v>
      </c>
      <c r="P1940" s="12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4">
        <f t="shared" si="244"/>
        <v>41426.259618055556</v>
      </c>
      <c r="T1940" s="14">
        <f t="shared" si="245"/>
        <v>41457.208333333336</v>
      </c>
      <c r="U1940" s="14" t="str">
        <f t="shared" si="246"/>
        <v>Jun</v>
      </c>
      <c r="V1940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110.7</v>
      </c>
      <c r="P1941" s="12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4">
        <f t="shared" si="244"/>
        <v>41313.985046296293</v>
      </c>
      <c r="T1941" s="14">
        <f t="shared" si="245"/>
        <v>41343.943379629629</v>
      </c>
      <c r="U1941" s="14" t="str">
        <f t="shared" si="246"/>
        <v>Feb</v>
      </c>
      <c r="V1941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170.92307692307693</v>
      </c>
      <c r="P1942" s="1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4">
        <f t="shared" si="244"/>
        <v>40670.507326388892</v>
      </c>
      <c r="T1942" s="14">
        <f t="shared" si="245"/>
        <v>40709.165972222225</v>
      </c>
      <c r="U1942" s="14" t="str">
        <f t="shared" si="246"/>
        <v>May</v>
      </c>
      <c r="V1942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126.11835600000001</v>
      </c>
      <c r="P1943" s="12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4">
        <f t="shared" si="244"/>
        <v>41744.290868055556</v>
      </c>
      <c r="T1943" s="14">
        <f t="shared" si="245"/>
        <v>41774.290868055556</v>
      </c>
      <c r="U1943" s="14" t="str">
        <f t="shared" si="246"/>
        <v>Apr</v>
      </c>
      <c r="V1943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138.44033333333334</v>
      </c>
      <c r="P1944" s="12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4">
        <f t="shared" si="244"/>
        <v>40638.828009259261</v>
      </c>
      <c r="T1944" s="14">
        <f t="shared" si="245"/>
        <v>40728.828009259261</v>
      </c>
      <c r="U1944" s="14" t="str">
        <f t="shared" si="246"/>
        <v>Apr</v>
      </c>
      <c r="V1944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1705.2499999999998</v>
      </c>
      <c r="P1945" s="12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4">
        <f t="shared" si="244"/>
        <v>42548.269861111112</v>
      </c>
      <c r="T1945" s="14">
        <f t="shared" si="245"/>
        <v>42593.269861111112</v>
      </c>
      <c r="U1945" s="14" t="str">
        <f t="shared" si="246"/>
        <v>Jun</v>
      </c>
      <c r="V1945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788.05550000000005</v>
      </c>
      <c r="P1946" s="12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4">
        <f t="shared" si="244"/>
        <v>41730.584374999999</v>
      </c>
      <c r="T1946" s="14">
        <f t="shared" si="245"/>
        <v>41760.584374999999</v>
      </c>
      <c r="U1946" s="14" t="str">
        <f t="shared" si="246"/>
        <v>Apr</v>
      </c>
      <c r="V1946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348.01799999999997</v>
      </c>
      <c r="P1947" s="12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4">
        <f t="shared" si="244"/>
        <v>42157.251828703709</v>
      </c>
      <c r="T1947" s="14">
        <f t="shared" si="245"/>
        <v>42197.251828703709</v>
      </c>
      <c r="U1947" s="14" t="str">
        <f t="shared" si="246"/>
        <v>Jun</v>
      </c>
      <c r="V1947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149.74666666666667</v>
      </c>
      <c r="P1948" s="12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4">
        <f t="shared" si="244"/>
        <v>41689.150011574071</v>
      </c>
      <c r="T1948" s="14">
        <f t="shared" si="245"/>
        <v>41749.108344907407</v>
      </c>
      <c r="U1948" s="14" t="str">
        <f t="shared" si="246"/>
        <v>Feb</v>
      </c>
      <c r="V1948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100.63375000000001</v>
      </c>
      <c r="P1949" s="12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4">
        <f t="shared" si="244"/>
        <v>40102.918055555558</v>
      </c>
      <c r="T1949" s="14">
        <f t="shared" si="245"/>
        <v>40140.249305555553</v>
      </c>
      <c r="U1949" s="14" t="str">
        <f t="shared" si="246"/>
        <v>Oct</v>
      </c>
      <c r="V1949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800.21100000000001</v>
      </c>
      <c r="P1950" s="12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4">
        <f t="shared" si="244"/>
        <v>42473.604270833333</v>
      </c>
      <c r="T1950" s="14">
        <f t="shared" si="245"/>
        <v>42527.709722222222</v>
      </c>
      <c r="U1950" s="14" t="str">
        <f t="shared" si="246"/>
        <v>Apr</v>
      </c>
      <c r="V1950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106.00260000000002</v>
      </c>
      <c r="P1951" s="12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4">
        <f t="shared" si="244"/>
        <v>41800.423043981478</v>
      </c>
      <c r="T1951" s="14">
        <f t="shared" si="245"/>
        <v>41830.423043981478</v>
      </c>
      <c r="U1951" s="14" t="str">
        <f t="shared" si="246"/>
        <v>Jun</v>
      </c>
      <c r="V1951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200.51866666666669</v>
      </c>
      <c r="P1952" s="1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4">
        <f t="shared" si="244"/>
        <v>40624.181400462963</v>
      </c>
      <c r="T1952" s="14">
        <f t="shared" si="245"/>
        <v>40655.181400462963</v>
      </c>
      <c r="U1952" s="14" t="str">
        <f t="shared" si="246"/>
        <v>Mar</v>
      </c>
      <c r="V1952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212.44399999999999</v>
      </c>
      <c r="P1953" s="12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4">
        <f t="shared" si="244"/>
        <v>42651.420567129629</v>
      </c>
      <c r="T1953" s="14">
        <f t="shared" si="245"/>
        <v>42681.462233796294</v>
      </c>
      <c r="U1953" s="14" t="str">
        <f t="shared" si="246"/>
        <v>Oct</v>
      </c>
      <c r="V1953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198.47237142857145</v>
      </c>
      <c r="P1954" s="12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4">
        <f t="shared" si="244"/>
        <v>41526.60665509259</v>
      </c>
      <c r="T1954" s="14">
        <f t="shared" si="245"/>
        <v>41563.60665509259</v>
      </c>
      <c r="U1954" s="14" t="str">
        <f t="shared" si="246"/>
        <v>Sep</v>
      </c>
      <c r="V1954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225.94666666666666</v>
      </c>
      <c r="P1955" s="12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4">
        <f t="shared" si="244"/>
        <v>40941.199826388889</v>
      </c>
      <c r="T1955" s="14">
        <f t="shared" si="245"/>
        <v>40970.125</v>
      </c>
      <c r="U1955" s="14" t="str">
        <f t="shared" si="246"/>
        <v>Feb</v>
      </c>
      <c r="V1955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698.94800000000009</v>
      </c>
      <c r="P1956" s="12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4">
        <f t="shared" si="244"/>
        <v>42394.580740740741</v>
      </c>
      <c r="T1956" s="14">
        <f t="shared" si="245"/>
        <v>42441.208333333328</v>
      </c>
      <c r="U1956" s="14" t="str">
        <f t="shared" si="246"/>
        <v>Jan</v>
      </c>
      <c r="V1956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398.59528571428569</v>
      </c>
      <c r="P1957" s="12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4">
        <f t="shared" si="244"/>
        <v>41020.271770833337</v>
      </c>
      <c r="T1957" s="14">
        <f t="shared" si="245"/>
        <v>41052.791666666664</v>
      </c>
      <c r="U1957" s="14" t="str">
        <f t="shared" si="246"/>
        <v>Apr</v>
      </c>
      <c r="V1957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294.0333333333333</v>
      </c>
      <c r="P1958" s="12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4">
        <f t="shared" si="244"/>
        <v>42067.923668981486</v>
      </c>
      <c r="T1958" s="14">
        <f t="shared" si="245"/>
        <v>42112.882002314815</v>
      </c>
      <c r="U1958" s="14" t="str">
        <f t="shared" si="246"/>
        <v>Mar</v>
      </c>
      <c r="V1958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167.50470000000001</v>
      </c>
      <c r="P1959" s="12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4">
        <f t="shared" si="244"/>
        <v>41179.098530092589</v>
      </c>
      <c r="T1959" s="14">
        <f t="shared" si="245"/>
        <v>41209.098530092589</v>
      </c>
      <c r="U1959" s="14" t="str">
        <f t="shared" si="246"/>
        <v>Sep</v>
      </c>
      <c r="V1959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1435.5717142857143</v>
      </c>
      <c r="P1960" s="12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4">
        <f t="shared" si="244"/>
        <v>41326.987974537034</v>
      </c>
      <c r="T1960" s="14">
        <f t="shared" si="245"/>
        <v>41356.94630787037</v>
      </c>
      <c r="U1960" s="14" t="str">
        <f t="shared" si="246"/>
        <v>Feb</v>
      </c>
      <c r="V1960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156.73439999999999</v>
      </c>
      <c r="P1961" s="12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4">
        <f t="shared" si="244"/>
        <v>41871.845601851855</v>
      </c>
      <c r="T1961" s="14">
        <f t="shared" si="245"/>
        <v>41913</v>
      </c>
      <c r="U1961" s="14" t="str">
        <f t="shared" si="246"/>
        <v>Aug</v>
      </c>
      <c r="V1961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117.90285714285716</v>
      </c>
      <c r="P1962" s="1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4">
        <f t="shared" si="244"/>
        <v>41964.362743055557</v>
      </c>
      <c r="T1962" s="14">
        <f t="shared" si="245"/>
        <v>41994.362743055557</v>
      </c>
      <c r="U1962" s="14" t="str">
        <f t="shared" si="246"/>
        <v>Nov</v>
      </c>
      <c r="V1962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1105.3811999999998</v>
      </c>
      <c r="P1963" s="12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4">
        <f t="shared" si="244"/>
        <v>41148.194641203707</v>
      </c>
      <c r="T1963" s="14">
        <f t="shared" si="245"/>
        <v>41188.165972222225</v>
      </c>
      <c r="U1963" s="14" t="str">
        <f t="shared" si="246"/>
        <v>Aug</v>
      </c>
      <c r="V1963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192.92499999999998</v>
      </c>
      <c r="P1964" s="12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4">
        <f t="shared" si="244"/>
        <v>41742.780509259261</v>
      </c>
      <c r="T1964" s="14">
        <f t="shared" si="245"/>
        <v>41772.780509259261</v>
      </c>
      <c r="U1964" s="14" t="str">
        <f t="shared" si="246"/>
        <v>Apr</v>
      </c>
      <c r="V1964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126.8842105263158</v>
      </c>
      <c r="P1965" s="12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4">
        <f t="shared" si="244"/>
        <v>41863.429791666669</v>
      </c>
      <c r="T1965" s="14">
        <f t="shared" si="245"/>
        <v>41898.429791666669</v>
      </c>
      <c r="U1965" s="14" t="str">
        <f t="shared" si="246"/>
        <v>Aug</v>
      </c>
      <c r="V1965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259.57748878923763</v>
      </c>
      <c r="P1966" s="12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4">
        <f t="shared" si="244"/>
        <v>42452.272824074069</v>
      </c>
      <c r="T1966" s="14">
        <f t="shared" si="245"/>
        <v>42482.272824074069</v>
      </c>
      <c r="U1966" s="14" t="str">
        <f t="shared" si="246"/>
        <v>Mar</v>
      </c>
      <c r="V1966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262.27999999999997</v>
      </c>
      <c r="P1967" s="12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4">
        <f t="shared" si="244"/>
        <v>40898.089236111111</v>
      </c>
      <c r="T1967" s="14">
        <f t="shared" si="245"/>
        <v>40920.041666666664</v>
      </c>
      <c r="U1967" s="14" t="str">
        <f t="shared" si="246"/>
        <v>Dec</v>
      </c>
      <c r="V1967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206.74309000000002</v>
      </c>
      <c r="P1968" s="12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4">
        <f t="shared" si="244"/>
        <v>41835.540486111109</v>
      </c>
      <c r="T1968" s="14">
        <f t="shared" si="245"/>
        <v>41865.540486111109</v>
      </c>
      <c r="U1968" s="14" t="str">
        <f t="shared" si="246"/>
        <v>Jul</v>
      </c>
      <c r="V1968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370.13</v>
      </c>
      <c r="P1969" s="12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4">
        <f t="shared" si="244"/>
        <v>41730.663530092592</v>
      </c>
      <c r="T1969" s="14">
        <f t="shared" si="245"/>
        <v>41760.663530092592</v>
      </c>
      <c r="U1969" s="14" t="str">
        <f t="shared" si="246"/>
        <v>Apr</v>
      </c>
      <c r="V1969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284.96600000000001</v>
      </c>
      <c r="P1970" s="12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4">
        <f t="shared" si="244"/>
        <v>42676.586979166663</v>
      </c>
      <c r="T1970" s="14">
        <f t="shared" si="245"/>
        <v>42707.628645833334</v>
      </c>
      <c r="U1970" s="14" t="str">
        <f t="shared" si="246"/>
        <v>Nov</v>
      </c>
      <c r="V1970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579.08000000000004</v>
      </c>
      <c r="P1971" s="12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4">
        <f t="shared" si="244"/>
        <v>42557.792453703703</v>
      </c>
      <c r="T1971" s="14">
        <f t="shared" si="245"/>
        <v>42587.792453703703</v>
      </c>
      <c r="U1971" s="14" t="str">
        <f t="shared" si="246"/>
        <v>Jul</v>
      </c>
      <c r="V1971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1131.8</v>
      </c>
      <c r="P1972" s="1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4">
        <f t="shared" si="244"/>
        <v>41324.193298611113</v>
      </c>
      <c r="T1972" s="14">
        <f t="shared" si="245"/>
        <v>41384.151631944449</v>
      </c>
      <c r="U1972" s="14" t="str">
        <f t="shared" si="246"/>
        <v>Feb</v>
      </c>
      <c r="V1972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263.02771750000005</v>
      </c>
      <c r="P1973" s="12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4">
        <f t="shared" si="244"/>
        <v>41561.500706018516</v>
      </c>
      <c r="T1973" s="14">
        <f t="shared" si="245"/>
        <v>41593.166666666664</v>
      </c>
      <c r="U1973" s="14" t="str">
        <f t="shared" si="246"/>
        <v>Oct</v>
      </c>
      <c r="V1973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674.48</v>
      </c>
      <c r="P1974" s="12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4">
        <f t="shared" si="244"/>
        <v>41201.012083333335</v>
      </c>
      <c r="T1974" s="14">
        <f t="shared" si="245"/>
        <v>41231.053749999999</v>
      </c>
      <c r="U1974" s="14" t="str">
        <f t="shared" si="246"/>
        <v>Oct</v>
      </c>
      <c r="V1974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256.83081313131316</v>
      </c>
      <c r="P1975" s="12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4">
        <f t="shared" si="244"/>
        <v>42549.722962962958</v>
      </c>
      <c r="T1975" s="14">
        <f t="shared" si="245"/>
        <v>42588.291666666672</v>
      </c>
      <c r="U1975" s="14" t="str">
        <f t="shared" si="246"/>
        <v>Jun</v>
      </c>
      <c r="V1975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375.49599999999998</v>
      </c>
      <c r="P1976" s="12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4">
        <f t="shared" si="244"/>
        <v>41445.334131944444</v>
      </c>
      <c r="T1976" s="14">
        <f t="shared" si="245"/>
        <v>41505.334131944444</v>
      </c>
      <c r="U1976" s="14" t="str">
        <f t="shared" si="246"/>
        <v>Jun</v>
      </c>
      <c r="V1976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208.70837499999996</v>
      </c>
      <c r="P1977" s="12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4">
        <f t="shared" si="244"/>
        <v>41313.755219907405</v>
      </c>
      <c r="T1977" s="14">
        <f t="shared" si="245"/>
        <v>41343.755219907405</v>
      </c>
      <c r="U1977" s="14" t="str">
        <f t="shared" si="246"/>
        <v>Feb</v>
      </c>
      <c r="V1977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346.6</v>
      </c>
      <c r="P1978" s="12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4">
        <f t="shared" si="244"/>
        <v>41438.899594907409</v>
      </c>
      <c r="T1978" s="14">
        <f t="shared" si="245"/>
        <v>41468.899594907409</v>
      </c>
      <c r="U1978" s="14" t="str">
        <f t="shared" si="246"/>
        <v>Jun</v>
      </c>
      <c r="V1978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402.33</v>
      </c>
      <c r="P1979" s="12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4">
        <f t="shared" si="244"/>
        <v>42311.216898148152</v>
      </c>
      <c r="T1979" s="14">
        <f t="shared" si="245"/>
        <v>42357.332638888889</v>
      </c>
      <c r="U1979" s="14" t="str">
        <f t="shared" si="246"/>
        <v>Nov</v>
      </c>
      <c r="V1979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1026.8451399999999</v>
      </c>
      <c r="P1980" s="12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4">
        <f t="shared" si="244"/>
        <v>41039.225601851853</v>
      </c>
      <c r="T1980" s="14">
        <f t="shared" si="245"/>
        <v>41072.291666666664</v>
      </c>
      <c r="U1980" s="14" t="str">
        <f t="shared" si="246"/>
        <v>May</v>
      </c>
      <c r="V1980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114.901155</v>
      </c>
      <c r="P1981" s="12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4">
        <f t="shared" si="244"/>
        <v>42290.460023148145</v>
      </c>
      <c r="T1981" s="14">
        <f t="shared" si="245"/>
        <v>42327.207638888889</v>
      </c>
      <c r="U1981" s="14" t="str">
        <f t="shared" si="246"/>
        <v>Oct</v>
      </c>
      <c r="V1981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354.82402000000002</v>
      </c>
      <c r="P1982" s="1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4">
        <f t="shared" si="244"/>
        <v>42423.542384259257</v>
      </c>
      <c r="T1982" s="14">
        <f t="shared" si="245"/>
        <v>42463.500717592593</v>
      </c>
      <c r="U1982" s="14" t="str">
        <f t="shared" si="246"/>
        <v>Feb</v>
      </c>
      <c r="V1982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5.08</v>
      </c>
      <c r="P1983" s="12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4">
        <f t="shared" si="244"/>
        <v>41799.725289351853</v>
      </c>
      <c r="T1983" s="14">
        <f t="shared" si="245"/>
        <v>41829.725289351853</v>
      </c>
      <c r="U1983" s="14" t="str">
        <f t="shared" si="246"/>
        <v>Jun</v>
      </c>
      <c r="V1983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12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4">
        <f t="shared" si="244"/>
        <v>42678.586655092593</v>
      </c>
      <c r="T1984" s="14">
        <f t="shared" si="245"/>
        <v>42708.628321759257</v>
      </c>
      <c r="U1984" s="14" t="str">
        <f t="shared" si="246"/>
        <v>Nov</v>
      </c>
      <c r="V1984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4.3</v>
      </c>
      <c r="P1985" s="12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4">
        <f t="shared" si="244"/>
        <v>42593.011782407411</v>
      </c>
      <c r="T1985" s="14">
        <f t="shared" si="245"/>
        <v>42615.291666666672</v>
      </c>
      <c r="U1985" s="14" t="str">
        <f t="shared" si="246"/>
        <v>Aug</v>
      </c>
      <c r="V1985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21.146666666666665</v>
      </c>
      <c r="P1986" s="12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4">
        <f t="shared" si="244"/>
        <v>41913.790289351848</v>
      </c>
      <c r="T1986" s="14">
        <f t="shared" si="245"/>
        <v>41973.831956018519</v>
      </c>
      <c r="U1986" s="14" t="str">
        <f t="shared" si="246"/>
        <v>Oct</v>
      </c>
      <c r="V1986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(E1987/D1987)*100</f>
        <v>3.1875</v>
      </c>
      <c r="P1987" s="12">
        <f t="shared" ref="P1987:P2050" si="249">(E1987/L1987)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 - FIND("/",N1987))</f>
        <v>people</v>
      </c>
      <c r="S1987" s="14">
        <f t="shared" ref="S1987:S2050" si="252">(((J1987/60)/60)/24)+DATE(1970,1,1)</f>
        <v>42555.698738425926</v>
      </c>
      <c r="T1987" s="14">
        <f t="shared" ref="T1987:T2050" si="253">(((I1987/60)/60)/24)+DATE(1970,1,1)</f>
        <v>42584.958333333328</v>
      </c>
      <c r="U1987" s="14" t="str">
        <f t="shared" ref="U1987:U2050" si="254">TEXT(S1987,"mmm")</f>
        <v>Jul</v>
      </c>
      <c r="V1987">
        <f t="shared" ref="V1987:V2050" si="255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0.05</v>
      </c>
      <c r="P1988" s="12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4">
        <f t="shared" si="252"/>
        <v>42413.433831018512</v>
      </c>
      <c r="T1988" s="14">
        <f t="shared" si="253"/>
        <v>42443.392164351855</v>
      </c>
      <c r="U1988" s="14" t="str">
        <f t="shared" si="254"/>
        <v>Feb</v>
      </c>
      <c r="V1988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42.472727272727276</v>
      </c>
      <c r="P1989" s="12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4">
        <f t="shared" si="252"/>
        <v>42034.639768518522</v>
      </c>
      <c r="T1989" s="14">
        <f t="shared" si="253"/>
        <v>42064.639768518522</v>
      </c>
      <c r="U1989" s="14" t="str">
        <f t="shared" si="254"/>
        <v>Jan</v>
      </c>
      <c r="V1989">
        <f t="shared" si="255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0.41666666666666669</v>
      </c>
      <c r="P1990" s="12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4">
        <f t="shared" si="252"/>
        <v>42206.763217592597</v>
      </c>
      <c r="T1990" s="14">
        <f t="shared" si="253"/>
        <v>42236.763217592597</v>
      </c>
      <c r="U1990" s="14" t="str">
        <f t="shared" si="254"/>
        <v>Jul</v>
      </c>
      <c r="V1990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1</v>
      </c>
      <c r="P1991" s="12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4">
        <f t="shared" si="252"/>
        <v>42685.680648148147</v>
      </c>
      <c r="T1991" s="14">
        <f t="shared" si="253"/>
        <v>42715.680648148147</v>
      </c>
      <c r="U1991" s="14" t="str">
        <f t="shared" si="254"/>
        <v>Nov</v>
      </c>
      <c r="V1991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16.966666666666665</v>
      </c>
      <c r="P1992" s="1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4">
        <f t="shared" si="252"/>
        <v>42398.195972222224</v>
      </c>
      <c r="T1992" s="14">
        <f t="shared" si="253"/>
        <v>42413.195972222224</v>
      </c>
      <c r="U1992" s="14" t="str">
        <f t="shared" si="254"/>
        <v>Jan</v>
      </c>
      <c r="V1992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7.0000000000000009</v>
      </c>
      <c r="P1993" s="12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4">
        <f t="shared" si="252"/>
        <v>42167.89335648148</v>
      </c>
      <c r="T1993" s="14">
        <f t="shared" si="253"/>
        <v>42188.89335648148</v>
      </c>
      <c r="U1993" s="14" t="str">
        <f t="shared" si="254"/>
        <v>Jun</v>
      </c>
      <c r="V1993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0.13333333333333333</v>
      </c>
      <c r="P1994" s="12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4">
        <f t="shared" si="252"/>
        <v>42023.143414351856</v>
      </c>
      <c r="T1994" s="14">
        <f t="shared" si="253"/>
        <v>42053.143414351856</v>
      </c>
      <c r="U1994" s="14" t="str">
        <f t="shared" si="254"/>
        <v>Jan</v>
      </c>
      <c r="V1994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12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4">
        <f t="shared" si="252"/>
        <v>42329.58839120371</v>
      </c>
      <c r="T1995" s="14">
        <f t="shared" si="253"/>
        <v>42359.58839120371</v>
      </c>
      <c r="U1995" s="14" t="str">
        <f t="shared" si="254"/>
        <v>Nov</v>
      </c>
      <c r="V1995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12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4">
        <f t="shared" si="252"/>
        <v>42651.006273148145</v>
      </c>
      <c r="T1996" s="14">
        <f t="shared" si="253"/>
        <v>42711.047939814816</v>
      </c>
      <c r="U1996" s="14" t="str">
        <f t="shared" si="254"/>
        <v>Oct</v>
      </c>
      <c r="V1996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</v>
      </c>
      <c r="P1997" s="12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4">
        <f t="shared" si="252"/>
        <v>42181.902037037042</v>
      </c>
      <c r="T1997" s="14">
        <f t="shared" si="253"/>
        <v>42201.902037037042</v>
      </c>
      <c r="U1997" s="14" t="str">
        <f t="shared" si="254"/>
        <v>Jun</v>
      </c>
      <c r="V1997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12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4">
        <f t="shared" si="252"/>
        <v>41800.819571759261</v>
      </c>
      <c r="T1998" s="14">
        <f t="shared" si="253"/>
        <v>41830.819571759261</v>
      </c>
      <c r="U1998" s="14" t="str">
        <f t="shared" si="254"/>
        <v>Jun</v>
      </c>
      <c r="V1998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12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4">
        <f t="shared" si="252"/>
        <v>41847.930694444447</v>
      </c>
      <c r="T1999" s="14">
        <f t="shared" si="253"/>
        <v>41877.930694444447</v>
      </c>
      <c r="U1999" s="14" t="str">
        <f t="shared" si="254"/>
        <v>Jul</v>
      </c>
      <c r="V1999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26.200000000000003</v>
      </c>
      <c r="P2000" s="12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4">
        <f t="shared" si="252"/>
        <v>41807.118495370371</v>
      </c>
      <c r="T2000" s="14">
        <f t="shared" si="253"/>
        <v>41852.118495370371</v>
      </c>
      <c r="U2000" s="14" t="str">
        <f t="shared" si="254"/>
        <v>Jun</v>
      </c>
      <c r="V2000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0.76129032258064511</v>
      </c>
      <c r="P2001" s="12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4">
        <f t="shared" si="252"/>
        <v>41926.482731481483</v>
      </c>
      <c r="T2001" s="14">
        <f t="shared" si="253"/>
        <v>41956.524398148147</v>
      </c>
      <c r="U2001" s="14" t="str">
        <f t="shared" si="254"/>
        <v>Oct</v>
      </c>
      <c r="V2001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12.5</v>
      </c>
      <c r="P2002" s="1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4">
        <f t="shared" si="252"/>
        <v>42345.951539351852</v>
      </c>
      <c r="T2002" s="14">
        <f t="shared" si="253"/>
        <v>42375.951539351852</v>
      </c>
      <c r="U2002" s="14" t="str">
        <f t="shared" si="254"/>
        <v>Dec</v>
      </c>
      <c r="V2002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382.12909090909091</v>
      </c>
      <c r="P2003" s="12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4">
        <f t="shared" si="252"/>
        <v>42136.209675925929</v>
      </c>
      <c r="T2003" s="14">
        <f t="shared" si="253"/>
        <v>42167.833333333328</v>
      </c>
      <c r="U2003" s="14" t="str">
        <f t="shared" si="254"/>
        <v>May</v>
      </c>
      <c r="V2003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216.79422000000002</v>
      </c>
      <c r="P2004" s="12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4">
        <f t="shared" si="252"/>
        <v>42728.71230324074</v>
      </c>
      <c r="T2004" s="14">
        <f t="shared" si="253"/>
        <v>42758.71230324074</v>
      </c>
      <c r="U2004" s="14" t="str">
        <f t="shared" si="254"/>
        <v>Dec</v>
      </c>
      <c r="V2004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312</v>
      </c>
      <c r="P2005" s="12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4">
        <f t="shared" si="252"/>
        <v>40347.125601851854</v>
      </c>
      <c r="T2005" s="14">
        <f t="shared" si="253"/>
        <v>40361.958333333336</v>
      </c>
      <c r="U2005" s="14" t="str">
        <f t="shared" si="254"/>
        <v>Jun</v>
      </c>
      <c r="V2005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234.42048</v>
      </c>
      <c r="P2006" s="12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4">
        <f t="shared" si="252"/>
        <v>41800.604895833334</v>
      </c>
      <c r="T2006" s="14">
        <f t="shared" si="253"/>
        <v>41830.604895833334</v>
      </c>
      <c r="U2006" s="14" t="str">
        <f t="shared" si="254"/>
        <v>Jun</v>
      </c>
      <c r="V2006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123.68010000000001</v>
      </c>
      <c r="P2007" s="12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4">
        <f t="shared" si="252"/>
        <v>41535.812708333331</v>
      </c>
      <c r="T2007" s="14">
        <f t="shared" si="253"/>
        <v>41563.165972222225</v>
      </c>
      <c r="U2007" s="14" t="str">
        <f t="shared" si="254"/>
        <v>Sep</v>
      </c>
      <c r="V2007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247.84</v>
      </c>
      <c r="P2008" s="12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4">
        <f t="shared" si="252"/>
        <v>41941.500520833331</v>
      </c>
      <c r="T2008" s="14">
        <f t="shared" si="253"/>
        <v>41976.542187500003</v>
      </c>
      <c r="U2008" s="14" t="str">
        <f t="shared" si="254"/>
        <v>Oct</v>
      </c>
      <c r="V2008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115.7092</v>
      </c>
      <c r="P2009" s="12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4">
        <f t="shared" si="252"/>
        <v>40347.837800925925</v>
      </c>
      <c r="T2009" s="14">
        <f t="shared" si="253"/>
        <v>40414.166666666664</v>
      </c>
      <c r="U2009" s="14" t="str">
        <f t="shared" si="254"/>
        <v>Jun</v>
      </c>
      <c r="V2009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117.07484768810599</v>
      </c>
      <c r="P2010" s="12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4">
        <f t="shared" si="252"/>
        <v>40761.604421296295</v>
      </c>
      <c r="T2010" s="14">
        <f t="shared" si="253"/>
        <v>40805.604421296295</v>
      </c>
      <c r="U2010" s="14" t="str">
        <f t="shared" si="254"/>
        <v>Aug</v>
      </c>
      <c r="V2010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305.15800000000002</v>
      </c>
      <c r="P2011" s="12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4">
        <f t="shared" si="252"/>
        <v>42661.323414351849</v>
      </c>
      <c r="T2011" s="14">
        <f t="shared" si="253"/>
        <v>42697.365081018521</v>
      </c>
      <c r="U2011" s="14" t="str">
        <f t="shared" si="254"/>
        <v>Oct</v>
      </c>
      <c r="V2011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320.05299999999994</v>
      </c>
      <c r="P2012" s="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4">
        <f t="shared" si="252"/>
        <v>42570.996423611112</v>
      </c>
      <c r="T2012" s="14">
        <f t="shared" si="253"/>
        <v>42600.996423611112</v>
      </c>
      <c r="U2012" s="14" t="str">
        <f t="shared" si="254"/>
        <v>Jul</v>
      </c>
      <c r="V2012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819.56399999999996</v>
      </c>
      <c r="P2013" s="12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4">
        <f t="shared" si="252"/>
        <v>42347.358483796299</v>
      </c>
      <c r="T2013" s="14">
        <f t="shared" si="253"/>
        <v>42380.958333333328</v>
      </c>
      <c r="U2013" s="14" t="str">
        <f t="shared" si="254"/>
        <v>Dec</v>
      </c>
      <c r="V2013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234.90000000000003</v>
      </c>
      <c r="P2014" s="12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4">
        <f t="shared" si="252"/>
        <v>42010.822233796294</v>
      </c>
      <c r="T2014" s="14">
        <f t="shared" si="253"/>
        <v>42040.822233796294</v>
      </c>
      <c r="U2014" s="14" t="str">
        <f t="shared" si="254"/>
        <v>Jan</v>
      </c>
      <c r="V2014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494.91374999999999</v>
      </c>
      <c r="P2015" s="12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4">
        <f t="shared" si="252"/>
        <v>42499.960810185185</v>
      </c>
      <c r="T2015" s="14">
        <f t="shared" si="253"/>
        <v>42559.960810185185</v>
      </c>
      <c r="U2015" s="14" t="str">
        <f t="shared" si="254"/>
        <v>May</v>
      </c>
      <c r="V2015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7813.7822333333334</v>
      </c>
      <c r="P2016" s="12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4">
        <f t="shared" si="252"/>
        <v>41324.214571759258</v>
      </c>
      <c r="T2016" s="14">
        <f t="shared" si="253"/>
        <v>41358.172905092593</v>
      </c>
      <c r="U2016" s="14" t="str">
        <f t="shared" si="254"/>
        <v>Feb</v>
      </c>
      <c r="V2016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113.00013888888888</v>
      </c>
      <c r="P2017" s="12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4">
        <f t="shared" si="252"/>
        <v>40765.876886574071</v>
      </c>
      <c r="T2017" s="14">
        <f t="shared" si="253"/>
        <v>40795.876886574071</v>
      </c>
      <c r="U2017" s="14" t="str">
        <f t="shared" si="254"/>
        <v>Aug</v>
      </c>
      <c r="V2017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921.54219999999998</v>
      </c>
      <c r="P2018" s="12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4">
        <f t="shared" si="252"/>
        <v>41312.88077546296</v>
      </c>
      <c r="T2018" s="14">
        <f t="shared" si="253"/>
        <v>41342.88077546296</v>
      </c>
      <c r="U2018" s="14" t="str">
        <f t="shared" si="254"/>
        <v>Feb</v>
      </c>
      <c r="V2018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125.10239999999999</v>
      </c>
      <c r="P2019" s="12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4">
        <f t="shared" si="252"/>
        <v>40961.057349537034</v>
      </c>
      <c r="T2019" s="14">
        <f t="shared" si="253"/>
        <v>40992.166666666664</v>
      </c>
      <c r="U2019" s="14" t="str">
        <f t="shared" si="254"/>
        <v>Feb</v>
      </c>
      <c r="V2019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102.24343076923077</v>
      </c>
      <c r="P2020" s="12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4">
        <f t="shared" si="252"/>
        <v>42199.365844907406</v>
      </c>
      <c r="T2020" s="14">
        <f t="shared" si="253"/>
        <v>42229.365844907406</v>
      </c>
      <c r="U2020" s="14" t="str">
        <f t="shared" si="254"/>
        <v>Jul</v>
      </c>
      <c r="V2020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484.90975000000003</v>
      </c>
      <c r="P2021" s="12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4">
        <f t="shared" si="252"/>
        <v>42605.70857638889</v>
      </c>
      <c r="T2021" s="14">
        <f t="shared" si="253"/>
        <v>42635.70857638889</v>
      </c>
      <c r="U2021" s="14" t="str">
        <f t="shared" si="254"/>
        <v>Aug</v>
      </c>
      <c r="V2021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192.33333333333334</v>
      </c>
      <c r="P2022" s="1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4">
        <f t="shared" si="252"/>
        <v>41737.097499999996</v>
      </c>
      <c r="T2022" s="14">
        <f t="shared" si="253"/>
        <v>41773.961111111108</v>
      </c>
      <c r="U2022" s="14" t="str">
        <f t="shared" si="254"/>
        <v>Apr</v>
      </c>
      <c r="V2022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281.10000000000002</v>
      </c>
      <c r="P2023" s="12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4">
        <f t="shared" si="252"/>
        <v>41861.070567129631</v>
      </c>
      <c r="T2023" s="14">
        <f t="shared" si="253"/>
        <v>41906.070567129631</v>
      </c>
      <c r="U2023" s="14" t="str">
        <f t="shared" si="254"/>
        <v>Aug</v>
      </c>
      <c r="V2023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125.13700000000001</v>
      </c>
      <c r="P2024" s="12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4">
        <f t="shared" si="252"/>
        <v>42502.569120370375</v>
      </c>
      <c r="T2024" s="14">
        <f t="shared" si="253"/>
        <v>42532.569120370375</v>
      </c>
      <c r="U2024" s="14" t="str">
        <f t="shared" si="254"/>
        <v>May</v>
      </c>
      <c r="V2024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161.459</v>
      </c>
      <c r="P2025" s="12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4">
        <f t="shared" si="252"/>
        <v>42136.420752314814</v>
      </c>
      <c r="T2025" s="14">
        <f t="shared" si="253"/>
        <v>42166.420752314814</v>
      </c>
      <c r="U2025" s="14" t="str">
        <f t="shared" si="254"/>
        <v>May</v>
      </c>
      <c r="V2025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585.35</v>
      </c>
      <c r="P2026" s="12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4">
        <f t="shared" si="252"/>
        <v>41099.966944444444</v>
      </c>
      <c r="T2026" s="14">
        <f t="shared" si="253"/>
        <v>41134.125</v>
      </c>
      <c r="U2026" s="14" t="str">
        <f t="shared" si="254"/>
        <v>Jul</v>
      </c>
      <c r="V2026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201.14999999999998</v>
      </c>
      <c r="P2027" s="12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4">
        <f t="shared" si="252"/>
        <v>42136.184560185182</v>
      </c>
      <c r="T2027" s="14">
        <f t="shared" si="253"/>
        <v>42166.184560185182</v>
      </c>
      <c r="U2027" s="14" t="str">
        <f t="shared" si="254"/>
        <v>May</v>
      </c>
      <c r="V2027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133.48307999999997</v>
      </c>
      <c r="P2028" s="12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4">
        <f t="shared" si="252"/>
        <v>41704.735937500001</v>
      </c>
      <c r="T2028" s="14">
        <f t="shared" si="253"/>
        <v>41750.165972222225</v>
      </c>
      <c r="U2028" s="14" t="str">
        <f t="shared" si="254"/>
        <v>Mar</v>
      </c>
      <c r="V2028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120.24900000000001</v>
      </c>
      <c r="P2029" s="12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4">
        <f t="shared" si="252"/>
        <v>42048.813877314817</v>
      </c>
      <c r="T2029" s="14">
        <f t="shared" si="253"/>
        <v>42093.772210648152</v>
      </c>
      <c r="U2029" s="14" t="str">
        <f t="shared" si="254"/>
        <v>Feb</v>
      </c>
      <c r="V2029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126.16666666666667</v>
      </c>
      <c r="P2030" s="12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4">
        <f t="shared" si="252"/>
        <v>40215.919050925928</v>
      </c>
      <c r="T2030" s="14">
        <f t="shared" si="253"/>
        <v>40252.913194444445</v>
      </c>
      <c r="U2030" s="14" t="str">
        <f t="shared" si="254"/>
        <v>Feb</v>
      </c>
      <c r="V2030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361.2</v>
      </c>
      <c r="P2031" s="12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4">
        <f t="shared" si="252"/>
        <v>41848.021770833337</v>
      </c>
      <c r="T2031" s="14">
        <f t="shared" si="253"/>
        <v>41878.021770833337</v>
      </c>
      <c r="U2031" s="14" t="str">
        <f t="shared" si="254"/>
        <v>Jul</v>
      </c>
      <c r="V2031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226.239013671875</v>
      </c>
      <c r="P2032" s="1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4">
        <f t="shared" si="252"/>
        <v>41212.996481481481</v>
      </c>
      <c r="T2032" s="14">
        <f t="shared" si="253"/>
        <v>41242.996481481481</v>
      </c>
      <c r="U2032" s="14" t="str">
        <f t="shared" si="254"/>
        <v>Oct</v>
      </c>
      <c r="V2032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120.35</v>
      </c>
      <c r="P2033" s="12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4">
        <f t="shared" si="252"/>
        <v>41975.329317129625</v>
      </c>
      <c r="T2033" s="14">
        <f t="shared" si="253"/>
        <v>42013.041666666672</v>
      </c>
      <c r="U2033" s="14" t="str">
        <f t="shared" si="254"/>
        <v>Dec</v>
      </c>
      <c r="V2033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304.18799999999999</v>
      </c>
      <c r="P2034" s="12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4">
        <f t="shared" si="252"/>
        <v>42689.565671296295</v>
      </c>
      <c r="T2034" s="14">
        <f t="shared" si="253"/>
        <v>42719.208333333328</v>
      </c>
      <c r="U2034" s="14" t="str">
        <f t="shared" si="254"/>
        <v>Nov</v>
      </c>
      <c r="V2034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178.67599999999999</v>
      </c>
      <c r="P2035" s="12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4">
        <f t="shared" si="252"/>
        <v>41725.082384259258</v>
      </c>
      <c r="T2035" s="14">
        <f t="shared" si="253"/>
        <v>41755.082384259258</v>
      </c>
      <c r="U2035" s="14" t="str">
        <f t="shared" si="254"/>
        <v>Mar</v>
      </c>
      <c r="V2035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386.81998717948721</v>
      </c>
      <c r="P2036" s="12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4">
        <f t="shared" si="252"/>
        <v>42076.130011574074</v>
      </c>
      <c r="T2036" s="14">
        <f t="shared" si="253"/>
        <v>42131.290277777778</v>
      </c>
      <c r="U2036" s="14" t="str">
        <f t="shared" si="254"/>
        <v>Mar</v>
      </c>
      <c r="V2036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211.03642500000004</v>
      </c>
      <c r="P2037" s="12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4">
        <f t="shared" si="252"/>
        <v>42311.625081018516</v>
      </c>
      <c r="T2037" s="14">
        <f t="shared" si="253"/>
        <v>42357.041666666672</v>
      </c>
      <c r="U2037" s="14" t="str">
        <f t="shared" si="254"/>
        <v>Nov</v>
      </c>
      <c r="V2037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131.66833333333335</v>
      </c>
      <c r="P2038" s="12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4">
        <f t="shared" si="252"/>
        <v>41738.864803240744</v>
      </c>
      <c r="T2038" s="14">
        <f t="shared" si="253"/>
        <v>41768.864803240744</v>
      </c>
      <c r="U2038" s="14" t="str">
        <f t="shared" si="254"/>
        <v>Apr</v>
      </c>
      <c r="V2038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300.47639999999996</v>
      </c>
      <c r="P2039" s="12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4">
        <f t="shared" si="252"/>
        <v>41578.210104166668</v>
      </c>
      <c r="T2039" s="14">
        <f t="shared" si="253"/>
        <v>41638.251770833333</v>
      </c>
      <c r="U2039" s="14" t="str">
        <f t="shared" si="254"/>
        <v>Oct</v>
      </c>
      <c r="V2039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420.51249999999999</v>
      </c>
      <c r="P2040" s="12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4">
        <f t="shared" si="252"/>
        <v>41424.27107638889</v>
      </c>
      <c r="T2040" s="14">
        <f t="shared" si="253"/>
        <v>41456.75</v>
      </c>
      <c r="U2040" s="14" t="str">
        <f t="shared" si="254"/>
        <v>May</v>
      </c>
      <c r="V2040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136.21680000000001</v>
      </c>
      <c r="P2041" s="12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4">
        <f t="shared" si="252"/>
        <v>42675.438946759255</v>
      </c>
      <c r="T2041" s="14">
        <f t="shared" si="253"/>
        <v>42705.207638888889</v>
      </c>
      <c r="U2041" s="14" t="str">
        <f t="shared" si="254"/>
        <v>Nov</v>
      </c>
      <c r="V2041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248.17133333333334</v>
      </c>
      <c r="P2042" s="1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4">
        <f t="shared" si="252"/>
        <v>41578.927118055559</v>
      </c>
      <c r="T2042" s="14">
        <f t="shared" si="253"/>
        <v>41593.968784722223</v>
      </c>
      <c r="U2042" s="14" t="str">
        <f t="shared" si="254"/>
        <v>Oct</v>
      </c>
      <c r="V2042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181.86315789473684</v>
      </c>
      <c r="P2043" s="12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4">
        <f t="shared" si="252"/>
        <v>42654.525775462964</v>
      </c>
      <c r="T2043" s="14">
        <f t="shared" si="253"/>
        <v>42684.567442129628</v>
      </c>
      <c r="U2043" s="14" t="str">
        <f t="shared" si="254"/>
        <v>Oct</v>
      </c>
      <c r="V2043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123.53</v>
      </c>
      <c r="P2044" s="12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4">
        <f t="shared" si="252"/>
        <v>42331.708032407405</v>
      </c>
      <c r="T2044" s="14">
        <f t="shared" si="253"/>
        <v>42391.708032407405</v>
      </c>
      <c r="U2044" s="14" t="str">
        <f t="shared" si="254"/>
        <v>Nov</v>
      </c>
      <c r="V2044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506.20938628158842</v>
      </c>
      <c r="P2045" s="12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4">
        <f t="shared" si="252"/>
        <v>42661.176817129628</v>
      </c>
      <c r="T2045" s="14">
        <f t="shared" si="253"/>
        <v>42715.207638888889</v>
      </c>
      <c r="U2045" s="14" t="str">
        <f t="shared" si="254"/>
        <v>Oct</v>
      </c>
      <c r="V2045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108.21333333333334</v>
      </c>
      <c r="P2046" s="12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4">
        <f t="shared" si="252"/>
        <v>42138.684189814812</v>
      </c>
      <c r="T2046" s="14">
        <f t="shared" si="253"/>
        <v>42168.684189814812</v>
      </c>
      <c r="U2046" s="14" t="str">
        <f t="shared" si="254"/>
        <v>May</v>
      </c>
      <c r="V2046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819.18387755102037</v>
      </c>
      <c r="P2047" s="12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4">
        <f t="shared" si="252"/>
        <v>41069.088506944441</v>
      </c>
      <c r="T2047" s="14">
        <f t="shared" si="253"/>
        <v>41099.088506944441</v>
      </c>
      <c r="U2047" s="14" t="str">
        <f t="shared" si="254"/>
        <v>Jun</v>
      </c>
      <c r="V2047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121.10000000000001</v>
      </c>
      <c r="P2048" s="12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4">
        <f t="shared" si="252"/>
        <v>41387.171805555554</v>
      </c>
      <c r="T2048" s="14">
        <f t="shared" si="253"/>
        <v>41417.171805555554</v>
      </c>
      <c r="U2048" s="14" t="str">
        <f t="shared" si="254"/>
        <v>Apr</v>
      </c>
      <c r="V2048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102.99897959183673</v>
      </c>
      <c r="P2049" s="12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4">
        <f t="shared" si="252"/>
        <v>42081.903587962966</v>
      </c>
      <c r="T2049" s="14">
        <f t="shared" si="253"/>
        <v>42111</v>
      </c>
      <c r="U2049" s="14" t="str">
        <f t="shared" si="254"/>
        <v>Mar</v>
      </c>
      <c r="V2049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148.33229411764705</v>
      </c>
      <c r="P2050" s="12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4">
        <f t="shared" si="252"/>
        <v>41387.651516203703</v>
      </c>
      <c r="T2050" s="14">
        <f t="shared" si="253"/>
        <v>41417.651516203703</v>
      </c>
      <c r="U2050" s="14" t="str">
        <f t="shared" si="254"/>
        <v>Apr</v>
      </c>
      <c r="V2050">
        <f t="shared" si="255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(E2051/D2051)*100</f>
        <v>120.19070000000001</v>
      </c>
      <c r="P2051" s="12">
        <f t="shared" ref="P2051:P2114" si="257">(E2051/L2051)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 - FIND("/",N2051))</f>
        <v>hardware</v>
      </c>
      <c r="S2051" s="14">
        <f t="shared" ref="S2051:S2114" si="260">(((J2051/60)/60)/24)+DATE(1970,1,1)</f>
        <v>41575.527349537035</v>
      </c>
      <c r="T2051" s="14">
        <f t="shared" ref="T2051:T2114" si="261">(((I2051/60)/60)/24)+DATE(1970,1,1)</f>
        <v>41610.957638888889</v>
      </c>
      <c r="U2051" s="14" t="str">
        <f t="shared" ref="U2051:U2114" si="262">TEXT(S2051,"mmm")</f>
        <v>Oct</v>
      </c>
      <c r="V2051">
        <f t="shared" ref="V2051:V2114" si="263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473.27000000000004</v>
      </c>
      <c r="P2052" s="1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4">
        <f t="shared" si="260"/>
        <v>42115.071504629625</v>
      </c>
      <c r="T2052" s="14">
        <f t="shared" si="261"/>
        <v>42155.071504629625</v>
      </c>
      <c r="U2052" s="14" t="str">
        <f t="shared" si="262"/>
        <v>Apr</v>
      </c>
      <c r="V2052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130.36250000000001</v>
      </c>
      <c r="P2053" s="12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4">
        <f t="shared" si="260"/>
        <v>41604.022418981483</v>
      </c>
      <c r="T2053" s="14">
        <f t="shared" si="261"/>
        <v>41634.022418981483</v>
      </c>
      <c r="U2053" s="14" t="str">
        <f t="shared" si="262"/>
        <v>Nov</v>
      </c>
      <c r="V2053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353.048</v>
      </c>
      <c r="P2054" s="12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4">
        <f t="shared" si="260"/>
        <v>42375.08394675926</v>
      </c>
      <c r="T2054" s="14">
        <f t="shared" si="261"/>
        <v>42420.08394675926</v>
      </c>
      <c r="U2054" s="14" t="str">
        <f t="shared" si="262"/>
        <v>Jan</v>
      </c>
      <c r="V2054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101.02</v>
      </c>
      <c r="P2055" s="12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4">
        <f t="shared" si="260"/>
        <v>42303.617488425924</v>
      </c>
      <c r="T2055" s="14">
        <f t="shared" si="261"/>
        <v>42333.659155092595</v>
      </c>
      <c r="U2055" s="14" t="str">
        <f t="shared" si="262"/>
        <v>Oct</v>
      </c>
      <c r="V2055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113.59142857142857</v>
      </c>
      <c r="P2056" s="12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4">
        <f t="shared" si="260"/>
        <v>41731.520949074074</v>
      </c>
      <c r="T2056" s="14">
        <f t="shared" si="261"/>
        <v>41761.520949074074</v>
      </c>
      <c r="U2056" s="14" t="str">
        <f t="shared" si="262"/>
        <v>Apr</v>
      </c>
      <c r="V2056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167.41666666666666</v>
      </c>
      <c r="P2057" s="12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4">
        <f t="shared" si="260"/>
        <v>41946.674108796295</v>
      </c>
      <c r="T2057" s="14">
        <f t="shared" si="261"/>
        <v>41976.166666666672</v>
      </c>
      <c r="U2057" s="14" t="str">
        <f t="shared" si="262"/>
        <v>Nov</v>
      </c>
      <c r="V2057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153.452</v>
      </c>
      <c r="P2058" s="12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4">
        <f t="shared" si="260"/>
        <v>41351.76090277778</v>
      </c>
      <c r="T2058" s="14">
        <f t="shared" si="261"/>
        <v>41381.76090277778</v>
      </c>
      <c r="U2058" s="14" t="str">
        <f t="shared" si="262"/>
        <v>Mar</v>
      </c>
      <c r="V2058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202.23220000000001</v>
      </c>
      <c r="P2059" s="12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4">
        <f t="shared" si="260"/>
        <v>42396.494583333333</v>
      </c>
      <c r="T2059" s="14">
        <f t="shared" si="261"/>
        <v>42426.494583333333</v>
      </c>
      <c r="U2059" s="14" t="str">
        <f t="shared" si="262"/>
        <v>Jan</v>
      </c>
      <c r="V2059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168.28125</v>
      </c>
      <c r="P2060" s="12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4">
        <f t="shared" si="260"/>
        <v>42026.370717592596</v>
      </c>
      <c r="T2060" s="14">
        <f t="shared" si="261"/>
        <v>42065.833333333328</v>
      </c>
      <c r="U2060" s="14" t="str">
        <f t="shared" si="262"/>
        <v>Jan</v>
      </c>
      <c r="V2060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143.45666666666668</v>
      </c>
      <c r="P2061" s="12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4">
        <f t="shared" si="260"/>
        <v>42361.602476851855</v>
      </c>
      <c r="T2061" s="14">
        <f t="shared" si="261"/>
        <v>42400.915972222225</v>
      </c>
      <c r="U2061" s="14" t="str">
        <f t="shared" si="262"/>
        <v>Dec</v>
      </c>
      <c r="V2061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196.4</v>
      </c>
      <c r="P2062" s="1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4">
        <f t="shared" si="260"/>
        <v>41783.642939814818</v>
      </c>
      <c r="T2062" s="14">
        <f t="shared" si="261"/>
        <v>41843.642939814818</v>
      </c>
      <c r="U2062" s="14" t="str">
        <f t="shared" si="262"/>
        <v>May</v>
      </c>
      <c r="V2062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107.91999999999999</v>
      </c>
      <c r="P2063" s="12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4">
        <f t="shared" si="260"/>
        <v>42705.764513888891</v>
      </c>
      <c r="T2063" s="14">
        <f t="shared" si="261"/>
        <v>42735.764513888891</v>
      </c>
      <c r="U2063" s="14" t="str">
        <f t="shared" si="262"/>
        <v>Dec</v>
      </c>
      <c r="V2063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114.97699999999999</v>
      </c>
      <c r="P2064" s="12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4">
        <f t="shared" si="260"/>
        <v>42423.3830787037</v>
      </c>
      <c r="T2064" s="14">
        <f t="shared" si="261"/>
        <v>42453.341412037036</v>
      </c>
      <c r="U2064" s="14" t="str">
        <f t="shared" si="262"/>
        <v>Feb</v>
      </c>
      <c r="V2064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148.04999999999998</v>
      </c>
      <c r="P2065" s="12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4">
        <f t="shared" si="260"/>
        <v>42472.73265046296</v>
      </c>
      <c r="T2065" s="14">
        <f t="shared" si="261"/>
        <v>42505.73265046296</v>
      </c>
      <c r="U2065" s="14" t="str">
        <f t="shared" si="262"/>
        <v>Apr</v>
      </c>
      <c r="V2065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191.16676082790633</v>
      </c>
      <c r="P2066" s="12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4">
        <f t="shared" si="260"/>
        <v>41389.364849537036</v>
      </c>
      <c r="T2066" s="14">
        <f t="shared" si="261"/>
        <v>41425.5</v>
      </c>
      <c r="U2066" s="14" t="str">
        <f t="shared" si="262"/>
        <v>Apr</v>
      </c>
      <c r="V2066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199.215125</v>
      </c>
      <c r="P2067" s="12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4">
        <f t="shared" si="260"/>
        <v>41603.333668981482</v>
      </c>
      <c r="T2067" s="14">
        <f t="shared" si="261"/>
        <v>41633.333668981482</v>
      </c>
      <c r="U2067" s="14" t="str">
        <f t="shared" si="262"/>
        <v>Nov</v>
      </c>
      <c r="V2067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218.6</v>
      </c>
      <c r="P2068" s="12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4">
        <f t="shared" si="260"/>
        <v>41844.771793981483</v>
      </c>
      <c r="T2068" s="14">
        <f t="shared" si="261"/>
        <v>41874.771793981483</v>
      </c>
      <c r="U2068" s="14" t="str">
        <f t="shared" si="262"/>
        <v>Jul</v>
      </c>
      <c r="V2068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126.86868686868686</v>
      </c>
      <c r="P2069" s="12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4">
        <f t="shared" si="260"/>
        <v>42115.853888888887</v>
      </c>
      <c r="T2069" s="14">
        <f t="shared" si="261"/>
        <v>42148.853888888887</v>
      </c>
      <c r="U2069" s="14" t="str">
        <f t="shared" si="262"/>
        <v>Apr</v>
      </c>
      <c r="V2069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105.22388000000001</v>
      </c>
      <c r="P2070" s="12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4">
        <f t="shared" si="260"/>
        <v>42633.841608796298</v>
      </c>
      <c r="T2070" s="14">
        <f t="shared" si="261"/>
        <v>42663.841608796298</v>
      </c>
      <c r="U2070" s="14" t="str">
        <f t="shared" si="262"/>
        <v>Sep</v>
      </c>
      <c r="V2070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128.40666000000002</v>
      </c>
      <c r="P2071" s="12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4">
        <f t="shared" si="260"/>
        <v>42340.972118055557</v>
      </c>
      <c r="T2071" s="14">
        <f t="shared" si="261"/>
        <v>42371.972118055557</v>
      </c>
      <c r="U2071" s="14" t="str">
        <f t="shared" si="262"/>
        <v>Dec</v>
      </c>
      <c r="V2071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317.3272</v>
      </c>
      <c r="P2072" s="1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4">
        <f t="shared" si="260"/>
        <v>42519.6565162037</v>
      </c>
      <c r="T2072" s="14">
        <f t="shared" si="261"/>
        <v>42549.6565162037</v>
      </c>
      <c r="U2072" s="14" t="str">
        <f t="shared" si="262"/>
        <v>May</v>
      </c>
      <c r="V2072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280.73</v>
      </c>
      <c r="P2073" s="12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4">
        <f t="shared" si="260"/>
        <v>42600.278749999998</v>
      </c>
      <c r="T2073" s="14">
        <f t="shared" si="261"/>
        <v>42645.278749999998</v>
      </c>
      <c r="U2073" s="14" t="str">
        <f t="shared" si="262"/>
        <v>Aug</v>
      </c>
      <c r="V2073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110.73146853146854</v>
      </c>
      <c r="P2074" s="12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4">
        <f t="shared" si="260"/>
        <v>42467.581388888888</v>
      </c>
      <c r="T2074" s="14">
        <f t="shared" si="261"/>
        <v>42497.581388888888</v>
      </c>
      <c r="U2074" s="14" t="str">
        <f t="shared" si="262"/>
        <v>Apr</v>
      </c>
      <c r="V2074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152.60429999999999</v>
      </c>
      <c r="P2075" s="12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4">
        <f t="shared" si="260"/>
        <v>42087.668032407411</v>
      </c>
      <c r="T2075" s="14">
        <f t="shared" si="261"/>
        <v>42132.668032407411</v>
      </c>
      <c r="U2075" s="14" t="str">
        <f t="shared" si="262"/>
        <v>Mar</v>
      </c>
      <c r="V2075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102.49999999999999</v>
      </c>
      <c r="P2076" s="12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4">
        <f t="shared" si="260"/>
        <v>42466.826180555552</v>
      </c>
      <c r="T2076" s="14">
        <f t="shared" si="261"/>
        <v>42496.826180555552</v>
      </c>
      <c r="U2076" s="14" t="str">
        <f t="shared" si="262"/>
        <v>Apr</v>
      </c>
      <c r="V2076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1678.3738373837384</v>
      </c>
      <c r="P2077" s="12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4">
        <f t="shared" si="260"/>
        <v>41450.681574074071</v>
      </c>
      <c r="T2077" s="14">
        <f t="shared" si="261"/>
        <v>41480.681574074071</v>
      </c>
      <c r="U2077" s="14" t="str">
        <f t="shared" si="262"/>
        <v>Jun</v>
      </c>
      <c r="V2077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543.349156424581</v>
      </c>
      <c r="P2078" s="12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4">
        <f t="shared" si="260"/>
        <v>41803.880659722221</v>
      </c>
      <c r="T2078" s="14">
        <f t="shared" si="261"/>
        <v>41843.880659722221</v>
      </c>
      <c r="U2078" s="14" t="str">
        <f t="shared" si="262"/>
        <v>Jun</v>
      </c>
      <c r="V2078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115.50800000000001</v>
      </c>
      <c r="P2079" s="12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4">
        <f t="shared" si="260"/>
        <v>42103.042546296296</v>
      </c>
      <c r="T2079" s="14">
        <f t="shared" si="261"/>
        <v>42160.875</v>
      </c>
      <c r="U2079" s="14" t="str">
        <f t="shared" si="262"/>
        <v>Apr</v>
      </c>
      <c r="V2079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131.20499999999998</v>
      </c>
      <c r="P2080" s="12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4">
        <f t="shared" si="260"/>
        <v>42692.771493055552</v>
      </c>
      <c r="T2080" s="14">
        <f t="shared" si="261"/>
        <v>42722.771493055552</v>
      </c>
      <c r="U2080" s="14" t="str">
        <f t="shared" si="262"/>
        <v>Nov</v>
      </c>
      <c r="V2080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288.17</v>
      </c>
      <c r="P2081" s="12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4">
        <f t="shared" si="260"/>
        <v>42150.71056712963</v>
      </c>
      <c r="T2081" s="14">
        <f t="shared" si="261"/>
        <v>42180.791666666672</v>
      </c>
      <c r="U2081" s="14" t="str">
        <f t="shared" si="262"/>
        <v>May</v>
      </c>
      <c r="V2081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507.8</v>
      </c>
      <c r="P2082" s="1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4">
        <f t="shared" si="260"/>
        <v>42289.957175925927</v>
      </c>
      <c r="T2082" s="14">
        <f t="shared" si="261"/>
        <v>42319.998842592591</v>
      </c>
      <c r="U2082" s="14" t="str">
        <f t="shared" si="262"/>
        <v>Oct</v>
      </c>
      <c r="V2082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114.57142857142857</v>
      </c>
      <c r="P2083" s="12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4">
        <f t="shared" si="260"/>
        <v>41004.156886574077</v>
      </c>
      <c r="T2083" s="14">
        <f t="shared" si="261"/>
        <v>41045.207638888889</v>
      </c>
      <c r="U2083" s="14" t="str">
        <f t="shared" si="262"/>
        <v>Apr</v>
      </c>
      <c r="V2083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110.73333333333333</v>
      </c>
      <c r="P2084" s="12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4">
        <f t="shared" si="260"/>
        <v>40811.120324074072</v>
      </c>
      <c r="T2084" s="14">
        <f t="shared" si="261"/>
        <v>40871.161990740737</v>
      </c>
      <c r="U2084" s="14" t="str">
        <f t="shared" si="262"/>
        <v>Sep</v>
      </c>
      <c r="V2084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113.33333333333333</v>
      </c>
      <c r="P2085" s="12">
        <f t="shared" si="257"/>
        <v>34</v>
      </c>
      <c r="Q2085" t="str">
        <f t="shared" si="258"/>
        <v>music</v>
      </c>
      <c r="R2085" t="str">
        <f t="shared" si="259"/>
        <v>indie rock</v>
      </c>
      <c r="S2085" s="14">
        <f t="shared" si="260"/>
        <v>41034.72216435185</v>
      </c>
      <c r="T2085" s="14">
        <f t="shared" si="261"/>
        <v>41064.72216435185</v>
      </c>
      <c r="U2085" s="14" t="str">
        <f t="shared" si="262"/>
        <v>May</v>
      </c>
      <c r="V2085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108.33333333333333</v>
      </c>
      <c r="P2086" s="12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4">
        <f t="shared" si="260"/>
        <v>41731.833124999997</v>
      </c>
      <c r="T2086" s="14">
        <f t="shared" si="261"/>
        <v>41763.290972222225</v>
      </c>
      <c r="U2086" s="14" t="str">
        <f t="shared" si="262"/>
        <v>Apr</v>
      </c>
      <c r="V2086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123.53333333333335</v>
      </c>
      <c r="P2087" s="12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4">
        <f t="shared" si="260"/>
        <v>41075.835497685184</v>
      </c>
      <c r="T2087" s="14">
        <f t="shared" si="261"/>
        <v>41105.835497685184</v>
      </c>
      <c r="U2087" s="14" t="str">
        <f t="shared" si="262"/>
        <v>Jun</v>
      </c>
      <c r="V2087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100.69999999999999</v>
      </c>
      <c r="P2088" s="12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4">
        <f t="shared" si="260"/>
        <v>40860.67050925926</v>
      </c>
      <c r="T2088" s="14">
        <f t="shared" si="261"/>
        <v>40891.207638888889</v>
      </c>
      <c r="U2088" s="14" t="str">
        <f t="shared" si="262"/>
        <v>Nov</v>
      </c>
      <c r="V2088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103.53333333333335</v>
      </c>
      <c r="P2089" s="12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4">
        <f t="shared" si="260"/>
        <v>40764.204375000001</v>
      </c>
      <c r="T2089" s="14">
        <f t="shared" si="261"/>
        <v>40794.204375000001</v>
      </c>
      <c r="U2089" s="14" t="str">
        <f t="shared" si="262"/>
        <v>Aug</v>
      </c>
      <c r="V2089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115.51066666666668</v>
      </c>
      <c r="P2090" s="12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4">
        <f t="shared" si="260"/>
        <v>40395.714722222219</v>
      </c>
      <c r="T2090" s="14">
        <f t="shared" si="261"/>
        <v>40432.165972222225</v>
      </c>
      <c r="U2090" s="14" t="str">
        <f t="shared" si="262"/>
        <v>Aug</v>
      </c>
      <c r="V2090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120.4004</v>
      </c>
      <c r="P2091" s="12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4">
        <f t="shared" si="260"/>
        <v>41453.076319444444</v>
      </c>
      <c r="T2091" s="14">
        <f t="shared" si="261"/>
        <v>41488.076319444444</v>
      </c>
      <c r="U2091" s="14" t="str">
        <f t="shared" si="262"/>
        <v>Jun</v>
      </c>
      <c r="V2091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115.040375</v>
      </c>
      <c r="P2092" s="1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4">
        <f t="shared" si="260"/>
        <v>41299.381423611114</v>
      </c>
      <c r="T2092" s="14">
        <f t="shared" si="261"/>
        <v>41329.381423611114</v>
      </c>
      <c r="U2092" s="14" t="str">
        <f t="shared" si="262"/>
        <v>Jan</v>
      </c>
      <c r="V2092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120.46777777777777</v>
      </c>
      <c r="P2093" s="12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4">
        <f t="shared" si="260"/>
        <v>40555.322662037033</v>
      </c>
      <c r="T2093" s="14">
        <f t="shared" si="261"/>
        <v>40603.833333333336</v>
      </c>
      <c r="U2093" s="14" t="str">
        <f t="shared" si="262"/>
        <v>Jan</v>
      </c>
      <c r="V2093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101.28333333333333</v>
      </c>
      <c r="P2094" s="12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4">
        <f t="shared" si="260"/>
        <v>40763.707546296297</v>
      </c>
      <c r="T2094" s="14">
        <f t="shared" si="261"/>
        <v>40823.707546296297</v>
      </c>
      <c r="U2094" s="14" t="str">
        <f t="shared" si="262"/>
        <v>Aug</v>
      </c>
      <c r="V2094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102.46666666666667</v>
      </c>
      <c r="P2095" s="12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4">
        <f t="shared" si="260"/>
        <v>41205.854537037041</v>
      </c>
      <c r="T2095" s="14">
        <f t="shared" si="261"/>
        <v>41265.896203703705</v>
      </c>
      <c r="U2095" s="14" t="str">
        <f t="shared" si="262"/>
        <v>Oct</v>
      </c>
      <c r="V2095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120.54285714285714</v>
      </c>
      <c r="P2096" s="12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4">
        <f t="shared" si="260"/>
        <v>40939.02002314815</v>
      </c>
      <c r="T2096" s="14">
        <f t="shared" si="261"/>
        <v>40973.125</v>
      </c>
      <c r="U2096" s="14" t="str">
        <f t="shared" si="262"/>
        <v>Jan</v>
      </c>
      <c r="V2096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100</v>
      </c>
      <c r="P2097" s="12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4">
        <f t="shared" si="260"/>
        <v>40758.733483796292</v>
      </c>
      <c r="T2097" s="14">
        <f t="shared" si="261"/>
        <v>40818.733483796292</v>
      </c>
      <c r="U2097" s="14" t="str">
        <f t="shared" si="262"/>
        <v>Aug</v>
      </c>
      <c r="V2097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101.66666666666666</v>
      </c>
      <c r="P2098" s="12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4">
        <f t="shared" si="260"/>
        <v>41192.758506944447</v>
      </c>
      <c r="T2098" s="14">
        <f t="shared" si="261"/>
        <v>41208.165972222225</v>
      </c>
      <c r="U2098" s="14" t="str">
        <f t="shared" si="262"/>
        <v>Oct</v>
      </c>
      <c r="V2098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100</v>
      </c>
      <c r="P2099" s="12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4">
        <f t="shared" si="260"/>
        <v>40818.58489583333</v>
      </c>
      <c r="T2099" s="14">
        <f t="shared" si="261"/>
        <v>40878.626562500001</v>
      </c>
      <c r="U2099" s="14" t="str">
        <f t="shared" si="262"/>
        <v>Oct</v>
      </c>
      <c r="V2099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100.33333333333334</v>
      </c>
      <c r="P2100" s="12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4">
        <f t="shared" si="260"/>
        <v>40946.11383101852</v>
      </c>
      <c r="T2100" s="14">
        <f t="shared" si="261"/>
        <v>40976.11383101852</v>
      </c>
      <c r="U2100" s="14" t="str">
        <f t="shared" si="262"/>
        <v>Feb</v>
      </c>
      <c r="V2100">
        <f t="shared" si="263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132.36666666666667</v>
      </c>
      <c r="P2101" s="12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4">
        <f t="shared" si="260"/>
        <v>42173.746342592596</v>
      </c>
      <c r="T2101" s="14">
        <f t="shared" si="261"/>
        <v>42187.152777777781</v>
      </c>
      <c r="U2101" s="14" t="str">
        <f t="shared" si="262"/>
        <v>Jun</v>
      </c>
      <c r="V2101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136.66666666666666</v>
      </c>
      <c r="P2102" s="1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4">
        <f t="shared" si="260"/>
        <v>41074.834965277776</v>
      </c>
      <c r="T2102" s="14">
        <f t="shared" si="261"/>
        <v>41090.165972222225</v>
      </c>
      <c r="U2102" s="14" t="str">
        <f t="shared" si="262"/>
        <v>Jun</v>
      </c>
      <c r="V2102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113.25</v>
      </c>
      <c r="P2103" s="12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4">
        <f t="shared" si="260"/>
        <v>40892.149467592593</v>
      </c>
      <c r="T2103" s="14">
        <f t="shared" si="261"/>
        <v>40952.149467592593</v>
      </c>
      <c r="U2103" s="14" t="str">
        <f t="shared" si="262"/>
        <v>Dec</v>
      </c>
      <c r="V2103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136</v>
      </c>
      <c r="P2104" s="12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4">
        <f t="shared" si="260"/>
        <v>40638.868611111109</v>
      </c>
      <c r="T2104" s="14">
        <f t="shared" si="261"/>
        <v>40668.868611111109</v>
      </c>
      <c r="U2104" s="14" t="str">
        <f t="shared" si="262"/>
        <v>Apr</v>
      </c>
      <c r="V2104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146.12318374694613</v>
      </c>
      <c r="P2105" s="12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4">
        <f t="shared" si="260"/>
        <v>41192.754942129628</v>
      </c>
      <c r="T2105" s="14">
        <f t="shared" si="261"/>
        <v>41222.7966087963</v>
      </c>
      <c r="U2105" s="14" t="str">
        <f t="shared" si="262"/>
        <v>Oct</v>
      </c>
      <c r="V2105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129.5</v>
      </c>
      <c r="P2106" s="12">
        <f t="shared" si="257"/>
        <v>28</v>
      </c>
      <c r="Q2106" t="str">
        <f t="shared" si="258"/>
        <v>music</v>
      </c>
      <c r="R2106" t="str">
        <f t="shared" si="259"/>
        <v>indie rock</v>
      </c>
      <c r="S2106" s="14">
        <f t="shared" si="260"/>
        <v>41394.074467592596</v>
      </c>
      <c r="T2106" s="14">
        <f t="shared" si="261"/>
        <v>41425</v>
      </c>
      <c r="U2106" s="14" t="str">
        <f t="shared" si="262"/>
        <v>Apr</v>
      </c>
      <c r="V2106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254</v>
      </c>
      <c r="P2107" s="12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4">
        <f t="shared" si="260"/>
        <v>41951.788807870369</v>
      </c>
      <c r="T2107" s="14">
        <f t="shared" si="261"/>
        <v>41964.166666666672</v>
      </c>
      <c r="U2107" s="14" t="str">
        <f t="shared" si="262"/>
        <v>Nov</v>
      </c>
      <c r="V2107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107.04545454545456</v>
      </c>
      <c r="P2108" s="12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4">
        <f t="shared" si="260"/>
        <v>41270.21497685185</v>
      </c>
      <c r="T2108" s="14">
        <f t="shared" si="261"/>
        <v>41300.21497685185</v>
      </c>
      <c r="U2108" s="14" t="str">
        <f t="shared" si="262"/>
        <v>Dec</v>
      </c>
      <c r="V2108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107.73299999999999</v>
      </c>
      <c r="P2109" s="12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4">
        <f t="shared" si="260"/>
        <v>41934.71056712963</v>
      </c>
      <c r="T2109" s="14">
        <f t="shared" si="261"/>
        <v>41955.752233796295</v>
      </c>
      <c r="U2109" s="14" t="str">
        <f t="shared" si="262"/>
        <v>Oct</v>
      </c>
      <c r="V2109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107.31250000000001</v>
      </c>
      <c r="P2110" s="12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4">
        <f t="shared" si="260"/>
        <v>41135.175694444442</v>
      </c>
      <c r="T2110" s="14">
        <f t="shared" si="261"/>
        <v>41162.163194444445</v>
      </c>
      <c r="U2110" s="14" t="str">
        <f t="shared" si="262"/>
        <v>Aug</v>
      </c>
      <c r="V2110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106.52500000000001</v>
      </c>
      <c r="P2111" s="12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4">
        <f t="shared" si="260"/>
        <v>42160.708530092597</v>
      </c>
      <c r="T2111" s="14">
        <f t="shared" si="261"/>
        <v>42190.708530092597</v>
      </c>
      <c r="U2111" s="14" t="str">
        <f t="shared" si="262"/>
        <v>Jun</v>
      </c>
      <c r="V2111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100.35000000000001</v>
      </c>
      <c r="P2112" s="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4">
        <f t="shared" si="260"/>
        <v>41759.670937499999</v>
      </c>
      <c r="T2112" s="14">
        <f t="shared" si="261"/>
        <v>41787.207638888889</v>
      </c>
      <c r="U2112" s="14" t="str">
        <f t="shared" si="262"/>
        <v>Apr</v>
      </c>
      <c r="V2112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106.5</v>
      </c>
      <c r="P2113" s="12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4">
        <f t="shared" si="260"/>
        <v>40703.197048611109</v>
      </c>
      <c r="T2113" s="14">
        <f t="shared" si="261"/>
        <v>40770.041666666664</v>
      </c>
      <c r="U2113" s="14" t="str">
        <f t="shared" si="262"/>
        <v>Jun</v>
      </c>
      <c r="V2113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100</v>
      </c>
      <c r="P2114" s="12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4">
        <f t="shared" si="260"/>
        <v>41365.928159722222</v>
      </c>
      <c r="T2114" s="14">
        <f t="shared" si="261"/>
        <v>41379.928159722222</v>
      </c>
      <c r="U2114" s="14" t="str">
        <f t="shared" si="262"/>
        <v>Apr</v>
      </c>
      <c r="V2114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(E2115/D2115)*100</f>
        <v>104.85714285714285</v>
      </c>
      <c r="P2115" s="12">
        <f t="shared" ref="P2115:P2178" si="265">(E2115/L2115)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 - FIND("/",N2115))</f>
        <v>indie rock</v>
      </c>
      <c r="S2115" s="14">
        <f t="shared" ref="S2115:S2178" si="268">(((J2115/60)/60)/24)+DATE(1970,1,1)</f>
        <v>41870.86546296296</v>
      </c>
      <c r="T2115" s="14">
        <f t="shared" ref="T2115:T2178" si="269">(((I2115/60)/60)/24)+DATE(1970,1,1)</f>
        <v>41905.86546296296</v>
      </c>
      <c r="U2115" s="14" t="str">
        <f t="shared" ref="U2115:U2178" si="270">TEXT(S2115,"mmm")</f>
        <v>Aug</v>
      </c>
      <c r="V2115">
        <f t="shared" ref="V2115:V2178" si="271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104.69999999999999</v>
      </c>
      <c r="P2116" s="12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4">
        <f t="shared" si="268"/>
        <v>40458.815625000003</v>
      </c>
      <c r="T2116" s="14">
        <f t="shared" si="269"/>
        <v>40521.207638888889</v>
      </c>
      <c r="U2116" s="14" t="str">
        <f t="shared" si="270"/>
        <v>Oct</v>
      </c>
      <c r="V2116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225.66666666666669</v>
      </c>
      <c r="P2117" s="12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4">
        <f t="shared" si="268"/>
        <v>40564.081030092595</v>
      </c>
      <c r="T2117" s="14">
        <f t="shared" si="269"/>
        <v>40594.081030092595</v>
      </c>
      <c r="U2117" s="14" t="str">
        <f t="shared" si="270"/>
        <v>Jan</v>
      </c>
      <c r="V2117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100.90416666666667</v>
      </c>
      <c r="P2118" s="12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4">
        <f t="shared" si="268"/>
        <v>41136.777812500004</v>
      </c>
      <c r="T2118" s="14">
        <f t="shared" si="269"/>
        <v>41184.777812500004</v>
      </c>
      <c r="U2118" s="14" t="str">
        <f t="shared" si="270"/>
        <v>Aug</v>
      </c>
      <c r="V2118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147.75</v>
      </c>
      <c r="P2119" s="12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4">
        <f t="shared" si="268"/>
        <v>42290.059594907405</v>
      </c>
      <c r="T2119" s="14">
        <f t="shared" si="269"/>
        <v>42304.207638888889</v>
      </c>
      <c r="U2119" s="14" t="str">
        <f t="shared" si="270"/>
        <v>Oct</v>
      </c>
      <c r="V2119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134.61099999999999</v>
      </c>
      <c r="P2120" s="12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4">
        <f t="shared" si="268"/>
        <v>40718.839537037034</v>
      </c>
      <c r="T2120" s="14">
        <f t="shared" si="269"/>
        <v>40748.839537037034</v>
      </c>
      <c r="U2120" s="14" t="str">
        <f t="shared" si="270"/>
        <v>Jun</v>
      </c>
      <c r="V2120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100.75</v>
      </c>
      <c r="P2121" s="12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4">
        <f t="shared" si="268"/>
        <v>41107.130150462966</v>
      </c>
      <c r="T2121" s="14">
        <f t="shared" si="269"/>
        <v>41137.130150462966</v>
      </c>
      <c r="U2121" s="14" t="str">
        <f t="shared" si="270"/>
        <v>Jul</v>
      </c>
      <c r="V2121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100.880375</v>
      </c>
      <c r="P2122" s="1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4">
        <f t="shared" si="268"/>
        <v>41591.964537037034</v>
      </c>
      <c r="T2122" s="14">
        <f t="shared" si="269"/>
        <v>41640.964537037034</v>
      </c>
      <c r="U2122" s="14" t="str">
        <f t="shared" si="270"/>
        <v>Nov</v>
      </c>
      <c r="V2122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0.56800000000000006</v>
      </c>
      <c r="P2123" s="12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4">
        <f t="shared" si="268"/>
        <v>42716.7424537037</v>
      </c>
      <c r="T2123" s="14">
        <f t="shared" si="269"/>
        <v>42746.7424537037</v>
      </c>
      <c r="U2123" s="14" t="str">
        <f t="shared" si="270"/>
        <v>Dec</v>
      </c>
      <c r="V2123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0.38750000000000001</v>
      </c>
      <c r="P2124" s="12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4">
        <f t="shared" si="268"/>
        <v>42712.300567129627</v>
      </c>
      <c r="T2124" s="14">
        <f t="shared" si="269"/>
        <v>42742.300567129627</v>
      </c>
      <c r="U2124" s="14" t="str">
        <f t="shared" si="270"/>
        <v>Dec</v>
      </c>
      <c r="V2124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10</v>
      </c>
      <c r="P2125" s="12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4">
        <f t="shared" si="268"/>
        <v>40198.424849537041</v>
      </c>
      <c r="T2125" s="14">
        <f t="shared" si="269"/>
        <v>40252.290972222225</v>
      </c>
      <c r="U2125" s="14" t="str">
        <f t="shared" si="270"/>
        <v>Jan</v>
      </c>
      <c r="V2125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10.454545454545453</v>
      </c>
      <c r="P2126" s="12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4">
        <f t="shared" si="268"/>
        <v>40464.028182870366</v>
      </c>
      <c r="T2126" s="14">
        <f t="shared" si="269"/>
        <v>40512.208333333336</v>
      </c>
      <c r="U2126" s="14" t="str">
        <f t="shared" si="270"/>
        <v>Oct</v>
      </c>
      <c r="V2126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1.4200000000000002</v>
      </c>
      <c r="P2127" s="12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4">
        <f t="shared" si="268"/>
        <v>42191.023530092592</v>
      </c>
      <c r="T2127" s="14">
        <f t="shared" si="269"/>
        <v>42221.023530092592</v>
      </c>
      <c r="U2127" s="14" t="str">
        <f t="shared" si="270"/>
        <v>Jul</v>
      </c>
      <c r="V2127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0.05</v>
      </c>
      <c r="P2128" s="12">
        <f t="shared" si="265"/>
        <v>5</v>
      </c>
      <c r="Q2128" t="str">
        <f t="shared" si="266"/>
        <v>games</v>
      </c>
      <c r="R2128" t="str">
        <f t="shared" si="267"/>
        <v>video games</v>
      </c>
      <c r="S2128" s="14">
        <f t="shared" si="268"/>
        <v>41951.973229166666</v>
      </c>
      <c r="T2128" s="14">
        <f t="shared" si="269"/>
        <v>41981.973229166666</v>
      </c>
      <c r="U2128" s="14" t="str">
        <f t="shared" si="270"/>
        <v>Nov</v>
      </c>
      <c r="V2128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28.842857142857142</v>
      </c>
      <c r="P2129" s="12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4">
        <f t="shared" si="268"/>
        <v>42045.50535879629</v>
      </c>
      <c r="T2129" s="14">
        <f t="shared" si="269"/>
        <v>42075.463692129633</v>
      </c>
      <c r="U2129" s="14" t="str">
        <f t="shared" si="270"/>
        <v>Feb</v>
      </c>
      <c r="V2129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0.16666666666666669</v>
      </c>
      <c r="P2130" s="12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4">
        <f t="shared" si="268"/>
        <v>41843.772789351853</v>
      </c>
      <c r="T2130" s="14">
        <f t="shared" si="269"/>
        <v>41903.772789351853</v>
      </c>
      <c r="U2130" s="14" t="str">
        <f t="shared" si="270"/>
        <v>Jul</v>
      </c>
      <c r="V2130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11.799999999999999</v>
      </c>
      <c r="P2131" s="12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4">
        <f t="shared" si="268"/>
        <v>42409.024305555555</v>
      </c>
      <c r="T2131" s="14">
        <f t="shared" si="269"/>
        <v>42439.024305555555</v>
      </c>
      <c r="U2131" s="14" t="str">
        <f t="shared" si="270"/>
        <v>Feb</v>
      </c>
      <c r="V2131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0.20238095238095236</v>
      </c>
      <c r="P2132" s="1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4">
        <f t="shared" si="268"/>
        <v>41832.086377314816</v>
      </c>
      <c r="T2132" s="14">
        <f t="shared" si="269"/>
        <v>41867.086377314816</v>
      </c>
      <c r="U2132" s="14" t="str">
        <f t="shared" si="270"/>
        <v>Jul</v>
      </c>
      <c r="V2132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5</v>
      </c>
      <c r="P2133" s="12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4">
        <f t="shared" si="268"/>
        <v>42167.207071759258</v>
      </c>
      <c r="T2133" s="14">
        <f t="shared" si="269"/>
        <v>42197.207071759258</v>
      </c>
      <c r="U2133" s="14" t="str">
        <f t="shared" si="270"/>
        <v>Jun</v>
      </c>
      <c r="V2133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2.1129899999999995</v>
      </c>
      <c r="P2134" s="12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4">
        <f t="shared" si="268"/>
        <v>41643.487175925926</v>
      </c>
      <c r="T2134" s="14">
        <f t="shared" si="269"/>
        <v>41673.487175925926</v>
      </c>
      <c r="U2134" s="14" t="str">
        <f t="shared" si="270"/>
        <v>Jan</v>
      </c>
      <c r="V2134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</v>
      </c>
      <c r="P2135" s="12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4">
        <f t="shared" si="268"/>
        <v>40619.097210648149</v>
      </c>
      <c r="T2135" s="14">
        <f t="shared" si="269"/>
        <v>40657.290972222225</v>
      </c>
      <c r="U2135" s="14" t="str">
        <f t="shared" si="270"/>
        <v>Mar</v>
      </c>
      <c r="V2135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1.7333333333333332</v>
      </c>
      <c r="P2136" s="12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4">
        <f t="shared" si="268"/>
        <v>41361.886469907404</v>
      </c>
      <c r="T2136" s="14">
        <f t="shared" si="269"/>
        <v>41391.886469907404</v>
      </c>
      <c r="U2136" s="14" t="str">
        <f t="shared" si="270"/>
        <v>Mar</v>
      </c>
      <c r="V2136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</v>
      </c>
      <c r="P2137" s="12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4">
        <f t="shared" si="268"/>
        <v>41156.963344907403</v>
      </c>
      <c r="T2137" s="14">
        <f t="shared" si="269"/>
        <v>41186.963344907403</v>
      </c>
      <c r="U2137" s="14" t="str">
        <f t="shared" si="270"/>
        <v>Sep</v>
      </c>
      <c r="V2137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5.9612499999999999E-2</v>
      </c>
      <c r="P2138" s="12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4">
        <f t="shared" si="268"/>
        <v>41536.509097222224</v>
      </c>
      <c r="T2138" s="14">
        <f t="shared" si="269"/>
        <v>41566.509097222224</v>
      </c>
      <c r="U2138" s="14" t="str">
        <f t="shared" si="270"/>
        <v>Sep</v>
      </c>
      <c r="V2138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28.405999999999999</v>
      </c>
      <c r="P2139" s="12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4">
        <f t="shared" si="268"/>
        <v>41948.771168981482</v>
      </c>
      <c r="T2139" s="14">
        <f t="shared" si="269"/>
        <v>41978.771168981482</v>
      </c>
      <c r="U2139" s="14" t="str">
        <f t="shared" si="270"/>
        <v>Nov</v>
      </c>
      <c r="V2139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12.8</v>
      </c>
      <c r="P2140" s="12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4">
        <f t="shared" si="268"/>
        <v>41557.013182870374</v>
      </c>
      <c r="T2140" s="14">
        <f t="shared" si="269"/>
        <v>41587.054849537039</v>
      </c>
      <c r="U2140" s="14" t="str">
        <f t="shared" si="270"/>
        <v>Oct</v>
      </c>
      <c r="V2140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5.42</v>
      </c>
      <c r="P2141" s="12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4">
        <f t="shared" si="268"/>
        <v>42647.750092592592</v>
      </c>
      <c r="T2141" s="14">
        <f t="shared" si="269"/>
        <v>42677.750092592592</v>
      </c>
      <c r="U2141" s="14" t="str">
        <f t="shared" si="270"/>
        <v>Oct</v>
      </c>
      <c r="V2141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0.11199999999999999</v>
      </c>
      <c r="P2142" s="1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4">
        <f t="shared" si="268"/>
        <v>41255.833611111113</v>
      </c>
      <c r="T2142" s="14">
        <f t="shared" si="269"/>
        <v>41285.833611111113</v>
      </c>
      <c r="U2142" s="14" t="str">
        <f t="shared" si="270"/>
        <v>Dec</v>
      </c>
      <c r="V2142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12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4">
        <f t="shared" si="268"/>
        <v>41927.235636574071</v>
      </c>
      <c r="T2143" s="14">
        <f t="shared" si="269"/>
        <v>41957.277303240742</v>
      </c>
      <c r="U2143" s="14" t="str">
        <f t="shared" si="270"/>
        <v>Oct</v>
      </c>
      <c r="V2143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5.7238095238095239</v>
      </c>
      <c r="P2144" s="12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4">
        <f t="shared" si="268"/>
        <v>42340.701504629629</v>
      </c>
      <c r="T2144" s="14">
        <f t="shared" si="269"/>
        <v>42368.701504629629</v>
      </c>
      <c r="U2144" s="14" t="str">
        <f t="shared" si="270"/>
        <v>Dec</v>
      </c>
      <c r="V2144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11.25</v>
      </c>
      <c r="P2145" s="12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4">
        <f t="shared" si="268"/>
        <v>40332.886712962965</v>
      </c>
      <c r="T2145" s="14">
        <f t="shared" si="269"/>
        <v>40380.791666666664</v>
      </c>
      <c r="U2145" s="14" t="str">
        <f t="shared" si="270"/>
        <v>Jun</v>
      </c>
      <c r="V2145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1.7098591549295776</v>
      </c>
      <c r="P2146" s="12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4">
        <f t="shared" si="268"/>
        <v>41499.546759259261</v>
      </c>
      <c r="T2146" s="14">
        <f t="shared" si="269"/>
        <v>41531.546759259261</v>
      </c>
      <c r="U2146" s="14" t="str">
        <f t="shared" si="270"/>
        <v>Aug</v>
      </c>
      <c r="V2146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30.433333333333334</v>
      </c>
      <c r="P2147" s="12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4">
        <f t="shared" si="268"/>
        <v>41575.237430555557</v>
      </c>
      <c r="T2147" s="14">
        <f t="shared" si="269"/>
        <v>41605.279097222221</v>
      </c>
      <c r="U2147" s="14" t="str">
        <f t="shared" si="270"/>
        <v>Oct</v>
      </c>
      <c r="V2147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0.02</v>
      </c>
      <c r="P2148" s="12">
        <f t="shared" si="265"/>
        <v>1</v>
      </c>
      <c r="Q2148" t="str">
        <f t="shared" si="266"/>
        <v>games</v>
      </c>
      <c r="R2148" t="str">
        <f t="shared" si="267"/>
        <v>video games</v>
      </c>
      <c r="S2148" s="14">
        <f t="shared" si="268"/>
        <v>42397.679513888885</v>
      </c>
      <c r="T2148" s="14">
        <f t="shared" si="269"/>
        <v>42411.679513888885</v>
      </c>
      <c r="U2148" s="14" t="str">
        <f t="shared" si="270"/>
        <v>Jan</v>
      </c>
      <c r="V2148">
        <f t="shared" si="271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0.69641025641025645</v>
      </c>
      <c r="P2149" s="12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4">
        <f t="shared" si="268"/>
        <v>41927.295694444445</v>
      </c>
      <c r="T2149" s="14">
        <f t="shared" si="269"/>
        <v>41959.337361111116</v>
      </c>
      <c r="U2149" s="14" t="str">
        <f t="shared" si="270"/>
        <v>Oct</v>
      </c>
      <c r="V2149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2</v>
      </c>
      <c r="P2150" s="12">
        <f t="shared" si="265"/>
        <v>1</v>
      </c>
      <c r="Q2150" t="str">
        <f t="shared" si="266"/>
        <v>games</v>
      </c>
      <c r="R2150" t="str">
        <f t="shared" si="267"/>
        <v>video games</v>
      </c>
      <c r="S2150" s="14">
        <f t="shared" si="268"/>
        <v>42066.733587962968</v>
      </c>
      <c r="T2150" s="14">
        <f t="shared" si="269"/>
        <v>42096.691921296297</v>
      </c>
      <c r="U2150" s="14" t="str">
        <f t="shared" si="270"/>
        <v>Mar</v>
      </c>
      <c r="V2150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12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4">
        <f t="shared" si="268"/>
        <v>40355.024953703702</v>
      </c>
      <c r="T2151" s="14">
        <f t="shared" si="269"/>
        <v>40390</v>
      </c>
      <c r="U2151" s="14" t="str">
        <f t="shared" si="270"/>
        <v>Jun</v>
      </c>
      <c r="V2151">
        <f t="shared" si="271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0.80999999999999994</v>
      </c>
      <c r="P2152" s="1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4">
        <f t="shared" si="268"/>
        <v>42534.284710648149</v>
      </c>
      <c r="T2152" s="14">
        <f t="shared" si="269"/>
        <v>42564.284710648149</v>
      </c>
      <c r="U2152" s="14" t="str">
        <f t="shared" si="270"/>
        <v>Jun</v>
      </c>
      <c r="V2152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0.26222222222222225</v>
      </c>
      <c r="P2153" s="12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4">
        <f t="shared" si="268"/>
        <v>42520.847384259265</v>
      </c>
      <c r="T2153" s="14">
        <f t="shared" si="269"/>
        <v>42550.847384259265</v>
      </c>
      <c r="U2153" s="14" t="str">
        <f t="shared" si="270"/>
        <v>May</v>
      </c>
      <c r="V2153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0.16666666666666669</v>
      </c>
      <c r="P2154" s="12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4">
        <f t="shared" si="268"/>
        <v>41683.832280092596</v>
      </c>
      <c r="T2154" s="14">
        <f t="shared" si="269"/>
        <v>41713.790613425925</v>
      </c>
      <c r="U2154" s="14" t="str">
        <f t="shared" si="270"/>
        <v>Feb</v>
      </c>
      <c r="V2154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9.124454880912446E-3</v>
      </c>
      <c r="P2155" s="12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4">
        <f t="shared" si="268"/>
        <v>41974.911087962959</v>
      </c>
      <c r="T2155" s="14">
        <f t="shared" si="269"/>
        <v>42014.332638888889</v>
      </c>
      <c r="U2155" s="14" t="str">
        <f t="shared" si="270"/>
        <v>Dec</v>
      </c>
      <c r="V2155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0.8</v>
      </c>
      <c r="P2156" s="12">
        <f t="shared" si="265"/>
        <v>1</v>
      </c>
      <c r="Q2156" t="str">
        <f t="shared" si="266"/>
        <v>games</v>
      </c>
      <c r="R2156" t="str">
        <f t="shared" si="267"/>
        <v>video games</v>
      </c>
      <c r="S2156" s="14">
        <f t="shared" si="268"/>
        <v>41647.632256944446</v>
      </c>
      <c r="T2156" s="14">
        <f t="shared" si="269"/>
        <v>41667.632256944446</v>
      </c>
      <c r="U2156" s="14" t="str">
        <f t="shared" si="270"/>
        <v>Jan</v>
      </c>
      <c r="V2156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2.2999999999999998</v>
      </c>
      <c r="P2157" s="12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4">
        <f t="shared" si="268"/>
        <v>42430.747511574074</v>
      </c>
      <c r="T2157" s="14">
        <f t="shared" si="269"/>
        <v>42460.70584490741</v>
      </c>
      <c r="U2157" s="14" t="str">
        <f t="shared" si="270"/>
        <v>Mar</v>
      </c>
      <c r="V2157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2.6660714285714282</v>
      </c>
      <c r="P2158" s="12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4">
        <f t="shared" si="268"/>
        <v>41488.85423611111</v>
      </c>
      <c r="T2158" s="14">
        <f t="shared" si="269"/>
        <v>41533.85423611111</v>
      </c>
      <c r="U2158" s="14" t="str">
        <f t="shared" si="270"/>
        <v>Aug</v>
      </c>
      <c r="V2158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28.192</v>
      </c>
      <c r="P2159" s="12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4">
        <f t="shared" si="268"/>
        <v>42694.98128472222</v>
      </c>
      <c r="T2159" s="14">
        <f t="shared" si="269"/>
        <v>42727.332638888889</v>
      </c>
      <c r="U2159" s="14" t="str">
        <f t="shared" si="270"/>
        <v>Nov</v>
      </c>
      <c r="V2159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6.5900366666666672</v>
      </c>
      <c r="P2160" s="12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4">
        <f t="shared" si="268"/>
        <v>41264.853865740741</v>
      </c>
      <c r="T2160" s="14">
        <f t="shared" si="269"/>
        <v>41309.853865740741</v>
      </c>
      <c r="U2160" s="14" t="str">
        <f t="shared" si="270"/>
        <v>Dec</v>
      </c>
      <c r="V2160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0.72222222222222221</v>
      </c>
      <c r="P2161" s="12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4">
        <f t="shared" si="268"/>
        <v>40710.731180555551</v>
      </c>
      <c r="T2161" s="14">
        <f t="shared" si="269"/>
        <v>40740.731180555551</v>
      </c>
      <c r="U2161" s="14" t="str">
        <f t="shared" si="270"/>
        <v>Jun</v>
      </c>
      <c r="V2161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0.85000000000000009</v>
      </c>
      <c r="P2162" s="1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4">
        <f t="shared" si="268"/>
        <v>41018.711863425924</v>
      </c>
      <c r="T2162" s="14">
        <f t="shared" si="269"/>
        <v>41048.711863425924</v>
      </c>
      <c r="U2162" s="14" t="str">
        <f t="shared" si="270"/>
        <v>Apr</v>
      </c>
      <c r="V2162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115.75</v>
      </c>
      <c r="P2163" s="12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4">
        <f t="shared" si="268"/>
        <v>42240.852534722217</v>
      </c>
      <c r="T2163" s="14">
        <f t="shared" si="269"/>
        <v>42270.852534722217</v>
      </c>
      <c r="U2163" s="14" t="str">
        <f t="shared" si="270"/>
        <v>Aug</v>
      </c>
      <c r="V2163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112.26666666666667</v>
      </c>
      <c r="P2164" s="12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4">
        <f t="shared" si="268"/>
        <v>41813.766099537039</v>
      </c>
      <c r="T2164" s="14">
        <f t="shared" si="269"/>
        <v>41844.766099537039</v>
      </c>
      <c r="U2164" s="14" t="str">
        <f t="shared" si="270"/>
        <v>Jun</v>
      </c>
      <c r="V2164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132.20000000000002</v>
      </c>
      <c r="P2165" s="12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4">
        <f t="shared" si="268"/>
        <v>42111.899537037039</v>
      </c>
      <c r="T2165" s="14">
        <f t="shared" si="269"/>
        <v>42163.159722222219</v>
      </c>
      <c r="U2165" s="14" t="str">
        <f t="shared" si="270"/>
        <v>Apr</v>
      </c>
      <c r="V2165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102.63636363636364</v>
      </c>
      <c r="P2166" s="12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4">
        <f t="shared" si="268"/>
        <v>42515.71775462963</v>
      </c>
      <c r="T2166" s="14">
        <f t="shared" si="269"/>
        <v>42546.165972222225</v>
      </c>
      <c r="U2166" s="14" t="str">
        <f t="shared" si="270"/>
        <v>May</v>
      </c>
      <c r="V2166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138.64000000000001</v>
      </c>
      <c r="P2167" s="12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4">
        <f t="shared" si="268"/>
        <v>42438.667071759264</v>
      </c>
      <c r="T2167" s="14">
        <f t="shared" si="269"/>
        <v>42468.625405092593</v>
      </c>
      <c r="U2167" s="14" t="str">
        <f t="shared" si="270"/>
        <v>Mar</v>
      </c>
      <c r="V2167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146.6</v>
      </c>
      <c r="P2168" s="12">
        <f t="shared" si="265"/>
        <v>91.625</v>
      </c>
      <c r="Q2168" t="str">
        <f t="shared" si="266"/>
        <v>music</v>
      </c>
      <c r="R2168" t="str">
        <f t="shared" si="267"/>
        <v>rock</v>
      </c>
      <c r="S2168" s="14">
        <f t="shared" si="268"/>
        <v>41933.838171296295</v>
      </c>
      <c r="T2168" s="14">
        <f t="shared" si="269"/>
        <v>41978.879837962959</v>
      </c>
      <c r="U2168" s="14" t="str">
        <f t="shared" si="270"/>
        <v>Oct</v>
      </c>
      <c r="V2168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120</v>
      </c>
      <c r="P2169" s="12">
        <f t="shared" si="265"/>
        <v>22.5</v>
      </c>
      <c r="Q2169" t="str">
        <f t="shared" si="266"/>
        <v>music</v>
      </c>
      <c r="R2169" t="str">
        <f t="shared" si="267"/>
        <v>rock</v>
      </c>
      <c r="S2169" s="14">
        <f t="shared" si="268"/>
        <v>41153.066400462965</v>
      </c>
      <c r="T2169" s="14">
        <f t="shared" si="269"/>
        <v>41167.066400462965</v>
      </c>
      <c r="U2169" s="14" t="str">
        <f t="shared" si="270"/>
        <v>Sep</v>
      </c>
      <c r="V2169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121.5816111111111</v>
      </c>
      <c r="P2170" s="12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4">
        <f t="shared" si="268"/>
        <v>42745.600243055553</v>
      </c>
      <c r="T2170" s="14">
        <f t="shared" si="269"/>
        <v>42776.208333333328</v>
      </c>
      <c r="U2170" s="14" t="str">
        <f t="shared" si="270"/>
        <v>Jan</v>
      </c>
      <c r="V2170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100</v>
      </c>
      <c r="P2171" s="12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4">
        <f t="shared" si="268"/>
        <v>42793.700821759259</v>
      </c>
      <c r="T2171" s="14">
        <f t="shared" si="269"/>
        <v>42796.700821759259</v>
      </c>
      <c r="U2171" s="14" t="str">
        <f t="shared" si="270"/>
        <v>Feb</v>
      </c>
      <c r="V2171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180.85714285714286</v>
      </c>
      <c r="P2172" s="1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4">
        <f t="shared" si="268"/>
        <v>42198.750254629631</v>
      </c>
      <c r="T2172" s="14">
        <f t="shared" si="269"/>
        <v>42238.750254629631</v>
      </c>
      <c r="U2172" s="14" t="str">
        <f t="shared" si="270"/>
        <v>Jul</v>
      </c>
      <c r="V2172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106.075</v>
      </c>
      <c r="P2173" s="12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4">
        <f t="shared" si="268"/>
        <v>42141.95711805555</v>
      </c>
      <c r="T2173" s="14">
        <f t="shared" si="269"/>
        <v>42177.208333333328</v>
      </c>
      <c r="U2173" s="14" t="str">
        <f t="shared" si="270"/>
        <v>May</v>
      </c>
      <c r="V2173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100</v>
      </c>
      <c r="P2174" s="12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4">
        <f t="shared" si="268"/>
        <v>42082.580092592587</v>
      </c>
      <c r="T2174" s="14">
        <f t="shared" si="269"/>
        <v>42112.580092592587</v>
      </c>
      <c r="U2174" s="14" t="str">
        <f t="shared" si="270"/>
        <v>Mar</v>
      </c>
      <c r="V2174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126.92857142857143</v>
      </c>
      <c r="P2175" s="12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4">
        <f t="shared" si="268"/>
        <v>41495.692627314813</v>
      </c>
      <c r="T2175" s="14">
        <f t="shared" si="269"/>
        <v>41527.165972222225</v>
      </c>
      <c r="U2175" s="14" t="str">
        <f t="shared" si="270"/>
        <v>Aug</v>
      </c>
      <c r="V2175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102.97499999999999</v>
      </c>
      <c r="P2176" s="12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4">
        <f t="shared" si="268"/>
        <v>42465.542905092589</v>
      </c>
      <c r="T2176" s="14">
        <f t="shared" si="269"/>
        <v>42495.542905092589</v>
      </c>
      <c r="U2176" s="14" t="str">
        <f t="shared" si="270"/>
        <v>Apr</v>
      </c>
      <c r="V2176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250</v>
      </c>
      <c r="P2177" s="12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4">
        <f t="shared" si="268"/>
        <v>42565.009097222224</v>
      </c>
      <c r="T2177" s="14">
        <f t="shared" si="269"/>
        <v>42572.009097222224</v>
      </c>
      <c r="U2177" s="14" t="str">
        <f t="shared" si="270"/>
        <v>Jul</v>
      </c>
      <c r="V2177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126.02</v>
      </c>
      <c r="P2178" s="12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4">
        <f t="shared" si="268"/>
        <v>42096.633206018523</v>
      </c>
      <c r="T2178" s="14">
        <f t="shared" si="269"/>
        <v>42126.633206018523</v>
      </c>
      <c r="U2178" s="14" t="str">
        <f t="shared" si="270"/>
        <v>Apr</v>
      </c>
      <c r="V2178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(E2179/D2179)*100</f>
        <v>100.12</v>
      </c>
      <c r="P2179" s="12">
        <f t="shared" ref="P2179:P2242" si="273">(E2179/L2179)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 - FIND("/",N2179))</f>
        <v>rock</v>
      </c>
      <c r="S2179" s="14">
        <f t="shared" ref="S2179:S2242" si="276">(((J2179/60)/60)/24)+DATE(1970,1,1)</f>
        <v>42502.250775462962</v>
      </c>
      <c r="T2179" s="14">
        <f t="shared" ref="T2179:T2242" si="277">(((I2179/60)/60)/24)+DATE(1970,1,1)</f>
        <v>42527.250775462962</v>
      </c>
      <c r="U2179" s="14" t="str">
        <f t="shared" ref="U2179:U2242" si="278">TEXT(S2179,"mmm")</f>
        <v>May</v>
      </c>
      <c r="V2179">
        <f t="shared" ref="V2179:V2242" si="27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138.64000000000001</v>
      </c>
      <c r="P2180" s="12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4">
        <f t="shared" si="276"/>
        <v>42723.63653935185</v>
      </c>
      <c r="T2180" s="14">
        <f t="shared" si="277"/>
        <v>42753.63653935185</v>
      </c>
      <c r="U2180" s="14" t="str">
        <f t="shared" si="278"/>
        <v>Dec</v>
      </c>
      <c r="V2180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161.4</v>
      </c>
      <c r="P2181" s="12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4">
        <f t="shared" si="276"/>
        <v>42075.171203703707</v>
      </c>
      <c r="T2181" s="14">
        <f t="shared" si="277"/>
        <v>42105.171203703707</v>
      </c>
      <c r="U2181" s="14" t="str">
        <f t="shared" si="278"/>
        <v>Mar</v>
      </c>
      <c r="V2181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107.18419999999999</v>
      </c>
      <c r="P2182" s="1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4">
        <f t="shared" si="276"/>
        <v>42279.669768518521</v>
      </c>
      <c r="T2182" s="14">
        <f t="shared" si="277"/>
        <v>42321.711435185185</v>
      </c>
      <c r="U2182" s="14" t="str">
        <f t="shared" si="278"/>
        <v>Oct</v>
      </c>
      <c r="V2182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153.1</v>
      </c>
      <c r="P2183" s="12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4">
        <f t="shared" si="276"/>
        <v>42773.005243055552</v>
      </c>
      <c r="T2183" s="14">
        <f t="shared" si="277"/>
        <v>42787.005243055552</v>
      </c>
      <c r="U2183" s="14" t="str">
        <f t="shared" si="278"/>
        <v>Feb</v>
      </c>
      <c r="V2183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524.16666666666663</v>
      </c>
      <c r="P2184" s="12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4">
        <f t="shared" si="276"/>
        <v>41879.900752314818</v>
      </c>
      <c r="T2184" s="14">
        <f t="shared" si="277"/>
        <v>41914.900752314818</v>
      </c>
      <c r="U2184" s="14" t="str">
        <f t="shared" si="278"/>
        <v>Aug</v>
      </c>
      <c r="V2184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489.27777777777777</v>
      </c>
      <c r="P2185" s="12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4">
        <f t="shared" si="276"/>
        <v>42745.365474537044</v>
      </c>
      <c r="T2185" s="14">
        <f t="shared" si="277"/>
        <v>42775.208333333328</v>
      </c>
      <c r="U2185" s="14" t="str">
        <f t="shared" si="278"/>
        <v>Jan</v>
      </c>
      <c r="V2185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284.74</v>
      </c>
      <c r="P2186" s="12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4">
        <f t="shared" si="276"/>
        <v>42380.690289351856</v>
      </c>
      <c r="T2186" s="14">
        <f t="shared" si="277"/>
        <v>42394.666666666672</v>
      </c>
      <c r="U2186" s="14" t="str">
        <f t="shared" si="278"/>
        <v>Jan</v>
      </c>
      <c r="V2186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1856.97</v>
      </c>
      <c r="P2187" s="12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4">
        <f t="shared" si="276"/>
        <v>41319.349988425929</v>
      </c>
      <c r="T2187" s="14">
        <f t="shared" si="277"/>
        <v>41359.349988425929</v>
      </c>
      <c r="U2187" s="14" t="str">
        <f t="shared" si="278"/>
        <v>Feb</v>
      </c>
      <c r="V2187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109.67499999999998</v>
      </c>
      <c r="P2188" s="12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4">
        <f t="shared" si="276"/>
        <v>42583.615081018521</v>
      </c>
      <c r="T2188" s="14">
        <f t="shared" si="277"/>
        <v>42620.083333333328</v>
      </c>
      <c r="U2188" s="14" t="str">
        <f t="shared" si="278"/>
        <v>Aug</v>
      </c>
      <c r="V2188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1014.6425</v>
      </c>
      <c r="P2189" s="12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4">
        <f t="shared" si="276"/>
        <v>42068.209097222221</v>
      </c>
      <c r="T2189" s="14">
        <f t="shared" si="277"/>
        <v>42097.165972222225</v>
      </c>
      <c r="U2189" s="14" t="str">
        <f t="shared" si="278"/>
        <v>Mar</v>
      </c>
      <c r="V2189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412.17692027666544</v>
      </c>
      <c r="P2190" s="12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4">
        <f t="shared" si="276"/>
        <v>42633.586122685185</v>
      </c>
      <c r="T2190" s="14">
        <f t="shared" si="277"/>
        <v>42668.708333333328</v>
      </c>
      <c r="U2190" s="14" t="str">
        <f t="shared" si="278"/>
        <v>Sep</v>
      </c>
      <c r="V2190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503.25</v>
      </c>
      <c r="P2191" s="12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4">
        <f t="shared" si="276"/>
        <v>42467.788194444445</v>
      </c>
      <c r="T2191" s="14">
        <f t="shared" si="277"/>
        <v>42481.916666666672</v>
      </c>
      <c r="U2191" s="14" t="str">
        <f t="shared" si="278"/>
        <v>Apr</v>
      </c>
      <c r="V2191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184.61052631578946</v>
      </c>
      <c r="P2192" s="1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4">
        <f t="shared" si="276"/>
        <v>42417.625046296293</v>
      </c>
      <c r="T2192" s="14">
        <f t="shared" si="277"/>
        <v>42452.290972222225</v>
      </c>
      <c r="U2192" s="14" t="str">
        <f t="shared" si="278"/>
        <v>Feb</v>
      </c>
      <c r="V2192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119.73333333333333</v>
      </c>
      <c r="P2193" s="12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4">
        <f t="shared" si="276"/>
        <v>42768.833645833336</v>
      </c>
      <c r="T2193" s="14">
        <f t="shared" si="277"/>
        <v>42780.833645833336</v>
      </c>
      <c r="U2193" s="14" t="str">
        <f t="shared" si="278"/>
        <v>Feb</v>
      </c>
      <c r="V2193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1081.2401666666667</v>
      </c>
      <c r="P2194" s="12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4">
        <f t="shared" si="276"/>
        <v>42691.8512037037</v>
      </c>
      <c r="T2194" s="14">
        <f t="shared" si="277"/>
        <v>42719.958333333328</v>
      </c>
      <c r="U2194" s="14" t="str">
        <f t="shared" si="278"/>
        <v>Nov</v>
      </c>
      <c r="V2194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452.37333333333333</v>
      </c>
      <c r="P2195" s="12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4">
        <f t="shared" si="276"/>
        <v>42664.405925925923</v>
      </c>
      <c r="T2195" s="14">
        <f t="shared" si="277"/>
        <v>42695.207638888889</v>
      </c>
      <c r="U2195" s="14" t="str">
        <f t="shared" si="278"/>
        <v>Oct</v>
      </c>
      <c r="V2195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537.37</v>
      </c>
      <c r="P2196" s="12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4">
        <f t="shared" si="276"/>
        <v>42425.757986111115</v>
      </c>
      <c r="T2196" s="14">
        <f t="shared" si="277"/>
        <v>42455.716319444444</v>
      </c>
      <c r="U2196" s="14" t="str">
        <f t="shared" si="278"/>
        <v>Feb</v>
      </c>
      <c r="V2196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120.32608695652173</v>
      </c>
      <c r="P2197" s="12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4">
        <f t="shared" si="276"/>
        <v>42197.771990740745</v>
      </c>
      <c r="T2197" s="14">
        <f t="shared" si="277"/>
        <v>42227.771990740745</v>
      </c>
      <c r="U2197" s="14" t="str">
        <f t="shared" si="278"/>
        <v>Jul</v>
      </c>
      <c r="V2197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113.83571428571429</v>
      </c>
      <c r="P2198" s="12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4">
        <f t="shared" si="276"/>
        <v>42675.487291666665</v>
      </c>
      <c r="T2198" s="14">
        <f t="shared" si="277"/>
        <v>42706.291666666672</v>
      </c>
      <c r="U2198" s="14" t="str">
        <f t="shared" si="278"/>
        <v>Nov</v>
      </c>
      <c r="V2198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951.03109999999992</v>
      </c>
      <c r="P2199" s="12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4">
        <f t="shared" si="276"/>
        <v>42033.584016203706</v>
      </c>
      <c r="T2199" s="14">
        <f t="shared" si="277"/>
        <v>42063.584016203706</v>
      </c>
      <c r="U2199" s="14" t="str">
        <f t="shared" si="278"/>
        <v>Jan</v>
      </c>
      <c r="V2199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132.89249999999998</v>
      </c>
      <c r="P2200" s="12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4">
        <f t="shared" si="276"/>
        <v>42292.513888888891</v>
      </c>
      <c r="T2200" s="14">
        <f t="shared" si="277"/>
        <v>42322.555555555555</v>
      </c>
      <c r="U2200" s="14" t="str">
        <f t="shared" si="278"/>
        <v>Oct</v>
      </c>
      <c r="V2200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146.97777777777779</v>
      </c>
      <c r="P2201" s="12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4">
        <f t="shared" si="276"/>
        <v>42262.416643518518</v>
      </c>
      <c r="T2201" s="14">
        <f t="shared" si="277"/>
        <v>42292.416643518518</v>
      </c>
      <c r="U2201" s="14" t="str">
        <f t="shared" si="278"/>
        <v>Sep</v>
      </c>
      <c r="V2201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542.15</v>
      </c>
      <c r="P2202" s="1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4">
        <f t="shared" si="276"/>
        <v>42163.625787037032</v>
      </c>
      <c r="T2202" s="14">
        <f t="shared" si="277"/>
        <v>42191.125</v>
      </c>
      <c r="U2202" s="14" t="str">
        <f t="shared" si="278"/>
        <v>Jun</v>
      </c>
      <c r="V2202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382.71818181818185</v>
      </c>
      <c r="P2203" s="12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4">
        <f t="shared" si="276"/>
        <v>41276.846817129634</v>
      </c>
      <c r="T2203" s="14">
        <f t="shared" si="277"/>
        <v>41290.846817129634</v>
      </c>
      <c r="U2203" s="14" t="str">
        <f t="shared" si="278"/>
        <v>Jan</v>
      </c>
      <c r="V2203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704.18124999999998</v>
      </c>
      <c r="P2204" s="12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4">
        <f t="shared" si="276"/>
        <v>41184.849166666667</v>
      </c>
      <c r="T2204" s="14">
        <f t="shared" si="277"/>
        <v>41214.849166666667</v>
      </c>
      <c r="U2204" s="14" t="str">
        <f t="shared" si="278"/>
        <v>Oct</v>
      </c>
      <c r="V2204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109.55</v>
      </c>
      <c r="P2205" s="12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4">
        <f t="shared" si="276"/>
        <v>42241.85974537037</v>
      </c>
      <c r="T2205" s="14">
        <f t="shared" si="277"/>
        <v>42271.85974537037</v>
      </c>
      <c r="U2205" s="14" t="str">
        <f t="shared" si="278"/>
        <v>Aug</v>
      </c>
      <c r="V2205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132.86666666666667</v>
      </c>
      <c r="P2206" s="12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4">
        <f t="shared" si="276"/>
        <v>41312.311562499999</v>
      </c>
      <c r="T2206" s="14">
        <f t="shared" si="277"/>
        <v>41342.311562499999</v>
      </c>
      <c r="U2206" s="14" t="str">
        <f t="shared" si="278"/>
        <v>Feb</v>
      </c>
      <c r="V2206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152</v>
      </c>
      <c r="P2207" s="12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4">
        <f t="shared" si="276"/>
        <v>41031.82163194444</v>
      </c>
      <c r="T2207" s="14">
        <f t="shared" si="277"/>
        <v>41061.82163194444</v>
      </c>
      <c r="U2207" s="14" t="str">
        <f t="shared" si="278"/>
        <v>May</v>
      </c>
      <c r="V2207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102.72727272727273</v>
      </c>
      <c r="P2208" s="12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4">
        <f t="shared" si="276"/>
        <v>40997.257222222222</v>
      </c>
      <c r="T2208" s="14">
        <f t="shared" si="277"/>
        <v>41015.257222222222</v>
      </c>
      <c r="U2208" s="14" t="str">
        <f t="shared" si="278"/>
        <v>Mar</v>
      </c>
      <c r="V2208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100</v>
      </c>
      <c r="P2209" s="12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4">
        <f t="shared" si="276"/>
        <v>41564.194131944445</v>
      </c>
      <c r="T2209" s="14">
        <f t="shared" si="277"/>
        <v>41594.235798611109</v>
      </c>
      <c r="U2209" s="14" t="str">
        <f t="shared" si="278"/>
        <v>Oct</v>
      </c>
      <c r="V2209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101.6</v>
      </c>
      <c r="P2210" s="12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4">
        <f t="shared" si="276"/>
        <v>40946.882245370369</v>
      </c>
      <c r="T2210" s="14">
        <f t="shared" si="277"/>
        <v>41006.166666666664</v>
      </c>
      <c r="U2210" s="14" t="str">
        <f t="shared" si="278"/>
        <v>Feb</v>
      </c>
      <c r="V2210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150.80000000000001</v>
      </c>
      <c r="P2211" s="12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4">
        <f t="shared" si="276"/>
        <v>41732.479675925926</v>
      </c>
      <c r="T2211" s="14">
        <f t="shared" si="277"/>
        <v>41743.958333333336</v>
      </c>
      <c r="U2211" s="14" t="str">
        <f t="shared" si="278"/>
        <v>Apr</v>
      </c>
      <c r="V2211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111.425</v>
      </c>
      <c r="P2212" s="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4">
        <f t="shared" si="276"/>
        <v>40956.066087962965</v>
      </c>
      <c r="T2212" s="14">
        <f t="shared" si="277"/>
        <v>41013.73333333333</v>
      </c>
      <c r="U2212" s="14" t="str">
        <f t="shared" si="278"/>
        <v>Feb</v>
      </c>
      <c r="V2212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195.6</v>
      </c>
      <c r="P2213" s="12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4">
        <f t="shared" si="276"/>
        <v>41716.785011574073</v>
      </c>
      <c r="T2213" s="14">
        <f t="shared" si="277"/>
        <v>41739.290972222225</v>
      </c>
      <c r="U2213" s="14" t="str">
        <f t="shared" si="278"/>
        <v>Mar</v>
      </c>
      <c r="V2213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114.38333333333333</v>
      </c>
      <c r="P2214" s="12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4">
        <f t="shared" si="276"/>
        <v>41548.747418981482</v>
      </c>
      <c r="T2214" s="14">
        <f t="shared" si="277"/>
        <v>41582.041666666664</v>
      </c>
      <c r="U2214" s="14" t="str">
        <f t="shared" si="278"/>
        <v>Oct</v>
      </c>
      <c r="V2214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200</v>
      </c>
      <c r="P2215" s="12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4">
        <f t="shared" si="276"/>
        <v>42109.826145833329</v>
      </c>
      <c r="T2215" s="14">
        <f t="shared" si="277"/>
        <v>42139.826145833329</v>
      </c>
      <c r="U2215" s="14" t="str">
        <f t="shared" si="278"/>
        <v>Apr</v>
      </c>
      <c r="V2215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292.50166666666667</v>
      </c>
      <c r="P2216" s="12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4">
        <f t="shared" si="276"/>
        <v>41646.792222222226</v>
      </c>
      <c r="T2216" s="14">
        <f t="shared" si="277"/>
        <v>41676.792222222226</v>
      </c>
      <c r="U2216" s="14" t="str">
        <f t="shared" si="278"/>
        <v>Jan</v>
      </c>
      <c r="V2216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156.36363636363637</v>
      </c>
      <c r="P2217" s="12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4">
        <f t="shared" si="276"/>
        <v>40958.717268518521</v>
      </c>
      <c r="T2217" s="14">
        <f t="shared" si="277"/>
        <v>40981.290972222225</v>
      </c>
      <c r="U2217" s="14" t="str">
        <f t="shared" si="278"/>
        <v>Feb</v>
      </c>
      <c r="V2217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105.66666666666666</v>
      </c>
      <c r="P2218" s="12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4">
        <f t="shared" si="276"/>
        <v>42194.751678240747</v>
      </c>
      <c r="T2218" s="14">
        <f t="shared" si="277"/>
        <v>42208.751678240747</v>
      </c>
      <c r="U2218" s="14" t="str">
        <f t="shared" si="278"/>
        <v>Jul</v>
      </c>
      <c r="V2218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101.19047619047619</v>
      </c>
      <c r="P2219" s="12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4">
        <f t="shared" si="276"/>
        <v>42299.776770833334</v>
      </c>
      <c r="T2219" s="14">
        <f t="shared" si="277"/>
        <v>42310.333333333328</v>
      </c>
      <c r="U2219" s="14" t="str">
        <f t="shared" si="278"/>
        <v>Oct</v>
      </c>
      <c r="V2219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122.833</v>
      </c>
      <c r="P2220" s="12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4">
        <f t="shared" si="276"/>
        <v>41127.812303240738</v>
      </c>
      <c r="T2220" s="14">
        <f t="shared" si="277"/>
        <v>41150</v>
      </c>
      <c r="U2220" s="14" t="str">
        <f t="shared" si="278"/>
        <v>Aug</v>
      </c>
      <c r="V2220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101.49999999999999</v>
      </c>
      <c r="P2221" s="12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4">
        <f t="shared" si="276"/>
        <v>42205.718888888892</v>
      </c>
      <c r="T2221" s="14">
        <f t="shared" si="277"/>
        <v>42235.718888888892</v>
      </c>
      <c r="U2221" s="14" t="str">
        <f t="shared" si="278"/>
        <v>Jul</v>
      </c>
      <c r="V2221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101.14285714285714</v>
      </c>
      <c r="P2222" s="1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4">
        <f t="shared" si="276"/>
        <v>41452.060601851852</v>
      </c>
      <c r="T2222" s="14">
        <f t="shared" si="277"/>
        <v>41482.060601851852</v>
      </c>
      <c r="U2222" s="14" t="str">
        <f t="shared" si="278"/>
        <v>Jun</v>
      </c>
      <c r="V2222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108.11999999999999</v>
      </c>
      <c r="P2223" s="12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4">
        <f t="shared" si="276"/>
        <v>42452.666770833333</v>
      </c>
      <c r="T2223" s="14">
        <f t="shared" si="277"/>
        <v>42483</v>
      </c>
      <c r="U2223" s="14" t="str">
        <f t="shared" si="278"/>
        <v>Mar</v>
      </c>
      <c r="V2223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162.6</v>
      </c>
      <c r="P2224" s="12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4">
        <f t="shared" si="276"/>
        <v>40906.787581018521</v>
      </c>
      <c r="T2224" s="14">
        <f t="shared" si="277"/>
        <v>40936.787581018521</v>
      </c>
      <c r="U2224" s="14" t="str">
        <f t="shared" si="278"/>
        <v>Dec</v>
      </c>
      <c r="V2224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105.80000000000001</v>
      </c>
      <c r="P2225" s="12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4">
        <f t="shared" si="276"/>
        <v>42152.640833333338</v>
      </c>
      <c r="T2225" s="14">
        <f t="shared" si="277"/>
        <v>42182.640833333338</v>
      </c>
      <c r="U2225" s="14" t="str">
        <f t="shared" si="278"/>
        <v>May</v>
      </c>
      <c r="V2225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243.15000000000003</v>
      </c>
      <c r="P2226" s="12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4">
        <f t="shared" si="276"/>
        <v>42644.667534722219</v>
      </c>
      <c r="T2226" s="14">
        <f t="shared" si="277"/>
        <v>42672.791666666672</v>
      </c>
      <c r="U2226" s="14" t="str">
        <f t="shared" si="278"/>
        <v>Oct</v>
      </c>
      <c r="V2226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944.83338095238094</v>
      </c>
      <c r="P2227" s="12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4">
        <f t="shared" si="276"/>
        <v>41873.79184027778</v>
      </c>
      <c r="T2227" s="14">
        <f t="shared" si="277"/>
        <v>41903.79184027778</v>
      </c>
      <c r="U2227" s="14" t="str">
        <f t="shared" si="278"/>
        <v>Aug</v>
      </c>
      <c r="V2227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108.46283333333334</v>
      </c>
      <c r="P2228" s="12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4">
        <f t="shared" si="276"/>
        <v>42381.79886574074</v>
      </c>
      <c r="T2228" s="14">
        <f t="shared" si="277"/>
        <v>42412.207638888889</v>
      </c>
      <c r="U2228" s="14" t="str">
        <f t="shared" si="278"/>
        <v>Jan</v>
      </c>
      <c r="V2228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157.37692307692308</v>
      </c>
      <c r="P2229" s="12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4">
        <f t="shared" si="276"/>
        <v>41561.807349537034</v>
      </c>
      <c r="T2229" s="14">
        <f t="shared" si="277"/>
        <v>41591.849016203705</v>
      </c>
      <c r="U2229" s="14" t="str">
        <f t="shared" si="278"/>
        <v>Oct</v>
      </c>
      <c r="V2229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1174.49</v>
      </c>
      <c r="P2230" s="12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4">
        <f t="shared" si="276"/>
        <v>42202.278194444443</v>
      </c>
      <c r="T2230" s="14">
        <f t="shared" si="277"/>
        <v>42232.278194444443</v>
      </c>
      <c r="U2230" s="14" t="str">
        <f t="shared" si="278"/>
        <v>Jul</v>
      </c>
      <c r="V2230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171.04755366949576</v>
      </c>
      <c r="P2231" s="12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4">
        <f t="shared" si="276"/>
        <v>41484.664247685185</v>
      </c>
      <c r="T2231" s="14">
        <f t="shared" si="277"/>
        <v>41520.166666666664</v>
      </c>
      <c r="U2231" s="14" t="str">
        <f t="shared" si="278"/>
        <v>Jul</v>
      </c>
      <c r="V2231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125.95294117647057</v>
      </c>
      <c r="P2232" s="1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4">
        <f t="shared" si="276"/>
        <v>41724.881099537037</v>
      </c>
      <c r="T2232" s="14">
        <f t="shared" si="277"/>
        <v>41754.881099537037</v>
      </c>
      <c r="U2232" s="14" t="str">
        <f t="shared" si="278"/>
        <v>Mar</v>
      </c>
      <c r="V2232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1212.1296000000002</v>
      </c>
      <c r="P2233" s="12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4">
        <f t="shared" si="276"/>
        <v>41423.910891203705</v>
      </c>
      <c r="T2233" s="14">
        <f t="shared" si="277"/>
        <v>41450.208333333336</v>
      </c>
      <c r="U2233" s="14" t="str">
        <f t="shared" si="278"/>
        <v>May</v>
      </c>
      <c r="V2233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495.8</v>
      </c>
      <c r="P2234" s="12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4">
        <f t="shared" si="276"/>
        <v>41806.794074074074</v>
      </c>
      <c r="T2234" s="14">
        <f t="shared" si="277"/>
        <v>41839.125</v>
      </c>
      <c r="U2234" s="14" t="str">
        <f t="shared" si="278"/>
        <v>Jun</v>
      </c>
      <c r="V2234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332.03999999999996</v>
      </c>
      <c r="P2235" s="12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4">
        <f t="shared" si="276"/>
        <v>42331.378923611104</v>
      </c>
      <c r="T2235" s="14">
        <f t="shared" si="277"/>
        <v>42352</v>
      </c>
      <c r="U2235" s="14" t="str">
        <f t="shared" si="278"/>
        <v>Nov</v>
      </c>
      <c r="V2235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1165</v>
      </c>
      <c r="P2236" s="12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4">
        <f t="shared" si="276"/>
        <v>42710.824618055558</v>
      </c>
      <c r="T2236" s="14">
        <f t="shared" si="277"/>
        <v>42740.824618055558</v>
      </c>
      <c r="U2236" s="14" t="str">
        <f t="shared" si="278"/>
        <v>Dec</v>
      </c>
      <c r="V2236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153.3153846153846</v>
      </c>
      <c r="P2237" s="12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4">
        <f t="shared" si="276"/>
        <v>42062.022118055553</v>
      </c>
      <c r="T2237" s="14">
        <f t="shared" si="277"/>
        <v>42091.980451388896</v>
      </c>
      <c r="U2237" s="14" t="str">
        <f t="shared" si="278"/>
        <v>Feb</v>
      </c>
      <c r="V2237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537.10714285714289</v>
      </c>
      <c r="P2238" s="12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4">
        <f t="shared" si="276"/>
        <v>42371.617164351846</v>
      </c>
      <c r="T2238" s="14">
        <f t="shared" si="277"/>
        <v>42401.617164351846</v>
      </c>
      <c r="U2238" s="14" t="str">
        <f t="shared" si="278"/>
        <v>Jan</v>
      </c>
      <c r="V2238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352.92777777777775</v>
      </c>
      <c r="P2239" s="12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4">
        <f t="shared" si="276"/>
        <v>41915.003275462965</v>
      </c>
      <c r="T2239" s="14">
        <f t="shared" si="277"/>
        <v>41955.332638888889</v>
      </c>
      <c r="U2239" s="14" t="str">
        <f t="shared" si="278"/>
        <v>Oct</v>
      </c>
      <c r="V2239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137.4</v>
      </c>
      <c r="P2240" s="12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4">
        <f t="shared" si="276"/>
        <v>42774.621712962966</v>
      </c>
      <c r="T2240" s="14">
        <f t="shared" si="277"/>
        <v>42804.621712962966</v>
      </c>
      <c r="U2240" s="14" t="str">
        <f t="shared" si="278"/>
        <v>Feb</v>
      </c>
      <c r="V2240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128.02668</v>
      </c>
      <c r="P2241" s="12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4">
        <f t="shared" si="276"/>
        <v>41572.958495370374</v>
      </c>
      <c r="T2241" s="14">
        <f t="shared" si="277"/>
        <v>41609.168055555558</v>
      </c>
      <c r="U2241" s="14" t="str">
        <f t="shared" si="278"/>
        <v>Oct</v>
      </c>
      <c r="V2241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270.68</v>
      </c>
      <c r="P2242" s="1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4">
        <f t="shared" si="276"/>
        <v>42452.825740740736</v>
      </c>
      <c r="T2242" s="14">
        <f t="shared" si="277"/>
        <v>42482.825740740736</v>
      </c>
      <c r="U2242" s="14" t="str">
        <f t="shared" si="278"/>
        <v>Mar</v>
      </c>
      <c r="V2242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(E2243/D2243)*100</f>
        <v>806.4</v>
      </c>
      <c r="P2243" s="12">
        <f t="shared" ref="P2243:P2306" si="281">(E2243/L2243)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 - FIND("/",N2243))</f>
        <v>tabletop games</v>
      </c>
      <c r="S2243" s="14">
        <f t="shared" ref="S2243:S2306" si="284">(((J2243/60)/60)/24)+DATE(1970,1,1)</f>
        <v>42766.827546296292</v>
      </c>
      <c r="T2243" s="14">
        <f t="shared" ref="T2243:T2306" si="285">(((I2243/60)/60)/24)+DATE(1970,1,1)</f>
        <v>42796.827546296292</v>
      </c>
      <c r="U2243" s="14" t="str">
        <f t="shared" ref="U2243:U2306" si="286">TEXT(S2243,"mmm")</f>
        <v>Jan</v>
      </c>
      <c r="V2243">
        <f t="shared" ref="V2243:V2306" si="287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1360.0976000000001</v>
      </c>
      <c r="P2244" s="12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4">
        <f t="shared" si="284"/>
        <v>41569.575613425928</v>
      </c>
      <c r="T2244" s="14">
        <f t="shared" si="285"/>
        <v>41605.126388888886</v>
      </c>
      <c r="U2244" s="14" t="str">
        <f t="shared" si="286"/>
        <v>Oct</v>
      </c>
      <c r="V2244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930250</v>
      </c>
      <c r="P2245" s="12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4">
        <f t="shared" si="284"/>
        <v>42800.751041666663</v>
      </c>
      <c r="T2245" s="14">
        <f t="shared" si="285"/>
        <v>42807.125</v>
      </c>
      <c r="U2245" s="14" t="str">
        <f t="shared" si="286"/>
        <v>Mar</v>
      </c>
      <c r="V2245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377.02</v>
      </c>
      <c r="P2246" s="12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4">
        <f t="shared" si="284"/>
        <v>42647.818819444445</v>
      </c>
      <c r="T2246" s="14">
        <f t="shared" si="285"/>
        <v>42659.854166666672</v>
      </c>
      <c r="U2246" s="14" t="str">
        <f t="shared" si="286"/>
        <v>Oct</v>
      </c>
      <c r="V2246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2647.0250000000001</v>
      </c>
      <c r="P2247" s="12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4">
        <f t="shared" si="284"/>
        <v>41660.708530092597</v>
      </c>
      <c r="T2247" s="14">
        <f t="shared" si="285"/>
        <v>41691.75</v>
      </c>
      <c r="U2247" s="14" t="str">
        <f t="shared" si="286"/>
        <v>Jan</v>
      </c>
      <c r="V2247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100.12</v>
      </c>
      <c r="P2248" s="12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4">
        <f t="shared" si="284"/>
        <v>42221.79178240741</v>
      </c>
      <c r="T2248" s="14">
        <f t="shared" si="285"/>
        <v>42251.79178240741</v>
      </c>
      <c r="U2248" s="14" t="str">
        <f t="shared" si="286"/>
        <v>Aug</v>
      </c>
      <c r="V2248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104.45405405405405</v>
      </c>
      <c r="P2249" s="12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4">
        <f t="shared" si="284"/>
        <v>42200.666261574079</v>
      </c>
      <c r="T2249" s="14">
        <f t="shared" si="285"/>
        <v>42214.666261574079</v>
      </c>
      <c r="U2249" s="14" t="str">
        <f t="shared" si="286"/>
        <v>Jul</v>
      </c>
      <c r="V2249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107.21428571428571</v>
      </c>
      <c r="P2250" s="12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4">
        <f t="shared" si="284"/>
        <v>42688.875902777778</v>
      </c>
      <c r="T2250" s="14">
        <f t="shared" si="285"/>
        <v>42718.875902777778</v>
      </c>
      <c r="U2250" s="14" t="str">
        <f t="shared" si="286"/>
        <v>Nov</v>
      </c>
      <c r="V2250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168.77142857142857</v>
      </c>
      <c r="P2251" s="12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4">
        <f t="shared" si="284"/>
        <v>41336.703298611108</v>
      </c>
      <c r="T2251" s="14">
        <f t="shared" si="285"/>
        <v>41366.661631944444</v>
      </c>
      <c r="U2251" s="14" t="str">
        <f t="shared" si="286"/>
        <v>Mar</v>
      </c>
      <c r="V2251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975.11200000000008</v>
      </c>
      <c r="P2252" s="1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4">
        <f t="shared" si="284"/>
        <v>42677.005474537036</v>
      </c>
      <c r="T2252" s="14">
        <f t="shared" si="285"/>
        <v>42707.0471412037</v>
      </c>
      <c r="U2252" s="14" t="str">
        <f t="shared" si="286"/>
        <v>Nov</v>
      </c>
      <c r="V2252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134.44929411764704</v>
      </c>
      <c r="P2253" s="12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4">
        <f t="shared" si="284"/>
        <v>41846.34579861111</v>
      </c>
      <c r="T2253" s="14">
        <f t="shared" si="285"/>
        <v>41867.34579861111</v>
      </c>
      <c r="U2253" s="14" t="str">
        <f t="shared" si="286"/>
        <v>Jul</v>
      </c>
      <c r="V2253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272.27777777777777</v>
      </c>
      <c r="P2254" s="12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4">
        <f t="shared" si="284"/>
        <v>42573.327986111108</v>
      </c>
      <c r="T2254" s="14">
        <f t="shared" si="285"/>
        <v>42588.327986111108</v>
      </c>
      <c r="U2254" s="14" t="str">
        <f t="shared" si="286"/>
        <v>Jul</v>
      </c>
      <c r="V2254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112.6875</v>
      </c>
      <c r="P2255" s="12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4">
        <f t="shared" si="284"/>
        <v>42296.631331018521</v>
      </c>
      <c r="T2255" s="14">
        <f t="shared" si="285"/>
        <v>42326.672997685186</v>
      </c>
      <c r="U2255" s="14" t="str">
        <f t="shared" si="286"/>
        <v>Oct</v>
      </c>
      <c r="V2255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459.8</v>
      </c>
      <c r="P2256" s="12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4">
        <f t="shared" si="284"/>
        <v>42752.647777777776</v>
      </c>
      <c r="T2256" s="14">
        <f t="shared" si="285"/>
        <v>42759.647777777776</v>
      </c>
      <c r="U2256" s="14" t="str">
        <f t="shared" si="286"/>
        <v>Jan</v>
      </c>
      <c r="V2256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286.65822784810126</v>
      </c>
      <c r="P2257" s="12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4">
        <f t="shared" si="284"/>
        <v>42467.951979166668</v>
      </c>
      <c r="T2257" s="14">
        <f t="shared" si="285"/>
        <v>42497.951979166668</v>
      </c>
      <c r="U2257" s="14" t="str">
        <f t="shared" si="286"/>
        <v>Apr</v>
      </c>
      <c r="V2257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222.70833333333334</v>
      </c>
      <c r="P2258" s="12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4">
        <f t="shared" si="284"/>
        <v>42682.451921296291</v>
      </c>
      <c r="T2258" s="14">
        <f t="shared" si="285"/>
        <v>42696.451921296291</v>
      </c>
      <c r="U2258" s="14" t="str">
        <f t="shared" si="286"/>
        <v>Nov</v>
      </c>
      <c r="V2258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636.14</v>
      </c>
      <c r="P2259" s="12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4">
        <f t="shared" si="284"/>
        <v>42505.936678240745</v>
      </c>
      <c r="T2259" s="14">
        <f t="shared" si="285"/>
        <v>42540.958333333328</v>
      </c>
      <c r="U2259" s="14" t="str">
        <f t="shared" si="286"/>
        <v>May</v>
      </c>
      <c r="V2259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146.5</v>
      </c>
      <c r="P2260" s="12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4">
        <f t="shared" si="284"/>
        <v>42136.75100694444</v>
      </c>
      <c r="T2260" s="14">
        <f t="shared" si="285"/>
        <v>42166.75100694444</v>
      </c>
      <c r="U2260" s="14" t="str">
        <f t="shared" si="286"/>
        <v>May</v>
      </c>
      <c r="V2260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1867.1</v>
      </c>
      <c r="P2261" s="12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4">
        <f t="shared" si="284"/>
        <v>42702.804814814815</v>
      </c>
      <c r="T2261" s="14">
        <f t="shared" si="285"/>
        <v>42712.804814814815</v>
      </c>
      <c r="U2261" s="14" t="str">
        <f t="shared" si="286"/>
        <v>Nov</v>
      </c>
      <c r="V2261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326.92</v>
      </c>
      <c r="P2262" s="1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4">
        <f t="shared" si="284"/>
        <v>41695.016782407409</v>
      </c>
      <c r="T2262" s="14">
        <f t="shared" si="285"/>
        <v>41724.975115740745</v>
      </c>
      <c r="U2262" s="14" t="str">
        <f t="shared" si="286"/>
        <v>Feb</v>
      </c>
      <c r="V2262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779.5</v>
      </c>
      <c r="P2263" s="12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4">
        <f t="shared" si="284"/>
        <v>42759.724768518514</v>
      </c>
      <c r="T2263" s="14">
        <f t="shared" si="285"/>
        <v>42780.724768518514</v>
      </c>
      <c r="U2263" s="14" t="str">
        <f t="shared" si="286"/>
        <v>Jan</v>
      </c>
      <c r="V2263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154.15151515151516</v>
      </c>
      <c r="P2264" s="12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4">
        <f t="shared" si="284"/>
        <v>41926.585162037038</v>
      </c>
      <c r="T2264" s="14">
        <f t="shared" si="285"/>
        <v>41961</v>
      </c>
      <c r="U2264" s="14" t="str">
        <f t="shared" si="286"/>
        <v>Oct</v>
      </c>
      <c r="V2264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115.54666666666667</v>
      </c>
      <c r="P2265" s="12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4">
        <f t="shared" si="284"/>
        <v>42014.832326388889</v>
      </c>
      <c r="T2265" s="14">
        <f t="shared" si="285"/>
        <v>42035.832326388889</v>
      </c>
      <c r="U2265" s="14" t="str">
        <f t="shared" si="286"/>
        <v>Jan</v>
      </c>
      <c r="V2265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180.03333333333333</v>
      </c>
      <c r="P2266" s="12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4">
        <f t="shared" si="284"/>
        <v>42496.582337962958</v>
      </c>
      <c r="T2266" s="14">
        <f t="shared" si="285"/>
        <v>42513.125</v>
      </c>
      <c r="U2266" s="14" t="str">
        <f t="shared" si="286"/>
        <v>May</v>
      </c>
      <c r="V2266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298.5</v>
      </c>
      <c r="P2267" s="12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4">
        <f t="shared" si="284"/>
        <v>42689.853090277778</v>
      </c>
      <c r="T2267" s="14">
        <f t="shared" si="285"/>
        <v>42696.853090277778</v>
      </c>
      <c r="U2267" s="14" t="str">
        <f t="shared" si="286"/>
        <v>Nov</v>
      </c>
      <c r="V2267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320.26666666666665</v>
      </c>
      <c r="P2268" s="12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4">
        <f t="shared" si="284"/>
        <v>42469.874907407408</v>
      </c>
      <c r="T2268" s="14">
        <f t="shared" si="285"/>
        <v>42487.083333333328</v>
      </c>
      <c r="U2268" s="14" t="str">
        <f t="shared" si="286"/>
        <v>Apr</v>
      </c>
      <c r="V2268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380.52499999999998</v>
      </c>
      <c r="P2269" s="12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4">
        <f t="shared" si="284"/>
        <v>41968.829826388886</v>
      </c>
      <c r="T2269" s="14">
        <f t="shared" si="285"/>
        <v>41994.041666666672</v>
      </c>
      <c r="U2269" s="14" t="str">
        <f t="shared" si="286"/>
        <v>Nov</v>
      </c>
      <c r="V2269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102.60000000000001</v>
      </c>
      <c r="P2270" s="12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4">
        <f t="shared" si="284"/>
        <v>42776.082349537035</v>
      </c>
      <c r="T2270" s="14">
        <f t="shared" si="285"/>
        <v>42806.082349537035</v>
      </c>
      <c r="U2270" s="14" t="str">
        <f t="shared" si="286"/>
        <v>Feb</v>
      </c>
      <c r="V2270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1801.64</v>
      </c>
      <c r="P2271" s="12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4">
        <f t="shared" si="284"/>
        <v>42776.704432870371</v>
      </c>
      <c r="T2271" s="14">
        <f t="shared" si="285"/>
        <v>42801.208333333328</v>
      </c>
      <c r="U2271" s="14" t="str">
        <f t="shared" si="286"/>
        <v>Feb</v>
      </c>
      <c r="V2271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720.24800000000005</v>
      </c>
      <c r="P2272" s="1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4">
        <f t="shared" si="284"/>
        <v>42725.869363425925</v>
      </c>
      <c r="T2272" s="14">
        <f t="shared" si="285"/>
        <v>42745.915972222225</v>
      </c>
      <c r="U2272" s="14" t="str">
        <f t="shared" si="286"/>
        <v>Dec</v>
      </c>
      <c r="V2272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283.09000000000003</v>
      </c>
      <c r="P2273" s="12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4">
        <f t="shared" si="284"/>
        <v>42684.000046296293</v>
      </c>
      <c r="T2273" s="14">
        <f t="shared" si="285"/>
        <v>42714.000046296293</v>
      </c>
      <c r="U2273" s="14" t="str">
        <f t="shared" si="286"/>
        <v>Nov</v>
      </c>
      <c r="V2273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1356.6000000000001</v>
      </c>
      <c r="P2274" s="12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4">
        <f t="shared" si="284"/>
        <v>42315.699490740735</v>
      </c>
      <c r="T2274" s="14">
        <f t="shared" si="285"/>
        <v>42345.699490740735</v>
      </c>
      <c r="U2274" s="14" t="str">
        <f t="shared" si="286"/>
        <v>Nov</v>
      </c>
      <c r="V2274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220.35999999999999</v>
      </c>
      <c r="P2275" s="12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4">
        <f t="shared" si="284"/>
        <v>42781.549097222218</v>
      </c>
      <c r="T2275" s="14">
        <f t="shared" si="285"/>
        <v>42806.507430555561</v>
      </c>
      <c r="U2275" s="14" t="str">
        <f t="shared" si="286"/>
        <v>Feb</v>
      </c>
      <c r="V2275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119.6</v>
      </c>
      <c r="P2276" s="12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4">
        <f t="shared" si="284"/>
        <v>41663.500659722224</v>
      </c>
      <c r="T2276" s="14">
        <f t="shared" si="285"/>
        <v>41693.500659722224</v>
      </c>
      <c r="U2276" s="14" t="str">
        <f t="shared" si="286"/>
        <v>Jan</v>
      </c>
      <c r="V2276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407.76923076923077</v>
      </c>
      <c r="P2277" s="12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4">
        <f t="shared" si="284"/>
        <v>41965.616655092599</v>
      </c>
      <c r="T2277" s="14">
        <f t="shared" si="285"/>
        <v>41995.616655092599</v>
      </c>
      <c r="U2277" s="14" t="str">
        <f t="shared" si="286"/>
        <v>Nov</v>
      </c>
      <c r="V2277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105.81826105905425</v>
      </c>
      <c r="P2278" s="12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4">
        <f t="shared" si="284"/>
        <v>41614.651493055557</v>
      </c>
      <c r="T2278" s="14">
        <f t="shared" si="285"/>
        <v>41644.651493055557</v>
      </c>
      <c r="U2278" s="14" t="str">
        <f t="shared" si="286"/>
        <v>Dec</v>
      </c>
      <c r="V2278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141.08235294117648</v>
      </c>
      <c r="P2279" s="12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4">
        <f t="shared" si="284"/>
        <v>40936.678506944445</v>
      </c>
      <c r="T2279" s="14">
        <f t="shared" si="285"/>
        <v>40966.678506944445</v>
      </c>
      <c r="U2279" s="14" t="str">
        <f t="shared" si="286"/>
        <v>Jan</v>
      </c>
      <c r="V2279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270.7</v>
      </c>
      <c r="P2280" s="12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4">
        <f t="shared" si="284"/>
        <v>42338.709108796291</v>
      </c>
      <c r="T2280" s="14">
        <f t="shared" si="285"/>
        <v>42372.957638888889</v>
      </c>
      <c r="U2280" s="14" t="str">
        <f t="shared" si="286"/>
        <v>Nov</v>
      </c>
      <c r="V2280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153.80000000000001</v>
      </c>
      <c r="P2281" s="12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4">
        <f t="shared" si="284"/>
        <v>42020.806701388887</v>
      </c>
      <c r="T2281" s="14">
        <f t="shared" si="285"/>
        <v>42039.166666666672</v>
      </c>
      <c r="U2281" s="14" t="str">
        <f t="shared" si="286"/>
        <v>Jan</v>
      </c>
      <c r="V2281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403.57653061224488</v>
      </c>
      <c r="P2282" s="1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4">
        <f t="shared" si="284"/>
        <v>42234.624895833331</v>
      </c>
      <c r="T2282" s="14">
        <f t="shared" si="285"/>
        <v>42264.624895833331</v>
      </c>
      <c r="U2282" s="14" t="str">
        <f t="shared" si="286"/>
        <v>Aug</v>
      </c>
      <c r="V2282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185</v>
      </c>
      <c r="P2283" s="12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4">
        <f t="shared" si="284"/>
        <v>40687.285844907405</v>
      </c>
      <c r="T2283" s="14">
        <f t="shared" si="285"/>
        <v>40749.284722222219</v>
      </c>
      <c r="U2283" s="14" t="str">
        <f t="shared" si="286"/>
        <v>May</v>
      </c>
      <c r="V2283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185.33333333333331</v>
      </c>
      <c r="P2284" s="12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4">
        <f t="shared" si="284"/>
        <v>42323.17460648148</v>
      </c>
      <c r="T2284" s="14">
        <f t="shared" si="285"/>
        <v>42383.17460648148</v>
      </c>
      <c r="U2284" s="14" t="str">
        <f t="shared" si="286"/>
        <v>Nov</v>
      </c>
      <c r="V2284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100.85533333333332</v>
      </c>
      <c r="P2285" s="12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4">
        <f t="shared" si="284"/>
        <v>40978.125046296293</v>
      </c>
      <c r="T2285" s="14">
        <f t="shared" si="285"/>
        <v>41038.083379629628</v>
      </c>
      <c r="U2285" s="14" t="str">
        <f t="shared" si="286"/>
        <v>Mar</v>
      </c>
      <c r="V2285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106.22116666666668</v>
      </c>
      <c r="P2286" s="12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4">
        <f t="shared" si="284"/>
        <v>40585.796817129631</v>
      </c>
      <c r="T2286" s="14">
        <f t="shared" si="285"/>
        <v>40614.166666666664</v>
      </c>
      <c r="U2286" s="14" t="str">
        <f t="shared" si="286"/>
        <v>Feb</v>
      </c>
      <c r="V2286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121.36666666666667</v>
      </c>
      <c r="P2287" s="12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4">
        <f t="shared" si="284"/>
        <v>41059.185682870368</v>
      </c>
      <c r="T2287" s="14">
        <f t="shared" si="285"/>
        <v>41089.185682870368</v>
      </c>
      <c r="U2287" s="14" t="str">
        <f t="shared" si="286"/>
        <v>May</v>
      </c>
      <c r="V2287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100.06666666666666</v>
      </c>
      <c r="P2288" s="12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4">
        <f t="shared" si="284"/>
        <v>41494.963587962964</v>
      </c>
      <c r="T2288" s="14">
        <f t="shared" si="285"/>
        <v>41523.165972222225</v>
      </c>
      <c r="U2288" s="14" t="str">
        <f t="shared" si="286"/>
        <v>Aug</v>
      </c>
      <c r="V2288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119.97755555555555</v>
      </c>
      <c r="P2289" s="12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4">
        <f t="shared" si="284"/>
        <v>41792.667361111111</v>
      </c>
      <c r="T2289" s="14">
        <f t="shared" si="285"/>
        <v>41813.667361111111</v>
      </c>
      <c r="U2289" s="14" t="str">
        <f t="shared" si="286"/>
        <v>Jun</v>
      </c>
      <c r="V2289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100.1</v>
      </c>
      <c r="P2290" s="12">
        <f t="shared" si="281"/>
        <v>40.04</v>
      </c>
      <c r="Q2290" t="str">
        <f t="shared" si="282"/>
        <v>music</v>
      </c>
      <c r="R2290" t="str">
        <f t="shared" si="283"/>
        <v>rock</v>
      </c>
      <c r="S2290" s="14">
        <f t="shared" si="284"/>
        <v>41067.827418981484</v>
      </c>
      <c r="T2290" s="14">
        <f t="shared" si="285"/>
        <v>41086.75</v>
      </c>
      <c r="U2290" s="14" t="str">
        <f t="shared" si="286"/>
        <v>Jun</v>
      </c>
      <c r="V2290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107.4</v>
      </c>
      <c r="P2291" s="12">
        <f t="shared" si="281"/>
        <v>64.44</v>
      </c>
      <c r="Q2291" t="str">
        <f t="shared" si="282"/>
        <v>music</v>
      </c>
      <c r="R2291" t="str">
        <f t="shared" si="283"/>
        <v>rock</v>
      </c>
      <c r="S2291" s="14">
        <f t="shared" si="284"/>
        <v>41571.998379629629</v>
      </c>
      <c r="T2291" s="14">
        <f t="shared" si="285"/>
        <v>41614.973611111112</v>
      </c>
      <c r="U2291" s="14" t="str">
        <f t="shared" si="286"/>
        <v>Oct</v>
      </c>
      <c r="V2291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104.06666666666666</v>
      </c>
      <c r="P2292" s="1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4">
        <f t="shared" si="284"/>
        <v>40070.253819444442</v>
      </c>
      <c r="T2292" s="14">
        <f t="shared" si="285"/>
        <v>40148.708333333336</v>
      </c>
      <c r="U2292" s="14" t="str">
        <f t="shared" si="286"/>
        <v>Sep</v>
      </c>
      <c r="V2292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172.8</v>
      </c>
      <c r="P2293" s="12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4">
        <f t="shared" si="284"/>
        <v>40987.977060185185</v>
      </c>
      <c r="T2293" s="14">
        <f t="shared" si="285"/>
        <v>41022.166666666664</v>
      </c>
      <c r="U2293" s="14" t="str">
        <f t="shared" si="286"/>
        <v>Mar</v>
      </c>
      <c r="V2293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107.2505</v>
      </c>
      <c r="P2294" s="12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4">
        <f t="shared" si="284"/>
        <v>40987.697638888887</v>
      </c>
      <c r="T2294" s="14">
        <f t="shared" si="285"/>
        <v>41017.697638888887</v>
      </c>
      <c r="U2294" s="14" t="str">
        <f t="shared" si="286"/>
        <v>Mar</v>
      </c>
      <c r="V2294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108.23529411764706</v>
      </c>
      <c r="P2295" s="12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4">
        <f t="shared" si="284"/>
        <v>41151.708321759259</v>
      </c>
      <c r="T2295" s="14">
        <f t="shared" si="285"/>
        <v>41177.165972222225</v>
      </c>
      <c r="U2295" s="14" t="str">
        <f t="shared" si="286"/>
        <v>Aug</v>
      </c>
      <c r="V2295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146.08079999999998</v>
      </c>
      <c r="P2296" s="12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4">
        <f t="shared" si="284"/>
        <v>41264.72314814815</v>
      </c>
      <c r="T2296" s="14">
        <f t="shared" si="285"/>
        <v>41294.72314814815</v>
      </c>
      <c r="U2296" s="14" t="str">
        <f t="shared" si="286"/>
        <v>Dec</v>
      </c>
      <c r="V2296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125.25</v>
      </c>
      <c r="P2297" s="12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4">
        <f t="shared" si="284"/>
        <v>41270.954351851848</v>
      </c>
      <c r="T2297" s="14">
        <f t="shared" si="285"/>
        <v>41300.954351851848</v>
      </c>
      <c r="U2297" s="14" t="str">
        <f t="shared" si="286"/>
        <v>Dec</v>
      </c>
      <c r="V2297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149.07142857142856</v>
      </c>
      <c r="P2298" s="12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4">
        <f t="shared" si="284"/>
        <v>40927.731782407405</v>
      </c>
      <c r="T2298" s="14">
        <f t="shared" si="285"/>
        <v>40962.731782407405</v>
      </c>
      <c r="U2298" s="14" t="str">
        <f t="shared" si="286"/>
        <v>Jan</v>
      </c>
      <c r="V2298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100.6</v>
      </c>
      <c r="P2299" s="12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4">
        <f t="shared" si="284"/>
        <v>40948.042233796295</v>
      </c>
      <c r="T2299" s="14">
        <f t="shared" si="285"/>
        <v>40982.165972222225</v>
      </c>
      <c r="U2299" s="14" t="str">
        <f t="shared" si="286"/>
        <v>Feb</v>
      </c>
      <c r="V2299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105.07333333333332</v>
      </c>
      <c r="P2300" s="12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4">
        <f t="shared" si="284"/>
        <v>41694.84065972222</v>
      </c>
      <c r="T2300" s="14">
        <f t="shared" si="285"/>
        <v>41724.798993055556</v>
      </c>
      <c r="U2300" s="14" t="str">
        <f t="shared" si="286"/>
        <v>Feb</v>
      </c>
      <c r="V2300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350.16666666666663</v>
      </c>
      <c r="P2301" s="12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4">
        <f t="shared" si="284"/>
        <v>40565.032511574071</v>
      </c>
      <c r="T2301" s="14">
        <f t="shared" si="285"/>
        <v>40580.032511574071</v>
      </c>
      <c r="U2301" s="14" t="str">
        <f t="shared" si="286"/>
        <v>Jan</v>
      </c>
      <c r="V2301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101.25</v>
      </c>
      <c r="P2302" s="1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4">
        <f t="shared" si="284"/>
        <v>41074.727037037039</v>
      </c>
      <c r="T2302" s="14">
        <f t="shared" si="285"/>
        <v>41088.727037037039</v>
      </c>
      <c r="U2302" s="14" t="str">
        <f t="shared" si="286"/>
        <v>Jun</v>
      </c>
      <c r="V2302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133.6044</v>
      </c>
      <c r="P2303" s="12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4">
        <f t="shared" si="284"/>
        <v>41416.146944444445</v>
      </c>
      <c r="T2303" s="14">
        <f t="shared" si="285"/>
        <v>41446.146944444445</v>
      </c>
      <c r="U2303" s="14" t="str">
        <f t="shared" si="286"/>
        <v>May</v>
      </c>
      <c r="V2303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170.65217391304347</v>
      </c>
      <c r="P2304" s="12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4">
        <f t="shared" si="284"/>
        <v>41605.868449074071</v>
      </c>
      <c r="T2304" s="14">
        <f t="shared" si="285"/>
        <v>41639.291666666664</v>
      </c>
      <c r="U2304" s="14" t="str">
        <f t="shared" si="286"/>
        <v>Nov</v>
      </c>
      <c r="V2304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109.35829457364341</v>
      </c>
      <c r="P2305" s="12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4">
        <f t="shared" si="284"/>
        <v>40850.111064814817</v>
      </c>
      <c r="T2305" s="14">
        <f t="shared" si="285"/>
        <v>40890.152731481481</v>
      </c>
      <c r="U2305" s="14" t="str">
        <f t="shared" si="286"/>
        <v>Nov</v>
      </c>
      <c r="V2305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100.70033333333335</v>
      </c>
      <c r="P2306" s="12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4">
        <f t="shared" si="284"/>
        <v>40502.815868055557</v>
      </c>
      <c r="T2306" s="14">
        <f t="shared" si="285"/>
        <v>40544.207638888889</v>
      </c>
      <c r="U2306" s="14" t="str">
        <f t="shared" si="286"/>
        <v>Nov</v>
      </c>
      <c r="V2306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(E2307/D2307)*100</f>
        <v>101.22777777777779</v>
      </c>
      <c r="P2307" s="12">
        <f t="shared" ref="P2307:P2370" si="289">(E2307/L2307)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 - FIND("/",N2307))</f>
        <v>indie rock</v>
      </c>
      <c r="S2307" s="14">
        <f t="shared" ref="S2307:S2370" si="292">(((J2307/60)/60)/24)+DATE(1970,1,1)</f>
        <v>41834.695277777777</v>
      </c>
      <c r="T2307" s="14">
        <f t="shared" ref="T2307:T2370" si="293">(((I2307/60)/60)/24)+DATE(1970,1,1)</f>
        <v>41859.75</v>
      </c>
      <c r="U2307" s="14" t="str">
        <f t="shared" ref="U2307:U2370" si="294">TEXT(S2307,"mmm")</f>
        <v>Jul</v>
      </c>
      <c r="V2307">
        <f t="shared" ref="V2307:V2370" si="295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106.75857142857143</v>
      </c>
      <c r="P2308" s="12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4">
        <f t="shared" si="292"/>
        <v>40948.16815972222</v>
      </c>
      <c r="T2308" s="14">
        <f t="shared" si="293"/>
        <v>40978.16815972222</v>
      </c>
      <c r="U2308" s="14" t="str">
        <f t="shared" si="294"/>
        <v>Feb</v>
      </c>
      <c r="V2308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106.65777537961894</v>
      </c>
      <c r="P2309" s="12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4">
        <f t="shared" si="292"/>
        <v>41004.802465277775</v>
      </c>
      <c r="T2309" s="14">
        <f t="shared" si="293"/>
        <v>41034.802407407406</v>
      </c>
      <c r="U2309" s="14" t="str">
        <f t="shared" si="294"/>
        <v>Apr</v>
      </c>
      <c r="V2309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101.30622</v>
      </c>
      <c r="P2310" s="12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4">
        <f t="shared" si="292"/>
        <v>41851.962916666671</v>
      </c>
      <c r="T2310" s="14">
        <f t="shared" si="293"/>
        <v>41880.041666666664</v>
      </c>
      <c r="U2310" s="14" t="str">
        <f t="shared" si="294"/>
        <v>Jul</v>
      </c>
      <c r="V2310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106.67450000000001</v>
      </c>
      <c r="P2311" s="12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4">
        <f t="shared" si="292"/>
        <v>41307.987696759257</v>
      </c>
      <c r="T2311" s="14">
        <f t="shared" si="293"/>
        <v>41342.987696759257</v>
      </c>
      <c r="U2311" s="14" t="str">
        <f t="shared" si="294"/>
        <v>Feb</v>
      </c>
      <c r="V2311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428.83978378378379</v>
      </c>
      <c r="P2312" s="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4">
        <f t="shared" si="292"/>
        <v>41324.79415509259</v>
      </c>
      <c r="T2312" s="14">
        <f t="shared" si="293"/>
        <v>41354.752488425926</v>
      </c>
      <c r="U2312" s="14" t="str">
        <f t="shared" si="294"/>
        <v>Feb</v>
      </c>
      <c r="V2312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104.11111111111111</v>
      </c>
      <c r="P2313" s="12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4">
        <f t="shared" si="292"/>
        <v>41736.004502314812</v>
      </c>
      <c r="T2313" s="14">
        <f t="shared" si="293"/>
        <v>41766.004502314812</v>
      </c>
      <c r="U2313" s="14" t="str">
        <f t="shared" si="294"/>
        <v>Apr</v>
      </c>
      <c r="V2313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107.86666666666666</v>
      </c>
      <c r="P2314" s="12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4">
        <f t="shared" si="292"/>
        <v>41716.632847222223</v>
      </c>
      <c r="T2314" s="14">
        <f t="shared" si="293"/>
        <v>41747.958333333336</v>
      </c>
      <c r="U2314" s="14" t="str">
        <f t="shared" si="294"/>
        <v>Mar</v>
      </c>
      <c r="V2314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175.84040000000002</v>
      </c>
      <c r="P2315" s="12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4">
        <f t="shared" si="292"/>
        <v>41002.958634259259</v>
      </c>
      <c r="T2315" s="14">
        <f t="shared" si="293"/>
        <v>41032.958634259259</v>
      </c>
      <c r="U2315" s="14" t="str">
        <f t="shared" si="294"/>
        <v>Apr</v>
      </c>
      <c r="V2315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156.97</v>
      </c>
      <c r="P2316" s="12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4">
        <f t="shared" si="292"/>
        <v>41037.551585648151</v>
      </c>
      <c r="T2316" s="14">
        <f t="shared" si="293"/>
        <v>41067.551585648151</v>
      </c>
      <c r="U2316" s="14" t="str">
        <f t="shared" si="294"/>
        <v>May</v>
      </c>
      <c r="V2316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102.60000000000001</v>
      </c>
      <c r="P2317" s="12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4">
        <f t="shared" si="292"/>
        <v>41004.72619212963</v>
      </c>
      <c r="T2317" s="14">
        <f t="shared" si="293"/>
        <v>41034.72619212963</v>
      </c>
      <c r="U2317" s="14" t="str">
        <f t="shared" si="294"/>
        <v>Apr</v>
      </c>
      <c r="V2317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104.04266666666666</v>
      </c>
      <c r="P2318" s="12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4">
        <f t="shared" si="292"/>
        <v>40079.725115740745</v>
      </c>
      <c r="T2318" s="14">
        <f t="shared" si="293"/>
        <v>40156.76666666667</v>
      </c>
      <c r="U2318" s="14" t="str">
        <f t="shared" si="294"/>
        <v>Sep</v>
      </c>
      <c r="V2318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104</v>
      </c>
      <c r="P2319" s="12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4">
        <f t="shared" si="292"/>
        <v>40192.542233796295</v>
      </c>
      <c r="T2319" s="14">
        <f t="shared" si="293"/>
        <v>40224.208333333336</v>
      </c>
      <c r="U2319" s="14" t="str">
        <f t="shared" si="294"/>
        <v>Jan</v>
      </c>
      <c r="V2319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121.05999999999999</v>
      </c>
      <c r="P2320" s="12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4">
        <f t="shared" si="292"/>
        <v>40050.643680555557</v>
      </c>
      <c r="T2320" s="14">
        <f t="shared" si="293"/>
        <v>40082.165972222225</v>
      </c>
      <c r="U2320" s="14" t="str">
        <f t="shared" si="294"/>
        <v>Aug</v>
      </c>
      <c r="V2320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107.69999999999999</v>
      </c>
      <c r="P2321" s="12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4">
        <f t="shared" si="292"/>
        <v>41593.082002314812</v>
      </c>
      <c r="T2321" s="14">
        <f t="shared" si="293"/>
        <v>41623.082002314812</v>
      </c>
      <c r="U2321" s="14" t="str">
        <f t="shared" si="294"/>
        <v>Nov</v>
      </c>
      <c r="V2321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108.66</v>
      </c>
      <c r="P2322" s="1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4">
        <f t="shared" si="292"/>
        <v>41696.817129629628</v>
      </c>
      <c r="T2322" s="14">
        <f t="shared" si="293"/>
        <v>41731.775462962964</v>
      </c>
      <c r="U2322" s="14" t="str">
        <f t="shared" si="294"/>
        <v>Feb</v>
      </c>
      <c r="V2322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39.120962394619681</v>
      </c>
      <c r="P2323" s="12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4">
        <f t="shared" si="292"/>
        <v>42799.260428240741</v>
      </c>
      <c r="T2323" s="14">
        <f t="shared" si="293"/>
        <v>42829.21876157407</v>
      </c>
      <c r="U2323" s="14" t="str">
        <f t="shared" si="294"/>
        <v>Mar</v>
      </c>
      <c r="V2323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3.1481481481481479</v>
      </c>
      <c r="P2324" s="12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4">
        <f t="shared" si="292"/>
        <v>42804.895474537043</v>
      </c>
      <c r="T2324" s="14">
        <f t="shared" si="293"/>
        <v>42834.853807870371</v>
      </c>
      <c r="U2324" s="14" t="str">
        <f t="shared" si="294"/>
        <v>Mar</v>
      </c>
      <c r="V2324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48</v>
      </c>
      <c r="P2325" s="12">
        <f t="shared" si="289"/>
        <v>30</v>
      </c>
      <c r="Q2325" t="str">
        <f t="shared" si="290"/>
        <v>food</v>
      </c>
      <c r="R2325" t="str">
        <f t="shared" si="291"/>
        <v>small batch</v>
      </c>
      <c r="S2325" s="14">
        <f t="shared" si="292"/>
        <v>42807.755173611105</v>
      </c>
      <c r="T2325" s="14">
        <f t="shared" si="293"/>
        <v>42814.755173611105</v>
      </c>
      <c r="U2325" s="14" t="str">
        <f t="shared" si="294"/>
        <v>Mar</v>
      </c>
      <c r="V2325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20.733333333333334</v>
      </c>
      <c r="P2326" s="12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4">
        <f t="shared" si="292"/>
        <v>42790.885243055556</v>
      </c>
      <c r="T2326" s="14">
        <f t="shared" si="293"/>
        <v>42820.843576388885</v>
      </c>
      <c r="U2326" s="14" t="str">
        <f t="shared" si="294"/>
        <v>Feb</v>
      </c>
      <c r="V2326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8</v>
      </c>
      <c r="P2327" s="12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4">
        <f t="shared" si="292"/>
        <v>42794.022349537037</v>
      </c>
      <c r="T2327" s="14">
        <f t="shared" si="293"/>
        <v>42823.980682870373</v>
      </c>
      <c r="U2327" s="14" t="str">
        <f t="shared" si="294"/>
        <v>Feb</v>
      </c>
      <c r="V2327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0.72</v>
      </c>
      <c r="P2328" s="12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4">
        <f t="shared" si="292"/>
        <v>42804.034120370372</v>
      </c>
      <c r="T2328" s="14">
        <f t="shared" si="293"/>
        <v>42855.708333333328</v>
      </c>
      <c r="U2328" s="14" t="str">
        <f t="shared" si="294"/>
        <v>Mar</v>
      </c>
      <c r="V2328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526.09431428571429</v>
      </c>
      <c r="P2329" s="12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4">
        <f t="shared" si="292"/>
        <v>41842.917129629634</v>
      </c>
      <c r="T2329" s="14">
        <f t="shared" si="293"/>
        <v>41877.917129629634</v>
      </c>
      <c r="U2329" s="14" t="str">
        <f t="shared" si="294"/>
        <v>Jul</v>
      </c>
      <c r="V2329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254.45000000000002</v>
      </c>
      <c r="P2330" s="12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4">
        <f t="shared" si="292"/>
        <v>42139.781678240746</v>
      </c>
      <c r="T2330" s="14">
        <f t="shared" si="293"/>
        <v>42169.781678240746</v>
      </c>
      <c r="U2330" s="14" t="str">
        <f t="shared" si="294"/>
        <v>May</v>
      </c>
      <c r="V2330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105.91999999999999</v>
      </c>
      <c r="P2331" s="12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4">
        <f t="shared" si="292"/>
        <v>41807.624374999999</v>
      </c>
      <c r="T2331" s="14">
        <f t="shared" si="293"/>
        <v>41837.624374999999</v>
      </c>
      <c r="U2331" s="14" t="str">
        <f t="shared" si="294"/>
        <v>Jun</v>
      </c>
      <c r="V2331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102.42285714285715</v>
      </c>
      <c r="P2332" s="1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4">
        <f t="shared" si="292"/>
        <v>42332.89980324074</v>
      </c>
      <c r="T2332" s="14">
        <f t="shared" si="293"/>
        <v>42363</v>
      </c>
      <c r="U2332" s="14" t="str">
        <f t="shared" si="294"/>
        <v>Nov</v>
      </c>
      <c r="V2332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144.31375</v>
      </c>
      <c r="P2333" s="12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4">
        <f t="shared" si="292"/>
        <v>41839.005671296298</v>
      </c>
      <c r="T2333" s="14">
        <f t="shared" si="293"/>
        <v>41869.005671296298</v>
      </c>
      <c r="U2333" s="14" t="str">
        <f t="shared" si="294"/>
        <v>Jul</v>
      </c>
      <c r="V2333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106.30800000000001</v>
      </c>
      <c r="P2334" s="12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4">
        <f t="shared" si="292"/>
        <v>42011.628136574072</v>
      </c>
      <c r="T2334" s="14">
        <f t="shared" si="293"/>
        <v>42041.628136574072</v>
      </c>
      <c r="U2334" s="14" t="str">
        <f t="shared" si="294"/>
        <v>Jan</v>
      </c>
      <c r="V2334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212.16666666666666</v>
      </c>
      <c r="P2335" s="12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4">
        <f t="shared" si="292"/>
        <v>41767.650347222225</v>
      </c>
      <c r="T2335" s="14">
        <f t="shared" si="293"/>
        <v>41788.743055555555</v>
      </c>
      <c r="U2335" s="14" t="str">
        <f t="shared" si="294"/>
        <v>May</v>
      </c>
      <c r="V2335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101.95</v>
      </c>
      <c r="P2336" s="12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4">
        <f t="shared" si="292"/>
        <v>41918.670115740737</v>
      </c>
      <c r="T2336" s="14">
        <f t="shared" si="293"/>
        <v>41948.731944444444</v>
      </c>
      <c r="U2336" s="14" t="str">
        <f t="shared" si="294"/>
        <v>Oct</v>
      </c>
      <c r="V2336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102.27200000000001</v>
      </c>
      <c r="P2337" s="12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4">
        <f t="shared" si="292"/>
        <v>41771.572256944448</v>
      </c>
      <c r="T2337" s="14">
        <f t="shared" si="293"/>
        <v>41801.572256944448</v>
      </c>
      <c r="U2337" s="14" t="str">
        <f t="shared" si="294"/>
        <v>May</v>
      </c>
      <c r="V2337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520.73254999999995</v>
      </c>
      <c r="P2338" s="12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4">
        <f t="shared" si="292"/>
        <v>41666.924710648149</v>
      </c>
      <c r="T2338" s="14">
        <f t="shared" si="293"/>
        <v>41706.924710648149</v>
      </c>
      <c r="U2338" s="14" t="str">
        <f t="shared" si="294"/>
        <v>Jan</v>
      </c>
      <c r="V2338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110.65833333333333</v>
      </c>
      <c r="P2339" s="12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4">
        <f t="shared" si="292"/>
        <v>41786.640543981484</v>
      </c>
      <c r="T2339" s="14">
        <f t="shared" si="293"/>
        <v>41816.640543981484</v>
      </c>
      <c r="U2339" s="14" t="str">
        <f t="shared" si="294"/>
        <v>May</v>
      </c>
      <c r="V2339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101.14333333333335</v>
      </c>
      <c r="P2340" s="12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4">
        <f t="shared" si="292"/>
        <v>41789.896805555552</v>
      </c>
      <c r="T2340" s="14">
        <f t="shared" si="293"/>
        <v>41819.896805555552</v>
      </c>
      <c r="U2340" s="14" t="str">
        <f t="shared" si="294"/>
        <v>May</v>
      </c>
      <c r="V2340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294.20799999999997</v>
      </c>
      <c r="P2341" s="12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4">
        <f t="shared" si="292"/>
        <v>42692.79987268518</v>
      </c>
      <c r="T2341" s="14">
        <f t="shared" si="293"/>
        <v>42723.332638888889</v>
      </c>
      <c r="U2341" s="14" t="str">
        <f t="shared" si="294"/>
        <v>Nov</v>
      </c>
      <c r="V2341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105.77749999999999</v>
      </c>
      <c r="P2342" s="1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4">
        <f t="shared" si="292"/>
        <v>42643.642800925925</v>
      </c>
      <c r="T2342" s="14">
        <f t="shared" si="293"/>
        <v>42673.642800925925</v>
      </c>
      <c r="U2342" s="14" t="str">
        <f t="shared" si="294"/>
        <v>Sep</v>
      </c>
      <c r="V2342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12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4">
        <f t="shared" si="292"/>
        <v>42167.813703703709</v>
      </c>
      <c r="T2343" s="14">
        <f t="shared" si="293"/>
        <v>42197.813703703709</v>
      </c>
      <c r="U2343" s="14" t="str">
        <f t="shared" si="294"/>
        <v>Jun</v>
      </c>
      <c r="V2343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12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4">
        <f t="shared" si="292"/>
        <v>41897.702199074076</v>
      </c>
      <c r="T2344" s="14">
        <f t="shared" si="293"/>
        <v>41918.208333333336</v>
      </c>
      <c r="U2344" s="14" t="str">
        <f t="shared" si="294"/>
        <v>Sep</v>
      </c>
      <c r="V2344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3</v>
      </c>
      <c r="P2345" s="12">
        <f t="shared" si="289"/>
        <v>300</v>
      </c>
      <c r="Q2345" t="str">
        <f t="shared" si="290"/>
        <v>technology</v>
      </c>
      <c r="R2345" t="str">
        <f t="shared" si="291"/>
        <v>web</v>
      </c>
      <c r="S2345" s="14">
        <f t="shared" si="292"/>
        <v>42327.825289351851</v>
      </c>
      <c r="T2345" s="14">
        <f t="shared" si="293"/>
        <v>42377.82430555555</v>
      </c>
      <c r="U2345" s="14" t="str">
        <f t="shared" si="294"/>
        <v>Nov</v>
      </c>
      <c r="V2345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0.1</v>
      </c>
      <c r="P2346" s="12">
        <f t="shared" si="289"/>
        <v>1</v>
      </c>
      <c r="Q2346" t="str">
        <f t="shared" si="290"/>
        <v>technology</v>
      </c>
      <c r="R2346" t="str">
        <f t="shared" si="291"/>
        <v>web</v>
      </c>
      <c r="S2346" s="14">
        <f t="shared" si="292"/>
        <v>42515.727650462963</v>
      </c>
      <c r="T2346" s="14">
        <f t="shared" si="293"/>
        <v>42545.727650462963</v>
      </c>
      <c r="U2346" s="14" t="str">
        <f t="shared" si="294"/>
        <v>May</v>
      </c>
      <c r="V2346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12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4">
        <f t="shared" si="292"/>
        <v>42060.001805555556</v>
      </c>
      <c r="T2347" s="14">
        <f t="shared" si="293"/>
        <v>42094.985416666663</v>
      </c>
      <c r="U2347" s="14" t="str">
        <f t="shared" si="294"/>
        <v>Feb</v>
      </c>
      <c r="V2347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6.5000000000000002E-2</v>
      </c>
      <c r="P2348" s="12">
        <f t="shared" si="289"/>
        <v>13</v>
      </c>
      <c r="Q2348" t="str">
        <f t="shared" si="290"/>
        <v>technology</v>
      </c>
      <c r="R2348" t="str">
        <f t="shared" si="291"/>
        <v>web</v>
      </c>
      <c r="S2348" s="14">
        <f t="shared" si="292"/>
        <v>42615.79896990741</v>
      </c>
      <c r="T2348" s="14">
        <f t="shared" si="293"/>
        <v>42660.79896990741</v>
      </c>
      <c r="U2348" s="14" t="str">
        <f t="shared" si="294"/>
        <v>Sep</v>
      </c>
      <c r="V2348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1.5</v>
      </c>
      <c r="P2349" s="12">
        <f t="shared" si="289"/>
        <v>15</v>
      </c>
      <c r="Q2349" t="str">
        <f t="shared" si="290"/>
        <v>technology</v>
      </c>
      <c r="R2349" t="str">
        <f t="shared" si="291"/>
        <v>web</v>
      </c>
      <c r="S2349" s="14">
        <f t="shared" si="292"/>
        <v>42577.607361111113</v>
      </c>
      <c r="T2349" s="14">
        <f t="shared" si="293"/>
        <v>42607.607361111113</v>
      </c>
      <c r="U2349" s="14" t="str">
        <f t="shared" si="294"/>
        <v>Jul</v>
      </c>
      <c r="V2349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0.38571428571428573</v>
      </c>
      <c r="P2350" s="12">
        <f t="shared" si="289"/>
        <v>54</v>
      </c>
      <c r="Q2350" t="str">
        <f t="shared" si="290"/>
        <v>technology</v>
      </c>
      <c r="R2350" t="str">
        <f t="shared" si="291"/>
        <v>web</v>
      </c>
      <c r="S2350" s="14">
        <f t="shared" si="292"/>
        <v>42360.932152777779</v>
      </c>
      <c r="T2350" s="14">
        <f t="shared" si="293"/>
        <v>42420.932152777779</v>
      </c>
      <c r="U2350" s="14" t="str">
        <f t="shared" si="294"/>
        <v>Dec</v>
      </c>
      <c r="V2350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12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4">
        <f t="shared" si="292"/>
        <v>42198.775787037041</v>
      </c>
      <c r="T2351" s="14">
        <f t="shared" si="293"/>
        <v>42227.775787037041</v>
      </c>
      <c r="U2351" s="14" t="str">
        <f t="shared" si="294"/>
        <v>Jul</v>
      </c>
      <c r="V2351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1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4">
        <f t="shared" si="292"/>
        <v>42708.842245370368</v>
      </c>
      <c r="T2352" s="14">
        <f t="shared" si="293"/>
        <v>42738.842245370368</v>
      </c>
      <c r="U2352" s="14" t="str">
        <f t="shared" si="294"/>
        <v>Dec</v>
      </c>
      <c r="V2352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0.5714285714285714</v>
      </c>
      <c r="P2353" s="12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4">
        <f t="shared" si="292"/>
        <v>42094.101145833338</v>
      </c>
      <c r="T2353" s="14">
        <f t="shared" si="293"/>
        <v>42124.101145833338</v>
      </c>
      <c r="U2353" s="14" t="str">
        <f t="shared" si="294"/>
        <v>Mar</v>
      </c>
      <c r="V2353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12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4">
        <f t="shared" si="292"/>
        <v>42101.633703703701</v>
      </c>
      <c r="T2354" s="14">
        <f t="shared" si="293"/>
        <v>42161.633703703701</v>
      </c>
      <c r="U2354" s="14" t="str">
        <f t="shared" si="294"/>
        <v>Apr</v>
      </c>
      <c r="V2354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12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4">
        <f t="shared" si="292"/>
        <v>42103.676180555558</v>
      </c>
      <c r="T2355" s="14">
        <f t="shared" si="293"/>
        <v>42115.676180555558</v>
      </c>
      <c r="U2355" s="14" t="str">
        <f t="shared" si="294"/>
        <v>Apr</v>
      </c>
      <c r="V2355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7.1428571428571425E-2</v>
      </c>
      <c r="P2356" s="12">
        <f t="shared" si="289"/>
        <v>25</v>
      </c>
      <c r="Q2356" t="str">
        <f t="shared" si="290"/>
        <v>technology</v>
      </c>
      <c r="R2356" t="str">
        <f t="shared" si="291"/>
        <v>web</v>
      </c>
      <c r="S2356" s="14">
        <f t="shared" si="292"/>
        <v>41954.722916666666</v>
      </c>
      <c r="T2356" s="14">
        <f t="shared" si="293"/>
        <v>42014.722916666666</v>
      </c>
      <c r="U2356" s="14" t="str">
        <f t="shared" si="294"/>
        <v>Nov</v>
      </c>
      <c r="V2356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0.6875</v>
      </c>
      <c r="P2357" s="12">
        <f t="shared" si="289"/>
        <v>27.5</v>
      </c>
      <c r="Q2357" t="str">
        <f t="shared" si="290"/>
        <v>technology</v>
      </c>
      <c r="R2357" t="str">
        <f t="shared" si="291"/>
        <v>web</v>
      </c>
      <c r="S2357" s="14">
        <f t="shared" si="292"/>
        <v>42096.918240740735</v>
      </c>
      <c r="T2357" s="14">
        <f t="shared" si="293"/>
        <v>42126.918240740735</v>
      </c>
      <c r="U2357" s="14" t="str">
        <f t="shared" si="294"/>
        <v>Apr</v>
      </c>
      <c r="V2357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12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4">
        <f t="shared" si="292"/>
        <v>42130.78361111111</v>
      </c>
      <c r="T2358" s="14">
        <f t="shared" si="293"/>
        <v>42160.78361111111</v>
      </c>
      <c r="U2358" s="14" t="str">
        <f t="shared" si="294"/>
        <v>May</v>
      </c>
      <c r="V2358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12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4">
        <f t="shared" si="292"/>
        <v>42264.620115740734</v>
      </c>
      <c r="T2359" s="14">
        <f t="shared" si="293"/>
        <v>42294.620115740734</v>
      </c>
      <c r="U2359" s="14" t="str">
        <f t="shared" si="294"/>
        <v>Sep</v>
      </c>
      <c r="V2359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12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4">
        <f t="shared" si="292"/>
        <v>41978.930972222224</v>
      </c>
      <c r="T2360" s="14">
        <f t="shared" si="293"/>
        <v>42035.027083333334</v>
      </c>
      <c r="U2360" s="14" t="str">
        <f t="shared" si="294"/>
        <v>Dec</v>
      </c>
      <c r="V2360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14.680000000000001</v>
      </c>
      <c r="P2361" s="12">
        <f t="shared" si="289"/>
        <v>367</v>
      </c>
      <c r="Q2361" t="str">
        <f t="shared" si="290"/>
        <v>technology</v>
      </c>
      <c r="R2361" t="str">
        <f t="shared" si="291"/>
        <v>web</v>
      </c>
      <c r="S2361" s="14">
        <f t="shared" si="292"/>
        <v>42159.649583333332</v>
      </c>
      <c r="T2361" s="14">
        <f t="shared" si="293"/>
        <v>42219.649583333332</v>
      </c>
      <c r="U2361" s="14" t="str">
        <f t="shared" si="294"/>
        <v>Jun</v>
      </c>
      <c r="V2361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0.04</v>
      </c>
      <c r="P2362" s="12">
        <f t="shared" si="289"/>
        <v>2</v>
      </c>
      <c r="Q2362" t="str">
        <f t="shared" si="290"/>
        <v>technology</v>
      </c>
      <c r="R2362" t="str">
        <f t="shared" si="291"/>
        <v>web</v>
      </c>
      <c r="S2362" s="14">
        <f t="shared" si="292"/>
        <v>42377.70694444445</v>
      </c>
      <c r="T2362" s="14">
        <f t="shared" si="293"/>
        <v>42407.70694444445</v>
      </c>
      <c r="U2362" s="14" t="str">
        <f t="shared" si="294"/>
        <v>Jan</v>
      </c>
      <c r="V2362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12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4">
        <f t="shared" si="292"/>
        <v>42466.858888888892</v>
      </c>
      <c r="T2363" s="14">
        <f t="shared" si="293"/>
        <v>42490.916666666672</v>
      </c>
      <c r="U2363" s="14" t="str">
        <f t="shared" si="294"/>
        <v>Apr</v>
      </c>
      <c r="V2363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28.571428571428569</v>
      </c>
      <c r="P2364" s="12">
        <f t="shared" si="289"/>
        <v>60</v>
      </c>
      <c r="Q2364" t="str">
        <f t="shared" si="290"/>
        <v>technology</v>
      </c>
      <c r="R2364" t="str">
        <f t="shared" si="291"/>
        <v>web</v>
      </c>
      <c r="S2364" s="14">
        <f t="shared" si="292"/>
        <v>41954.688310185185</v>
      </c>
      <c r="T2364" s="14">
        <f t="shared" si="293"/>
        <v>41984.688310185185</v>
      </c>
      <c r="U2364" s="14" t="str">
        <f t="shared" si="294"/>
        <v>Nov</v>
      </c>
      <c r="V2364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12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4">
        <f t="shared" si="292"/>
        <v>42322.011574074073</v>
      </c>
      <c r="T2365" s="14">
        <f t="shared" si="293"/>
        <v>42367.011574074073</v>
      </c>
      <c r="U2365" s="14" t="str">
        <f t="shared" si="294"/>
        <v>Nov</v>
      </c>
      <c r="V2365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12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4">
        <f t="shared" si="292"/>
        <v>42248.934675925921</v>
      </c>
      <c r="T2366" s="14">
        <f t="shared" si="293"/>
        <v>42303.934675925921</v>
      </c>
      <c r="U2366" s="14" t="str">
        <f t="shared" si="294"/>
        <v>Sep</v>
      </c>
      <c r="V2366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12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4">
        <f t="shared" si="292"/>
        <v>42346.736400462964</v>
      </c>
      <c r="T2367" s="14">
        <f t="shared" si="293"/>
        <v>42386.958333333328</v>
      </c>
      <c r="U2367" s="14" t="str">
        <f t="shared" si="294"/>
        <v>Dec</v>
      </c>
      <c r="V2367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10.52</v>
      </c>
      <c r="P2368" s="12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4">
        <f t="shared" si="292"/>
        <v>42268.531631944439</v>
      </c>
      <c r="T2368" s="14">
        <f t="shared" si="293"/>
        <v>42298.531631944439</v>
      </c>
      <c r="U2368" s="14" t="str">
        <f t="shared" si="294"/>
        <v>Sep</v>
      </c>
      <c r="V2368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</v>
      </c>
      <c r="P2369" s="12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4">
        <f t="shared" si="292"/>
        <v>42425.970092592594</v>
      </c>
      <c r="T2369" s="14">
        <f t="shared" si="293"/>
        <v>42485.928425925929</v>
      </c>
      <c r="U2369" s="14" t="str">
        <f t="shared" si="294"/>
        <v>Feb</v>
      </c>
      <c r="V2369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0.25</v>
      </c>
      <c r="P2370" s="12">
        <f t="shared" si="289"/>
        <v>50</v>
      </c>
      <c r="Q2370" t="str">
        <f t="shared" si="290"/>
        <v>technology</v>
      </c>
      <c r="R2370" t="str">
        <f t="shared" si="291"/>
        <v>web</v>
      </c>
      <c r="S2370" s="14">
        <f t="shared" si="292"/>
        <v>42063.721817129626</v>
      </c>
      <c r="T2370" s="14">
        <f t="shared" si="293"/>
        <v>42108.680150462969</v>
      </c>
      <c r="U2370" s="14" t="str">
        <f t="shared" si="294"/>
        <v>Feb</v>
      </c>
      <c r="V2370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(E2371/D2371)*100</f>
        <v>0</v>
      </c>
      <c r="P2371" s="12" t="e">
        <f t="shared" ref="P2371:P2434" si="297">(E2371/L2371)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 - FIND("/",N2371))</f>
        <v>web</v>
      </c>
      <c r="S2371" s="14">
        <f t="shared" ref="S2371:S2434" si="300">(((J2371/60)/60)/24)+DATE(1970,1,1)</f>
        <v>42380.812627314815</v>
      </c>
      <c r="T2371" s="14">
        <f t="shared" ref="T2371:T2434" si="301">(((I2371/60)/60)/24)+DATE(1970,1,1)</f>
        <v>42410.812627314815</v>
      </c>
      <c r="U2371" s="14" t="str">
        <f t="shared" ref="U2371:U2434" si="302">TEXT(S2371,"mmm")</f>
        <v>Jan</v>
      </c>
      <c r="V2371">
        <f t="shared" ref="V2371:V2434" si="303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0.32800000000000001</v>
      </c>
      <c r="P2372" s="12">
        <f t="shared" si="297"/>
        <v>20.5</v>
      </c>
      <c r="Q2372" t="str">
        <f t="shared" si="298"/>
        <v>technology</v>
      </c>
      <c r="R2372" t="str">
        <f t="shared" si="299"/>
        <v>web</v>
      </c>
      <c r="S2372" s="14">
        <f t="shared" si="300"/>
        <v>41961.18913194444</v>
      </c>
      <c r="T2372" s="14">
        <f t="shared" si="301"/>
        <v>41991.18913194444</v>
      </c>
      <c r="U2372" s="14" t="str">
        <f t="shared" si="302"/>
        <v>Nov</v>
      </c>
      <c r="V2372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12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4">
        <f t="shared" si="300"/>
        <v>42150.777731481481</v>
      </c>
      <c r="T2373" s="14">
        <f t="shared" si="301"/>
        <v>42180.777731481481</v>
      </c>
      <c r="U2373" s="14" t="str">
        <f t="shared" si="302"/>
        <v>May</v>
      </c>
      <c r="V2373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3.2727272727272729</v>
      </c>
      <c r="P2374" s="12">
        <f t="shared" si="297"/>
        <v>30</v>
      </c>
      <c r="Q2374" t="str">
        <f t="shared" si="298"/>
        <v>technology</v>
      </c>
      <c r="R2374" t="str">
        <f t="shared" si="299"/>
        <v>web</v>
      </c>
      <c r="S2374" s="14">
        <f t="shared" si="300"/>
        <v>42088.069108796291</v>
      </c>
      <c r="T2374" s="14">
        <f t="shared" si="301"/>
        <v>42118.069108796291</v>
      </c>
      <c r="U2374" s="14" t="str">
        <f t="shared" si="302"/>
        <v>Mar</v>
      </c>
      <c r="V2374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5.8823529411764705E-3</v>
      </c>
      <c r="P2375" s="12">
        <f t="shared" si="297"/>
        <v>50</v>
      </c>
      <c r="Q2375" t="str">
        <f t="shared" si="298"/>
        <v>technology</v>
      </c>
      <c r="R2375" t="str">
        <f t="shared" si="299"/>
        <v>web</v>
      </c>
      <c r="S2375" s="14">
        <f t="shared" si="300"/>
        <v>42215.662314814821</v>
      </c>
      <c r="T2375" s="14">
        <f t="shared" si="301"/>
        <v>42245.662314814821</v>
      </c>
      <c r="U2375" s="14" t="str">
        <f t="shared" si="302"/>
        <v>Jul</v>
      </c>
      <c r="V2375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4.5454545454545456E-2</v>
      </c>
      <c r="P2376" s="12">
        <f t="shared" si="297"/>
        <v>10</v>
      </c>
      <c r="Q2376" t="str">
        <f t="shared" si="298"/>
        <v>technology</v>
      </c>
      <c r="R2376" t="str">
        <f t="shared" si="299"/>
        <v>web</v>
      </c>
      <c r="S2376" s="14">
        <f t="shared" si="300"/>
        <v>42017.843287037031</v>
      </c>
      <c r="T2376" s="14">
        <f t="shared" si="301"/>
        <v>42047.843287037031</v>
      </c>
      <c r="U2376" s="14" t="str">
        <f t="shared" si="302"/>
        <v>Jan</v>
      </c>
      <c r="V2376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12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4">
        <f t="shared" si="300"/>
        <v>42592.836076388892</v>
      </c>
      <c r="T2377" s="14">
        <f t="shared" si="301"/>
        <v>42622.836076388892</v>
      </c>
      <c r="U2377" s="14" t="str">
        <f t="shared" si="302"/>
        <v>Aug</v>
      </c>
      <c r="V2377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10.877666666666666</v>
      </c>
      <c r="P2378" s="12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4">
        <f t="shared" si="300"/>
        <v>42318.925532407404</v>
      </c>
      <c r="T2378" s="14">
        <f t="shared" si="301"/>
        <v>42348.925532407404</v>
      </c>
      <c r="U2378" s="14" t="str">
        <f t="shared" si="302"/>
        <v>Nov</v>
      </c>
      <c r="V2378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12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4">
        <f t="shared" si="300"/>
        <v>42669.870173611111</v>
      </c>
      <c r="T2379" s="14">
        <f t="shared" si="301"/>
        <v>42699.911840277782</v>
      </c>
      <c r="U2379" s="14" t="str">
        <f t="shared" si="302"/>
        <v>Oct</v>
      </c>
      <c r="V2379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12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4">
        <f t="shared" si="300"/>
        <v>42213.013078703705</v>
      </c>
      <c r="T2380" s="14">
        <f t="shared" si="301"/>
        <v>42242.013078703705</v>
      </c>
      <c r="U2380" s="14" t="str">
        <f t="shared" si="302"/>
        <v>Jul</v>
      </c>
      <c r="V2380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12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4">
        <f t="shared" si="300"/>
        <v>42237.016388888893</v>
      </c>
      <c r="T2381" s="14">
        <f t="shared" si="301"/>
        <v>42282.016388888893</v>
      </c>
      <c r="U2381" s="14" t="str">
        <f t="shared" si="302"/>
        <v>Aug</v>
      </c>
      <c r="V2381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0.36666666666666664</v>
      </c>
      <c r="P2382" s="1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4">
        <f t="shared" si="300"/>
        <v>42248.793310185181</v>
      </c>
      <c r="T2382" s="14">
        <f t="shared" si="301"/>
        <v>42278.793310185181</v>
      </c>
      <c r="U2382" s="14" t="str">
        <f t="shared" si="302"/>
        <v>Sep</v>
      </c>
      <c r="V2382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</v>
      </c>
      <c r="P2383" s="12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4">
        <f t="shared" si="300"/>
        <v>42074.935740740737</v>
      </c>
      <c r="T2383" s="14">
        <f t="shared" si="301"/>
        <v>42104.935740740737</v>
      </c>
      <c r="U2383" s="14" t="str">
        <f t="shared" si="302"/>
        <v>Mar</v>
      </c>
      <c r="V2383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</v>
      </c>
      <c r="P2384" s="12">
        <f t="shared" si="297"/>
        <v>37.5</v>
      </c>
      <c r="Q2384" t="str">
        <f t="shared" si="298"/>
        <v>technology</v>
      </c>
      <c r="R2384" t="str">
        <f t="shared" si="299"/>
        <v>web</v>
      </c>
      <c r="S2384" s="14">
        <f t="shared" si="300"/>
        <v>42195.187534722223</v>
      </c>
      <c r="T2384" s="14">
        <f t="shared" si="301"/>
        <v>42220.187534722223</v>
      </c>
      <c r="U2384" s="14" t="str">
        <f t="shared" si="302"/>
        <v>Jul</v>
      </c>
      <c r="V2384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4.3499999999999996</v>
      </c>
      <c r="P2385" s="12">
        <f t="shared" si="297"/>
        <v>145</v>
      </c>
      <c r="Q2385" t="str">
        <f t="shared" si="298"/>
        <v>technology</v>
      </c>
      <c r="R2385" t="str">
        <f t="shared" si="299"/>
        <v>web</v>
      </c>
      <c r="S2385" s="14">
        <f t="shared" si="300"/>
        <v>42027.056793981479</v>
      </c>
      <c r="T2385" s="14">
        <f t="shared" si="301"/>
        <v>42057.056793981479</v>
      </c>
      <c r="U2385" s="14" t="str">
        <f t="shared" si="302"/>
        <v>Jan</v>
      </c>
      <c r="V2385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0.8</v>
      </c>
      <c r="P2386" s="12">
        <f t="shared" si="297"/>
        <v>1</v>
      </c>
      <c r="Q2386" t="str">
        <f t="shared" si="298"/>
        <v>technology</v>
      </c>
      <c r="R2386" t="str">
        <f t="shared" si="299"/>
        <v>web</v>
      </c>
      <c r="S2386" s="14">
        <f t="shared" si="300"/>
        <v>41927.067627314813</v>
      </c>
      <c r="T2386" s="14">
        <f t="shared" si="301"/>
        <v>41957.109293981484</v>
      </c>
      <c r="U2386" s="14" t="str">
        <f t="shared" si="302"/>
        <v>Oct</v>
      </c>
      <c r="V2386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1.2123076923076923</v>
      </c>
      <c r="P2387" s="12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4">
        <f t="shared" si="300"/>
        <v>42191.70175925926</v>
      </c>
      <c r="T2387" s="14">
        <f t="shared" si="301"/>
        <v>42221.70175925926</v>
      </c>
      <c r="U2387" s="14" t="str">
        <f t="shared" si="302"/>
        <v>Jul</v>
      </c>
      <c r="V2387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12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4">
        <f t="shared" si="300"/>
        <v>41954.838240740741</v>
      </c>
      <c r="T2388" s="14">
        <f t="shared" si="301"/>
        <v>42014.838240740741</v>
      </c>
      <c r="U2388" s="14" t="str">
        <f t="shared" si="302"/>
        <v>Nov</v>
      </c>
      <c r="V2388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0.68399999999999994</v>
      </c>
      <c r="P2389" s="12">
        <f t="shared" si="297"/>
        <v>342</v>
      </c>
      <c r="Q2389" t="str">
        <f t="shared" si="298"/>
        <v>technology</v>
      </c>
      <c r="R2389" t="str">
        <f t="shared" si="299"/>
        <v>web</v>
      </c>
      <c r="S2389" s="14">
        <f t="shared" si="300"/>
        <v>42528.626620370371</v>
      </c>
      <c r="T2389" s="14">
        <f t="shared" si="301"/>
        <v>42573.626620370371</v>
      </c>
      <c r="U2389" s="14" t="str">
        <f t="shared" si="302"/>
        <v>Jun</v>
      </c>
      <c r="V2389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1.2513513513513512</v>
      </c>
      <c r="P2390" s="12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4">
        <f t="shared" si="300"/>
        <v>41989.853692129633</v>
      </c>
      <c r="T2390" s="14">
        <f t="shared" si="301"/>
        <v>42019.811805555553</v>
      </c>
      <c r="U2390" s="14" t="str">
        <f t="shared" si="302"/>
        <v>Dec</v>
      </c>
      <c r="V2390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0.1875</v>
      </c>
      <c r="P2391" s="12">
        <f t="shared" si="297"/>
        <v>30</v>
      </c>
      <c r="Q2391" t="str">
        <f t="shared" si="298"/>
        <v>technology</v>
      </c>
      <c r="R2391" t="str">
        <f t="shared" si="299"/>
        <v>web</v>
      </c>
      <c r="S2391" s="14">
        <f t="shared" si="300"/>
        <v>42179.653379629628</v>
      </c>
      <c r="T2391" s="14">
        <f t="shared" si="301"/>
        <v>42210.915972222225</v>
      </c>
      <c r="U2391" s="14" t="str">
        <f t="shared" si="302"/>
        <v>Jun</v>
      </c>
      <c r="V2391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1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4">
        <f t="shared" si="300"/>
        <v>41968.262314814812</v>
      </c>
      <c r="T2392" s="14">
        <f t="shared" si="301"/>
        <v>42008.262314814812</v>
      </c>
      <c r="U2392" s="14" t="str">
        <f t="shared" si="302"/>
        <v>Nov</v>
      </c>
      <c r="V2392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0.125</v>
      </c>
      <c r="P2393" s="12">
        <f t="shared" si="297"/>
        <v>25</v>
      </c>
      <c r="Q2393" t="str">
        <f t="shared" si="298"/>
        <v>technology</v>
      </c>
      <c r="R2393" t="str">
        <f t="shared" si="299"/>
        <v>web</v>
      </c>
      <c r="S2393" s="14">
        <f t="shared" si="300"/>
        <v>42064.794490740736</v>
      </c>
      <c r="T2393" s="14">
        <f t="shared" si="301"/>
        <v>42094.752824074079</v>
      </c>
      <c r="U2393" s="14" t="str">
        <f t="shared" si="302"/>
        <v>Mar</v>
      </c>
      <c r="V2393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12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4">
        <f t="shared" si="300"/>
        <v>42276.120636574073</v>
      </c>
      <c r="T2394" s="14">
        <f t="shared" si="301"/>
        <v>42306.120636574073</v>
      </c>
      <c r="U2394" s="14" t="str">
        <f t="shared" si="302"/>
        <v>Sep</v>
      </c>
      <c r="V2394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0.05</v>
      </c>
      <c r="P2395" s="12">
        <f t="shared" si="297"/>
        <v>50</v>
      </c>
      <c r="Q2395" t="str">
        <f t="shared" si="298"/>
        <v>technology</v>
      </c>
      <c r="R2395" t="str">
        <f t="shared" si="299"/>
        <v>web</v>
      </c>
      <c r="S2395" s="14">
        <f t="shared" si="300"/>
        <v>42194.648344907408</v>
      </c>
      <c r="T2395" s="14">
        <f t="shared" si="301"/>
        <v>42224.648344907408</v>
      </c>
      <c r="U2395" s="14" t="str">
        <f t="shared" si="302"/>
        <v>Jul</v>
      </c>
      <c r="V2395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0.06</v>
      </c>
      <c r="P2396" s="12">
        <f t="shared" si="297"/>
        <v>1.5</v>
      </c>
      <c r="Q2396" t="str">
        <f t="shared" si="298"/>
        <v>technology</v>
      </c>
      <c r="R2396" t="str">
        <f t="shared" si="299"/>
        <v>web</v>
      </c>
      <c r="S2396" s="14">
        <f t="shared" si="300"/>
        <v>42031.362187499995</v>
      </c>
      <c r="T2396" s="14">
        <f t="shared" si="301"/>
        <v>42061.362187499995</v>
      </c>
      <c r="U2396" s="14" t="str">
        <f t="shared" si="302"/>
        <v>Jan</v>
      </c>
      <c r="V2396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12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4">
        <f t="shared" si="300"/>
        <v>42717.121377314819</v>
      </c>
      <c r="T2397" s="14">
        <f t="shared" si="301"/>
        <v>42745.372916666667</v>
      </c>
      <c r="U2397" s="14" t="str">
        <f t="shared" si="302"/>
        <v>Dec</v>
      </c>
      <c r="V2397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0.2</v>
      </c>
      <c r="P2398" s="12">
        <f t="shared" si="297"/>
        <v>10</v>
      </c>
      <c r="Q2398" t="str">
        <f t="shared" si="298"/>
        <v>technology</v>
      </c>
      <c r="R2398" t="str">
        <f t="shared" si="299"/>
        <v>web</v>
      </c>
      <c r="S2398" s="14">
        <f t="shared" si="300"/>
        <v>42262.849050925928</v>
      </c>
      <c r="T2398" s="14">
        <f t="shared" si="301"/>
        <v>42292.849050925928</v>
      </c>
      <c r="U2398" s="14" t="str">
        <f t="shared" si="302"/>
        <v>Sep</v>
      </c>
      <c r="V2398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12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4">
        <f t="shared" si="300"/>
        <v>41976.88490740741</v>
      </c>
      <c r="T2399" s="14">
        <f t="shared" si="301"/>
        <v>42006.88490740741</v>
      </c>
      <c r="U2399" s="14" t="str">
        <f t="shared" si="302"/>
        <v>Dec</v>
      </c>
      <c r="V2399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12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4">
        <f t="shared" si="300"/>
        <v>42157.916481481487</v>
      </c>
      <c r="T2400" s="14">
        <f t="shared" si="301"/>
        <v>42187.916481481487</v>
      </c>
      <c r="U2400" s="14" t="str">
        <f t="shared" si="302"/>
        <v>Jun</v>
      </c>
      <c r="V2400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12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4">
        <f t="shared" si="300"/>
        <v>41956.853078703702</v>
      </c>
      <c r="T2401" s="14">
        <f t="shared" si="301"/>
        <v>41991.853078703702</v>
      </c>
      <c r="U2401" s="14" t="str">
        <f t="shared" si="302"/>
        <v>Nov</v>
      </c>
      <c r="V2401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1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4">
        <f t="shared" si="300"/>
        <v>42444.268101851849</v>
      </c>
      <c r="T2402" s="14">
        <f t="shared" si="301"/>
        <v>42474.268101851849</v>
      </c>
      <c r="U2402" s="14" t="str">
        <f t="shared" si="302"/>
        <v>Mar</v>
      </c>
      <c r="V2402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0.71785714285714286</v>
      </c>
      <c r="P2403" s="12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4">
        <f t="shared" si="300"/>
        <v>42374.822870370372</v>
      </c>
      <c r="T2403" s="14">
        <f t="shared" si="301"/>
        <v>42434.822870370372</v>
      </c>
      <c r="U2403" s="14" t="str">
        <f t="shared" si="302"/>
        <v>Jan</v>
      </c>
      <c r="V2403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0.43333333333333329</v>
      </c>
      <c r="P2404" s="12">
        <f t="shared" si="297"/>
        <v>52</v>
      </c>
      <c r="Q2404" t="str">
        <f t="shared" si="298"/>
        <v>food</v>
      </c>
      <c r="R2404" t="str">
        <f t="shared" si="299"/>
        <v>food trucks</v>
      </c>
      <c r="S2404" s="14">
        <f t="shared" si="300"/>
        <v>42107.679756944446</v>
      </c>
      <c r="T2404" s="14">
        <f t="shared" si="301"/>
        <v>42137.679756944446</v>
      </c>
      <c r="U2404" s="14" t="str">
        <f t="shared" si="302"/>
        <v>Apr</v>
      </c>
      <c r="V2404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16.833333333333332</v>
      </c>
      <c r="P2405" s="12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4">
        <f t="shared" si="300"/>
        <v>42399.882615740738</v>
      </c>
      <c r="T2405" s="14">
        <f t="shared" si="301"/>
        <v>42459.840949074074</v>
      </c>
      <c r="U2405" s="14" t="str">
        <f t="shared" si="302"/>
        <v>Jan</v>
      </c>
      <c r="V2405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12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4">
        <f t="shared" si="300"/>
        <v>42342.03943287037</v>
      </c>
      <c r="T2406" s="14">
        <f t="shared" si="301"/>
        <v>42372.03943287037</v>
      </c>
      <c r="U2406" s="14" t="str">
        <f t="shared" si="302"/>
        <v>Dec</v>
      </c>
      <c r="V2406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22.52</v>
      </c>
      <c r="P2407" s="12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4">
        <f t="shared" si="300"/>
        <v>42595.585358796292</v>
      </c>
      <c r="T2407" s="14">
        <f t="shared" si="301"/>
        <v>42616.585358796292</v>
      </c>
      <c r="U2407" s="14" t="str">
        <f t="shared" si="302"/>
        <v>Aug</v>
      </c>
      <c r="V2407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41.384615384615387</v>
      </c>
      <c r="P2408" s="12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4">
        <f t="shared" si="300"/>
        <v>41983.110995370371</v>
      </c>
      <c r="T2408" s="14">
        <f t="shared" si="301"/>
        <v>42023.110995370371</v>
      </c>
      <c r="U2408" s="14" t="str">
        <f t="shared" si="302"/>
        <v>Dec</v>
      </c>
      <c r="V2408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25.259090909090908</v>
      </c>
      <c r="P2409" s="12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4">
        <f t="shared" si="300"/>
        <v>42082.575555555552</v>
      </c>
      <c r="T2409" s="14">
        <f t="shared" si="301"/>
        <v>42105.25</v>
      </c>
      <c r="U2409" s="14" t="str">
        <f t="shared" si="302"/>
        <v>Mar</v>
      </c>
      <c r="V2409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0.2</v>
      </c>
      <c r="P2410" s="12">
        <f t="shared" si="297"/>
        <v>15</v>
      </c>
      <c r="Q2410" t="str">
        <f t="shared" si="298"/>
        <v>food</v>
      </c>
      <c r="R2410" t="str">
        <f t="shared" si="299"/>
        <v>food trucks</v>
      </c>
      <c r="S2410" s="14">
        <f t="shared" si="300"/>
        <v>41919.140706018516</v>
      </c>
      <c r="T2410" s="14">
        <f t="shared" si="301"/>
        <v>41949.182372685187</v>
      </c>
      <c r="U2410" s="14" t="str">
        <f t="shared" si="302"/>
        <v>Oct</v>
      </c>
      <c r="V2410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1.8399999999999999</v>
      </c>
      <c r="P2411" s="12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4">
        <f t="shared" si="300"/>
        <v>42204.875868055555</v>
      </c>
      <c r="T2411" s="14">
        <f t="shared" si="301"/>
        <v>42234.875868055555</v>
      </c>
      <c r="U2411" s="14" t="str">
        <f t="shared" si="302"/>
        <v>Jul</v>
      </c>
      <c r="V2411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4">
        <f t="shared" si="300"/>
        <v>42224.408275462964</v>
      </c>
      <c r="T2412" s="14">
        <f t="shared" si="301"/>
        <v>42254.408275462964</v>
      </c>
      <c r="U2412" s="14" t="str">
        <f t="shared" si="302"/>
        <v>Aug</v>
      </c>
      <c r="V2412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0.60399999999999998</v>
      </c>
      <c r="P2413" s="12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4">
        <f t="shared" si="300"/>
        <v>42211.732430555552</v>
      </c>
      <c r="T2413" s="14">
        <f t="shared" si="301"/>
        <v>42241.732430555552</v>
      </c>
      <c r="U2413" s="14" t="str">
        <f t="shared" si="302"/>
        <v>Jul</v>
      </c>
      <c r="V2413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12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4">
        <f t="shared" si="300"/>
        <v>42655.736956018518</v>
      </c>
      <c r="T2414" s="14">
        <f t="shared" si="301"/>
        <v>42700.778622685189</v>
      </c>
      <c r="U2414" s="14" t="str">
        <f t="shared" si="302"/>
        <v>Oct</v>
      </c>
      <c r="V2414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0.83333333333333337</v>
      </c>
      <c r="P2415" s="12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4">
        <f t="shared" si="300"/>
        <v>41760.10974537037</v>
      </c>
      <c r="T2415" s="14">
        <f t="shared" si="301"/>
        <v>41790.979166666664</v>
      </c>
      <c r="U2415" s="14" t="str">
        <f t="shared" si="302"/>
        <v>May</v>
      </c>
      <c r="V2415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3.0666666666666664</v>
      </c>
      <c r="P2416" s="12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4">
        <f t="shared" si="300"/>
        <v>42198.695138888885</v>
      </c>
      <c r="T2416" s="14">
        <f t="shared" si="301"/>
        <v>42238.165972222225</v>
      </c>
      <c r="U2416" s="14" t="str">
        <f t="shared" si="302"/>
        <v>Jul</v>
      </c>
      <c r="V2416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0.55833333333333335</v>
      </c>
      <c r="P2417" s="12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4">
        <f t="shared" si="300"/>
        <v>42536.862800925926</v>
      </c>
      <c r="T2417" s="14">
        <f t="shared" si="301"/>
        <v>42566.862800925926</v>
      </c>
      <c r="U2417" s="14" t="str">
        <f t="shared" si="302"/>
        <v>Jun</v>
      </c>
      <c r="V2417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2.5000000000000001E-2</v>
      </c>
      <c r="P2418" s="12">
        <f t="shared" si="297"/>
        <v>5</v>
      </c>
      <c r="Q2418" t="str">
        <f t="shared" si="298"/>
        <v>food</v>
      </c>
      <c r="R2418" t="str">
        <f t="shared" si="299"/>
        <v>food trucks</v>
      </c>
      <c r="S2418" s="14">
        <f t="shared" si="300"/>
        <v>42019.737766203703</v>
      </c>
      <c r="T2418" s="14">
        <f t="shared" si="301"/>
        <v>42077.625</v>
      </c>
      <c r="U2418" s="14" t="str">
        <f t="shared" si="302"/>
        <v>Jan</v>
      </c>
      <c r="V2418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12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4">
        <f t="shared" si="300"/>
        <v>41831.884108796294</v>
      </c>
      <c r="T2419" s="14">
        <f t="shared" si="301"/>
        <v>41861.884108796294</v>
      </c>
      <c r="U2419" s="14" t="str">
        <f t="shared" si="302"/>
        <v>Jul</v>
      </c>
      <c r="V2419">
        <f t="shared" si="303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0.02</v>
      </c>
      <c r="P2420" s="12">
        <f t="shared" si="297"/>
        <v>1</v>
      </c>
      <c r="Q2420" t="str">
        <f t="shared" si="298"/>
        <v>food</v>
      </c>
      <c r="R2420" t="str">
        <f t="shared" si="299"/>
        <v>food trucks</v>
      </c>
      <c r="S2420" s="14">
        <f t="shared" si="300"/>
        <v>42027.856990740736</v>
      </c>
      <c r="T2420" s="14">
        <f t="shared" si="301"/>
        <v>42087.815324074079</v>
      </c>
      <c r="U2420" s="14" t="str">
        <f t="shared" si="302"/>
        <v>Jan</v>
      </c>
      <c r="V2420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12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4">
        <f t="shared" si="300"/>
        <v>41993.738298611104</v>
      </c>
      <c r="T2421" s="14">
        <f t="shared" si="301"/>
        <v>42053.738298611104</v>
      </c>
      <c r="U2421" s="14" t="str">
        <f t="shared" si="302"/>
        <v>Dec</v>
      </c>
      <c r="V2421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14.825133372851216</v>
      </c>
      <c r="P2422" s="1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4">
        <f t="shared" si="300"/>
        <v>41893.028877314813</v>
      </c>
      <c r="T2422" s="14">
        <f t="shared" si="301"/>
        <v>41953.070543981477</v>
      </c>
      <c r="U2422" s="14" t="str">
        <f t="shared" si="302"/>
        <v>Sep</v>
      </c>
      <c r="V2422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1.6666666666666666E-2</v>
      </c>
      <c r="P2423" s="12">
        <f t="shared" si="297"/>
        <v>1</v>
      </c>
      <c r="Q2423" t="str">
        <f t="shared" si="298"/>
        <v>food</v>
      </c>
      <c r="R2423" t="str">
        <f t="shared" si="299"/>
        <v>food trucks</v>
      </c>
      <c r="S2423" s="14">
        <f t="shared" si="300"/>
        <v>42026.687453703707</v>
      </c>
      <c r="T2423" s="14">
        <f t="shared" si="301"/>
        <v>42056.687453703707</v>
      </c>
      <c r="U2423" s="14" t="str">
        <f t="shared" si="302"/>
        <v>Jan</v>
      </c>
      <c r="V2423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0.2</v>
      </c>
      <c r="P2424" s="12">
        <f t="shared" si="297"/>
        <v>1</v>
      </c>
      <c r="Q2424" t="str">
        <f t="shared" si="298"/>
        <v>food</v>
      </c>
      <c r="R2424" t="str">
        <f t="shared" si="299"/>
        <v>food trucks</v>
      </c>
      <c r="S2424" s="14">
        <f t="shared" si="300"/>
        <v>42044.724953703699</v>
      </c>
      <c r="T2424" s="14">
        <f t="shared" si="301"/>
        <v>42074.683287037042</v>
      </c>
      <c r="U2424" s="14" t="str">
        <f t="shared" si="302"/>
        <v>Feb</v>
      </c>
      <c r="V2424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1.3333333333333334E-2</v>
      </c>
      <c r="P2425" s="12">
        <f t="shared" si="297"/>
        <v>8</v>
      </c>
      <c r="Q2425" t="str">
        <f t="shared" si="298"/>
        <v>food</v>
      </c>
      <c r="R2425" t="str">
        <f t="shared" si="299"/>
        <v>food trucks</v>
      </c>
      <c r="S2425" s="14">
        <f t="shared" si="300"/>
        <v>41974.704745370371</v>
      </c>
      <c r="T2425" s="14">
        <f t="shared" si="301"/>
        <v>42004.704745370371</v>
      </c>
      <c r="U2425" s="14" t="str">
        <f t="shared" si="302"/>
        <v>Dec</v>
      </c>
      <c r="V2425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</v>
      </c>
      <c r="P2426" s="12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4">
        <f t="shared" si="300"/>
        <v>41909.892453703702</v>
      </c>
      <c r="T2426" s="14">
        <f t="shared" si="301"/>
        <v>41939.892453703702</v>
      </c>
      <c r="U2426" s="14" t="str">
        <f t="shared" si="302"/>
        <v>Sep</v>
      </c>
      <c r="V2426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2.8571428571428574E-2</v>
      </c>
      <c r="P2427" s="12">
        <f t="shared" si="297"/>
        <v>1</v>
      </c>
      <c r="Q2427" t="str">
        <f t="shared" si="298"/>
        <v>food</v>
      </c>
      <c r="R2427" t="str">
        <f t="shared" si="299"/>
        <v>food trucks</v>
      </c>
      <c r="S2427" s="14">
        <f t="shared" si="300"/>
        <v>42502.913761574076</v>
      </c>
      <c r="T2427" s="14">
        <f t="shared" si="301"/>
        <v>42517.919444444444</v>
      </c>
      <c r="U2427" s="14" t="str">
        <f t="shared" si="302"/>
        <v>May</v>
      </c>
      <c r="V2427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12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4">
        <f t="shared" si="300"/>
        <v>42164.170046296291</v>
      </c>
      <c r="T2428" s="14">
        <f t="shared" si="301"/>
        <v>42224.170046296291</v>
      </c>
      <c r="U2428" s="14" t="str">
        <f t="shared" si="302"/>
        <v>Jun</v>
      </c>
      <c r="V2428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2E-3</v>
      </c>
      <c r="P2429" s="12">
        <f t="shared" si="297"/>
        <v>1</v>
      </c>
      <c r="Q2429" t="str">
        <f t="shared" si="298"/>
        <v>food</v>
      </c>
      <c r="R2429" t="str">
        <f t="shared" si="299"/>
        <v>food trucks</v>
      </c>
      <c r="S2429" s="14">
        <f t="shared" si="300"/>
        <v>42412.318668981476</v>
      </c>
      <c r="T2429" s="14">
        <f t="shared" si="301"/>
        <v>42452.277002314819</v>
      </c>
      <c r="U2429" s="14" t="str">
        <f t="shared" si="302"/>
        <v>Feb</v>
      </c>
      <c r="V2429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2.8571428571428571E-3</v>
      </c>
      <c r="P2430" s="12">
        <f t="shared" si="297"/>
        <v>1</v>
      </c>
      <c r="Q2430" t="str">
        <f t="shared" si="298"/>
        <v>food</v>
      </c>
      <c r="R2430" t="str">
        <f t="shared" si="299"/>
        <v>food trucks</v>
      </c>
      <c r="S2430" s="14">
        <f t="shared" si="300"/>
        <v>42045.784155092595</v>
      </c>
      <c r="T2430" s="14">
        <f t="shared" si="301"/>
        <v>42075.742488425924</v>
      </c>
      <c r="U2430" s="14" t="str">
        <f t="shared" si="302"/>
        <v>Feb</v>
      </c>
      <c r="V2430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</v>
      </c>
      <c r="P2431" s="12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4">
        <f t="shared" si="300"/>
        <v>42734.879236111112</v>
      </c>
      <c r="T2431" s="14">
        <f t="shared" si="301"/>
        <v>42771.697222222225</v>
      </c>
      <c r="U2431" s="14" t="str">
        <f t="shared" si="302"/>
        <v>Dec</v>
      </c>
      <c r="V2431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0.70000000000000007</v>
      </c>
      <c r="P2432" s="1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4">
        <f t="shared" si="300"/>
        <v>42382.130833333329</v>
      </c>
      <c r="T2432" s="14">
        <f t="shared" si="301"/>
        <v>42412.130833333329</v>
      </c>
      <c r="U2432" s="14" t="str">
        <f t="shared" si="302"/>
        <v>Jan</v>
      </c>
      <c r="V2432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2E-3</v>
      </c>
      <c r="P2433" s="12">
        <f t="shared" si="297"/>
        <v>1</v>
      </c>
      <c r="Q2433" t="str">
        <f t="shared" si="298"/>
        <v>food</v>
      </c>
      <c r="R2433" t="str">
        <f t="shared" si="299"/>
        <v>food trucks</v>
      </c>
      <c r="S2433" s="14">
        <f t="shared" si="300"/>
        <v>42489.099687499998</v>
      </c>
      <c r="T2433" s="14">
        <f t="shared" si="301"/>
        <v>42549.099687499998</v>
      </c>
      <c r="U2433" s="14" t="str">
        <f t="shared" si="302"/>
        <v>Apr</v>
      </c>
      <c r="V2433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1.4285714285714287E-2</v>
      </c>
      <c r="P2434" s="12">
        <f t="shared" si="297"/>
        <v>1</v>
      </c>
      <c r="Q2434" t="str">
        <f t="shared" si="298"/>
        <v>food</v>
      </c>
      <c r="R2434" t="str">
        <f t="shared" si="299"/>
        <v>food trucks</v>
      </c>
      <c r="S2434" s="14">
        <f t="shared" si="300"/>
        <v>42041.218715277777</v>
      </c>
      <c r="T2434" s="14">
        <f t="shared" si="301"/>
        <v>42071.218715277777</v>
      </c>
      <c r="U2434" s="14" t="str">
        <f t="shared" si="302"/>
        <v>Feb</v>
      </c>
      <c r="V2434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(E2435/D2435)*100</f>
        <v>0</v>
      </c>
      <c r="P2435" s="12" t="e">
        <f t="shared" ref="P2435:P2498" si="305">(E2435/L2435)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 - FIND("/",N2435))</f>
        <v>food trucks</v>
      </c>
      <c r="S2435" s="14">
        <f t="shared" ref="S2435:S2498" si="308">(((J2435/60)/60)/24)+DATE(1970,1,1)</f>
        <v>42397.89980324074</v>
      </c>
      <c r="T2435" s="14">
        <f t="shared" ref="T2435:T2498" si="309">(((I2435/60)/60)/24)+DATE(1970,1,1)</f>
        <v>42427.89980324074</v>
      </c>
      <c r="U2435" s="14" t="str">
        <f t="shared" ref="U2435:U2498" si="310">TEXT(S2435,"mmm")</f>
        <v>Jan</v>
      </c>
      <c r="V2435">
        <f t="shared" ref="V2435:V2498" si="311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0.13</v>
      </c>
      <c r="P2436" s="12">
        <f t="shared" si="305"/>
        <v>13</v>
      </c>
      <c r="Q2436" t="str">
        <f t="shared" si="306"/>
        <v>food</v>
      </c>
      <c r="R2436" t="str">
        <f t="shared" si="307"/>
        <v>food trucks</v>
      </c>
      <c r="S2436" s="14">
        <f t="shared" si="308"/>
        <v>42180.18604166666</v>
      </c>
      <c r="T2436" s="14">
        <f t="shared" si="309"/>
        <v>42220.18604166666</v>
      </c>
      <c r="U2436" s="14" t="str">
        <f t="shared" si="310"/>
        <v>Jun</v>
      </c>
      <c r="V2436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0.48960000000000004</v>
      </c>
      <c r="P2437" s="12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4">
        <f t="shared" si="308"/>
        <v>42252.277615740735</v>
      </c>
      <c r="T2437" s="14">
        <f t="shared" si="309"/>
        <v>42282.277615740735</v>
      </c>
      <c r="U2437" s="14" t="str">
        <f t="shared" si="310"/>
        <v>Sep</v>
      </c>
      <c r="V2437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3.8461538461538464E-2</v>
      </c>
      <c r="P2438" s="12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4">
        <f t="shared" si="308"/>
        <v>42338.615393518514</v>
      </c>
      <c r="T2438" s="14">
        <f t="shared" si="309"/>
        <v>42398.615393518514</v>
      </c>
      <c r="U2438" s="14" t="str">
        <f t="shared" si="310"/>
        <v>Nov</v>
      </c>
      <c r="V2438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12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4">
        <f t="shared" si="308"/>
        <v>42031.965138888889</v>
      </c>
      <c r="T2439" s="14">
        <f t="shared" si="309"/>
        <v>42080.75</v>
      </c>
      <c r="U2439" s="14" t="str">
        <f t="shared" si="310"/>
        <v>Jan</v>
      </c>
      <c r="V2439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0.33333333333333337</v>
      </c>
      <c r="P2440" s="12">
        <f t="shared" si="305"/>
        <v>50</v>
      </c>
      <c r="Q2440" t="str">
        <f t="shared" si="306"/>
        <v>food</v>
      </c>
      <c r="R2440" t="str">
        <f t="shared" si="307"/>
        <v>food trucks</v>
      </c>
      <c r="S2440" s="14">
        <f t="shared" si="308"/>
        <v>42285.91506944444</v>
      </c>
      <c r="T2440" s="14">
        <f t="shared" si="309"/>
        <v>42345.956736111111</v>
      </c>
      <c r="U2440" s="14" t="str">
        <f t="shared" si="310"/>
        <v>Oct</v>
      </c>
      <c r="V2440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12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4">
        <f t="shared" si="308"/>
        <v>42265.818622685183</v>
      </c>
      <c r="T2441" s="14">
        <f t="shared" si="309"/>
        <v>42295.818622685183</v>
      </c>
      <c r="U2441" s="14" t="str">
        <f t="shared" si="310"/>
        <v>Sep</v>
      </c>
      <c r="V2441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0.2</v>
      </c>
      <c r="P2442" s="12">
        <f t="shared" si="305"/>
        <v>5</v>
      </c>
      <c r="Q2442" t="str">
        <f t="shared" si="306"/>
        <v>food</v>
      </c>
      <c r="R2442" t="str">
        <f t="shared" si="307"/>
        <v>food trucks</v>
      </c>
      <c r="S2442" s="14">
        <f t="shared" si="308"/>
        <v>42383.899456018517</v>
      </c>
      <c r="T2442" s="14">
        <f t="shared" si="309"/>
        <v>42413.899456018517</v>
      </c>
      <c r="U2442" s="14" t="str">
        <f t="shared" si="310"/>
        <v>Jan</v>
      </c>
      <c r="V2442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107.88</v>
      </c>
      <c r="P2443" s="12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4">
        <f t="shared" si="308"/>
        <v>42187.125625000001</v>
      </c>
      <c r="T2443" s="14">
        <f t="shared" si="309"/>
        <v>42208.207638888889</v>
      </c>
      <c r="U2443" s="14" t="str">
        <f t="shared" si="310"/>
        <v>Jul</v>
      </c>
      <c r="V2443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125.94166666666666</v>
      </c>
      <c r="P2444" s="12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4">
        <f t="shared" si="308"/>
        <v>42052.666990740734</v>
      </c>
      <c r="T2444" s="14">
        <f t="shared" si="309"/>
        <v>42082.625324074077</v>
      </c>
      <c r="U2444" s="14" t="str">
        <f t="shared" si="310"/>
        <v>Feb</v>
      </c>
      <c r="V2444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202.51495</v>
      </c>
      <c r="P2445" s="12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4">
        <f t="shared" si="308"/>
        <v>41836.625254629631</v>
      </c>
      <c r="T2445" s="14">
        <f t="shared" si="309"/>
        <v>41866.625254629631</v>
      </c>
      <c r="U2445" s="14" t="str">
        <f t="shared" si="310"/>
        <v>Jul</v>
      </c>
      <c r="V2445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108.60000000000001</v>
      </c>
      <c r="P2446" s="12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4">
        <f t="shared" si="308"/>
        <v>42485.754525462966</v>
      </c>
      <c r="T2446" s="14">
        <f t="shared" si="309"/>
        <v>42515.754525462966</v>
      </c>
      <c r="U2446" s="14" t="str">
        <f t="shared" si="310"/>
        <v>Apr</v>
      </c>
      <c r="V2446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172.8</v>
      </c>
      <c r="P2447" s="12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4">
        <f t="shared" si="308"/>
        <v>42243.190057870372</v>
      </c>
      <c r="T2447" s="14">
        <f t="shared" si="309"/>
        <v>42273.190057870372</v>
      </c>
      <c r="U2447" s="14" t="str">
        <f t="shared" si="310"/>
        <v>Aug</v>
      </c>
      <c r="V2447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167.98</v>
      </c>
      <c r="P2448" s="12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4">
        <f t="shared" si="308"/>
        <v>42670.602673611109</v>
      </c>
      <c r="T2448" s="14">
        <f t="shared" si="309"/>
        <v>42700.64434027778</v>
      </c>
      <c r="U2448" s="14" t="str">
        <f t="shared" si="310"/>
        <v>Oct</v>
      </c>
      <c r="V2448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427.20000000000005</v>
      </c>
      <c r="P2449" s="12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4">
        <f t="shared" si="308"/>
        <v>42654.469826388886</v>
      </c>
      <c r="T2449" s="14">
        <f t="shared" si="309"/>
        <v>42686.166666666672</v>
      </c>
      <c r="U2449" s="14" t="str">
        <f t="shared" si="310"/>
        <v>Oct</v>
      </c>
      <c r="V2449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107.5</v>
      </c>
      <c r="P2450" s="12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4">
        <f t="shared" si="308"/>
        <v>42607.316122685181</v>
      </c>
      <c r="T2450" s="14">
        <f t="shared" si="309"/>
        <v>42613.233333333337</v>
      </c>
      <c r="U2450" s="14" t="str">
        <f t="shared" si="310"/>
        <v>Aug</v>
      </c>
      <c r="V2450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108</v>
      </c>
      <c r="P2451" s="12">
        <f t="shared" si="305"/>
        <v>90</v>
      </c>
      <c r="Q2451" t="str">
        <f t="shared" si="306"/>
        <v>food</v>
      </c>
      <c r="R2451" t="str">
        <f t="shared" si="307"/>
        <v>small batch</v>
      </c>
      <c r="S2451" s="14">
        <f t="shared" si="308"/>
        <v>41943.142534722225</v>
      </c>
      <c r="T2451" s="14">
        <f t="shared" si="309"/>
        <v>41973.184201388889</v>
      </c>
      <c r="U2451" s="14" t="str">
        <f t="shared" si="310"/>
        <v>Oct</v>
      </c>
      <c r="V2451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101.53353333333335</v>
      </c>
      <c r="P2452" s="1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4">
        <f t="shared" si="308"/>
        <v>41902.07240740741</v>
      </c>
      <c r="T2452" s="14">
        <f t="shared" si="309"/>
        <v>41940.132638888892</v>
      </c>
      <c r="U2452" s="14" t="str">
        <f t="shared" si="310"/>
        <v>Sep</v>
      </c>
      <c r="V2452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115.45</v>
      </c>
      <c r="P2453" s="12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4">
        <f t="shared" si="308"/>
        <v>42779.908449074079</v>
      </c>
      <c r="T2453" s="14">
        <f t="shared" si="309"/>
        <v>42799.908449074079</v>
      </c>
      <c r="U2453" s="14" t="str">
        <f t="shared" si="310"/>
        <v>Feb</v>
      </c>
      <c r="V2453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133.5</v>
      </c>
      <c r="P2454" s="12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4">
        <f t="shared" si="308"/>
        <v>42338.84375</v>
      </c>
      <c r="T2454" s="14">
        <f t="shared" si="309"/>
        <v>42367.958333333328</v>
      </c>
      <c r="U2454" s="14" t="str">
        <f t="shared" si="310"/>
        <v>Nov</v>
      </c>
      <c r="V2454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154.69999999999999</v>
      </c>
      <c r="P2455" s="12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4">
        <f t="shared" si="308"/>
        <v>42738.692233796297</v>
      </c>
      <c r="T2455" s="14">
        <f t="shared" si="309"/>
        <v>42768.692233796297</v>
      </c>
      <c r="U2455" s="14" t="str">
        <f t="shared" si="310"/>
        <v>Jan</v>
      </c>
      <c r="V2455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100.84571428571429</v>
      </c>
      <c r="P2456" s="12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4">
        <f t="shared" si="308"/>
        <v>42770.201481481476</v>
      </c>
      <c r="T2456" s="14">
        <f t="shared" si="309"/>
        <v>42805.201481481476</v>
      </c>
      <c r="U2456" s="14" t="str">
        <f t="shared" si="310"/>
        <v>Feb</v>
      </c>
      <c r="V2456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182</v>
      </c>
      <c r="P2457" s="12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4">
        <f t="shared" si="308"/>
        <v>42452.781828703708</v>
      </c>
      <c r="T2457" s="14">
        <f t="shared" si="309"/>
        <v>42480.781828703708</v>
      </c>
      <c r="U2457" s="14" t="str">
        <f t="shared" si="310"/>
        <v>Mar</v>
      </c>
      <c r="V2457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180.86666666666667</v>
      </c>
      <c r="P2458" s="12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4">
        <f t="shared" si="308"/>
        <v>42761.961099537039</v>
      </c>
      <c r="T2458" s="14">
        <f t="shared" si="309"/>
        <v>42791.961099537039</v>
      </c>
      <c r="U2458" s="14" t="str">
        <f t="shared" si="310"/>
        <v>Jan</v>
      </c>
      <c r="V2458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102.30434782608695</v>
      </c>
      <c r="P2459" s="12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4">
        <f t="shared" si="308"/>
        <v>42423.602500000001</v>
      </c>
      <c r="T2459" s="14">
        <f t="shared" si="309"/>
        <v>42453.560833333337</v>
      </c>
      <c r="U2459" s="14" t="str">
        <f t="shared" si="310"/>
        <v>Feb</v>
      </c>
      <c r="V2459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110.17999999999999</v>
      </c>
      <c r="P2460" s="12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4">
        <f t="shared" si="308"/>
        <v>42495.871736111112</v>
      </c>
      <c r="T2460" s="14">
        <f t="shared" si="309"/>
        <v>42530.791666666672</v>
      </c>
      <c r="U2460" s="14" t="str">
        <f t="shared" si="310"/>
        <v>May</v>
      </c>
      <c r="V2460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102.25</v>
      </c>
      <c r="P2461" s="12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4">
        <f t="shared" si="308"/>
        <v>42407.637557870374</v>
      </c>
      <c r="T2461" s="14">
        <f t="shared" si="309"/>
        <v>42452.595891203702</v>
      </c>
      <c r="U2461" s="14" t="str">
        <f t="shared" si="310"/>
        <v>Feb</v>
      </c>
      <c r="V2461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100.78823529411764</v>
      </c>
      <c r="P2462" s="1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4">
        <f t="shared" si="308"/>
        <v>42704.187118055561</v>
      </c>
      <c r="T2462" s="14">
        <f t="shared" si="309"/>
        <v>42738.178472222222</v>
      </c>
      <c r="U2462" s="14" t="str">
        <f t="shared" si="310"/>
        <v>Nov</v>
      </c>
      <c r="V2462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103.8</v>
      </c>
      <c r="P2463" s="12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4">
        <f t="shared" si="308"/>
        <v>40784.012696759259</v>
      </c>
      <c r="T2463" s="14">
        <f t="shared" si="309"/>
        <v>40817.125</v>
      </c>
      <c r="U2463" s="14" t="str">
        <f t="shared" si="310"/>
        <v>Aug</v>
      </c>
      <c r="V2463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110.70833333333334</v>
      </c>
      <c r="P2464" s="12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4">
        <f t="shared" si="308"/>
        <v>41089.186296296299</v>
      </c>
      <c r="T2464" s="14">
        <f t="shared" si="309"/>
        <v>41109.186296296299</v>
      </c>
      <c r="U2464" s="14" t="str">
        <f t="shared" si="310"/>
        <v>Jun</v>
      </c>
      <c r="V2464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116.25000000000001</v>
      </c>
      <c r="P2465" s="12">
        <f t="shared" si="305"/>
        <v>31</v>
      </c>
      <c r="Q2465" t="str">
        <f t="shared" si="306"/>
        <v>music</v>
      </c>
      <c r="R2465" t="str">
        <f t="shared" si="307"/>
        <v>indie rock</v>
      </c>
      <c r="S2465" s="14">
        <f t="shared" si="308"/>
        <v>41341.111400462964</v>
      </c>
      <c r="T2465" s="14">
        <f t="shared" si="309"/>
        <v>41380.791666666664</v>
      </c>
      <c r="U2465" s="14" t="str">
        <f t="shared" si="310"/>
        <v>Mar</v>
      </c>
      <c r="V2465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111.1</v>
      </c>
      <c r="P2466" s="12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4">
        <f t="shared" si="308"/>
        <v>42248.90042824074</v>
      </c>
      <c r="T2466" s="14">
        <f t="shared" si="309"/>
        <v>42277.811805555553</v>
      </c>
      <c r="U2466" s="14" t="str">
        <f t="shared" si="310"/>
        <v>Sep</v>
      </c>
      <c r="V2466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180.14285714285714</v>
      </c>
      <c r="P2467" s="12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4">
        <f t="shared" si="308"/>
        <v>41145.719305555554</v>
      </c>
      <c r="T2467" s="14">
        <f t="shared" si="309"/>
        <v>41175.719305555554</v>
      </c>
      <c r="U2467" s="14" t="str">
        <f t="shared" si="310"/>
        <v>Aug</v>
      </c>
      <c r="V2467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100</v>
      </c>
      <c r="P2468" s="12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4">
        <f t="shared" si="308"/>
        <v>41373.102465277778</v>
      </c>
      <c r="T2468" s="14">
        <f t="shared" si="309"/>
        <v>41403.102465277778</v>
      </c>
      <c r="U2468" s="14" t="str">
        <f t="shared" si="310"/>
        <v>Apr</v>
      </c>
      <c r="V2468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118.5</v>
      </c>
      <c r="P2469" s="12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4">
        <f t="shared" si="308"/>
        <v>41025.874201388891</v>
      </c>
      <c r="T2469" s="14">
        <f t="shared" si="309"/>
        <v>41039.708333333336</v>
      </c>
      <c r="U2469" s="14" t="str">
        <f t="shared" si="310"/>
        <v>Apr</v>
      </c>
      <c r="V2469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107.21700000000001</v>
      </c>
      <c r="P2470" s="12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4">
        <f t="shared" si="308"/>
        <v>41174.154178240737</v>
      </c>
      <c r="T2470" s="14">
        <f t="shared" si="309"/>
        <v>41210.208333333336</v>
      </c>
      <c r="U2470" s="14" t="str">
        <f t="shared" si="310"/>
        <v>Sep</v>
      </c>
      <c r="V2470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113.66666666666667</v>
      </c>
      <c r="P2471" s="12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4">
        <f t="shared" si="308"/>
        <v>40557.429733796293</v>
      </c>
      <c r="T2471" s="14">
        <f t="shared" si="309"/>
        <v>40582.429733796293</v>
      </c>
      <c r="U2471" s="14" t="str">
        <f t="shared" si="310"/>
        <v>Jan</v>
      </c>
      <c r="V2471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103.16400000000002</v>
      </c>
      <c r="P2472" s="1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4">
        <f t="shared" si="308"/>
        <v>41023.07471064815</v>
      </c>
      <c r="T2472" s="14">
        <f t="shared" si="309"/>
        <v>41053.07471064815</v>
      </c>
      <c r="U2472" s="14" t="str">
        <f t="shared" si="310"/>
        <v>Apr</v>
      </c>
      <c r="V2472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128</v>
      </c>
      <c r="P2473" s="12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4">
        <f t="shared" si="308"/>
        <v>40893.992962962962</v>
      </c>
      <c r="T2473" s="14">
        <f t="shared" si="309"/>
        <v>40933.992962962962</v>
      </c>
      <c r="U2473" s="14" t="str">
        <f t="shared" si="310"/>
        <v>Dec</v>
      </c>
      <c r="V2473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135.76026666666667</v>
      </c>
      <c r="P2474" s="12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4">
        <f t="shared" si="308"/>
        <v>40354.11550925926</v>
      </c>
      <c r="T2474" s="14">
        <f t="shared" si="309"/>
        <v>40425.043749999997</v>
      </c>
      <c r="U2474" s="14" t="str">
        <f t="shared" si="310"/>
        <v>Jun</v>
      </c>
      <c r="V2474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100</v>
      </c>
      <c r="P2475" s="12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4">
        <f t="shared" si="308"/>
        <v>41193.748483796298</v>
      </c>
      <c r="T2475" s="14">
        <f t="shared" si="309"/>
        <v>41223.790150462963</v>
      </c>
      <c r="U2475" s="14" t="str">
        <f t="shared" si="310"/>
        <v>Oct</v>
      </c>
      <c r="V2475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100.00360000000002</v>
      </c>
      <c r="P2476" s="12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4">
        <f t="shared" si="308"/>
        <v>40417.011296296296</v>
      </c>
      <c r="T2476" s="14">
        <f t="shared" si="309"/>
        <v>40462.011296296296</v>
      </c>
      <c r="U2476" s="14" t="str">
        <f t="shared" si="310"/>
        <v>Aug</v>
      </c>
      <c r="V2476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104.71999999999998</v>
      </c>
      <c r="P2477" s="12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4">
        <f t="shared" si="308"/>
        <v>40310.287673611114</v>
      </c>
      <c r="T2477" s="14">
        <f t="shared" si="309"/>
        <v>40369.916666666664</v>
      </c>
      <c r="U2477" s="14" t="str">
        <f t="shared" si="310"/>
        <v>May</v>
      </c>
      <c r="V2477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105.02249999999999</v>
      </c>
      <c r="P2478" s="12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4">
        <f t="shared" si="308"/>
        <v>41913.328356481477</v>
      </c>
      <c r="T2478" s="14">
        <f t="shared" si="309"/>
        <v>41946.370023148149</v>
      </c>
      <c r="U2478" s="14" t="str">
        <f t="shared" si="310"/>
        <v>Oct</v>
      </c>
      <c r="V2478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171.33333333333334</v>
      </c>
      <c r="P2479" s="12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4">
        <f t="shared" si="308"/>
        <v>41088.691493055558</v>
      </c>
      <c r="T2479" s="14">
        <f t="shared" si="309"/>
        <v>41133.691493055558</v>
      </c>
      <c r="U2479" s="14" t="str">
        <f t="shared" si="310"/>
        <v>Jun</v>
      </c>
      <c r="V2479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127.49999999999999</v>
      </c>
      <c r="P2480" s="12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4">
        <f t="shared" si="308"/>
        <v>41257.950381944444</v>
      </c>
      <c r="T2480" s="14">
        <f t="shared" si="309"/>
        <v>41287.950381944444</v>
      </c>
      <c r="U2480" s="14" t="str">
        <f t="shared" si="310"/>
        <v>Dec</v>
      </c>
      <c r="V2480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133.44333333333333</v>
      </c>
      <c r="P2481" s="12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4">
        <f t="shared" si="308"/>
        <v>41107.726782407408</v>
      </c>
      <c r="T2481" s="14">
        <f t="shared" si="309"/>
        <v>41118.083333333336</v>
      </c>
      <c r="U2481" s="14" t="str">
        <f t="shared" si="310"/>
        <v>Jul</v>
      </c>
      <c r="V2481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100</v>
      </c>
      <c r="P2482" s="1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4">
        <f t="shared" si="308"/>
        <v>42227.936157407406</v>
      </c>
      <c r="T2482" s="14">
        <f t="shared" si="309"/>
        <v>42287.936157407406</v>
      </c>
      <c r="U2482" s="14" t="str">
        <f t="shared" si="310"/>
        <v>Aug</v>
      </c>
      <c r="V2482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112.91099999999999</v>
      </c>
      <c r="P2483" s="12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4">
        <f t="shared" si="308"/>
        <v>40999.645925925928</v>
      </c>
      <c r="T2483" s="14">
        <f t="shared" si="309"/>
        <v>41029.645925925928</v>
      </c>
      <c r="U2483" s="14" t="str">
        <f t="shared" si="310"/>
        <v>Mar</v>
      </c>
      <c r="V2483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100.1</v>
      </c>
      <c r="P2484" s="12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4">
        <f t="shared" si="308"/>
        <v>40711.782210648147</v>
      </c>
      <c r="T2484" s="14">
        <f t="shared" si="309"/>
        <v>40756.782210648147</v>
      </c>
      <c r="U2484" s="14" t="str">
        <f t="shared" si="310"/>
        <v>Jun</v>
      </c>
      <c r="V2484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113.72727272727272</v>
      </c>
      <c r="P2485" s="12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4">
        <f t="shared" si="308"/>
        <v>40970.750034722223</v>
      </c>
      <c r="T2485" s="14">
        <f t="shared" si="309"/>
        <v>41030.708368055559</v>
      </c>
      <c r="U2485" s="14" t="str">
        <f t="shared" si="310"/>
        <v>Mar</v>
      </c>
      <c r="V2485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119.31742857142855</v>
      </c>
      <c r="P2486" s="12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4">
        <f t="shared" si="308"/>
        <v>40771.916701388887</v>
      </c>
      <c r="T2486" s="14">
        <f t="shared" si="309"/>
        <v>40801.916701388887</v>
      </c>
      <c r="U2486" s="14" t="str">
        <f t="shared" si="310"/>
        <v>Aug</v>
      </c>
      <c r="V2486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103.25</v>
      </c>
      <c r="P2487" s="12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4">
        <f t="shared" si="308"/>
        <v>40793.998599537037</v>
      </c>
      <c r="T2487" s="14">
        <f t="shared" si="309"/>
        <v>40828.998599537037</v>
      </c>
      <c r="U2487" s="14" t="str">
        <f t="shared" si="310"/>
        <v>Sep</v>
      </c>
      <c r="V2487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265.66666666666669</v>
      </c>
      <c r="P2488" s="12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4">
        <f t="shared" si="308"/>
        <v>40991.708055555559</v>
      </c>
      <c r="T2488" s="14">
        <f t="shared" si="309"/>
        <v>41021.708055555559</v>
      </c>
      <c r="U2488" s="14" t="str">
        <f t="shared" si="310"/>
        <v>Mar</v>
      </c>
      <c r="V2488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100.05066666666667</v>
      </c>
      <c r="P2489" s="12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4">
        <f t="shared" si="308"/>
        <v>41026.083298611113</v>
      </c>
      <c r="T2489" s="14">
        <f t="shared" si="309"/>
        <v>41056.083298611113</v>
      </c>
      <c r="U2489" s="14" t="str">
        <f t="shared" si="310"/>
        <v>Apr</v>
      </c>
      <c r="V2489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106.69999999999999</v>
      </c>
      <c r="P2490" s="12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4">
        <f t="shared" si="308"/>
        <v>40833.633194444446</v>
      </c>
      <c r="T2490" s="14">
        <f t="shared" si="309"/>
        <v>40863.674861111111</v>
      </c>
      <c r="U2490" s="14" t="str">
        <f t="shared" si="310"/>
        <v>Oct</v>
      </c>
      <c r="V2490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133.67142857142858</v>
      </c>
      <c r="P2491" s="12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4">
        <f t="shared" si="308"/>
        <v>41373.690266203703</v>
      </c>
      <c r="T2491" s="14">
        <f t="shared" si="309"/>
        <v>41403.690266203703</v>
      </c>
      <c r="U2491" s="14" t="str">
        <f t="shared" si="310"/>
        <v>Apr</v>
      </c>
      <c r="V2491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121.39999999999999</v>
      </c>
      <c r="P2492" s="1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4">
        <f t="shared" si="308"/>
        <v>41023.227731481478</v>
      </c>
      <c r="T2492" s="14">
        <f t="shared" si="309"/>
        <v>41083.227731481478</v>
      </c>
      <c r="U2492" s="14" t="str">
        <f t="shared" si="310"/>
        <v>Apr</v>
      </c>
      <c r="V2492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103.2</v>
      </c>
      <c r="P2493" s="12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4">
        <f t="shared" si="308"/>
        <v>40542.839282407411</v>
      </c>
      <c r="T2493" s="14">
        <f t="shared" si="309"/>
        <v>40559.07708333333</v>
      </c>
      <c r="U2493" s="14" t="str">
        <f t="shared" si="310"/>
        <v>Dec</v>
      </c>
      <c r="V2493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125</v>
      </c>
      <c r="P2494" s="12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4">
        <f t="shared" si="308"/>
        <v>41024.985972222225</v>
      </c>
      <c r="T2494" s="14">
        <f t="shared" si="309"/>
        <v>41076.415972222225</v>
      </c>
      <c r="U2494" s="14" t="str">
        <f t="shared" si="310"/>
        <v>Apr</v>
      </c>
      <c r="V2494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128.69999999999999</v>
      </c>
      <c r="P2495" s="12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4">
        <f t="shared" si="308"/>
        <v>41348.168287037035</v>
      </c>
      <c r="T2495" s="14">
        <f t="shared" si="309"/>
        <v>41393.168287037035</v>
      </c>
      <c r="U2495" s="14" t="str">
        <f t="shared" si="310"/>
        <v>Mar</v>
      </c>
      <c r="V2495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101.00533333333333</v>
      </c>
      <c r="P2496" s="12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4">
        <f t="shared" si="308"/>
        <v>41022.645185185182</v>
      </c>
      <c r="T2496" s="14">
        <f t="shared" si="309"/>
        <v>41052.645185185182</v>
      </c>
      <c r="U2496" s="14" t="str">
        <f t="shared" si="310"/>
        <v>Apr</v>
      </c>
      <c r="V2496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127.53666666666665</v>
      </c>
      <c r="P2497" s="12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4">
        <f t="shared" si="308"/>
        <v>41036.946469907409</v>
      </c>
      <c r="T2497" s="14">
        <f t="shared" si="309"/>
        <v>41066.946469907409</v>
      </c>
      <c r="U2497" s="14" t="str">
        <f t="shared" si="310"/>
        <v>May</v>
      </c>
      <c r="V2497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100</v>
      </c>
      <c r="P2498" s="12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4">
        <f t="shared" si="308"/>
        <v>41327.996435185189</v>
      </c>
      <c r="T2498" s="14">
        <f t="shared" si="309"/>
        <v>41362.954768518517</v>
      </c>
      <c r="U2498" s="14" t="str">
        <f t="shared" si="310"/>
        <v>Feb</v>
      </c>
      <c r="V2498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(E2499/D2499)*100</f>
        <v>112.7715</v>
      </c>
      <c r="P2499" s="12">
        <f t="shared" ref="P2499:P2562" si="313">(E2499/L2499)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 - FIND("/",N2499))</f>
        <v>indie rock</v>
      </c>
      <c r="S2499" s="14">
        <f t="shared" ref="S2499:S2562" si="316">(((J2499/60)/60)/24)+DATE(1970,1,1)</f>
        <v>40730.878912037035</v>
      </c>
      <c r="T2499" s="14">
        <f t="shared" ref="T2499:T2562" si="317">(((I2499/60)/60)/24)+DATE(1970,1,1)</f>
        <v>40760.878912037035</v>
      </c>
      <c r="U2499" s="14" t="str">
        <f t="shared" ref="U2499:U2562" si="318">TEXT(S2499,"mmm")</f>
        <v>Jul</v>
      </c>
      <c r="V2499">
        <f t="shared" ref="V2499:V2562" si="31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105.60000000000001</v>
      </c>
      <c r="P2500" s="12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4">
        <f t="shared" si="316"/>
        <v>42017.967442129629</v>
      </c>
      <c r="T2500" s="14">
        <f t="shared" si="317"/>
        <v>42031.967442129629</v>
      </c>
      <c r="U2500" s="14" t="str">
        <f t="shared" si="318"/>
        <v>Jan</v>
      </c>
      <c r="V2500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202.625</v>
      </c>
      <c r="P2501" s="12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4">
        <f t="shared" si="316"/>
        <v>41226.648576388885</v>
      </c>
      <c r="T2501" s="14">
        <f t="shared" si="317"/>
        <v>41274.75</v>
      </c>
      <c r="U2501" s="14" t="str">
        <f t="shared" si="318"/>
        <v>Nov</v>
      </c>
      <c r="V2501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113.33333333333333</v>
      </c>
      <c r="P2502" s="1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4">
        <f t="shared" si="316"/>
        <v>41053.772858796299</v>
      </c>
      <c r="T2502" s="14">
        <f t="shared" si="317"/>
        <v>41083.772858796299</v>
      </c>
      <c r="U2502" s="14" t="str">
        <f t="shared" si="318"/>
        <v>May</v>
      </c>
      <c r="V2502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2.5545454545454547</v>
      </c>
      <c r="P2503" s="12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4">
        <f t="shared" si="316"/>
        <v>42244.776666666665</v>
      </c>
      <c r="T2503" s="14">
        <f t="shared" si="317"/>
        <v>42274.776666666665</v>
      </c>
      <c r="U2503" s="14" t="str">
        <f t="shared" si="318"/>
        <v>Aug</v>
      </c>
      <c r="V2503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7.8181818181818186E-2</v>
      </c>
      <c r="P2504" s="12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4">
        <f t="shared" si="316"/>
        <v>41858.825439814813</v>
      </c>
      <c r="T2504" s="14">
        <f t="shared" si="317"/>
        <v>41903.825439814813</v>
      </c>
      <c r="U2504" s="14" t="str">
        <f t="shared" si="318"/>
        <v>Aug</v>
      </c>
      <c r="V2504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12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4">
        <f t="shared" si="316"/>
        <v>42498.899398148147</v>
      </c>
      <c r="T2505" s="14">
        <f t="shared" si="317"/>
        <v>42528.879166666666</v>
      </c>
      <c r="U2505" s="14" t="str">
        <f t="shared" si="318"/>
        <v>May</v>
      </c>
      <c r="V2505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12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4">
        <f t="shared" si="316"/>
        <v>41928.015439814815</v>
      </c>
      <c r="T2506" s="14">
        <f t="shared" si="317"/>
        <v>41958.057106481487</v>
      </c>
      <c r="U2506" s="14" t="str">
        <f t="shared" si="318"/>
        <v>Oct</v>
      </c>
      <c r="V2506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12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4">
        <f t="shared" si="316"/>
        <v>42047.05574074074</v>
      </c>
      <c r="T2507" s="14">
        <f t="shared" si="317"/>
        <v>42077.014074074075</v>
      </c>
      <c r="U2507" s="14" t="str">
        <f t="shared" si="318"/>
        <v>Feb</v>
      </c>
      <c r="V2507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0.6</v>
      </c>
      <c r="P2508" s="12">
        <f t="shared" si="313"/>
        <v>15</v>
      </c>
      <c r="Q2508" t="str">
        <f t="shared" si="314"/>
        <v>food</v>
      </c>
      <c r="R2508" t="str">
        <f t="shared" si="315"/>
        <v>restaurants</v>
      </c>
      <c r="S2508" s="14">
        <f t="shared" si="316"/>
        <v>42258.297094907408</v>
      </c>
      <c r="T2508" s="14">
        <f t="shared" si="317"/>
        <v>42280.875</v>
      </c>
      <c r="U2508" s="14" t="str">
        <f t="shared" si="318"/>
        <v>Sep</v>
      </c>
      <c r="V2508">
        <f t="shared" si="31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12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4">
        <f t="shared" si="316"/>
        <v>42105.072962962964</v>
      </c>
      <c r="T2509" s="14">
        <f t="shared" si="317"/>
        <v>42135.072962962964</v>
      </c>
      <c r="U2509" s="14" t="str">
        <f t="shared" si="318"/>
        <v>Apr</v>
      </c>
      <c r="V2509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12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4">
        <f t="shared" si="316"/>
        <v>41835.951782407406</v>
      </c>
      <c r="T2510" s="14">
        <f t="shared" si="317"/>
        <v>41865.951782407406</v>
      </c>
      <c r="U2510" s="14" t="str">
        <f t="shared" si="318"/>
        <v>Jul</v>
      </c>
      <c r="V2510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</v>
      </c>
      <c r="P2511" s="12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4">
        <f t="shared" si="316"/>
        <v>42058.809594907405</v>
      </c>
      <c r="T2511" s="14">
        <f t="shared" si="317"/>
        <v>42114.767928240741</v>
      </c>
      <c r="U2511" s="14" t="str">
        <f t="shared" si="318"/>
        <v>Feb</v>
      </c>
      <c r="V2511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0.15</v>
      </c>
      <c r="P2512" s="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4">
        <f t="shared" si="316"/>
        <v>42078.997361111105</v>
      </c>
      <c r="T2512" s="14">
        <f t="shared" si="317"/>
        <v>42138.997361111105</v>
      </c>
      <c r="U2512" s="14" t="str">
        <f t="shared" si="318"/>
        <v>Mar</v>
      </c>
      <c r="V2512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12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4">
        <f t="shared" si="316"/>
        <v>42371.446909722217</v>
      </c>
      <c r="T2513" s="14">
        <f t="shared" si="317"/>
        <v>42401.446909722217</v>
      </c>
      <c r="U2513" s="14" t="str">
        <f t="shared" si="318"/>
        <v>Jan</v>
      </c>
      <c r="V2513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12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4">
        <f t="shared" si="316"/>
        <v>41971.876863425925</v>
      </c>
      <c r="T2514" s="14">
        <f t="shared" si="317"/>
        <v>41986.876863425925</v>
      </c>
      <c r="U2514" s="14" t="str">
        <f t="shared" si="318"/>
        <v>Nov</v>
      </c>
      <c r="V2514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12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4">
        <f t="shared" si="316"/>
        <v>42732.00681712963</v>
      </c>
      <c r="T2515" s="14">
        <f t="shared" si="317"/>
        <v>42792.00681712963</v>
      </c>
      <c r="U2515" s="14" t="str">
        <f t="shared" si="318"/>
        <v>Dec</v>
      </c>
      <c r="V2515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</v>
      </c>
      <c r="P2516" s="12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4">
        <f t="shared" si="316"/>
        <v>41854.389780092592</v>
      </c>
      <c r="T2516" s="14">
        <f t="shared" si="317"/>
        <v>41871.389780092592</v>
      </c>
      <c r="U2516" s="14" t="str">
        <f t="shared" si="318"/>
        <v>Aug</v>
      </c>
      <c r="V2516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18.600000000000001</v>
      </c>
      <c r="P2517" s="12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4">
        <f t="shared" si="316"/>
        <v>42027.839733796296</v>
      </c>
      <c r="T2517" s="14">
        <f t="shared" si="317"/>
        <v>42057.839733796296</v>
      </c>
      <c r="U2517" s="14" t="str">
        <f t="shared" si="318"/>
        <v>Jan</v>
      </c>
      <c r="V2517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12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4">
        <f t="shared" si="316"/>
        <v>41942.653379629628</v>
      </c>
      <c r="T2518" s="14">
        <f t="shared" si="317"/>
        <v>41972.6950462963</v>
      </c>
      <c r="U2518" s="14" t="str">
        <f t="shared" si="318"/>
        <v>Oct</v>
      </c>
      <c r="V2518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9.8166666666666664</v>
      </c>
      <c r="P2519" s="12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4">
        <f t="shared" si="316"/>
        <v>42052.802430555559</v>
      </c>
      <c r="T2519" s="14">
        <f t="shared" si="317"/>
        <v>42082.760763888888</v>
      </c>
      <c r="U2519" s="14" t="str">
        <f t="shared" si="318"/>
        <v>Feb</v>
      </c>
      <c r="V2519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12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4">
        <f t="shared" si="316"/>
        <v>41926.680879629632</v>
      </c>
      <c r="T2520" s="14">
        <f t="shared" si="317"/>
        <v>41956.722546296296</v>
      </c>
      <c r="U2520" s="14" t="str">
        <f t="shared" si="318"/>
        <v>Oct</v>
      </c>
      <c r="V2520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4.3333333333333335E-2</v>
      </c>
      <c r="P2521" s="12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4">
        <f t="shared" si="316"/>
        <v>41809.155138888891</v>
      </c>
      <c r="T2521" s="14">
        <f t="shared" si="317"/>
        <v>41839.155138888891</v>
      </c>
      <c r="U2521" s="14" t="str">
        <f t="shared" si="318"/>
        <v>Jun</v>
      </c>
      <c r="V2521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1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4">
        <f t="shared" si="316"/>
        <v>42612.600520833337</v>
      </c>
      <c r="T2522" s="14">
        <f t="shared" si="317"/>
        <v>42658.806249999994</v>
      </c>
      <c r="U2522" s="14" t="str">
        <f t="shared" si="318"/>
        <v>Aug</v>
      </c>
      <c r="V2522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109.48792</v>
      </c>
      <c r="P2523" s="12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4">
        <f t="shared" si="316"/>
        <v>42269.967835648145</v>
      </c>
      <c r="T2523" s="14">
        <f t="shared" si="317"/>
        <v>42290.967835648145</v>
      </c>
      <c r="U2523" s="14" t="str">
        <f t="shared" si="318"/>
        <v>Sep</v>
      </c>
      <c r="V2523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100</v>
      </c>
      <c r="P2524" s="12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4">
        <f t="shared" si="316"/>
        <v>42460.573611111111</v>
      </c>
      <c r="T2524" s="14">
        <f t="shared" si="317"/>
        <v>42482.619444444441</v>
      </c>
      <c r="U2524" s="14" t="str">
        <f t="shared" si="318"/>
        <v>Mar</v>
      </c>
      <c r="V2524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156.44444444444446</v>
      </c>
      <c r="P2525" s="12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4">
        <f t="shared" si="316"/>
        <v>41930.975601851853</v>
      </c>
      <c r="T2525" s="14">
        <f t="shared" si="317"/>
        <v>41961.017268518524</v>
      </c>
      <c r="U2525" s="14" t="str">
        <f t="shared" si="318"/>
        <v>Oct</v>
      </c>
      <c r="V2525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101.6</v>
      </c>
      <c r="P2526" s="12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4">
        <f t="shared" si="316"/>
        <v>41961.807372685187</v>
      </c>
      <c r="T2526" s="14">
        <f t="shared" si="317"/>
        <v>41994.1875</v>
      </c>
      <c r="U2526" s="14" t="str">
        <f t="shared" si="318"/>
        <v>Nov</v>
      </c>
      <c r="V2526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100.325</v>
      </c>
      <c r="P2527" s="12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4">
        <f t="shared" si="316"/>
        <v>41058.844571759262</v>
      </c>
      <c r="T2527" s="14">
        <f t="shared" si="317"/>
        <v>41088.844571759262</v>
      </c>
      <c r="U2527" s="14" t="str">
        <f t="shared" si="318"/>
        <v>May</v>
      </c>
      <c r="V2527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112.94999999999999</v>
      </c>
      <c r="P2528" s="12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4">
        <f t="shared" si="316"/>
        <v>41953.091134259259</v>
      </c>
      <c r="T2528" s="14">
        <f t="shared" si="317"/>
        <v>41981.207638888889</v>
      </c>
      <c r="U2528" s="14" t="str">
        <f t="shared" si="318"/>
        <v>Nov</v>
      </c>
      <c r="V2528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102.125</v>
      </c>
      <c r="P2529" s="12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4">
        <f t="shared" si="316"/>
        <v>41546.75105324074</v>
      </c>
      <c r="T2529" s="14">
        <f t="shared" si="317"/>
        <v>41565.165972222225</v>
      </c>
      <c r="U2529" s="14" t="str">
        <f t="shared" si="318"/>
        <v>Sep</v>
      </c>
      <c r="V2529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107.24974999999999</v>
      </c>
      <c r="P2530" s="12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4">
        <f t="shared" si="316"/>
        <v>42217.834525462968</v>
      </c>
      <c r="T2530" s="14">
        <f t="shared" si="317"/>
        <v>42236.458333333328</v>
      </c>
      <c r="U2530" s="14" t="str">
        <f t="shared" si="318"/>
        <v>Aug</v>
      </c>
      <c r="V2530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104.28333333333333</v>
      </c>
      <c r="P2531" s="12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4">
        <f t="shared" si="316"/>
        <v>40948.080729166664</v>
      </c>
      <c r="T2531" s="14">
        <f t="shared" si="317"/>
        <v>40993.0390625</v>
      </c>
      <c r="U2531" s="14" t="str">
        <f t="shared" si="318"/>
        <v>Feb</v>
      </c>
      <c r="V2531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100</v>
      </c>
      <c r="P2532" s="1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4">
        <f t="shared" si="316"/>
        <v>42081.864641203705</v>
      </c>
      <c r="T2532" s="14">
        <f t="shared" si="317"/>
        <v>42114.201388888891</v>
      </c>
      <c r="U2532" s="14" t="str">
        <f t="shared" si="318"/>
        <v>Mar</v>
      </c>
      <c r="V2532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100.4</v>
      </c>
      <c r="P2533" s="12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4">
        <f t="shared" si="316"/>
        <v>42208.680023148147</v>
      </c>
      <c r="T2533" s="14">
        <f t="shared" si="317"/>
        <v>42231.165972222225</v>
      </c>
      <c r="U2533" s="14" t="str">
        <f t="shared" si="318"/>
        <v>Jul</v>
      </c>
      <c r="V2533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126.125</v>
      </c>
      <c r="P2534" s="12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4">
        <f t="shared" si="316"/>
        <v>41107.849143518521</v>
      </c>
      <c r="T2534" s="14">
        <f t="shared" si="317"/>
        <v>41137.849143518521</v>
      </c>
      <c r="U2534" s="14" t="str">
        <f t="shared" si="318"/>
        <v>Jul</v>
      </c>
      <c r="V2534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110.66666666666667</v>
      </c>
      <c r="P2535" s="12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4">
        <f t="shared" si="316"/>
        <v>41304.751284722224</v>
      </c>
      <c r="T2535" s="14">
        <f t="shared" si="317"/>
        <v>41334.750787037039</v>
      </c>
      <c r="U2535" s="14" t="str">
        <f t="shared" si="318"/>
        <v>Jan</v>
      </c>
      <c r="V2535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105</v>
      </c>
      <c r="P2536" s="12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4">
        <f t="shared" si="316"/>
        <v>40127.700370370374</v>
      </c>
      <c r="T2536" s="14">
        <f t="shared" si="317"/>
        <v>40179.25</v>
      </c>
      <c r="U2536" s="14" t="str">
        <f t="shared" si="318"/>
        <v>Nov</v>
      </c>
      <c r="V2536">
        <f t="shared" si="31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103.77499999999999</v>
      </c>
      <c r="P2537" s="12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4">
        <f t="shared" si="316"/>
        <v>41943.791030092594</v>
      </c>
      <c r="T2537" s="14">
        <f t="shared" si="317"/>
        <v>41974.832696759258</v>
      </c>
      <c r="U2537" s="14" t="str">
        <f t="shared" si="318"/>
        <v>Oct</v>
      </c>
      <c r="V2537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115.99999999999999</v>
      </c>
      <c r="P2538" s="12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4">
        <f t="shared" si="316"/>
        <v>41464.106087962966</v>
      </c>
      <c r="T2538" s="14">
        <f t="shared" si="317"/>
        <v>41485.106087962966</v>
      </c>
      <c r="U2538" s="14" t="str">
        <f t="shared" si="318"/>
        <v>Jul</v>
      </c>
      <c r="V2538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110.00000000000001</v>
      </c>
      <c r="P2539" s="12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4">
        <f t="shared" si="316"/>
        <v>40696.648784722223</v>
      </c>
      <c r="T2539" s="14">
        <f t="shared" si="317"/>
        <v>40756.648784722223</v>
      </c>
      <c r="U2539" s="14" t="str">
        <f t="shared" si="318"/>
        <v>Jun</v>
      </c>
      <c r="V2539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113.01761111111111</v>
      </c>
      <c r="P2540" s="12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4">
        <f t="shared" si="316"/>
        <v>41298.509965277779</v>
      </c>
      <c r="T2540" s="14">
        <f t="shared" si="317"/>
        <v>41329.207638888889</v>
      </c>
      <c r="U2540" s="14" t="str">
        <f t="shared" si="318"/>
        <v>Jan</v>
      </c>
      <c r="V2540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100.25</v>
      </c>
      <c r="P2541" s="12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4">
        <f t="shared" si="316"/>
        <v>41977.902222222227</v>
      </c>
      <c r="T2541" s="14">
        <f t="shared" si="317"/>
        <v>42037.902222222227</v>
      </c>
      <c r="U2541" s="14" t="str">
        <f t="shared" si="318"/>
        <v>Dec</v>
      </c>
      <c r="V2541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103.4</v>
      </c>
      <c r="P2542" s="1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4">
        <f t="shared" si="316"/>
        <v>40785.675011574072</v>
      </c>
      <c r="T2542" s="14">
        <f t="shared" si="317"/>
        <v>40845.675011574072</v>
      </c>
      <c r="U2542" s="14" t="str">
        <f t="shared" si="318"/>
        <v>Aug</v>
      </c>
      <c r="V2542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107.02857142857142</v>
      </c>
      <c r="P2543" s="12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4">
        <f t="shared" si="316"/>
        <v>41483.449282407404</v>
      </c>
      <c r="T2543" s="14">
        <f t="shared" si="317"/>
        <v>41543.449282407404</v>
      </c>
      <c r="U2543" s="14" t="str">
        <f t="shared" si="318"/>
        <v>Jul</v>
      </c>
      <c r="V2543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103.57142857142858</v>
      </c>
      <c r="P2544" s="12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4">
        <f t="shared" si="316"/>
        <v>41509.426585648151</v>
      </c>
      <c r="T2544" s="14">
        <f t="shared" si="317"/>
        <v>41548.165972222225</v>
      </c>
      <c r="U2544" s="14" t="str">
        <f t="shared" si="318"/>
        <v>Aug</v>
      </c>
      <c r="V2544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156.4</v>
      </c>
      <c r="P2545" s="12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4">
        <f t="shared" si="316"/>
        <v>40514.107615740737</v>
      </c>
      <c r="T2545" s="14">
        <f t="shared" si="317"/>
        <v>40545.125</v>
      </c>
      <c r="U2545" s="14" t="str">
        <f t="shared" si="318"/>
        <v>Dec</v>
      </c>
      <c r="V2545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100.82</v>
      </c>
      <c r="P2546" s="12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4">
        <f t="shared" si="316"/>
        <v>41068.520474537036</v>
      </c>
      <c r="T2546" s="14">
        <f t="shared" si="317"/>
        <v>41098.520474537036</v>
      </c>
      <c r="U2546" s="14" t="str">
        <f t="shared" si="318"/>
        <v>Jun</v>
      </c>
      <c r="V2546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195.3</v>
      </c>
      <c r="P2547" s="12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4">
        <f t="shared" si="316"/>
        <v>42027.13817129629</v>
      </c>
      <c r="T2547" s="14">
        <f t="shared" si="317"/>
        <v>42062.020833333328</v>
      </c>
      <c r="U2547" s="14" t="str">
        <f t="shared" si="318"/>
        <v>Jan</v>
      </c>
      <c r="V2547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111.71428571428572</v>
      </c>
      <c r="P2548" s="12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4">
        <f t="shared" si="316"/>
        <v>41524.858553240738</v>
      </c>
      <c r="T2548" s="14">
        <f t="shared" si="317"/>
        <v>41552.208333333336</v>
      </c>
      <c r="U2548" s="14" t="str">
        <f t="shared" si="318"/>
        <v>Sep</v>
      </c>
      <c r="V2548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119.85454545454546</v>
      </c>
      <c r="P2549" s="12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4">
        <f t="shared" si="316"/>
        <v>40973.773182870369</v>
      </c>
      <c r="T2549" s="14">
        <f t="shared" si="317"/>
        <v>41003.731516203705</v>
      </c>
      <c r="U2549" s="14" t="str">
        <f t="shared" si="318"/>
        <v>Mar</v>
      </c>
      <c r="V2549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101.85</v>
      </c>
      <c r="P2550" s="12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4">
        <f t="shared" si="316"/>
        <v>42618.625428240746</v>
      </c>
      <c r="T2550" s="14">
        <f t="shared" si="317"/>
        <v>42643.185416666667</v>
      </c>
      <c r="U2550" s="14" t="str">
        <f t="shared" si="318"/>
        <v>Sep</v>
      </c>
      <c r="V2550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102.80254777070064</v>
      </c>
      <c r="P2551" s="12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4">
        <f t="shared" si="316"/>
        <v>41390.757754629631</v>
      </c>
      <c r="T2551" s="14">
        <f t="shared" si="317"/>
        <v>41425.708333333336</v>
      </c>
      <c r="U2551" s="14" t="str">
        <f t="shared" si="318"/>
        <v>Apr</v>
      </c>
      <c r="V2551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100.84615384615385</v>
      </c>
      <c r="P2552" s="1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4">
        <f t="shared" si="316"/>
        <v>42228.634328703702</v>
      </c>
      <c r="T2552" s="14">
        <f t="shared" si="317"/>
        <v>42285.165972222225</v>
      </c>
      <c r="U2552" s="14" t="str">
        <f t="shared" si="318"/>
        <v>Aug</v>
      </c>
      <c r="V2552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102.73469387755102</v>
      </c>
      <c r="P2553" s="12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4">
        <f t="shared" si="316"/>
        <v>40961.252141203702</v>
      </c>
      <c r="T2553" s="14">
        <f t="shared" si="317"/>
        <v>40989.866666666669</v>
      </c>
      <c r="U2553" s="14" t="str">
        <f t="shared" si="318"/>
        <v>Feb</v>
      </c>
      <c r="V2553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106.5</v>
      </c>
      <c r="P2554" s="12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4">
        <f t="shared" si="316"/>
        <v>42769.809965277775</v>
      </c>
      <c r="T2554" s="14">
        <f t="shared" si="317"/>
        <v>42799.809965277775</v>
      </c>
      <c r="U2554" s="14" t="str">
        <f t="shared" si="318"/>
        <v>Feb</v>
      </c>
      <c r="V2554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155.53333333333333</v>
      </c>
      <c r="P2555" s="12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4">
        <f t="shared" si="316"/>
        <v>41113.199155092596</v>
      </c>
      <c r="T2555" s="14">
        <f t="shared" si="317"/>
        <v>41173.199155092596</v>
      </c>
      <c r="U2555" s="14" t="str">
        <f t="shared" si="318"/>
        <v>Jul</v>
      </c>
      <c r="V2555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122.8</v>
      </c>
      <c r="P2556" s="12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4">
        <f t="shared" si="316"/>
        <v>42125.078275462962</v>
      </c>
      <c r="T2556" s="14">
        <f t="shared" si="317"/>
        <v>42156.165972222225</v>
      </c>
      <c r="U2556" s="14" t="str">
        <f t="shared" si="318"/>
        <v>May</v>
      </c>
      <c r="V2556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107.35</v>
      </c>
      <c r="P2557" s="12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4">
        <f t="shared" si="316"/>
        <v>41026.655011574076</v>
      </c>
      <c r="T2557" s="14">
        <f t="shared" si="317"/>
        <v>41057.655011574076</v>
      </c>
      <c r="U2557" s="14" t="str">
        <f t="shared" si="318"/>
        <v>Apr</v>
      </c>
      <c r="V2557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105.50335570469798</v>
      </c>
      <c r="P2558" s="12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4">
        <f t="shared" si="316"/>
        <v>41222.991400462961</v>
      </c>
      <c r="T2558" s="14">
        <f t="shared" si="317"/>
        <v>41267.991400462961</v>
      </c>
      <c r="U2558" s="14" t="str">
        <f t="shared" si="318"/>
        <v>Nov</v>
      </c>
      <c r="V2558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118.44444444444444</v>
      </c>
      <c r="P2559" s="12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4">
        <f t="shared" si="316"/>
        <v>41744.745208333334</v>
      </c>
      <c r="T2559" s="14">
        <f t="shared" si="317"/>
        <v>41774.745208333334</v>
      </c>
      <c r="U2559" s="14" t="str">
        <f t="shared" si="318"/>
        <v>Apr</v>
      </c>
      <c r="V2559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108.88</v>
      </c>
      <c r="P2560" s="12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4">
        <f t="shared" si="316"/>
        <v>42093.860023148154</v>
      </c>
      <c r="T2560" s="14">
        <f t="shared" si="317"/>
        <v>42125.582638888889</v>
      </c>
      <c r="U2560" s="14" t="str">
        <f t="shared" si="318"/>
        <v>Mar</v>
      </c>
      <c r="V2560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111.25</v>
      </c>
      <c r="P2561" s="12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4">
        <f t="shared" si="316"/>
        <v>40829.873657407406</v>
      </c>
      <c r="T2561" s="14">
        <f t="shared" si="317"/>
        <v>40862.817361111112</v>
      </c>
      <c r="U2561" s="14" t="str">
        <f t="shared" si="318"/>
        <v>Oct</v>
      </c>
      <c r="V2561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100.1</v>
      </c>
      <c r="P2562" s="1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4">
        <f t="shared" si="316"/>
        <v>42039.951087962967</v>
      </c>
      <c r="T2562" s="14">
        <f t="shared" si="317"/>
        <v>42069.951087962967</v>
      </c>
      <c r="U2562" s="14" t="str">
        <f t="shared" si="318"/>
        <v>Feb</v>
      </c>
      <c r="V2562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(E2563/D2563)*100</f>
        <v>0</v>
      </c>
      <c r="P2563" s="12" t="e">
        <f t="shared" ref="P2563:P2626" si="321">(E2563/L2563)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 - FIND("/",N2563))</f>
        <v>food trucks</v>
      </c>
      <c r="S2563" s="14">
        <f t="shared" ref="S2563:S2626" si="324">(((J2563/60)/60)/24)+DATE(1970,1,1)</f>
        <v>42260.528807870374</v>
      </c>
      <c r="T2563" s="14">
        <f t="shared" ref="T2563:T2626" si="325">(((I2563/60)/60)/24)+DATE(1970,1,1)</f>
        <v>42290.528807870374</v>
      </c>
      <c r="U2563" s="14" t="str">
        <f t="shared" ref="U2563:U2626" si="326">TEXT(S2563,"mmm")</f>
        <v>Sep</v>
      </c>
      <c r="V2563">
        <f t="shared" ref="V2563:V2626" si="327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0.75</v>
      </c>
      <c r="P2564" s="12">
        <f t="shared" si="321"/>
        <v>25</v>
      </c>
      <c r="Q2564" t="str">
        <f t="shared" si="322"/>
        <v>food</v>
      </c>
      <c r="R2564" t="str">
        <f t="shared" si="323"/>
        <v>food trucks</v>
      </c>
      <c r="S2564" s="14">
        <f t="shared" si="324"/>
        <v>42594.524756944447</v>
      </c>
      <c r="T2564" s="14">
        <f t="shared" si="325"/>
        <v>42654.524756944447</v>
      </c>
      <c r="U2564" s="14" t="str">
        <f t="shared" si="326"/>
        <v>Aug</v>
      </c>
      <c r="V2564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12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4">
        <f t="shared" si="324"/>
        <v>42155.139479166668</v>
      </c>
      <c r="T2565" s="14">
        <f t="shared" si="325"/>
        <v>42215.139479166668</v>
      </c>
      <c r="U2565" s="14" t="str">
        <f t="shared" si="326"/>
        <v>May</v>
      </c>
      <c r="V2565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12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4">
        <f t="shared" si="324"/>
        <v>41822.040497685186</v>
      </c>
      <c r="T2566" s="14">
        <f t="shared" si="325"/>
        <v>41852.040497685186</v>
      </c>
      <c r="U2566" s="14" t="str">
        <f t="shared" si="326"/>
        <v>Jul</v>
      </c>
      <c r="V2566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1</v>
      </c>
      <c r="P2567" s="12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4">
        <f t="shared" si="324"/>
        <v>42440.650335648148</v>
      </c>
      <c r="T2567" s="14">
        <f t="shared" si="325"/>
        <v>42499.868055555555</v>
      </c>
      <c r="U2567" s="14" t="str">
        <f t="shared" si="326"/>
        <v>Mar</v>
      </c>
      <c r="V2567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12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4">
        <f t="shared" si="324"/>
        <v>41842.980879629627</v>
      </c>
      <c r="T2568" s="14">
        <f t="shared" si="325"/>
        <v>41872.980879629627</v>
      </c>
      <c r="U2568" s="14" t="str">
        <f t="shared" si="326"/>
        <v>Jul</v>
      </c>
      <c r="V2568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0.26666666666666666</v>
      </c>
      <c r="P2569" s="12">
        <f t="shared" si="321"/>
        <v>60</v>
      </c>
      <c r="Q2569" t="str">
        <f t="shared" si="322"/>
        <v>food</v>
      </c>
      <c r="R2569" t="str">
        <f t="shared" si="323"/>
        <v>food trucks</v>
      </c>
      <c r="S2569" s="14">
        <f t="shared" si="324"/>
        <v>42087.878912037035</v>
      </c>
      <c r="T2569" s="14">
        <f t="shared" si="325"/>
        <v>42117.878912037035</v>
      </c>
      <c r="U2569" s="14" t="str">
        <f t="shared" si="326"/>
        <v>Mar</v>
      </c>
      <c r="V2569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0.5</v>
      </c>
      <c r="P2570" s="12">
        <f t="shared" si="321"/>
        <v>50</v>
      </c>
      <c r="Q2570" t="str">
        <f t="shared" si="322"/>
        <v>food</v>
      </c>
      <c r="R2570" t="str">
        <f t="shared" si="323"/>
        <v>food trucks</v>
      </c>
      <c r="S2570" s="14">
        <f t="shared" si="324"/>
        <v>42584.666597222225</v>
      </c>
      <c r="T2570" s="14">
        <f t="shared" si="325"/>
        <v>42614.666597222225</v>
      </c>
      <c r="U2570" s="14" t="str">
        <f t="shared" si="326"/>
        <v>Aug</v>
      </c>
      <c r="V2570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2.2307692307692308</v>
      </c>
      <c r="P2571" s="12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4">
        <f t="shared" si="324"/>
        <v>42234.105462962965</v>
      </c>
      <c r="T2571" s="14">
        <f t="shared" si="325"/>
        <v>42264.105462962965</v>
      </c>
      <c r="U2571" s="14" t="str">
        <f t="shared" si="326"/>
        <v>Aug</v>
      </c>
      <c r="V2571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0.84285714285714297</v>
      </c>
      <c r="P2572" s="1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4">
        <f t="shared" si="324"/>
        <v>42744.903182870374</v>
      </c>
      <c r="T2572" s="14">
        <f t="shared" si="325"/>
        <v>42774.903182870374</v>
      </c>
      <c r="U2572" s="14" t="str">
        <f t="shared" si="326"/>
        <v>Jan</v>
      </c>
      <c r="V2572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0.25</v>
      </c>
      <c r="P2573" s="12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4">
        <f t="shared" si="324"/>
        <v>42449.341678240744</v>
      </c>
      <c r="T2573" s="14">
        <f t="shared" si="325"/>
        <v>42509.341678240744</v>
      </c>
      <c r="U2573" s="14" t="str">
        <f t="shared" si="326"/>
        <v>Mar</v>
      </c>
      <c r="V2573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12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4">
        <f t="shared" si="324"/>
        <v>42077.119409722218</v>
      </c>
      <c r="T2574" s="14">
        <f t="shared" si="325"/>
        <v>42107.119409722218</v>
      </c>
      <c r="U2574" s="14" t="str">
        <f t="shared" si="326"/>
        <v>Mar</v>
      </c>
      <c r="V2574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12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4">
        <f t="shared" si="324"/>
        <v>41829.592002314814</v>
      </c>
      <c r="T2575" s="14">
        <f t="shared" si="325"/>
        <v>41874.592002314814</v>
      </c>
      <c r="U2575" s="14" t="str">
        <f t="shared" si="326"/>
        <v>Jul</v>
      </c>
      <c r="V2575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12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4">
        <f t="shared" si="324"/>
        <v>42487.825752314813</v>
      </c>
      <c r="T2576" s="14">
        <f t="shared" si="325"/>
        <v>42508.825752314813</v>
      </c>
      <c r="U2576" s="14" t="str">
        <f t="shared" si="326"/>
        <v>Apr</v>
      </c>
      <c r="V2576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12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4">
        <f t="shared" si="324"/>
        <v>41986.108726851846</v>
      </c>
      <c r="T2577" s="14">
        <f t="shared" si="325"/>
        <v>42016.108726851846</v>
      </c>
      <c r="U2577" s="14" t="str">
        <f t="shared" si="326"/>
        <v>Dec</v>
      </c>
      <c r="V2577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12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4">
        <f t="shared" si="324"/>
        <v>42060.00980324074</v>
      </c>
      <c r="T2578" s="14">
        <f t="shared" si="325"/>
        <v>42104.968136574069</v>
      </c>
      <c r="U2578" s="14" t="str">
        <f t="shared" si="326"/>
        <v>Feb</v>
      </c>
      <c r="V2578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12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4">
        <f t="shared" si="324"/>
        <v>41830.820567129631</v>
      </c>
      <c r="T2579" s="14">
        <f t="shared" si="325"/>
        <v>41855.820567129631</v>
      </c>
      <c r="U2579" s="14" t="str">
        <f t="shared" si="326"/>
        <v>Jul</v>
      </c>
      <c r="V2579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12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4">
        <f t="shared" si="324"/>
        <v>42238.022905092599</v>
      </c>
      <c r="T2580" s="14">
        <f t="shared" si="325"/>
        <v>42286.708333333328</v>
      </c>
      <c r="U2580" s="14" t="str">
        <f t="shared" si="326"/>
        <v>Aug</v>
      </c>
      <c r="V2580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0.13849999999999998</v>
      </c>
      <c r="P2581" s="12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4">
        <f t="shared" si="324"/>
        <v>41837.829895833333</v>
      </c>
      <c r="T2581" s="14">
        <f t="shared" si="325"/>
        <v>41897.829895833333</v>
      </c>
      <c r="U2581" s="14" t="str">
        <f t="shared" si="326"/>
        <v>Jul</v>
      </c>
      <c r="V2581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0.6</v>
      </c>
      <c r="P2582" s="1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4">
        <f t="shared" si="324"/>
        <v>42110.326423611114</v>
      </c>
      <c r="T2582" s="14">
        <f t="shared" si="325"/>
        <v>42140.125</v>
      </c>
      <c r="U2582" s="14" t="str">
        <f t="shared" si="326"/>
        <v>Apr</v>
      </c>
      <c r="V2582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10.6</v>
      </c>
      <c r="P2583" s="12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4">
        <f t="shared" si="324"/>
        <v>42294.628449074073</v>
      </c>
      <c r="T2583" s="14">
        <f t="shared" si="325"/>
        <v>42324.670115740737</v>
      </c>
      <c r="U2583" s="14" t="str">
        <f t="shared" si="326"/>
        <v>Oct</v>
      </c>
      <c r="V2583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1.1111111111111111E-3</v>
      </c>
      <c r="P2584" s="12">
        <f t="shared" si="321"/>
        <v>1</v>
      </c>
      <c r="Q2584" t="str">
        <f t="shared" si="322"/>
        <v>food</v>
      </c>
      <c r="R2584" t="str">
        <f t="shared" si="323"/>
        <v>food trucks</v>
      </c>
      <c r="S2584" s="14">
        <f t="shared" si="324"/>
        <v>42642.988819444443</v>
      </c>
      <c r="T2584" s="14">
        <f t="shared" si="325"/>
        <v>42672.988819444443</v>
      </c>
      <c r="U2584" s="14" t="str">
        <f t="shared" si="326"/>
        <v>Sep</v>
      </c>
      <c r="V2584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0.5</v>
      </c>
      <c r="P2585" s="12">
        <f t="shared" si="321"/>
        <v>1</v>
      </c>
      <c r="Q2585" t="str">
        <f t="shared" si="322"/>
        <v>food</v>
      </c>
      <c r="R2585" t="str">
        <f t="shared" si="323"/>
        <v>food trucks</v>
      </c>
      <c r="S2585" s="14">
        <f t="shared" si="324"/>
        <v>42019.76944444445</v>
      </c>
      <c r="T2585" s="14">
        <f t="shared" si="325"/>
        <v>42079.727777777778</v>
      </c>
      <c r="U2585" s="14" t="str">
        <f t="shared" si="326"/>
        <v>Jan</v>
      </c>
      <c r="V2585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12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4">
        <f t="shared" si="324"/>
        <v>42140.173252314817</v>
      </c>
      <c r="T2586" s="14">
        <f t="shared" si="325"/>
        <v>42170.173252314817</v>
      </c>
      <c r="U2586" s="14" t="str">
        <f t="shared" si="326"/>
        <v>May</v>
      </c>
      <c r="V2586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0.16666666666666669</v>
      </c>
      <c r="P2587" s="12">
        <f t="shared" si="321"/>
        <v>50</v>
      </c>
      <c r="Q2587" t="str">
        <f t="shared" si="322"/>
        <v>food</v>
      </c>
      <c r="R2587" t="str">
        <f t="shared" si="323"/>
        <v>food trucks</v>
      </c>
      <c r="S2587" s="14">
        <f t="shared" si="324"/>
        <v>41795.963333333333</v>
      </c>
      <c r="T2587" s="14">
        <f t="shared" si="325"/>
        <v>41825.963333333333</v>
      </c>
      <c r="U2587" s="14" t="str">
        <f t="shared" si="326"/>
        <v>Jun</v>
      </c>
      <c r="V2587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0.16666666666666669</v>
      </c>
      <c r="P2588" s="12">
        <f t="shared" si="321"/>
        <v>5</v>
      </c>
      <c r="Q2588" t="str">
        <f t="shared" si="322"/>
        <v>food</v>
      </c>
      <c r="R2588" t="str">
        <f t="shared" si="323"/>
        <v>food trucks</v>
      </c>
      <c r="S2588" s="14">
        <f t="shared" si="324"/>
        <v>42333.330277777779</v>
      </c>
      <c r="T2588" s="14">
        <f t="shared" si="325"/>
        <v>42363.330277777779</v>
      </c>
      <c r="U2588" s="14" t="str">
        <f t="shared" si="326"/>
        <v>Nov</v>
      </c>
      <c r="V2588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2.4340000000000002</v>
      </c>
      <c r="P2589" s="12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4">
        <f t="shared" si="324"/>
        <v>42338.675381944442</v>
      </c>
      <c r="T2589" s="14">
        <f t="shared" si="325"/>
        <v>42368.675381944442</v>
      </c>
      <c r="U2589" s="14" t="str">
        <f t="shared" si="326"/>
        <v>Nov</v>
      </c>
      <c r="V2589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3.8833333333333329</v>
      </c>
      <c r="P2590" s="12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4">
        <f t="shared" si="324"/>
        <v>42042.676226851851</v>
      </c>
      <c r="T2590" s="14">
        <f t="shared" si="325"/>
        <v>42094.551388888889</v>
      </c>
      <c r="U2590" s="14" t="str">
        <f t="shared" si="326"/>
        <v>Feb</v>
      </c>
      <c r="V2590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0.01</v>
      </c>
      <c r="P2591" s="12">
        <f t="shared" si="321"/>
        <v>5</v>
      </c>
      <c r="Q2591" t="str">
        <f t="shared" si="322"/>
        <v>food</v>
      </c>
      <c r="R2591" t="str">
        <f t="shared" si="323"/>
        <v>food trucks</v>
      </c>
      <c r="S2591" s="14">
        <f t="shared" si="324"/>
        <v>42422.536192129628</v>
      </c>
      <c r="T2591" s="14">
        <f t="shared" si="325"/>
        <v>42452.494525462964</v>
      </c>
      <c r="U2591" s="14" t="str">
        <f t="shared" si="326"/>
        <v>Feb</v>
      </c>
      <c r="V2591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1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4">
        <f t="shared" si="324"/>
        <v>42388.589085648149</v>
      </c>
      <c r="T2592" s="14">
        <f t="shared" si="325"/>
        <v>42395.589085648149</v>
      </c>
      <c r="U2592" s="14" t="str">
        <f t="shared" si="326"/>
        <v>Jan</v>
      </c>
      <c r="V2592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1.7333333333333332</v>
      </c>
      <c r="P2593" s="12">
        <f t="shared" si="321"/>
        <v>13</v>
      </c>
      <c r="Q2593" t="str">
        <f t="shared" si="322"/>
        <v>food</v>
      </c>
      <c r="R2593" t="str">
        <f t="shared" si="323"/>
        <v>food trucks</v>
      </c>
      <c r="S2593" s="14">
        <f t="shared" si="324"/>
        <v>42382.906527777777</v>
      </c>
      <c r="T2593" s="14">
        <f t="shared" si="325"/>
        <v>42442.864861111113</v>
      </c>
      <c r="U2593" s="14" t="str">
        <f t="shared" si="326"/>
        <v>Jan</v>
      </c>
      <c r="V2593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0.16666666666666669</v>
      </c>
      <c r="P2594" s="12">
        <f t="shared" si="321"/>
        <v>50</v>
      </c>
      <c r="Q2594" t="str">
        <f t="shared" si="322"/>
        <v>food</v>
      </c>
      <c r="R2594" t="str">
        <f t="shared" si="323"/>
        <v>food trucks</v>
      </c>
      <c r="S2594" s="14">
        <f t="shared" si="324"/>
        <v>41887.801168981481</v>
      </c>
      <c r="T2594" s="14">
        <f t="shared" si="325"/>
        <v>41917.801168981481</v>
      </c>
      <c r="U2594" s="14" t="str">
        <f t="shared" si="326"/>
        <v>Sep</v>
      </c>
      <c r="V2594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12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4">
        <f t="shared" si="324"/>
        <v>42089.84520833334</v>
      </c>
      <c r="T2595" s="14">
        <f t="shared" si="325"/>
        <v>42119.84520833334</v>
      </c>
      <c r="U2595" s="14" t="str">
        <f t="shared" si="326"/>
        <v>Mar</v>
      </c>
      <c r="V2595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1.25E-3</v>
      </c>
      <c r="P2596" s="12">
        <f t="shared" si="321"/>
        <v>1</v>
      </c>
      <c r="Q2596" t="str">
        <f t="shared" si="322"/>
        <v>food</v>
      </c>
      <c r="R2596" t="str">
        <f t="shared" si="323"/>
        <v>food trucks</v>
      </c>
      <c r="S2596" s="14">
        <f t="shared" si="324"/>
        <v>41828.967916666668</v>
      </c>
      <c r="T2596" s="14">
        <f t="shared" si="325"/>
        <v>41858.967916666668</v>
      </c>
      <c r="U2596" s="14" t="str">
        <f t="shared" si="326"/>
        <v>Jul</v>
      </c>
      <c r="V2596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12.166666666666668</v>
      </c>
      <c r="P2597" s="12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4">
        <f t="shared" si="324"/>
        <v>42760.244212962964</v>
      </c>
      <c r="T2597" s="14">
        <f t="shared" si="325"/>
        <v>42790.244212962964</v>
      </c>
      <c r="U2597" s="14" t="str">
        <f t="shared" si="326"/>
        <v>Jan</v>
      </c>
      <c r="V2597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23.588571428571427</v>
      </c>
      <c r="P2598" s="12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4">
        <f t="shared" si="324"/>
        <v>41828.664456018516</v>
      </c>
      <c r="T2598" s="14">
        <f t="shared" si="325"/>
        <v>41858.664456018516</v>
      </c>
      <c r="U2598" s="14" t="str">
        <f t="shared" si="326"/>
        <v>Jul</v>
      </c>
      <c r="V2598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5.6666666666666661</v>
      </c>
      <c r="P2599" s="12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4">
        <f t="shared" si="324"/>
        <v>42510.341631944444</v>
      </c>
      <c r="T2599" s="14">
        <f t="shared" si="325"/>
        <v>42540.341631944444</v>
      </c>
      <c r="U2599" s="14" t="str">
        <f t="shared" si="326"/>
        <v>May</v>
      </c>
      <c r="V2599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39</v>
      </c>
      <c r="P2600" s="12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4">
        <f t="shared" si="324"/>
        <v>42240.840289351851</v>
      </c>
      <c r="T2600" s="14">
        <f t="shared" si="325"/>
        <v>42270.840289351851</v>
      </c>
      <c r="U2600" s="14" t="str">
        <f t="shared" si="326"/>
        <v>Aug</v>
      </c>
      <c r="V2600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0.99546510341776351</v>
      </c>
      <c r="P2601" s="12">
        <f t="shared" si="321"/>
        <v>18</v>
      </c>
      <c r="Q2601" t="str">
        <f t="shared" si="322"/>
        <v>food</v>
      </c>
      <c r="R2601" t="str">
        <f t="shared" si="323"/>
        <v>food trucks</v>
      </c>
      <c r="S2601" s="14">
        <f t="shared" si="324"/>
        <v>41809.754016203704</v>
      </c>
      <c r="T2601" s="14">
        <f t="shared" si="325"/>
        <v>41854.754016203704</v>
      </c>
      <c r="U2601" s="14" t="str">
        <f t="shared" si="326"/>
        <v>Jun</v>
      </c>
      <c r="V2601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6.9320000000000004</v>
      </c>
      <c r="P2602" s="1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4">
        <f t="shared" si="324"/>
        <v>42394.900462962964</v>
      </c>
      <c r="T2602" s="14">
        <f t="shared" si="325"/>
        <v>42454.858796296292</v>
      </c>
      <c r="U2602" s="14" t="str">
        <f t="shared" si="326"/>
        <v>Jan</v>
      </c>
      <c r="V2602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661.4</v>
      </c>
      <c r="P2603" s="12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4">
        <f t="shared" si="324"/>
        <v>41150.902187499996</v>
      </c>
      <c r="T2603" s="14">
        <f t="shared" si="325"/>
        <v>41165.165972222225</v>
      </c>
      <c r="U2603" s="14" t="str">
        <f t="shared" si="326"/>
        <v>Aug</v>
      </c>
      <c r="V2603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326.0916666666667</v>
      </c>
      <c r="P2604" s="12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4">
        <f t="shared" si="324"/>
        <v>41915.747314814813</v>
      </c>
      <c r="T2604" s="14">
        <f t="shared" si="325"/>
        <v>41955.888888888891</v>
      </c>
      <c r="U2604" s="14" t="str">
        <f t="shared" si="326"/>
        <v>Oct</v>
      </c>
      <c r="V2604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101.48571428571429</v>
      </c>
      <c r="P2605" s="12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4">
        <f t="shared" si="324"/>
        <v>41617.912662037037</v>
      </c>
      <c r="T2605" s="14">
        <f t="shared" si="325"/>
        <v>41631.912662037037</v>
      </c>
      <c r="U2605" s="14" t="str">
        <f t="shared" si="326"/>
        <v>Dec</v>
      </c>
      <c r="V2605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104.21799999999999</v>
      </c>
      <c r="P2606" s="12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4">
        <f t="shared" si="324"/>
        <v>40998.051192129627</v>
      </c>
      <c r="T2606" s="14">
        <f t="shared" si="325"/>
        <v>41028.051192129627</v>
      </c>
      <c r="U2606" s="14" t="str">
        <f t="shared" si="326"/>
        <v>Mar</v>
      </c>
      <c r="V2606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107.42157000000002</v>
      </c>
      <c r="P2607" s="12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4">
        <f t="shared" si="324"/>
        <v>42508.541550925926</v>
      </c>
      <c r="T2607" s="14">
        <f t="shared" si="325"/>
        <v>42538.541550925926</v>
      </c>
      <c r="U2607" s="14" t="str">
        <f t="shared" si="326"/>
        <v>May</v>
      </c>
      <c r="V2607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110.05454545454545</v>
      </c>
      <c r="P2608" s="12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4">
        <f t="shared" si="324"/>
        <v>41726.712754629632</v>
      </c>
      <c r="T2608" s="14">
        <f t="shared" si="325"/>
        <v>41758.712754629632</v>
      </c>
      <c r="U2608" s="14" t="str">
        <f t="shared" si="326"/>
        <v>Mar</v>
      </c>
      <c r="V2608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407.7</v>
      </c>
      <c r="P2609" s="12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4">
        <f t="shared" si="324"/>
        <v>42184.874675925923</v>
      </c>
      <c r="T2609" s="14">
        <f t="shared" si="325"/>
        <v>42228.083333333328</v>
      </c>
      <c r="U2609" s="14" t="str">
        <f t="shared" si="326"/>
        <v>Jun</v>
      </c>
      <c r="V2609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223.92500000000001</v>
      </c>
      <c r="P2610" s="12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4">
        <f t="shared" si="324"/>
        <v>42767.801712962959</v>
      </c>
      <c r="T2610" s="14">
        <f t="shared" si="325"/>
        <v>42809</v>
      </c>
      <c r="U2610" s="14" t="str">
        <f t="shared" si="326"/>
        <v>Feb</v>
      </c>
      <c r="V2610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303.80111428571428</v>
      </c>
      <c r="P2611" s="12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4">
        <f t="shared" si="324"/>
        <v>41075.237858796296</v>
      </c>
      <c r="T2611" s="14">
        <f t="shared" si="325"/>
        <v>41105.237858796296</v>
      </c>
      <c r="U2611" s="14" t="str">
        <f t="shared" si="326"/>
        <v>Jun</v>
      </c>
      <c r="V2611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141.3251043268175</v>
      </c>
      <c r="P2612" s="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4">
        <f t="shared" si="324"/>
        <v>42564.881076388891</v>
      </c>
      <c r="T2612" s="14">
        <f t="shared" si="325"/>
        <v>42604.290972222225</v>
      </c>
      <c r="U2612" s="14" t="str">
        <f t="shared" si="326"/>
        <v>Jul</v>
      </c>
      <c r="V2612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2790.6363636363635</v>
      </c>
      <c r="P2613" s="12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4">
        <f t="shared" si="324"/>
        <v>42704.335810185185</v>
      </c>
      <c r="T2613" s="14">
        <f t="shared" si="325"/>
        <v>42737.957638888889</v>
      </c>
      <c r="U2613" s="14" t="str">
        <f t="shared" si="326"/>
        <v>Nov</v>
      </c>
      <c r="V2613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171.76130000000001</v>
      </c>
      <c r="P2614" s="12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4">
        <f t="shared" si="324"/>
        <v>41982.143171296295</v>
      </c>
      <c r="T2614" s="14">
        <f t="shared" si="325"/>
        <v>42013.143171296295</v>
      </c>
      <c r="U2614" s="14" t="str">
        <f t="shared" si="326"/>
        <v>Dec</v>
      </c>
      <c r="V2614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101.01333333333334</v>
      </c>
      <c r="P2615" s="12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4">
        <f t="shared" si="324"/>
        <v>41143.81821759259</v>
      </c>
      <c r="T2615" s="14">
        <f t="shared" si="325"/>
        <v>41173.81821759259</v>
      </c>
      <c r="U2615" s="14" t="str">
        <f t="shared" si="326"/>
        <v>Aug</v>
      </c>
      <c r="V2615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102</v>
      </c>
      <c r="P2616" s="12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4">
        <f t="shared" si="324"/>
        <v>41730.708472222221</v>
      </c>
      <c r="T2616" s="14">
        <f t="shared" si="325"/>
        <v>41759.208333333336</v>
      </c>
      <c r="U2616" s="14" t="str">
        <f t="shared" si="326"/>
        <v>Apr</v>
      </c>
      <c r="V2616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169.76511744127936</v>
      </c>
      <c r="P2617" s="12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4">
        <f t="shared" si="324"/>
        <v>42453.49726851852</v>
      </c>
      <c r="T2617" s="14">
        <f t="shared" si="325"/>
        <v>42490.5</v>
      </c>
      <c r="U2617" s="14" t="str">
        <f t="shared" si="326"/>
        <v>Mar</v>
      </c>
      <c r="V2617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114.53400000000001</v>
      </c>
      <c r="P2618" s="12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4">
        <f t="shared" si="324"/>
        <v>42211.99454861111</v>
      </c>
      <c r="T2618" s="14">
        <f t="shared" si="325"/>
        <v>42241.99454861111</v>
      </c>
      <c r="U2618" s="14" t="str">
        <f t="shared" si="326"/>
        <v>Jul</v>
      </c>
      <c r="V2618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877.6</v>
      </c>
      <c r="P2619" s="12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4">
        <f t="shared" si="324"/>
        <v>41902.874432870369</v>
      </c>
      <c r="T2619" s="14">
        <f t="shared" si="325"/>
        <v>41932.874432870369</v>
      </c>
      <c r="U2619" s="14" t="str">
        <f t="shared" si="326"/>
        <v>Sep</v>
      </c>
      <c r="V2619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105.38666666666667</v>
      </c>
      <c r="P2620" s="12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4">
        <f t="shared" si="324"/>
        <v>42279.792372685188</v>
      </c>
      <c r="T2620" s="14">
        <f t="shared" si="325"/>
        <v>42339.834039351852</v>
      </c>
      <c r="U2620" s="14" t="str">
        <f t="shared" si="326"/>
        <v>Oct</v>
      </c>
      <c r="V2620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188.39999999999998</v>
      </c>
      <c r="P2621" s="12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4">
        <f t="shared" si="324"/>
        <v>42273.884305555555</v>
      </c>
      <c r="T2621" s="14">
        <f t="shared" si="325"/>
        <v>42300.458333333328</v>
      </c>
      <c r="U2621" s="14" t="str">
        <f t="shared" si="326"/>
        <v>Sep</v>
      </c>
      <c r="V2621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143.65230769230772</v>
      </c>
      <c r="P2622" s="1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4">
        <f t="shared" si="324"/>
        <v>42251.16715277778</v>
      </c>
      <c r="T2622" s="14">
        <f t="shared" si="325"/>
        <v>42288.041666666672</v>
      </c>
      <c r="U2622" s="14" t="str">
        <f t="shared" si="326"/>
        <v>Sep</v>
      </c>
      <c r="V2622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145.88</v>
      </c>
      <c r="P2623" s="12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4">
        <f t="shared" si="324"/>
        <v>42115.74754629629</v>
      </c>
      <c r="T2623" s="14">
        <f t="shared" si="325"/>
        <v>42145.74754629629</v>
      </c>
      <c r="U2623" s="14" t="str">
        <f t="shared" si="326"/>
        <v>Apr</v>
      </c>
      <c r="V2623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131.184</v>
      </c>
      <c r="P2624" s="12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4">
        <f t="shared" si="324"/>
        <v>42689.74324074074</v>
      </c>
      <c r="T2624" s="14">
        <f t="shared" si="325"/>
        <v>42734.74324074074</v>
      </c>
      <c r="U2624" s="14" t="str">
        <f t="shared" si="326"/>
        <v>Nov</v>
      </c>
      <c r="V2624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113.99999999999999</v>
      </c>
      <c r="P2625" s="12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4">
        <f t="shared" si="324"/>
        <v>42692.256550925929</v>
      </c>
      <c r="T2625" s="14">
        <f t="shared" si="325"/>
        <v>42706.256550925929</v>
      </c>
      <c r="U2625" s="14" t="str">
        <f t="shared" si="326"/>
        <v>Nov</v>
      </c>
      <c r="V2625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1379.4206249999997</v>
      </c>
      <c r="P2626" s="12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4">
        <f t="shared" si="324"/>
        <v>41144.42155092593</v>
      </c>
      <c r="T2626" s="14">
        <f t="shared" si="325"/>
        <v>41165.42155092593</v>
      </c>
      <c r="U2626" s="14" t="str">
        <f t="shared" si="326"/>
        <v>Aug</v>
      </c>
      <c r="V2626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(E2627/D2627)*100</f>
        <v>956</v>
      </c>
      <c r="P2627" s="12">
        <f t="shared" ref="P2627:P2690" si="329">(E2627/L2627)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 - FIND("/",N2627))</f>
        <v>space exploration</v>
      </c>
      <c r="S2627" s="14">
        <f t="shared" ref="S2627:S2690" si="332">(((J2627/60)/60)/24)+DATE(1970,1,1)</f>
        <v>42658.810277777782</v>
      </c>
      <c r="T2627" s="14">
        <f t="shared" ref="T2627:T2690" si="333">(((I2627/60)/60)/24)+DATE(1970,1,1)</f>
        <v>42683.851944444439</v>
      </c>
      <c r="U2627" s="14" t="str">
        <f t="shared" ref="U2627:U2690" si="334">TEXT(S2627,"mmm")</f>
        <v>Oct</v>
      </c>
      <c r="V2627">
        <f t="shared" ref="V2627:V2690" si="335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112.00000000000001</v>
      </c>
      <c r="P2628" s="12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4">
        <f t="shared" si="332"/>
        <v>42128.628113425926</v>
      </c>
      <c r="T2628" s="14">
        <f t="shared" si="333"/>
        <v>42158.628113425926</v>
      </c>
      <c r="U2628" s="14" t="str">
        <f t="shared" si="334"/>
        <v>May</v>
      </c>
      <c r="V2628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646.66666666666663</v>
      </c>
      <c r="P2629" s="12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4">
        <f t="shared" si="332"/>
        <v>42304.829409722224</v>
      </c>
      <c r="T2629" s="14">
        <f t="shared" si="333"/>
        <v>42334.871076388896</v>
      </c>
      <c r="U2629" s="14" t="str">
        <f t="shared" si="334"/>
        <v>Oct</v>
      </c>
      <c r="V2629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110.36948748510132</v>
      </c>
      <c r="P2630" s="12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4">
        <f t="shared" si="332"/>
        <v>41953.966053240743</v>
      </c>
      <c r="T2630" s="14">
        <f t="shared" si="333"/>
        <v>41973.966053240743</v>
      </c>
      <c r="U2630" s="14" t="str">
        <f t="shared" si="334"/>
        <v>Nov</v>
      </c>
      <c r="V2630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127.74000000000001</v>
      </c>
      <c r="P2631" s="12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4">
        <f t="shared" si="332"/>
        <v>42108.538449074069</v>
      </c>
      <c r="T2631" s="14">
        <f t="shared" si="333"/>
        <v>42138.538449074069</v>
      </c>
      <c r="U2631" s="14" t="str">
        <f t="shared" si="334"/>
        <v>Apr</v>
      </c>
      <c r="V2631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157.9</v>
      </c>
      <c r="P2632" s="1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4">
        <f t="shared" si="332"/>
        <v>42524.105462962965</v>
      </c>
      <c r="T2632" s="14">
        <f t="shared" si="333"/>
        <v>42551.416666666672</v>
      </c>
      <c r="U2632" s="14" t="str">
        <f t="shared" si="334"/>
        <v>Jun</v>
      </c>
      <c r="V2632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114.66525000000001</v>
      </c>
      <c r="P2633" s="12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4">
        <f t="shared" si="332"/>
        <v>42218.169293981482</v>
      </c>
      <c r="T2633" s="14">
        <f t="shared" si="333"/>
        <v>42246.169293981482</v>
      </c>
      <c r="U2633" s="14" t="str">
        <f t="shared" si="334"/>
        <v>Aug</v>
      </c>
      <c r="V2633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137.00934579439252</v>
      </c>
      <c r="P2634" s="12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4">
        <f t="shared" si="332"/>
        <v>42494.061793981484</v>
      </c>
      <c r="T2634" s="14">
        <f t="shared" si="333"/>
        <v>42519.061793981484</v>
      </c>
      <c r="U2634" s="14" t="str">
        <f t="shared" si="334"/>
        <v>May</v>
      </c>
      <c r="V2634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354.62</v>
      </c>
      <c r="P2635" s="12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4">
        <f t="shared" si="332"/>
        <v>41667.823287037041</v>
      </c>
      <c r="T2635" s="14">
        <f t="shared" si="333"/>
        <v>41697.958333333336</v>
      </c>
      <c r="U2635" s="14" t="str">
        <f t="shared" si="334"/>
        <v>Jan</v>
      </c>
      <c r="V2635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106.02150537634409</v>
      </c>
      <c r="P2636" s="12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4">
        <f t="shared" si="332"/>
        <v>42612.656493055561</v>
      </c>
      <c r="T2636" s="14">
        <f t="shared" si="333"/>
        <v>42642.656493055561</v>
      </c>
      <c r="U2636" s="14" t="str">
        <f t="shared" si="334"/>
        <v>Aug</v>
      </c>
      <c r="V2636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100</v>
      </c>
      <c r="P2637" s="12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4">
        <f t="shared" si="332"/>
        <v>42037.950937500005</v>
      </c>
      <c r="T2637" s="14">
        <f t="shared" si="333"/>
        <v>42072.909270833334</v>
      </c>
      <c r="U2637" s="14" t="str">
        <f t="shared" si="334"/>
        <v>Feb</v>
      </c>
      <c r="V2637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187.3</v>
      </c>
      <c r="P2638" s="12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4">
        <f t="shared" si="332"/>
        <v>42636.614745370374</v>
      </c>
      <c r="T2638" s="14">
        <f t="shared" si="333"/>
        <v>42659.041666666672</v>
      </c>
      <c r="U2638" s="14" t="str">
        <f t="shared" si="334"/>
        <v>Sep</v>
      </c>
      <c r="V2638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166.2</v>
      </c>
      <c r="P2639" s="12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4">
        <f t="shared" si="332"/>
        <v>42639.549479166672</v>
      </c>
      <c r="T2639" s="14">
        <f t="shared" si="333"/>
        <v>42655.549479166672</v>
      </c>
      <c r="U2639" s="14" t="str">
        <f t="shared" si="334"/>
        <v>Sep</v>
      </c>
      <c r="V2639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101.72910662824208</v>
      </c>
      <c r="P2640" s="12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4">
        <f t="shared" si="332"/>
        <v>41989.913136574076</v>
      </c>
      <c r="T2640" s="14">
        <f t="shared" si="333"/>
        <v>42019.913136574076</v>
      </c>
      <c r="U2640" s="14" t="str">
        <f t="shared" si="334"/>
        <v>Dec</v>
      </c>
      <c r="V2640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164</v>
      </c>
      <c r="P2641" s="12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4">
        <f t="shared" si="332"/>
        <v>42024.86513888889</v>
      </c>
      <c r="T2641" s="14">
        <f t="shared" si="333"/>
        <v>42054.86513888889</v>
      </c>
      <c r="U2641" s="14" t="str">
        <f t="shared" si="334"/>
        <v>Jan</v>
      </c>
      <c r="V2641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105.66666666666666</v>
      </c>
      <c r="P2642" s="1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4">
        <f t="shared" si="332"/>
        <v>42103.160578703704</v>
      </c>
      <c r="T2642" s="14">
        <f t="shared" si="333"/>
        <v>42163.160578703704</v>
      </c>
      <c r="U2642" s="14" t="str">
        <f t="shared" si="334"/>
        <v>Apr</v>
      </c>
      <c r="V2642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1</v>
      </c>
      <c r="P2643" s="12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4">
        <f t="shared" si="332"/>
        <v>41880.827118055553</v>
      </c>
      <c r="T2643" s="14">
        <f t="shared" si="333"/>
        <v>41897.839583333334</v>
      </c>
      <c r="U2643" s="14" t="str">
        <f t="shared" si="334"/>
        <v>Aug</v>
      </c>
      <c r="V2643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12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4">
        <f t="shared" si="332"/>
        <v>42536.246620370366</v>
      </c>
      <c r="T2644" s="14">
        <f t="shared" si="333"/>
        <v>42566.289583333331</v>
      </c>
      <c r="U2644" s="14" t="str">
        <f t="shared" si="334"/>
        <v>Jun</v>
      </c>
      <c r="V2644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33.559730999999999</v>
      </c>
      <c r="P2645" s="12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4">
        <f t="shared" si="332"/>
        <v>42689.582349537035</v>
      </c>
      <c r="T2645" s="14">
        <f t="shared" si="333"/>
        <v>42725.332638888889</v>
      </c>
      <c r="U2645" s="14" t="str">
        <f t="shared" si="334"/>
        <v>Nov</v>
      </c>
      <c r="V2645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2.0529999999999999</v>
      </c>
      <c r="P2646" s="12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4">
        <f t="shared" si="332"/>
        <v>42774.792071759264</v>
      </c>
      <c r="T2646" s="14">
        <f t="shared" si="333"/>
        <v>42804.792071759264</v>
      </c>
      <c r="U2646" s="14" t="str">
        <f t="shared" si="334"/>
        <v>Feb</v>
      </c>
      <c r="V2646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10.5</v>
      </c>
      <c r="P2647" s="12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4">
        <f t="shared" si="332"/>
        <v>41921.842627314814</v>
      </c>
      <c r="T2647" s="14">
        <f t="shared" si="333"/>
        <v>41951.884293981479</v>
      </c>
      <c r="U2647" s="14" t="str">
        <f t="shared" si="334"/>
        <v>Oct</v>
      </c>
      <c r="V2647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8.4172840000000004</v>
      </c>
      <c r="P2648" s="12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4">
        <f t="shared" si="332"/>
        <v>42226.313298611116</v>
      </c>
      <c r="T2648" s="14">
        <f t="shared" si="333"/>
        <v>42256.313298611116</v>
      </c>
      <c r="U2648" s="14" t="str">
        <f t="shared" si="334"/>
        <v>Aug</v>
      </c>
      <c r="V2648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</v>
      </c>
      <c r="P2649" s="12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4">
        <f t="shared" si="332"/>
        <v>42200.261793981481</v>
      </c>
      <c r="T2649" s="14">
        <f t="shared" si="333"/>
        <v>42230.261793981481</v>
      </c>
      <c r="U2649" s="14" t="str">
        <f t="shared" si="334"/>
        <v>Jul</v>
      </c>
      <c r="V2649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0.88333333333333341</v>
      </c>
      <c r="P2650" s="12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4">
        <f t="shared" si="332"/>
        <v>42408.714814814812</v>
      </c>
      <c r="T2650" s="14">
        <f t="shared" si="333"/>
        <v>42438.714814814812</v>
      </c>
      <c r="U2650" s="14" t="str">
        <f t="shared" si="334"/>
        <v>Feb</v>
      </c>
      <c r="V2650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9.920000000000001E-2</v>
      </c>
      <c r="P2651" s="12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4">
        <f t="shared" si="332"/>
        <v>42341.99700231482</v>
      </c>
      <c r="T2651" s="14">
        <f t="shared" si="333"/>
        <v>42401.99700231482</v>
      </c>
      <c r="U2651" s="14" t="str">
        <f t="shared" si="334"/>
        <v>Dec</v>
      </c>
      <c r="V2651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0.59666666666666668</v>
      </c>
      <c r="P2652" s="1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4">
        <f t="shared" si="332"/>
        <v>42695.624340277776</v>
      </c>
      <c r="T2652" s="14">
        <f t="shared" si="333"/>
        <v>42725.624340277776</v>
      </c>
      <c r="U2652" s="14" t="str">
        <f t="shared" si="334"/>
        <v>Nov</v>
      </c>
      <c r="V2652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1.8689285714285715</v>
      </c>
      <c r="P2653" s="12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4">
        <f t="shared" si="332"/>
        <v>42327.805659722217</v>
      </c>
      <c r="T2653" s="14">
        <f t="shared" si="333"/>
        <v>42355.805659722217</v>
      </c>
      <c r="U2653" s="14" t="str">
        <f t="shared" si="334"/>
        <v>Nov</v>
      </c>
      <c r="V2653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0.88500000000000001</v>
      </c>
      <c r="P2654" s="12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4">
        <f t="shared" si="332"/>
        <v>41953.158854166672</v>
      </c>
      <c r="T2654" s="14">
        <f t="shared" si="333"/>
        <v>41983.158854166672</v>
      </c>
      <c r="U2654" s="14" t="str">
        <f t="shared" si="334"/>
        <v>Nov</v>
      </c>
      <c r="V2654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11.52156862745098</v>
      </c>
      <c r="P2655" s="12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4">
        <f t="shared" si="332"/>
        <v>41771.651932870373</v>
      </c>
      <c r="T2655" s="14">
        <f t="shared" si="333"/>
        <v>41803.166666666664</v>
      </c>
      <c r="U2655" s="14" t="str">
        <f t="shared" si="334"/>
        <v>May</v>
      </c>
      <c r="V2655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5.1000000000000004E-2</v>
      </c>
      <c r="P2656" s="12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4">
        <f t="shared" si="332"/>
        <v>42055.600995370376</v>
      </c>
      <c r="T2656" s="14">
        <f t="shared" si="333"/>
        <v>42115.559328703705</v>
      </c>
      <c r="U2656" s="14" t="str">
        <f t="shared" si="334"/>
        <v>Feb</v>
      </c>
      <c r="V2656">
        <f t="shared" si="335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21.033333333333335</v>
      </c>
      <c r="P2657" s="12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4">
        <f t="shared" si="332"/>
        <v>42381.866284722222</v>
      </c>
      <c r="T2657" s="14">
        <f t="shared" si="333"/>
        <v>42409.833333333328</v>
      </c>
      <c r="U2657" s="14" t="str">
        <f t="shared" si="334"/>
        <v>Jan</v>
      </c>
      <c r="V2657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11.436666666666667</v>
      </c>
      <c r="P2658" s="12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4">
        <f t="shared" si="332"/>
        <v>42767.688518518517</v>
      </c>
      <c r="T2658" s="14">
        <f t="shared" si="333"/>
        <v>42806.791666666672</v>
      </c>
      <c r="U2658" s="14" t="str">
        <f t="shared" si="334"/>
        <v>Feb</v>
      </c>
      <c r="V2658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18.737933333333334</v>
      </c>
      <c r="P2659" s="12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4">
        <f t="shared" si="332"/>
        <v>42551.928854166668</v>
      </c>
      <c r="T2659" s="14">
        <f t="shared" si="333"/>
        <v>42585.0625</v>
      </c>
      <c r="U2659" s="14" t="str">
        <f t="shared" si="334"/>
        <v>Jun</v>
      </c>
      <c r="V2659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9.285714285714286E-2</v>
      </c>
      <c r="P2660" s="12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4">
        <f t="shared" si="332"/>
        <v>42551.884189814817</v>
      </c>
      <c r="T2660" s="14">
        <f t="shared" si="333"/>
        <v>42581.884189814817</v>
      </c>
      <c r="U2660" s="14" t="str">
        <f t="shared" si="334"/>
        <v>Jun</v>
      </c>
      <c r="V2660">
        <f t="shared" si="335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2.7204081632653061</v>
      </c>
      <c r="P2661" s="12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4">
        <f t="shared" si="332"/>
        <v>42082.069560185191</v>
      </c>
      <c r="T2661" s="14">
        <f t="shared" si="333"/>
        <v>42112.069560185191</v>
      </c>
      <c r="U2661" s="14" t="str">
        <f t="shared" si="334"/>
        <v>Mar</v>
      </c>
      <c r="V2661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9.5000000000000001E-2</v>
      </c>
      <c r="P2662" s="1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4">
        <f t="shared" si="332"/>
        <v>42272.713171296295</v>
      </c>
      <c r="T2662" s="14">
        <f t="shared" si="333"/>
        <v>42332.754837962959</v>
      </c>
      <c r="U2662" s="14" t="str">
        <f t="shared" si="334"/>
        <v>Sep</v>
      </c>
      <c r="V2662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102.89999999999999</v>
      </c>
      <c r="P2663" s="12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4">
        <f t="shared" si="332"/>
        <v>41542.958449074074</v>
      </c>
      <c r="T2663" s="14">
        <f t="shared" si="333"/>
        <v>41572.958449074074</v>
      </c>
      <c r="U2663" s="14" t="str">
        <f t="shared" si="334"/>
        <v>Sep</v>
      </c>
      <c r="V2663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106.80000000000001</v>
      </c>
      <c r="P2664" s="12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4">
        <f t="shared" si="332"/>
        <v>42207.746678240743</v>
      </c>
      <c r="T2664" s="14">
        <f t="shared" si="333"/>
        <v>42237.746678240743</v>
      </c>
      <c r="U2664" s="14" t="str">
        <f t="shared" si="334"/>
        <v>Jul</v>
      </c>
      <c r="V2664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104.59625</v>
      </c>
      <c r="P2665" s="12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4">
        <f t="shared" si="332"/>
        <v>42222.622766203705</v>
      </c>
      <c r="T2665" s="14">
        <f t="shared" si="333"/>
        <v>42251.625</v>
      </c>
      <c r="U2665" s="14" t="str">
        <f t="shared" si="334"/>
        <v>Aug</v>
      </c>
      <c r="V2665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103.42857142857143</v>
      </c>
      <c r="P2666" s="12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4">
        <f t="shared" si="332"/>
        <v>42313.02542824074</v>
      </c>
      <c r="T2666" s="14">
        <f t="shared" si="333"/>
        <v>42347.290972222225</v>
      </c>
      <c r="U2666" s="14" t="str">
        <f t="shared" si="334"/>
        <v>Nov</v>
      </c>
      <c r="V2666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123.14285714285715</v>
      </c>
      <c r="P2667" s="12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4">
        <f t="shared" si="332"/>
        <v>42083.895532407405</v>
      </c>
      <c r="T2667" s="14">
        <f t="shared" si="333"/>
        <v>42128.895532407405</v>
      </c>
      <c r="U2667" s="14" t="str">
        <f t="shared" si="334"/>
        <v>Mar</v>
      </c>
      <c r="V2667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159.29509999999999</v>
      </c>
      <c r="P2668" s="12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4">
        <f t="shared" si="332"/>
        <v>42235.764340277776</v>
      </c>
      <c r="T2668" s="14">
        <f t="shared" si="333"/>
        <v>42272.875</v>
      </c>
      <c r="U2668" s="14" t="str">
        <f t="shared" si="334"/>
        <v>Aug</v>
      </c>
      <c r="V2668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110.66666666666667</v>
      </c>
      <c r="P2669" s="12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4">
        <f t="shared" si="332"/>
        <v>42380.926111111112</v>
      </c>
      <c r="T2669" s="14">
        <f t="shared" si="333"/>
        <v>42410.926111111112</v>
      </c>
      <c r="U2669" s="14" t="str">
        <f t="shared" si="334"/>
        <v>Jan</v>
      </c>
      <c r="V2669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170.70000000000002</v>
      </c>
      <c r="P2670" s="12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4">
        <f t="shared" si="332"/>
        <v>42275.588715277772</v>
      </c>
      <c r="T2670" s="14">
        <f t="shared" si="333"/>
        <v>42317.60555555555</v>
      </c>
      <c r="U2670" s="14" t="str">
        <f t="shared" si="334"/>
        <v>Sep</v>
      </c>
      <c r="V2670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125.125</v>
      </c>
      <c r="P2671" s="12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4">
        <f t="shared" si="332"/>
        <v>42319.035833333335</v>
      </c>
      <c r="T2671" s="14">
        <f t="shared" si="333"/>
        <v>42379.035833333335</v>
      </c>
      <c r="U2671" s="14" t="str">
        <f t="shared" si="334"/>
        <v>Nov</v>
      </c>
      <c r="V2671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6.4158609339642041</v>
      </c>
      <c r="P2672" s="1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4">
        <f t="shared" si="332"/>
        <v>41821.020601851851</v>
      </c>
      <c r="T2672" s="14">
        <f t="shared" si="333"/>
        <v>41849.020601851851</v>
      </c>
      <c r="U2672" s="14" t="str">
        <f t="shared" si="334"/>
        <v>Jul</v>
      </c>
      <c r="V2672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11.343999999999999</v>
      </c>
      <c r="P2673" s="12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4">
        <f t="shared" si="332"/>
        <v>41962.749027777783</v>
      </c>
      <c r="T2673" s="14">
        <f t="shared" si="333"/>
        <v>41992.818055555559</v>
      </c>
      <c r="U2673" s="14" t="str">
        <f t="shared" si="334"/>
        <v>Nov</v>
      </c>
      <c r="V2673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33.19</v>
      </c>
      <c r="P2674" s="12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4">
        <f t="shared" si="332"/>
        <v>42344.884143518517</v>
      </c>
      <c r="T2674" s="14">
        <f t="shared" si="333"/>
        <v>42366.25</v>
      </c>
      <c r="U2674" s="14" t="str">
        <f t="shared" si="334"/>
        <v>Dec</v>
      </c>
      <c r="V2674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27.58</v>
      </c>
      <c r="P2675" s="12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4">
        <f t="shared" si="332"/>
        <v>41912.541655092595</v>
      </c>
      <c r="T2675" s="14">
        <f t="shared" si="333"/>
        <v>41941.947916666664</v>
      </c>
      <c r="U2675" s="14" t="str">
        <f t="shared" si="334"/>
        <v>Sep</v>
      </c>
      <c r="V2675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62.839999999999996</v>
      </c>
      <c r="P2676" s="12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4">
        <f t="shared" si="332"/>
        <v>42529.632754629631</v>
      </c>
      <c r="T2676" s="14">
        <f t="shared" si="333"/>
        <v>42556.207638888889</v>
      </c>
      <c r="U2676" s="14" t="str">
        <f t="shared" si="334"/>
        <v>Jun</v>
      </c>
      <c r="V2676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7.5880000000000001</v>
      </c>
      <c r="P2677" s="12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4">
        <f t="shared" si="332"/>
        <v>41923.857511574075</v>
      </c>
      <c r="T2677" s="14">
        <f t="shared" si="333"/>
        <v>41953.899178240739</v>
      </c>
      <c r="U2677" s="14" t="str">
        <f t="shared" si="334"/>
        <v>Oct</v>
      </c>
      <c r="V2677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50.38095238095238</v>
      </c>
      <c r="P2678" s="12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4">
        <f t="shared" si="332"/>
        <v>42482.624699074076</v>
      </c>
      <c r="T2678" s="14">
        <f t="shared" si="333"/>
        <v>42512.624699074076</v>
      </c>
      <c r="U2678" s="14" t="str">
        <f t="shared" si="334"/>
        <v>Apr</v>
      </c>
      <c r="V2678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17.512820512820511</v>
      </c>
      <c r="P2679" s="12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4">
        <f t="shared" si="332"/>
        <v>41793.029432870368</v>
      </c>
      <c r="T2679" s="14">
        <f t="shared" si="333"/>
        <v>41823.029432870368</v>
      </c>
      <c r="U2679" s="14" t="str">
        <f t="shared" si="334"/>
        <v>Jun</v>
      </c>
      <c r="V2679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1.375E-2</v>
      </c>
      <c r="P2680" s="12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4">
        <f t="shared" si="332"/>
        <v>42241.798206018517</v>
      </c>
      <c r="T2680" s="14">
        <f t="shared" si="333"/>
        <v>42271.798206018517</v>
      </c>
      <c r="U2680" s="14" t="str">
        <f t="shared" si="334"/>
        <v>Aug</v>
      </c>
      <c r="V2680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0.33</v>
      </c>
      <c r="P2681" s="12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4">
        <f t="shared" si="332"/>
        <v>42033.001087962963</v>
      </c>
      <c r="T2681" s="14">
        <f t="shared" si="333"/>
        <v>42063.001087962963</v>
      </c>
      <c r="U2681" s="14" t="str">
        <f t="shared" si="334"/>
        <v>Jan</v>
      </c>
      <c r="V2681">
        <f t="shared" si="335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0.86250000000000004</v>
      </c>
      <c r="P2682" s="1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4">
        <f t="shared" si="332"/>
        <v>42436.211701388893</v>
      </c>
      <c r="T2682" s="14">
        <f t="shared" si="333"/>
        <v>42466.170034722221</v>
      </c>
      <c r="U2682" s="14" t="str">
        <f t="shared" si="334"/>
        <v>Mar</v>
      </c>
      <c r="V2682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0.6875</v>
      </c>
      <c r="P2683" s="12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4">
        <f t="shared" si="332"/>
        <v>41805.895254629628</v>
      </c>
      <c r="T2683" s="14">
        <f t="shared" si="333"/>
        <v>41830.895254629628</v>
      </c>
      <c r="U2683" s="14" t="str">
        <f t="shared" si="334"/>
        <v>Jun</v>
      </c>
      <c r="V2683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28.299999999999997</v>
      </c>
      <c r="P2684" s="12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4">
        <f t="shared" si="332"/>
        <v>41932.871990740743</v>
      </c>
      <c r="T2684" s="14">
        <f t="shared" si="333"/>
        <v>41965.249305555553</v>
      </c>
      <c r="U2684" s="14" t="str">
        <f t="shared" si="334"/>
        <v>Oct</v>
      </c>
      <c r="V2684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0.24</v>
      </c>
      <c r="P2685" s="12">
        <f t="shared" si="329"/>
        <v>12</v>
      </c>
      <c r="Q2685" t="str">
        <f t="shared" si="330"/>
        <v>food</v>
      </c>
      <c r="R2685" t="str">
        <f t="shared" si="331"/>
        <v>food trucks</v>
      </c>
      <c r="S2685" s="14">
        <f t="shared" si="332"/>
        <v>42034.75509259259</v>
      </c>
      <c r="T2685" s="14">
        <f t="shared" si="333"/>
        <v>42064.75509259259</v>
      </c>
      <c r="U2685" s="14" t="str">
        <f t="shared" si="334"/>
        <v>Jan</v>
      </c>
      <c r="V2685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1.1428571428571428</v>
      </c>
      <c r="P2686" s="12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4">
        <f t="shared" si="332"/>
        <v>41820.914641203701</v>
      </c>
      <c r="T2686" s="14">
        <f t="shared" si="333"/>
        <v>41860.914641203701</v>
      </c>
      <c r="U2686" s="14" t="str">
        <f t="shared" si="334"/>
        <v>Jun</v>
      </c>
      <c r="V2686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0.02</v>
      </c>
      <c r="P2687" s="12">
        <f t="shared" si="329"/>
        <v>10</v>
      </c>
      <c r="Q2687" t="str">
        <f t="shared" si="330"/>
        <v>food</v>
      </c>
      <c r="R2687" t="str">
        <f t="shared" si="331"/>
        <v>food trucks</v>
      </c>
      <c r="S2687" s="14">
        <f t="shared" si="332"/>
        <v>42061.69594907407</v>
      </c>
      <c r="T2687" s="14">
        <f t="shared" si="333"/>
        <v>42121.654282407413</v>
      </c>
      <c r="U2687" s="14" t="str">
        <f t="shared" si="334"/>
        <v>Feb</v>
      </c>
      <c r="V2687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12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4">
        <f t="shared" si="332"/>
        <v>41892.974803240737</v>
      </c>
      <c r="T2688" s="14">
        <f t="shared" si="333"/>
        <v>41912.974803240737</v>
      </c>
      <c r="U2688" s="14" t="str">
        <f t="shared" si="334"/>
        <v>Sep</v>
      </c>
      <c r="V2688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12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4">
        <f t="shared" si="332"/>
        <v>42154.64025462963</v>
      </c>
      <c r="T2689" s="14">
        <f t="shared" si="333"/>
        <v>42184.64025462963</v>
      </c>
      <c r="U2689" s="14" t="str">
        <f t="shared" si="334"/>
        <v>May</v>
      </c>
      <c r="V2689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0.14799999999999999</v>
      </c>
      <c r="P2690" s="12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4">
        <f t="shared" si="332"/>
        <v>42028.118865740747</v>
      </c>
      <c r="T2690" s="14">
        <f t="shared" si="333"/>
        <v>42059.125</v>
      </c>
      <c r="U2690" s="14" t="str">
        <f t="shared" si="334"/>
        <v>Jan</v>
      </c>
      <c r="V2690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(E2691/D2691)*100</f>
        <v>2.8571428571428571E-3</v>
      </c>
      <c r="P2691" s="12">
        <f t="shared" ref="P2691:P2754" si="337">(E2691/L2691)</f>
        <v>1</v>
      </c>
      <c r="Q2691" t="str">
        <f t="shared" ref="Q2691:Q2754" si="338">LEFT(N2691,FIND("/",N2691)-1)</f>
        <v>food</v>
      </c>
      <c r="R2691" t="str">
        <f t="shared" ref="R2691:R2754" si="339">RIGHT(N2691,LEN(N2691) - FIND("/",N2691))</f>
        <v>food trucks</v>
      </c>
      <c r="S2691" s="14">
        <f t="shared" ref="S2691:S2754" si="340">(((J2691/60)/60)/24)+DATE(1970,1,1)</f>
        <v>42551.961689814809</v>
      </c>
      <c r="T2691" s="14">
        <f t="shared" ref="T2691:T2754" si="341">(((I2691/60)/60)/24)+DATE(1970,1,1)</f>
        <v>42581.961689814809</v>
      </c>
      <c r="U2691" s="14" t="str">
        <f t="shared" ref="U2691:U2754" si="342">TEXT(S2691,"mmm")</f>
        <v>Jun</v>
      </c>
      <c r="V2691">
        <f t="shared" ref="V2691:V2754" si="343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10.7325</v>
      </c>
      <c r="P2692" s="1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4">
        <f t="shared" si="340"/>
        <v>42113.105046296296</v>
      </c>
      <c r="T2692" s="14">
        <f t="shared" si="341"/>
        <v>42158.105046296296</v>
      </c>
      <c r="U2692" s="14" t="str">
        <f t="shared" si="342"/>
        <v>Apr</v>
      </c>
      <c r="V2692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5.3846153846153842E-2</v>
      </c>
      <c r="P2693" s="12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4">
        <f t="shared" si="340"/>
        <v>42089.724039351851</v>
      </c>
      <c r="T2693" s="14">
        <f t="shared" si="341"/>
        <v>42134.724039351851</v>
      </c>
      <c r="U2693" s="14" t="str">
        <f t="shared" si="342"/>
        <v>Mar</v>
      </c>
      <c r="V2693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0.7142857142857143</v>
      </c>
      <c r="P2694" s="12">
        <f t="shared" si="337"/>
        <v>25</v>
      </c>
      <c r="Q2694" t="str">
        <f t="shared" si="338"/>
        <v>food</v>
      </c>
      <c r="R2694" t="str">
        <f t="shared" si="339"/>
        <v>food trucks</v>
      </c>
      <c r="S2694" s="14">
        <f t="shared" si="340"/>
        <v>42058.334027777775</v>
      </c>
      <c r="T2694" s="14">
        <f t="shared" si="341"/>
        <v>42088.292361111111</v>
      </c>
      <c r="U2694" s="14" t="str">
        <f t="shared" si="342"/>
        <v>Feb</v>
      </c>
      <c r="V2694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0.8</v>
      </c>
      <c r="P2695" s="12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4">
        <f t="shared" si="340"/>
        <v>41834.138495370367</v>
      </c>
      <c r="T2695" s="14">
        <f t="shared" si="341"/>
        <v>41864.138495370367</v>
      </c>
      <c r="U2695" s="14" t="str">
        <f t="shared" si="342"/>
        <v>Jul</v>
      </c>
      <c r="V2695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3.3333333333333335E-3</v>
      </c>
      <c r="P2696" s="12">
        <f t="shared" si="337"/>
        <v>1</v>
      </c>
      <c r="Q2696" t="str">
        <f t="shared" si="338"/>
        <v>food</v>
      </c>
      <c r="R2696" t="str">
        <f t="shared" si="339"/>
        <v>food trucks</v>
      </c>
      <c r="S2696" s="14">
        <f t="shared" si="340"/>
        <v>41878.140497685185</v>
      </c>
      <c r="T2696" s="14">
        <f t="shared" si="341"/>
        <v>41908.140497685185</v>
      </c>
      <c r="U2696" s="14" t="str">
        <f t="shared" si="342"/>
        <v>Aug</v>
      </c>
      <c r="V2696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0.47333333333333333</v>
      </c>
      <c r="P2697" s="12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4">
        <f t="shared" si="340"/>
        <v>42048.181921296295</v>
      </c>
      <c r="T2697" s="14">
        <f t="shared" si="341"/>
        <v>42108.14025462963</v>
      </c>
      <c r="U2697" s="14" t="str">
        <f t="shared" si="342"/>
        <v>Feb</v>
      </c>
      <c r="V2697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</v>
      </c>
      <c r="P2698" s="12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4">
        <f t="shared" si="340"/>
        <v>41964.844444444447</v>
      </c>
      <c r="T2698" s="14">
        <f t="shared" si="341"/>
        <v>41998.844444444447</v>
      </c>
      <c r="U2698" s="14" t="str">
        <f t="shared" si="342"/>
        <v>Nov</v>
      </c>
      <c r="V2698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26.35217391304348</v>
      </c>
      <c r="P2699" s="12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4">
        <f t="shared" si="340"/>
        <v>42187.940081018518</v>
      </c>
      <c r="T2699" s="14">
        <f t="shared" si="341"/>
        <v>42218.916666666672</v>
      </c>
      <c r="U2699" s="14" t="str">
        <f t="shared" si="342"/>
        <v>Jul</v>
      </c>
      <c r="V2699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0.325125</v>
      </c>
      <c r="P2700" s="12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4">
        <f t="shared" si="340"/>
        <v>41787.898240740738</v>
      </c>
      <c r="T2700" s="14">
        <f t="shared" si="341"/>
        <v>41817.898240740738</v>
      </c>
      <c r="U2700" s="14" t="str">
        <f t="shared" si="342"/>
        <v>May</v>
      </c>
      <c r="V2700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12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4">
        <f t="shared" si="340"/>
        <v>41829.896562499998</v>
      </c>
      <c r="T2701" s="14">
        <f t="shared" si="341"/>
        <v>41859.896562499998</v>
      </c>
      <c r="U2701" s="14" t="str">
        <f t="shared" si="342"/>
        <v>Jul</v>
      </c>
      <c r="V2701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0.7000700070007001</v>
      </c>
      <c r="P2702" s="1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4">
        <f t="shared" si="340"/>
        <v>41870.87467592593</v>
      </c>
      <c r="T2702" s="14">
        <f t="shared" si="341"/>
        <v>41900.87467592593</v>
      </c>
      <c r="U2702" s="14" t="str">
        <f t="shared" si="342"/>
        <v>Aug</v>
      </c>
      <c r="V2702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46.176470588235297</v>
      </c>
      <c r="P2703" s="12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4">
        <f t="shared" si="340"/>
        <v>42801.774699074071</v>
      </c>
      <c r="T2703" s="14">
        <f t="shared" si="341"/>
        <v>42832.733032407406</v>
      </c>
      <c r="U2703" s="14" t="str">
        <f t="shared" si="342"/>
        <v>Mar</v>
      </c>
      <c r="V2703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34.410000000000004</v>
      </c>
      <c r="P2704" s="12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4">
        <f t="shared" si="340"/>
        <v>42800.801817129628</v>
      </c>
      <c r="T2704" s="14">
        <f t="shared" si="341"/>
        <v>42830.760150462964</v>
      </c>
      <c r="U2704" s="14" t="str">
        <f t="shared" si="342"/>
        <v>Mar</v>
      </c>
      <c r="V2704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103.75000000000001</v>
      </c>
      <c r="P2705" s="12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4">
        <f t="shared" si="340"/>
        <v>42756.690162037034</v>
      </c>
      <c r="T2705" s="14">
        <f t="shared" si="341"/>
        <v>42816.648495370369</v>
      </c>
      <c r="U2705" s="14" t="str">
        <f t="shared" si="342"/>
        <v>Jan</v>
      </c>
      <c r="V2705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6.0263157894736841</v>
      </c>
      <c r="P2706" s="12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4">
        <f t="shared" si="340"/>
        <v>42787.862430555557</v>
      </c>
      <c r="T2706" s="14">
        <f t="shared" si="341"/>
        <v>42830.820763888885</v>
      </c>
      <c r="U2706" s="14" t="str">
        <f t="shared" si="342"/>
        <v>Feb</v>
      </c>
      <c r="V2706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10.539393939393939</v>
      </c>
      <c r="P2707" s="12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4">
        <f t="shared" si="340"/>
        <v>42773.916180555556</v>
      </c>
      <c r="T2707" s="14">
        <f t="shared" si="341"/>
        <v>42818.874513888892</v>
      </c>
      <c r="U2707" s="14" t="str">
        <f t="shared" si="342"/>
        <v>Feb</v>
      </c>
      <c r="V2707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112.29714285714284</v>
      </c>
      <c r="P2708" s="12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4">
        <f t="shared" si="340"/>
        <v>41899.294942129629</v>
      </c>
      <c r="T2708" s="14">
        <f t="shared" si="341"/>
        <v>41928.290972222225</v>
      </c>
      <c r="U2708" s="14" t="str">
        <f t="shared" si="342"/>
        <v>Sep</v>
      </c>
      <c r="V2708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350.84462500000001</v>
      </c>
      <c r="P2709" s="12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4">
        <f t="shared" si="340"/>
        <v>41391.782905092594</v>
      </c>
      <c r="T2709" s="14">
        <f t="shared" si="341"/>
        <v>41421.290972222225</v>
      </c>
      <c r="U2709" s="14" t="str">
        <f t="shared" si="342"/>
        <v>Apr</v>
      </c>
      <c r="V2709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233.21535</v>
      </c>
      <c r="P2710" s="12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4">
        <f t="shared" si="340"/>
        <v>42512.698217592595</v>
      </c>
      <c r="T2710" s="14">
        <f t="shared" si="341"/>
        <v>42572.698217592595</v>
      </c>
      <c r="U2710" s="14" t="str">
        <f t="shared" si="342"/>
        <v>May</v>
      </c>
      <c r="V2710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101.60599999999999</v>
      </c>
      <c r="P2711" s="12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4">
        <f t="shared" si="340"/>
        <v>42612.149780092594</v>
      </c>
      <c r="T2711" s="14">
        <f t="shared" si="341"/>
        <v>42647.165972222225</v>
      </c>
      <c r="U2711" s="14" t="str">
        <f t="shared" si="342"/>
        <v>Aug</v>
      </c>
      <c r="V2711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153.90035000000003</v>
      </c>
      <c r="P2712" s="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4">
        <f t="shared" si="340"/>
        <v>41828.229490740741</v>
      </c>
      <c r="T2712" s="14">
        <f t="shared" si="341"/>
        <v>41860.083333333336</v>
      </c>
      <c r="U2712" s="14" t="str">
        <f t="shared" si="342"/>
        <v>Jul</v>
      </c>
      <c r="V2712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100.7161125319693</v>
      </c>
      <c r="P2713" s="12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4">
        <f t="shared" si="340"/>
        <v>41780.745254629634</v>
      </c>
      <c r="T2713" s="14">
        <f t="shared" si="341"/>
        <v>41810.917361111111</v>
      </c>
      <c r="U2713" s="14" t="str">
        <f t="shared" si="342"/>
        <v>May</v>
      </c>
      <c r="V2713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131.38181818181818</v>
      </c>
      <c r="P2714" s="12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4">
        <f t="shared" si="340"/>
        <v>41432.062037037038</v>
      </c>
      <c r="T2714" s="14">
        <f t="shared" si="341"/>
        <v>41468.75</v>
      </c>
      <c r="U2714" s="14" t="str">
        <f t="shared" si="342"/>
        <v>Jun</v>
      </c>
      <c r="V2714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102.24133333333334</v>
      </c>
      <c r="P2715" s="12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4">
        <f t="shared" si="340"/>
        <v>42322.653749999998</v>
      </c>
      <c r="T2715" s="14">
        <f t="shared" si="341"/>
        <v>42362.653749999998</v>
      </c>
      <c r="U2715" s="14" t="str">
        <f t="shared" si="342"/>
        <v>Nov</v>
      </c>
      <c r="V2715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116.35599999999999</v>
      </c>
      <c r="P2716" s="12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4">
        <f t="shared" si="340"/>
        <v>42629.655046296291</v>
      </c>
      <c r="T2716" s="14">
        <f t="shared" si="341"/>
        <v>42657.958333333328</v>
      </c>
      <c r="U2716" s="14" t="str">
        <f t="shared" si="342"/>
        <v>Sep</v>
      </c>
      <c r="V2716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264.62241666666665</v>
      </c>
      <c r="P2717" s="12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4">
        <f t="shared" si="340"/>
        <v>42387.398472222223</v>
      </c>
      <c r="T2717" s="14">
        <f t="shared" si="341"/>
        <v>42421.398472222223</v>
      </c>
      <c r="U2717" s="14" t="str">
        <f t="shared" si="342"/>
        <v>Jan</v>
      </c>
      <c r="V2717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119.98010000000001</v>
      </c>
      <c r="P2718" s="12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4">
        <f t="shared" si="340"/>
        <v>42255.333252314813</v>
      </c>
      <c r="T2718" s="14">
        <f t="shared" si="341"/>
        <v>42285.333252314813</v>
      </c>
      <c r="U2718" s="14" t="str">
        <f t="shared" si="342"/>
        <v>Sep</v>
      </c>
      <c r="V2718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120.10400000000001</v>
      </c>
      <c r="P2719" s="12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4">
        <f t="shared" si="340"/>
        <v>41934.914918981485</v>
      </c>
      <c r="T2719" s="14">
        <f t="shared" si="341"/>
        <v>41979.956585648149</v>
      </c>
      <c r="U2719" s="14" t="str">
        <f t="shared" si="342"/>
        <v>Oct</v>
      </c>
      <c r="V2719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103.58333333333334</v>
      </c>
      <c r="P2720" s="12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4">
        <f t="shared" si="340"/>
        <v>42465.596585648149</v>
      </c>
      <c r="T2720" s="14">
        <f t="shared" si="341"/>
        <v>42493.958333333328</v>
      </c>
      <c r="U2720" s="14" t="str">
        <f t="shared" si="342"/>
        <v>Apr</v>
      </c>
      <c r="V2720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108.83333333333334</v>
      </c>
      <c r="P2721" s="12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4">
        <f t="shared" si="340"/>
        <v>42418.031180555554</v>
      </c>
      <c r="T2721" s="14">
        <f t="shared" si="341"/>
        <v>42477.989513888882</v>
      </c>
      <c r="U2721" s="14" t="str">
        <f t="shared" si="342"/>
        <v>Feb</v>
      </c>
      <c r="V2721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118.12400000000001</v>
      </c>
      <c r="P2722" s="1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4">
        <f t="shared" si="340"/>
        <v>42655.465891203698</v>
      </c>
      <c r="T2722" s="14">
        <f t="shared" si="341"/>
        <v>42685.507557870369</v>
      </c>
      <c r="U2722" s="14" t="str">
        <f t="shared" si="342"/>
        <v>Oct</v>
      </c>
      <c r="V2722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1462</v>
      </c>
      <c r="P2723" s="12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4">
        <f t="shared" si="340"/>
        <v>41493.543958333335</v>
      </c>
      <c r="T2723" s="14">
        <f t="shared" si="341"/>
        <v>41523.791666666664</v>
      </c>
      <c r="U2723" s="14" t="str">
        <f t="shared" si="342"/>
        <v>Aug</v>
      </c>
      <c r="V2723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252.54</v>
      </c>
      <c r="P2724" s="12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4">
        <f t="shared" si="340"/>
        <v>42704.857094907406</v>
      </c>
      <c r="T2724" s="14">
        <f t="shared" si="341"/>
        <v>42764.857094907406</v>
      </c>
      <c r="U2724" s="14" t="str">
        <f t="shared" si="342"/>
        <v>Nov</v>
      </c>
      <c r="V2724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140.05000000000001</v>
      </c>
      <c r="P2725" s="12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4">
        <f t="shared" si="340"/>
        <v>41944.83898148148</v>
      </c>
      <c r="T2725" s="14">
        <f t="shared" si="341"/>
        <v>42004.880648148144</v>
      </c>
      <c r="U2725" s="14" t="str">
        <f t="shared" si="342"/>
        <v>Nov</v>
      </c>
      <c r="V2725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296.87520259319291</v>
      </c>
      <c r="P2726" s="12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4">
        <f t="shared" si="340"/>
        <v>42199.32707175926</v>
      </c>
      <c r="T2726" s="14">
        <f t="shared" si="341"/>
        <v>42231.32707175926</v>
      </c>
      <c r="U2726" s="14" t="str">
        <f t="shared" si="342"/>
        <v>Jul</v>
      </c>
      <c r="V2726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144.54249999999999</v>
      </c>
      <c r="P2727" s="12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4">
        <f t="shared" si="340"/>
        <v>42745.744618055556</v>
      </c>
      <c r="T2727" s="14">
        <f t="shared" si="341"/>
        <v>42795.744618055556</v>
      </c>
      <c r="U2727" s="14" t="str">
        <f t="shared" si="342"/>
        <v>Jan</v>
      </c>
      <c r="V2727">
        <f t="shared" si="343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105.745</v>
      </c>
      <c r="P2728" s="12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4">
        <f t="shared" si="340"/>
        <v>42452.579988425925</v>
      </c>
      <c r="T2728" s="14">
        <f t="shared" si="341"/>
        <v>42482.579988425925</v>
      </c>
      <c r="U2728" s="14" t="str">
        <f t="shared" si="342"/>
        <v>Mar</v>
      </c>
      <c r="V2728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493.21000000000004</v>
      </c>
      <c r="P2729" s="12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4">
        <f t="shared" si="340"/>
        <v>42198.676655092597</v>
      </c>
      <c r="T2729" s="14">
        <f t="shared" si="341"/>
        <v>42223.676655092597</v>
      </c>
      <c r="U2729" s="14" t="str">
        <f t="shared" si="342"/>
        <v>Jul</v>
      </c>
      <c r="V2729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201.82666666666668</v>
      </c>
      <c r="P2730" s="12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4">
        <f t="shared" si="340"/>
        <v>42333.59993055556</v>
      </c>
      <c r="T2730" s="14">
        <f t="shared" si="341"/>
        <v>42368.59993055556</v>
      </c>
      <c r="U2730" s="14" t="str">
        <f t="shared" si="342"/>
        <v>Nov</v>
      </c>
      <c r="V2730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104.44</v>
      </c>
      <c r="P2731" s="12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4">
        <f t="shared" si="340"/>
        <v>42095.240706018521</v>
      </c>
      <c r="T2731" s="14">
        <f t="shared" si="341"/>
        <v>42125.240706018521</v>
      </c>
      <c r="U2731" s="14" t="str">
        <f t="shared" si="342"/>
        <v>Apr</v>
      </c>
      <c r="V2731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170.29262962962963</v>
      </c>
      <c r="P2732" s="1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4">
        <f t="shared" si="340"/>
        <v>41351.541377314818</v>
      </c>
      <c r="T2732" s="14">
        <f t="shared" si="341"/>
        <v>41386.541377314818</v>
      </c>
      <c r="U2732" s="14" t="str">
        <f t="shared" si="342"/>
        <v>Mar</v>
      </c>
      <c r="V2732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104.30333333333333</v>
      </c>
      <c r="P2733" s="12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4">
        <f t="shared" si="340"/>
        <v>41872.525717592594</v>
      </c>
      <c r="T2733" s="14">
        <f t="shared" si="341"/>
        <v>41930.166666666664</v>
      </c>
      <c r="U2733" s="14" t="str">
        <f t="shared" si="342"/>
        <v>Aug</v>
      </c>
      <c r="V2733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118.25000000000001</v>
      </c>
      <c r="P2734" s="12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4">
        <f t="shared" si="340"/>
        <v>41389.808194444442</v>
      </c>
      <c r="T2734" s="14">
        <f t="shared" si="341"/>
        <v>41422</v>
      </c>
      <c r="U2734" s="14" t="str">
        <f t="shared" si="342"/>
        <v>Apr</v>
      </c>
      <c r="V2734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107.538</v>
      </c>
      <c r="P2735" s="12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4">
        <f t="shared" si="340"/>
        <v>42044.272847222222</v>
      </c>
      <c r="T2735" s="14">
        <f t="shared" si="341"/>
        <v>42104.231180555551</v>
      </c>
      <c r="U2735" s="14" t="str">
        <f t="shared" si="342"/>
        <v>Feb</v>
      </c>
      <c r="V2735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2260300</v>
      </c>
      <c r="P2736" s="12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4">
        <f t="shared" si="340"/>
        <v>42626.668888888889</v>
      </c>
      <c r="T2736" s="14">
        <f t="shared" si="341"/>
        <v>42656.915972222225</v>
      </c>
      <c r="U2736" s="14" t="str">
        <f t="shared" si="342"/>
        <v>Sep</v>
      </c>
      <c r="V2736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978.13466666666682</v>
      </c>
      <c r="P2737" s="12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4">
        <f t="shared" si="340"/>
        <v>41316.120949074073</v>
      </c>
      <c r="T2737" s="14">
        <f t="shared" si="341"/>
        <v>41346.833333333336</v>
      </c>
      <c r="U2737" s="14" t="str">
        <f t="shared" si="342"/>
        <v>Feb</v>
      </c>
      <c r="V2737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122.9</v>
      </c>
      <c r="P2738" s="12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4">
        <f t="shared" si="340"/>
        <v>41722.666354166664</v>
      </c>
      <c r="T2738" s="14">
        <f t="shared" si="341"/>
        <v>41752.666354166664</v>
      </c>
      <c r="U2738" s="14" t="str">
        <f t="shared" si="342"/>
        <v>Mar</v>
      </c>
      <c r="V2738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246.0608</v>
      </c>
      <c r="P2739" s="12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4">
        <f t="shared" si="340"/>
        <v>41611.917673611111</v>
      </c>
      <c r="T2739" s="14">
        <f t="shared" si="341"/>
        <v>41654.791666666664</v>
      </c>
      <c r="U2739" s="14" t="str">
        <f t="shared" si="342"/>
        <v>Dec</v>
      </c>
      <c r="V2739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147.94</v>
      </c>
      <c r="P2740" s="12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4">
        <f t="shared" si="340"/>
        <v>42620.143564814818</v>
      </c>
      <c r="T2740" s="14">
        <f t="shared" si="341"/>
        <v>42680.143564814818</v>
      </c>
      <c r="U2740" s="14" t="str">
        <f t="shared" si="342"/>
        <v>Sep</v>
      </c>
      <c r="V2740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384.09090909090907</v>
      </c>
      <c r="P2741" s="12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4">
        <f t="shared" si="340"/>
        <v>41719.887928240743</v>
      </c>
      <c r="T2741" s="14">
        <f t="shared" si="341"/>
        <v>41764.887928240743</v>
      </c>
      <c r="U2741" s="14" t="str">
        <f t="shared" si="342"/>
        <v>Mar</v>
      </c>
      <c r="V2741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103.33333333333334</v>
      </c>
      <c r="P2742" s="1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4">
        <f t="shared" si="340"/>
        <v>42045.031851851847</v>
      </c>
      <c r="T2742" s="14">
        <f t="shared" si="341"/>
        <v>42074.99018518519</v>
      </c>
      <c r="U2742" s="14" t="str">
        <f t="shared" si="342"/>
        <v>Feb</v>
      </c>
      <c r="V2742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0.43750000000000006</v>
      </c>
      <c r="P2743" s="12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4">
        <f t="shared" si="340"/>
        <v>41911.657430555555</v>
      </c>
      <c r="T2743" s="14">
        <f t="shared" si="341"/>
        <v>41932.088194444441</v>
      </c>
      <c r="U2743" s="14" t="str">
        <f t="shared" si="342"/>
        <v>Sep</v>
      </c>
      <c r="V2743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29.24</v>
      </c>
      <c r="P2744" s="12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4">
        <f t="shared" si="340"/>
        <v>41030.719756944447</v>
      </c>
      <c r="T2744" s="14">
        <f t="shared" si="341"/>
        <v>41044.719756944447</v>
      </c>
      <c r="U2744" s="14" t="str">
        <f t="shared" si="342"/>
        <v>May</v>
      </c>
      <c r="V2744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12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4">
        <f t="shared" si="340"/>
        <v>42632.328784722224</v>
      </c>
      <c r="T2745" s="14">
        <f t="shared" si="341"/>
        <v>42662.328784722224</v>
      </c>
      <c r="U2745" s="14" t="str">
        <f t="shared" si="342"/>
        <v>Sep</v>
      </c>
      <c r="V2745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5.21875</v>
      </c>
      <c r="P2746" s="12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4">
        <f t="shared" si="340"/>
        <v>40938.062476851854</v>
      </c>
      <c r="T2746" s="14">
        <f t="shared" si="341"/>
        <v>40968.062476851854</v>
      </c>
      <c r="U2746" s="14" t="str">
        <f t="shared" si="342"/>
        <v>Jan</v>
      </c>
      <c r="V2746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21.887499999999999</v>
      </c>
      <c r="P2747" s="12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4">
        <f t="shared" si="340"/>
        <v>41044.988055555557</v>
      </c>
      <c r="T2747" s="14">
        <f t="shared" si="341"/>
        <v>41104.988055555557</v>
      </c>
      <c r="U2747" s="14" t="str">
        <f t="shared" si="342"/>
        <v>May</v>
      </c>
      <c r="V2747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26.700000000000003</v>
      </c>
      <c r="P2748" s="12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4">
        <f t="shared" si="340"/>
        <v>41850.781377314815</v>
      </c>
      <c r="T2748" s="14">
        <f t="shared" si="341"/>
        <v>41880.781377314815</v>
      </c>
      <c r="U2748" s="14" t="str">
        <f t="shared" si="342"/>
        <v>Jul</v>
      </c>
      <c r="V2748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28.000000000000004</v>
      </c>
      <c r="P2749" s="12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4">
        <f t="shared" si="340"/>
        <v>41044.64811342593</v>
      </c>
      <c r="T2749" s="14">
        <f t="shared" si="341"/>
        <v>41076.131944444445</v>
      </c>
      <c r="U2749" s="14" t="str">
        <f t="shared" si="342"/>
        <v>May</v>
      </c>
      <c r="V2749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</v>
      </c>
      <c r="P2750" s="12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4">
        <f t="shared" si="340"/>
        <v>42585.7106712963</v>
      </c>
      <c r="T2750" s="14">
        <f t="shared" si="341"/>
        <v>42615.7106712963</v>
      </c>
      <c r="U2750" s="14" t="str">
        <f t="shared" si="342"/>
        <v>Aug</v>
      </c>
      <c r="V2750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</v>
      </c>
      <c r="P2751" s="12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4">
        <f t="shared" si="340"/>
        <v>42068.799039351856</v>
      </c>
      <c r="T2751" s="14">
        <f t="shared" si="341"/>
        <v>42098.757372685184</v>
      </c>
      <c r="U2751" s="14" t="str">
        <f t="shared" si="342"/>
        <v>Mar</v>
      </c>
      <c r="V2751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1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4">
        <f t="shared" si="340"/>
        <v>41078.899826388886</v>
      </c>
      <c r="T2752" s="14">
        <f t="shared" si="341"/>
        <v>41090.833333333336</v>
      </c>
      <c r="U2752" s="14" t="str">
        <f t="shared" si="342"/>
        <v>Jun</v>
      </c>
      <c r="V2752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12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4">
        <f t="shared" si="340"/>
        <v>41747.887060185189</v>
      </c>
      <c r="T2753" s="14">
        <f t="shared" si="341"/>
        <v>41807.887060185189</v>
      </c>
      <c r="U2753" s="14" t="str">
        <f t="shared" si="342"/>
        <v>Apr</v>
      </c>
      <c r="V2753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11.458333333333332</v>
      </c>
      <c r="P2754" s="12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4">
        <f t="shared" si="340"/>
        <v>40855.765092592592</v>
      </c>
      <c r="T2754" s="14">
        <f t="shared" si="341"/>
        <v>40895.765092592592</v>
      </c>
      <c r="U2754" s="14" t="str">
        <f t="shared" si="342"/>
        <v>Nov</v>
      </c>
      <c r="V2754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(E2755/D2755)*100</f>
        <v>19</v>
      </c>
      <c r="P2755" s="12">
        <f t="shared" ref="P2755:P2818" si="345">(E2755/L2755)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 - FIND("/",N2755))</f>
        <v>children's books</v>
      </c>
      <c r="S2755" s="14">
        <f t="shared" ref="S2755:S2818" si="348">(((J2755/60)/60)/24)+DATE(1970,1,1)</f>
        <v>41117.900729166664</v>
      </c>
      <c r="T2755" s="14">
        <f t="shared" ref="T2755:T2818" si="349">(((I2755/60)/60)/24)+DATE(1970,1,1)</f>
        <v>41147.900729166664</v>
      </c>
      <c r="U2755" s="14" t="str">
        <f t="shared" ref="U2755:U2818" si="350">TEXT(S2755,"mmm")</f>
        <v>Jul</v>
      </c>
      <c r="V2755">
        <f t="shared" ref="V2755:V2818" si="351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12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4">
        <f t="shared" si="348"/>
        <v>41863.636006944449</v>
      </c>
      <c r="T2756" s="14">
        <f t="shared" si="349"/>
        <v>41893.636006944449</v>
      </c>
      <c r="U2756" s="14" t="str">
        <f t="shared" si="350"/>
        <v>Aug</v>
      </c>
      <c r="V2756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52</v>
      </c>
      <c r="P2757" s="12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4">
        <f t="shared" si="348"/>
        <v>42072.790821759263</v>
      </c>
      <c r="T2757" s="14">
        <f t="shared" si="349"/>
        <v>42102.790821759263</v>
      </c>
      <c r="U2757" s="14" t="str">
        <f t="shared" si="350"/>
        <v>Mar</v>
      </c>
      <c r="V2757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10.48</v>
      </c>
      <c r="P2758" s="12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4">
        <f t="shared" si="348"/>
        <v>41620.90047453704</v>
      </c>
      <c r="T2758" s="14">
        <f t="shared" si="349"/>
        <v>41650.90047453704</v>
      </c>
      <c r="U2758" s="14" t="str">
        <f t="shared" si="350"/>
        <v>Dec</v>
      </c>
      <c r="V2758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0.66666666666666674</v>
      </c>
      <c r="P2759" s="12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4">
        <f t="shared" si="348"/>
        <v>42573.65662037037</v>
      </c>
      <c r="T2759" s="14">
        <f t="shared" si="349"/>
        <v>42588.65662037037</v>
      </c>
      <c r="U2759" s="14" t="str">
        <f t="shared" si="350"/>
        <v>Jul</v>
      </c>
      <c r="V2759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11.700000000000001</v>
      </c>
      <c r="P2760" s="12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4">
        <f t="shared" si="348"/>
        <v>42639.441932870366</v>
      </c>
      <c r="T2760" s="14">
        <f t="shared" si="349"/>
        <v>42653.441932870366</v>
      </c>
      <c r="U2760" s="14" t="str">
        <f t="shared" si="350"/>
        <v>Sep</v>
      </c>
      <c r="V2760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10.5</v>
      </c>
      <c r="P2761" s="12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4">
        <f t="shared" si="348"/>
        <v>42524.36650462963</v>
      </c>
      <c r="T2761" s="14">
        <f t="shared" si="349"/>
        <v>42567.36650462963</v>
      </c>
      <c r="U2761" s="14" t="str">
        <f t="shared" si="350"/>
        <v>Jun</v>
      </c>
      <c r="V2761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1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4">
        <f t="shared" si="348"/>
        <v>41415.461319444446</v>
      </c>
      <c r="T2762" s="14">
        <f t="shared" si="349"/>
        <v>41445.461319444446</v>
      </c>
      <c r="U2762" s="14" t="str">
        <f t="shared" si="350"/>
        <v>May</v>
      </c>
      <c r="V2762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0.72</v>
      </c>
      <c r="P2763" s="12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4">
        <f t="shared" si="348"/>
        <v>41247.063576388886</v>
      </c>
      <c r="T2763" s="14">
        <f t="shared" si="349"/>
        <v>41277.063576388886</v>
      </c>
      <c r="U2763" s="14" t="str">
        <f t="shared" si="350"/>
        <v>Dec</v>
      </c>
      <c r="V2763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0.76923076923076927</v>
      </c>
      <c r="P2764" s="12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4">
        <f t="shared" si="348"/>
        <v>40927.036979166667</v>
      </c>
      <c r="T2764" s="14">
        <f t="shared" si="349"/>
        <v>40986.995312500003</v>
      </c>
      <c r="U2764" s="14" t="str">
        <f t="shared" si="350"/>
        <v>Jan</v>
      </c>
      <c r="V2764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0.22842639593908631</v>
      </c>
      <c r="P2765" s="12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4">
        <f t="shared" si="348"/>
        <v>41373.579675925925</v>
      </c>
      <c r="T2765" s="14">
        <f t="shared" si="349"/>
        <v>41418.579675925925</v>
      </c>
      <c r="U2765" s="14" t="str">
        <f t="shared" si="350"/>
        <v>Apr</v>
      </c>
      <c r="V2765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</v>
      </c>
      <c r="P2766" s="12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4">
        <f t="shared" si="348"/>
        <v>41030.292025462964</v>
      </c>
      <c r="T2766" s="14">
        <f t="shared" si="349"/>
        <v>41059.791666666664</v>
      </c>
      <c r="U2766" s="14" t="str">
        <f t="shared" si="350"/>
        <v>May</v>
      </c>
      <c r="V2766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12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4">
        <f t="shared" si="348"/>
        <v>41194.579027777778</v>
      </c>
      <c r="T2767" s="14">
        <f t="shared" si="349"/>
        <v>41210.579027777778</v>
      </c>
      <c r="U2767" s="14" t="str">
        <f t="shared" si="350"/>
        <v>Oct</v>
      </c>
      <c r="V2767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2</v>
      </c>
      <c r="P2768" s="12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4">
        <f t="shared" si="348"/>
        <v>40736.668032407404</v>
      </c>
      <c r="T2768" s="14">
        <f t="shared" si="349"/>
        <v>40766.668032407404</v>
      </c>
      <c r="U2768" s="14" t="str">
        <f t="shared" si="350"/>
        <v>Jul</v>
      </c>
      <c r="V2768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0.85000000000000009</v>
      </c>
      <c r="P2769" s="12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4">
        <f t="shared" si="348"/>
        <v>42172.958912037036</v>
      </c>
      <c r="T2769" s="14">
        <f t="shared" si="349"/>
        <v>42232.958912037036</v>
      </c>
      <c r="U2769" s="14" t="str">
        <f t="shared" si="350"/>
        <v>Jun</v>
      </c>
      <c r="V2769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14.314285714285715</v>
      </c>
      <c r="P2770" s="12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4">
        <f t="shared" si="348"/>
        <v>40967.614849537036</v>
      </c>
      <c r="T2770" s="14">
        <f t="shared" si="349"/>
        <v>40997.573182870372</v>
      </c>
      <c r="U2770" s="14" t="str">
        <f t="shared" si="350"/>
        <v>Feb</v>
      </c>
      <c r="V2770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0.25</v>
      </c>
      <c r="P2771" s="12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4">
        <f t="shared" si="348"/>
        <v>41745.826273148145</v>
      </c>
      <c r="T2771" s="14">
        <f t="shared" si="349"/>
        <v>41795.826273148145</v>
      </c>
      <c r="U2771" s="14" t="str">
        <f t="shared" si="350"/>
        <v>Apr</v>
      </c>
      <c r="V2771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10.411249999999999</v>
      </c>
      <c r="P2772" s="1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4">
        <f t="shared" si="348"/>
        <v>41686.705208333333</v>
      </c>
      <c r="T2772" s="14">
        <f t="shared" si="349"/>
        <v>41716.663541666669</v>
      </c>
      <c r="U2772" s="14" t="str">
        <f t="shared" si="350"/>
        <v>Feb</v>
      </c>
      <c r="V2772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12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4">
        <f t="shared" si="348"/>
        <v>41257.531712962962</v>
      </c>
      <c r="T2773" s="14">
        <f t="shared" si="349"/>
        <v>41306.708333333336</v>
      </c>
      <c r="U2773" s="14" t="str">
        <f t="shared" si="350"/>
        <v>Dec</v>
      </c>
      <c r="V2773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12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4">
        <f t="shared" si="348"/>
        <v>41537.869143518517</v>
      </c>
      <c r="T2774" s="14">
        <f t="shared" si="349"/>
        <v>41552.869143518517</v>
      </c>
      <c r="U2774" s="14" t="str">
        <f t="shared" si="350"/>
        <v>Sep</v>
      </c>
      <c r="V2774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0.18867924528301888</v>
      </c>
      <c r="P2775" s="12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4">
        <f t="shared" si="348"/>
        <v>42474.86482638889</v>
      </c>
      <c r="T2775" s="14">
        <f t="shared" si="349"/>
        <v>42484.86482638889</v>
      </c>
      <c r="U2775" s="14" t="str">
        <f t="shared" si="350"/>
        <v>Apr</v>
      </c>
      <c r="V2775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14.249999999999998</v>
      </c>
      <c r="P2776" s="12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4">
        <f t="shared" si="348"/>
        <v>41311.126481481479</v>
      </c>
      <c r="T2776" s="14">
        <f t="shared" si="349"/>
        <v>41341.126481481479</v>
      </c>
      <c r="U2776" s="14" t="str">
        <f t="shared" si="350"/>
        <v>Feb</v>
      </c>
      <c r="V2776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3</v>
      </c>
      <c r="P2777" s="12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4">
        <f t="shared" si="348"/>
        <v>40863.013356481482</v>
      </c>
      <c r="T2777" s="14">
        <f t="shared" si="349"/>
        <v>40893.013356481482</v>
      </c>
      <c r="U2777" s="14" t="str">
        <f t="shared" si="350"/>
        <v>Nov</v>
      </c>
      <c r="V2777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7.8809523809523814</v>
      </c>
      <c r="P2778" s="12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4">
        <f t="shared" si="348"/>
        <v>42136.297175925924</v>
      </c>
      <c r="T2778" s="14">
        <f t="shared" si="349"/>
        <v>42167.297175925924</v>
      </c>
      <c r="U2778" s="14" t="str">
        <f t="shared" si="350"/>
        <v>May</v>
      </c>
      <c r="V2778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0.33333333333333337</v>
      </c>
      <c r="P2779" s="12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4">
        <f t="shared" si="348"/>
        <v>42172.669027777782</v>
      </c>
      <c r="T2779" s="14">
        <f t="shared" si="349"/>
        <v>42202.669027777782</v>
      </c>
      <c r="U2779" s="14" t="str">
        <f t="shared" si="350"/>
        <v>Jun</v>
      </c>
      <c r="V2779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25.545454545454543</v>
      </c>
      <c r="P2780" s="12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4">
        <f t="shared" si="348"/>
        <v>41846.978078703702</v>
      </c>
      <c r="T2780" s="14">
        <f t="shared" si="349"/>
        <v>41876.978078703702</v>
      </c>
      <c r="U2780" s="14" t="str">
        <f t="shared" si="350"/>
        <v>Jul</v>
      </c>
      <c r="V2780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</v>
      </c>
      <c r="P2781" s="12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4">
        <f t="shared" si="348"/>
        <v>42300.585891203707</v>
      </c>
      <c r="T2781" s="14">
        <f t="shared" si="349"/>
        <v>42330.627557870372</v>
      </c>
      <c r="U2781" s="14" t="str">
        <f t="shared" si="350"/>
        <v>Oct</v>
      </c>
      <c r="V2781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1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4">
        <f t="shared" si="348"/>
        <v>42774.447777777779</v>
      </c>
      <c r="T2782" s="14">
        <f t="shared" si="349"/>
        <v>42804.447777777779</v>
      </c>
      <c r="U2782" s="14" t="str">
        <f t="shared" si="350"/>
        <v>Feb</v>
      </c>
      <c r="V2782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105.28</v>
      </c>
      <c r="P2783" s="12">
        <f t="shared" si="345"/>
        <v>47</v>
      </c>
      <c r="Q2783" t="str">
        <f t="shared" si="346"/>
        <v>theater</v>
      </c>
      <c r="R2783" t="str">
        <f t="shared" si="347"/>
        <v>plays</v>
      </c>
      <c r="S2783" s="14">
        <f t="shared" si="348"/>
        <v>42018.94159722222</v>
      </c>
      <c r="T2783" s="14">
        <f t="shared" si="349"/>
        <v>42047.291666666672</v>
      </c>
      <c r="U2783" s="14" t="str">
        <f t="shared" si="350"/>
        <v>Jan</v>
      </c>
      <c r="V2783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120</v>
      </c>
      <c r="P2784" s="12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4">
        <f t="shared" si="348"/>
        <v>42026.924976851849</v>
      </c>
      <c r="T2784" s="14">
        <f t="shared" si="349"/>
        <v>42052.207638888889</v>
      </c>
      <c r="U2784" s="14" t="str">
        <f t="shared" si="350"/>
        <v>Jan</v>
      </c>
      <c r="V2784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114.5</v>
      </c>
      <c r="P2785" s="12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4">
        <f t="shared" si="348"/>
        <v>42103.535254629634</v>
      </c>
      <c r="T2785" s="14">
        <f t="shared" si="349"/>
        <v>42117.535254629634</v>
      </c>
      <c r="U2785" s="14" t="str">
        <f t="shared" si="350"/>
        <v>Apr</v>
      </c>
      <c r="V2785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119</v>
      </c>
      <c r="P2786" s="12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4">
        <f t="shared" si="348"/>
        <v>41920.787534722222</v>
      </c>
      <c r="T2786" s="14">
        <f t="shared" si="349"/>
        <v>41941.787534722222</v>
      </c>
      <c r="U2786" s="14" t="str">
        <f t="shared" si="350"/>
        <v>Oct</v>
      </c>
      <c r="V2786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104.67999999999999</v>
      </c>
      <c r="P2787" s="12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4">
        <f t="shared" si="348"/>
        <v>42558.189432870371</v>
      </c>
      <c r="T2787" s="14">
        <f t="shared" si="349"/>
        <v>42587.875</v>
      </c>
      <c r="U2787" s="14" t="str">
        <f t="shared" si="350"/>
        <v>Jul</v>
      </c>
      <c r="V2787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117.83999999999999</v>
      </c>
      <c r="P2788" s="12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4">
        <f t="shared" si="348"/>
        <v>41815.569212962961</v>
      </c>
      <c r="T2788" s="14">
        <f t="shared" si="349"/>
        <v>41829.569212962961</v>
      </c>
      <c r="U2788" s="14" t="str">
        <f t="shared" si="350"/>
        <v>Jun</v>
      </c>
      <c r="V2788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119.7</v>
      </c>
      <c r="P2789" s="12">
        <f t="shared" si="345"/>
        <v>31.5</v>
      </c>
      <c r="Q2789" t="str">
        <f t="shared" si="346"/>
        <v>theater</v>
      </c>
      <c r="R2789" t="str">
        <f t="shared" si="347"/>
        <v>plays</v>
      </c>
      <c r="S2789" s="14">
        <f t="shared" si="348"/>
        <v>41808.198518518519</v>
      </c>
      <c r="T2789" s="14">
        <f t="shared" si="349"/>
        <v>41838.198518518519</v>
      </c>
      <c r="U2789" s="14" t="str">
        <f t="shared" si="350"/>
        <v>Jun</v>
      </c>
      <c r="V2789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102.49999999999999</v>
      </c>
      <c r="P2790" s="12">
        <f t="shared" si="345"/>
        <v>102.5</v>
      </c>
      <c r="Q2790" t="str">
        <f t="shared" si="346"/>
        <v>theater</v>
      </c>
      <c r="R2790" t="str">
        <f t="shared" si="347"/>
        <v>plays</v>
      </c>
      <c r="S2790" s="14">
        <f t="shared" si="348"/>
        <v>42550.701886574068</v>
      </c>
      <c r="T2790" s="14">
        <f t="shared" si="349"/>
        <v>42580.701886574068</v>
      </c>
      <c r="U2790" s="14" t="str">
        <f t="shared" si="350"/>
        <v>Jun</v>
      </c>
      <c r="V2790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101.16666666666667</v>
      </c>
      <c r="P2791" s="12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4">
        <f t="shared" si="348"/>
        <v>42056.013124999998</v>
      </c>
      <c r="T2791" s="14">
        <f t="shared" si="349"/>
        <v>42075.166666666672</v>
      </c>
      <c r="U2791" s="14" t="str">
        <f t="shared" si="350"/>
        <v>Feb</v>
      </c>
      <c r="V2791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105.33333333333333</v>
      </c>
      <c r="P2792" s="1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4">
        <f t="shared" si="348"/>
        <v>42016.938692129625</v>
      </c>
      <c r="T2792" s="14">
        <f t="shared" si="349"/>
        <v>42046.938692129625</v>
      </c>
      <c r="U2792" s="14" t="str">
        <f t="shared" si="350"/>
        <v>Jan</v>
      </c>
      <c r="V2792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102.49999999999999</v>
      </c>
      <c r="P2793" s="12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4">
        <f t="shared" si="348"/>
        <v>42591.899988425925</v>
      </c>
      <c r="T2793" s="14">
        <f t="shared" si="349"/>
        <v>42622.166666666672</v>
      </c>
      <c r="U2793" s="14" t="str">
        <f t="shared" si="350"/>
        <v>Aug</v>
      </c>
      <c r="V2793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107.60000000000001</v>
      </c>
      <c r="P2794" s="12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4">
        <f t="shared" si="348"/>
        <v>42183.231006944443</v>
      </c>
      <c r="T2794" s="14">
        <f t="shared" si="349"/>
        <v>42228.231006944443</v>
      </c>
      <c r="U2794" s="14" t="str">
        <f t="shared" si="350"/>
        <v>Jun</v>
      </c>
      <c r="V2794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110.5675</v>
      </c>
      <c r="P2795" s="12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4">
        <f t="shared" si="348"/>
        <v>42176.419039351851</v>
      </c>
      <c r="T2795" s="14">
        <f t="shared" si="349"/>
        <v>42206.419039351851</v>
      </c>
      <c r="U2795" s="14" t="str">
        <f t="shared" si="350"/>
        <v>Jun</v>
      </c>
      <c r="V2795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150</v>
      </c>
      <c r="P2796" s="12">
        <f t="shared" si="345"/>
        <v>25</v>
      </c>
      <c r="Q2796" t="str">
        <f t="shared" si="346"/>
        <v>theater</v>
      </c>
      <c r="R2796" t="str">
        <f t="shared" si="347"/>
        <v>plays</v>
      </c>
      <c r="S2796" s="14">
        <f t="shared" si="348"/>
        <v>42416.691655092596</v>
      </c>
      <c r="T2796" s="14">
        <f t="shared" si="349"/>
        <v>42432.791666666672</v>
      </c>
      <c r="U2796" s="14" t="str">
        <f t="shared" si="350"/>
        <v>Feb</v>
      </c>
      <c r="V2796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104.28571428571429</v>
      </c>
      <c r="P2797" s="12">
        <f t="shared" si="345"/>
        <v>36.5</v>
      </c>
      <c r="Q2797" t="str">
        <f t="shared" si="346"/>
        <v>theater</v>
      </c>
      <c r="R2797" t="str">
        <f t="shared" si="347"/>
        <v>plays</v>
      </c>
      <c r="S2797" s="14">
        <f t="shared" si="348"/>
        <v>41780.525937500002</v>
      </c>
      <c r="T2797" s="14">
        <f t="shared" si="349"/>
        <v>41796.958333333336</v>
      </c>
      <c r="U2797" s="14" t="str">
        <f t="shared" si="350"/>
        <v>May</v>
      </c>
      <c r="V2797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115.5</v>
      </c>
      <c r="P2798" s="12">
        <f t="shared" si="345"/>
        <v>44</v>
      </c>
      <c r="Q2798" t="str">
        <f t="shared" si="346"/>
        <v>theater</v>
      </c>
      <c r="R2798" t="str">
        <f t="shared" si="347"/>
        <v>plays</v>
      </c>
      <c r="S2798" s="14">
        <f t="shared" si="348"/>
        <v>41795.528101851851</v>
      </c>
      <c r="T2798" s="14">
        <f t="shared" si="349"/>
        <v>41825.528101851851</v>
      </c>
      <c r="U2798" s="14" t="str">
        <f t="shared" si="350"/>
        <v>Jun</v>
      </c>
      <c r="V2798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102.64512500000001</v>
      </c>
      <c r="P2799" s="12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4">
        <f t="shared" si="348"/>
        <v>41798.94027777778</v>
      </c>
      <c r="T2799" s="14">
        <f t="shared" si="349"/>
        <v>41828.94027777778</v>
      </c>
      <c r="U2799" s="14" t="str">
        <f t="shared" si="350"/>
        <v>Jun</v>
      </c>
      <c r="V2799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101.4</v>
      </c>
      <c r="P2800" s="12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4">
        <f t="shared" si="348"/>
        <v>42201.675011574072</v>
      </c>
      <c r="T2800" s="14">
        <f t="shared" si="349"/>
        <v>42216.666666666672</v>
      </c>
      <c r="U2800" s="14" t="str">
        <f t="shared" si="350"/>
        <v>Jul</v>
      </c>
      <c r="V2800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116.6348</v>
      </c>
      <c r="P2801" s="12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4">
        <f t="shared" si="348"/>
        <v>42507.264699074076</v>
      </c>
      <c r="T2801" s="14">
        <f t="shared" si="349"/>
        <v>42538.666666666672</v>
      </c>
      <c r="U2801" s="14" t="str">
        <f t="shared" si="350"/>
        <v>May</v>
      </c>
      <c r="V2801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133</v>
      </c>
      <c r="P2802" s="1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4">
        <f t="shared" si="348"/>
        <v>41948.552847222221</v>
      </c>
      <c r="T2802" s="14">
        <f t="shared" si="349"/>
        <v>42008.552847222221</v>
      </c>
      <c r="U2802" s="14" t="str">
        <f t="shared" si="350"/>
        <v>Nov</v>
      </c>
      <c r="V2802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133.20000000000002</v>
      </c>
      <c r="P2803" s="12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4">
        <f t="shared" si="348"/>
        <v>41900.243159722224</v>
      </c>
      <c r="T2803" s="14">
        <f t="shared" si="349"/>
        <v>41922.458333333336</v>
      </c>
      <c r="U2803" s="14" t="str">
        <f t="shared" si="350"/>
        <v>Sep</v>
      </c>
      <c r="V2803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101.83333333333333</v>
      </c>
      <c r="P2804" s="12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4">
        <f t="shared" si="348"/>
        <v>42192.64707175926</v>
      </c>
      <c r="T2804" s="14">
        <f t="shared" si="349"/>
        <v>42222.64707175926</v>
      </c>
      <c r="U2804" s="14" t="str">
        <f t="shared" si="350"/>
        <v>Jul</v>
      </c>
      <c r="V2804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127.95</v>
      </c>
      <c r="P2805" s="12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4">
        <f t="shared" si="348"/>
        <v>42158.065694444449</v>
      </c>
      <c r="T2805" s="14">
        <f t="shared" si="349"/>
        <v>42201</v>
      </c>
      <c r="U2805" s="14" t="str">
        <f t="shared" si="350"/>
        <v>Jun</v>
      </c>
      <c r="V2805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114.99999999999999</v>
      </c>
      <c r="P2806" s="12">
        <f t="shared" si="345"/>
        <v>50</v>
      </c>
      <c r="Q2806" t="str">
        <f t="shared" si="346"/>
        <v>theater</v>
      </c>
      <c r="R2806" t="str">
        <f t="shared" si="347"/>
        <v>plays</v>
      </c>
      <c r="S2806" s="14">
        <f t="shared" si="348"/>
        <v>41881.453587962962</v>
      </c>
      <c r="T2806" s="14">
        <f t="shared" si="349"/>
        <v>41911.453587962962</v>
      </c>
      <c r="U2806" s="14" t="str">
        <f t="shared" si="350"/>
        <v>Aug</v>
      </c>
      <c r="V2806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110.00000000000001</v>
      </c>
      <c r="P2807" s="12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4">
        <f t="shared" si="348"/>
        <v>42213.505474537036</v>
      </c>
      <c r="T2807" s="14">
        <f t="shared" si="349"/>
        <v>42238.505474537036</v>
      </c>
      <c r="U2807" s="14" t="str">
        <f t="shared" si="350"/>
        <v>Jul</v>
      </c>
      <c r="V2807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112.1</v>
      </c>
      <c r="P2808" s="12">
        <f t="shared" si="345"/>
        <v>44.25</v>
      </c>
      <c r="Q2808" t="str">
        <f t="shared" si="346"/>
        <v>theater</v>
      </c>
      <c r="R2808" t="str">
        <f t="shared" si="347"/>
        <v>plays</v>
      </c>
      <c r="S2808" s="14">
        <f t="shared" si="348"/>
        <v>42185.267245370371</v>
      </c>
      <c r="T2808" s="14">
        <f t="shared" si="349"/>
        <v>42221.458333333328</v>
      </c>
      <c r="U2808" s="14" t="str">
        <f t="shared" si="350"/>
        <v>Jun</v>
      </c>
      <c r="V2808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126</v>
      </c>
      <c r="P2809" s="12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4">
        <f t="shared" si="348"/>
        <v>42154.873124999998</v>
      </c>
      <c r="T2809" s="14">
        <f t="shared" si="349"/>
        <v>42184.873124999998</v>
      </c>
      <c r="U2809" s="14" t="str">
        <f t="shared" si="350"/>
        <v>May</v>
      </c>
      <c r="V2809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100.24444444444444</v>
      </c>
      <c r="P2810" s="12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4">
        <f t="shared" si="348"/>
        <v>42208.84646990741</v>
      </c>
      <c r="T2810" s="14">
        <f t="shared" si="349"/>
        <v>42238.84646990741</v>
      </c>
      <c r="U2810" s="14" t="str">
        <f t="shared" si="350"/>
        <v>Jul</v>
      </c>
      <c r="V2810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102.4</v>
      </c>
      <c r="P2811" s="12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4">
        <f t="shared" si="348"/>
        <v>42451.496817129635</v>
      </c>
      <c r="T2811" s="14">
        <f t="shared" si="349"/>
        <v>42459.610416666663</v>
      </c>
      <c r="U2811" s="14" t="str">
        <f t="shared" si="350"/>
        <v>Mar</v>
      </c>
      <c r="V2811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108.2</v>
      </c>
      <c r="P2812" s="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4">
        <f t="shared" si="348"/>
        <v>41759.13962962963</v>
      </c>
      <c r="T2812" s="14">
        <f t="shared" si="349"/>
        <v>41791.165972222225</v>
      </c>
      <c r="U2812" s="14" t="str">
        <f t="shared" si="350"/>
        <v>Apr</v>
      </c>
      <c r="V2812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100.27</v>
      </c>
      <c r="P2813" s="12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4">
        <f t="shared" si="348"/>
        <v>42028.496562500004</v>
      </c>
      <c r="T2813" s="14">
        <f t="shared" si="349"/>
        <v>42058.496562500004</v>
      </c>
      <c r="U2813" s="14" t="str">
        <f t="shared" si="350"/>
        <v>Jan</v>
      </c>
      <c r="V2813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113.3</v>
      </c>
      <c r="P2814" s="12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4">
        <f t="shared" si="348"/>
        <v>42054.74418981481</v>
      </c>
      <c r="T2814" s="14">
        <f t="shared" si="349"/>
        <v>42100.166666666672</v>
      </c>
      <c r="U2814" s="14" t="str">
        <f t="shared" si="350"/>
        <v>Feb</v>
      </c>
      <c r="V2814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127.57571428571428</v>
      </c>
      <c r="P2815" s="12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4">
        <f t="shared" si="348"/>
        <v>42693.742604166662</v>
      </c>
      <c r="T2815" s="14">
        <f t="shared" si="349"/>
        <v>42718.742604166662</v>
      </c>
      <c r="U2815" s="14" t="str">
        <f t="shared" si="350"/>
        <v>Nov</v>
      </c>
      <c r="V2815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107.73333333333332</v>
      </c>
      <c r="P2816" s="12">
        <f t="shared" si="345"/>
        <v>25.25</v>
      </c>
      <c r="Q2816" t="str">
        <f t="shared" si="346"/>
        <v>theater</v>
      </c>
      <c r="R2816" t="str">
        <f t="shared" si="347"/>
        <v>plays</v>
      </c>
      <c r="S2816" s="14">
        <f t="shared" si="348"/>
        <v>42103.399479166663</v>
      </c>
      <c r="T2816" s="14">
        <f t="shared" si="349"/>
        <v>42133.399479166663</v>
      </c>
      <c r="U2816" s="14" t="str">
        <f t="shared" si="350"/>
        <v>Apr</v>
      </c>
      <c r="V2816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242</v>
      </c>
      <c r="P2817" s="12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4">
        <f t="shared" si="348"/>
        <v>42559.776724537034</v>
      </c>
      <c r="T2817" s="14">
        <f t="shared" si="349"/>
        <v>42589.776724537034</v>
      </c>
      <c r="U2817" s="14" t="str">
        <f t="shared" si="350"/>
        <v>Jul</v>
      </c>
      <c r="V2817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141.56666666666666</v>
      </c>
      <c r="P2818" s="12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4">
        <f t="shared" si="348"/>
        <v>42188.467499999999</v>
      </c>
      <c r="T2818" s="14">
        <f t="shared" si="349"/>
        <v>42218.666666666672</v>
      </c>
      <c r="U2818" s="14" t="str">
        <f t="shared" si="350"/>
        <v>Jul</v>
      </c>
      <c r="V2818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(E2819/D2819)*100</f>
        <v>130</v>
      </c>
      <c r="P2819" s="12">
        <f t="shared" ref="P2819:P2882" si="353">(E2819/L2819)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 - FIND("/",N2819))</f>
        <v>plays</v>
      </c>
      <c r="S2819" s="14">
        <f t="shared" ref="S2819:S2882" si="356">(((J2819/60)/60)/24)+DATE(1970,1,1)</f>
        <v>42023.634976851856</v>
      </c>
      <c r="T2819" s="14">
        <f t="shared" ref="T2819:T2882" si="357">(((I2819/60)/60)/24)+DATE(1970,1,1)</f>
        <v>42063.634976851856</v>
      </c>
      <c r="U2819" s="14" t="str">
        <f t="shared" ref="U2819:U2882" si="358">TEXT(S2819,"mmm")</f>
        <v>Jan</v>
      </c>
      <c r="V2819">
        <f t="shared" ref="V2819:V2882" si="35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106.03</v>
      </c>
      <c r="P2820" s="12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4">
        <f t="shared" si="356"/>
        <v>42250.598217592589</v>
      </c>
      <c r="T2820" s="14">
        <f t="shared" si="357"/>
        <v>42270.598217592589</v>
      </c>
      <c r="U2820" s="14" t="str">
        <f t="shared" si="358"/>
        <v>Sep</v>
      </c>
      <c r="V2820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104.80000000000001</v>
      </c>
      <c r="P2821" s="12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4">
        <f t="shared" si="356"/>
        <v>42139.525567129633</v>
      </c>
      <c r="T2821" s="14">
        <f t="shared" si="357"/>
        <v>42169.525567129633</v>
      </c>
      <c r="U2821" s="14" t="str">
        <f t="shared" si="358"/>
        <v>May</v>
      </c>
      <c r="V2821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136</v>
      </c>
      <c r="P2822" s="12">
        <f t="shared" si="353"/>
        <v>13.6</v>
      </c>
      <c r="Q2822" t="str">
        <f t="shared" si="354"/>
        <v>theater</v>
      </c>
      <c r="R2822" t="str">
        <f t="shared" si="355"/>
        <v>plays</v>
      </c>
      <c r="S2822" s="14">
        <f t="shared" si="356"/>
        <v>42401.610983796301</v>
      </c>
      <c r="T2822" s="14">
        <f t="shared" si="357"/>
        <v>42426</v>
      </c>
      <c r="U2822" s="14" t="str">
        <f t="shared" si="358"/>
        <v>Feb</v>
      </c>
      <c r="V2822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100</v>
      </c>
      <c r="P2823" s="12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4">
        <f t="shared" si="356"/>
        <v>41875.922858796301</v>
      </c>
      <c r="T2823" s="14">
        <f t="shared" si="357"/>
        <v>41905.922858796301</v>
      </c>
      <c r="U2823" s="14" t="str">
        <f t="shared" si="358"/>
        <v>Aug</v>
      </c>
      <c r="V2823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100</v>
      </c>
      <c r="P2824" s="12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4">
        <f t="shared" si="356"/>
        <v>42060.683935185181</v>
      </c>
      <c r="T2824" s="14">
        <f t="shared" si="357"/>
        <v>42090.642268518524</v>
      </c>
      <c r="U2824" s="14" t="str">
        <f t="shared" si="358"/>
        <v>Feb</v>
      </c>
      <c r="V2824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124</v>
      </c>
      <c r="P2825" s="12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4">
        <f t="shared" si="356"/>
        <v>42067.011643518519</v>
      </c>
      <c r="T2825" s="14">
        <f t="shared" si="357"/>
        <v>42094.957638888889</v>
      </c>
      <c r="U2825" s="14" t="str">
        <f t="shared" si="358"/>
        <v>Mar</v>
      </c>
      <c r="V2825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116.92307692307693</v>
      </c>
      <c r="P2826" s="12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4">
        <f t="shared" si="356"/>
        <v>42136.270787037036</v>
      </c>
      <c r="T2826" s="14">
        <f t="shared" si="357"/>
        <v>42168.071527777778</v>
      </c>
      <c r="U2826" s="14" t="str">
        <f t="shared" si="358"/>
        <v>May</v>
      </c>
      <c r="V2826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103.33333333333334</v>
      </c>
      <c r="P2827" s="12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4">
        <f t="shared" si="356"/>
        <v>42312.792662037042</v>
      </c>
      <c r="T2827" s="14">
        <f t="shared" si="357"/>
        <v>42342.792662037042</v>
      </c>
      <c r="U2827" s="14" t="str">
        <f t="shared" si="358"/>
        <v>Nov</v>
      </c>
      <c r="V2827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107.74999999999999</v>
      </c>
      <c r="P2828" s="12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4">
        <f t="shared" si="356"/>
        <v>42171.034861111111</v>
      </c>
      <c r="T2828" s="14">
        <f t="shared" si="357"/>
        <v>42195.291666666672</v>
      </c>
      <c r="U2828" s="14" t="str">
        <f t="shared" si="358"/>
        <v>Jun</v>
      </c>
      <c r="V2828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120.24999999999999</v>
      </c>
      <c r="P2829" s="12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4">
        <f t="shared" si="356"/>
        <v>42494.683634259258</v>
      </c>
      <c r="T2829" s="14">
        <f t="shared" si="357"/>
        <v>42524.6875</v>
      </c>
      <c r="U2829" s="14" t="str">
        <f t="shared" si="358"/>
        <v>May</v>
      </c>
      <c r="V2829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100.37894736842105</v>
      </c>
      <c r="P2830" s="12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4">
        <f t="shared" si="356"/>
        <v>42254.264687499999</v>
      </c>
      <c r="T2830" s="14">
        <f t="shared" si="357"/>
        <v>42279.958333333328</v>
      </c>
      <c r="U2830" s="14" t="str">
        <f t="shared" si="358"/>
        <v>Sep</v>
      </c>
      <c r="V2830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106.52</v>
      </c>
      <c r="P2831" s="12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4">
        <f t="shared" si="356"/>
        <v>42495.434236111112</v>
      </c>
      <c r="T2831" s="14">
        <f t="shared" si="357"/>
        <v>42523.434236111112</v>
      </c>
      <c r="U2831" s="14" t="str">
        <f t="shared" si="358"/>
        <v>May</v>
      </c>
      <c r="V2831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100</v>
      </c>
      <c r="P2832" s="1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4">
        <f t="shared" si="356"/>
        <v>41758.839675925927</v>
      </c>
      <c r="T2832" s="14">
        <f t="shared" si="357"/>
        <v>41771.165972222225</v>
      </c>
      <c r="U2832" s="14" t="str">
        <f t="shared" si="358"/>
        <v>Apr</v>
      </c>
      <c r="V2832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110.66666666666667</v>
      </c>
      <c r="P2833" s="12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4">
        <f t="shared" si="356"/>
        <v>42171.824884259258</v>
      </c>
      <c r="T2833" s="14">
        <f t="shared" si="357"/>
        <v>42201.824884259258</v>
      </c>
      <c r="U2833" s="14" t="str">
        <f t="shared" si="358"/>
        <v>Jun</v>
      </c>
      <c r="V2833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114.71959999999999</v>
      </c>
      <c r="P2834" s="12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4">
        <f t="shared" si="356"/>
        <v>41938.709421296298</v>
      </c>
      <c r="T2834" s="14">
        <f t="shared" si="357"/>
        <v>41966.916666666672</v>
      </c>
      <c r="U2834" s="14" t="str">
        <f t="shared" si="358"/>
        <v>Oct</v>
      </c>
      <c r="V2834">
        <f t="shared" si="35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108.25925925925925</v>
      </c>
      <c r="P2835" s="12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4">
        <f t="shared" si="356"/>
        <v>42268.127696759257</v>
      </c>
      <c r="T2835" s="14">
        <f t="shared" si="357"/>
        <v>42288.083333333328</v>
      </c>
      <c r="U2835" s="14" t="str">
        <f t="shared" si="358"/>
        <v>Sep</v>
      </c>
      <c r="V2835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170</v>
      </c>
      <c r="P2836" s="12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4">
        <f t="shared" si="356"/>
        <v>42019.959837962961</v>
      </c>
      <c r="T2836" s="14">
        <f t="shared" si="357"/>
        <v>42034.959837962961</v>
      </c>
      <c r="U2836" s="14" t="str">
        <f t="shared" si="358"/>
        <v>Jan</v>
      </c>
      <c r="V2836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187.09899999999999</v>
      </c>
      <c r="P2837" s="12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4">
        <f t="shared" si="356"/>
        <v>42313.703900462962</v>
      </c>
      <c r="T2837" s="14">
        <f t="shared" si="357"/>
        <v>42343</v>
      </c>
      <c r="U2837" s="14" t="str">
        <f t="shared" si="358"/>
        <v>Nov</v>
      </c>
      <c r="V2837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107.77777777777777</v>
      </c>
      <c r="P2838" s="12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4">
        <f t="shared" si="356"/>
        <v>42746.261782407411</v>
      </c>
      <c r="T2838" s="14">
        <f t="shared" si="357"/>
        <v>42784.207638888889</v>
      </c>
      <c r="U2838" s="14" t="str">
        <f t="shared" si="358"/>
        <v>Jan</v>
      </c>
      <c r="V2838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100</v>
      </c>
      <c r="P2839" s="12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4">
        <f t="shared" si="356"/>
        <v>42307.908379629633</v>
      </c>
      <c r="T2839" s="14">
        <f t="shared" si="357"/>
        <v>42347.950046296297</v>
      </c>
      <c r="U2839" s="14" t="str">
        <f t="shared" si="358"/>
        <v>Oct</v>
      </c>
      <c r="V2839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120.24999999999999</v>
      </c>
      <c r="P2840" s="12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4">
        <f t="shared" si="356"/>
        <v>41842.607592592591</v>
      </c>
      <c r="T2840" s="14">
        <f t="shared" si="357"/>
        <v>41864.916666666664</v>
      </c>
      <c r="U2840" s="14" t="str">
        <f t="shared" si="358"/>
        <v>Jul</v>
      </c>
      <c r="V2840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111.42857142857143</v>
      </c>
      <c r="P2841" s="12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4">
        <f t="shared" si="356"/>
        <v>41853.240208333329</v>
      </c>
      <c r="T2841" s="14">
        <f t="shared" si="357"/>
        <v>41876.207638888889</v>
      </c>
      <c r="U2841" s="14" t="str">
        <f t="shared" si="358"/>
        <v>Aug</v>
      </c>
      <c r="V2841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104</v>
      </c>
      <c r="P2842" s="1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4">
        <f t="shared" si="356"/>
        <v>42060.035636574074</v>
      </c>
      <c r="T2842" s="14">
        <f t="shared" si="357"/>
        <v>42081.708333333328</v>
      </c>
      <c r="U2842" s="14" t="str">
        <f t="shared" si="358"/>
        <v>Feb</v>
      </c>
      <c r="V2842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1</v>
      </c>
      <c r="P2843" s="12">
        <f t="shared" si="353"/>
        <v>10</v>
      </c>
      <c r="Q2843" t="str">
        <f t="shared" si="354"/>
        <v>theater</v>
      </c>
      <c r="R2843" t="str">
        <f t="shared" si="355"/>
        <v>plays</v>
      </c>
      <c r="S2843" s="14">
        <f t="shared" si="356"/>
        <v>42291.739548611105</v>
      </c>
      <c r="T2843" s="14">
        <f t="shared" si="357"/>
        <v>42351.781215277777</v>
      </c>
      <c r="U2843" s="14" t="str">
        <f t="shared" si="358"/>
        <v>Oct</v>
      </c>
      <c r="V2843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12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4">
        <f t="shared" si="356"/>
        <v>41784.952488425923</v>
      </c>
      <c r="T2844" s="14">
        <f t="shared" si="357"/>
        <v>41811.458333333336</v>
      </c>
      <c r="U2844" s="14" t="str">
        <f t="shared" si="358"/>
        <v>May</v>
      </c>
      <c r="V2844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12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4">
        <f t="shared" si="356"/>
        <v>42492.737847222219</v>
      </c>
      <c r="T2845" s="14">
        <f t="shared" si="357"/>
        <v>42534.166666666672</v>
      </c>
      <c r="U2845" s="14" t="str">
        <f t="shared" si="358"/>
        <v>May</v>
      </c>
      <c r="V2845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5.4545454545454541</v>
      </c>
      <c r="P2846" s="12">
        <f t="shared" si="353"/>
        <v>30</v>
      </c>
      <c r="Q2846" t="str">
        <f t="shared" si="354"/>
        <v>theater</v>
      </c>
      <c r="R2846" t="str">
        <f t="shared" si="355"/>
        <v>plays</v>
      </c>
      <c r="S2846" s="14">
        <f t="shared" si="356"/>
        <v>42709.546064814815</v>
      </c>
      <c r="T2846" s="14">
        <f t="shared" si="357"/>
        <v>42739.546064814815</v>
      </c>
      <c r="U2846" s="14" t="str">
        <f t="shared" si="358"/>
        <v>Dec</v>
      </c>
      <c r="V2846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31.546666666666667</v>
      </c>
      <c r="P2847" s="12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4">
        <f t="shared" si="356"/>
        <v>42103.016585648147</v>
      </c>
      <c r="T2847" s="14">
        <f t="shared" si="357"/>
        <v>42163.016585648147</v>
      </c>
      <c r="U2847" s="14" t="str">
        <f t="shared" si="358"/>
        <v>Apr</v>
      </c>
      <c r="V2847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12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4">
        <f t="shared" si="356"/>
        <v>42108.692060185189</v>
      </c>
      <c r="T2848" s="14">
        <f t="shared" si="357"/>
        <v>42153.692060185189</v>
      </c>
      <c r="U2848" s="14" t="str">
        <f t="shared" si="358"/>
        <v>Apr</v>
      </c>
      <c r="V2848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12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4">
        <f t="shared" si="356"/>
        <v>42453.806307870371</v>
      </c>
      <c r="T2849" s="14">
        <f t="shared" si="357"/>
        <v>42513.806307870371</v>
      </c>
      <c r="U2849" s="14" t="str">
        <f t="shared" si="358"/>
        <v>Mar</v>
      </c>
      <c r="V2849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0.2</v>
      </c>
      <c r="P2850" s="12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4">
        <f t="shared" si="356"/>
        <v>42123.648831018523</v>
      </c>
      <c r="T2850" s="14">
        <f t="shared" si="357"/>
        <v>42153.648831018523</v>
      </c>
      <c r="U2850" s="14" t="str">
        <f t="shared" si="358"/>
        <v>Apr</v>
      </c>
      <c r="V2850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1</v>
      </c>
      <c r="P2851" s="12">
        <f t="shared" si="353"/>
        <v>5</v>
      </c>
      <c r="Q2851" t="str">
        <f t="shared" si="354"/>
        <v>theater</v>
      </c>
      <c r="R2851" t="str">
        <f t="shared" si="355"/>
        <v>plays</v>
      </c>
      <c r="S2851" s="14">
        <f t="shared" si="356"/>
        <v>42453.428240740745</v>
      </c>
      <c r="T2851" s="14">
        <f t="shared" si="357"/>
        <v>42483.428240740745</v>
      </c>
      <c r="U2851" s="14" t="str">
        <f t="shared" si="358"/>
        <v>Mar</v>
      </c>
      <c r="V2851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3.8875000000000002</v>
      </c>
      <c r="P2852" s="1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4">
        <f t="shared" si="356"/>
        <v>41858.007071759261</v>
      </c>
      <c r="T2852" s="14">
        <f t="shared" si="357"/>
        <v>41888.007071759261</v>
      </c>
      <c r="U2852" s="14" t="str">
        <f t="shared" si="358"/>
        <v>Aug</v>
      </c>
      <c r="V2852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12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4">
        <f t="shared" si="356"/>
        <v>42390.002650462964</v>
      </c>
      <c r="T2853" s="14">
        <f t="shared" si="357"/>
        <v>42398.970138888893</v>
      </c>
      <c r="U2853" s="14" t="str">
        <f t="shared" si="358"/>
        <v>Jan</v>
      </c>
      <c r="V2853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</v>
      </c>
      <c r="P2854" s="12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4">
        <f t="shared" si="356"/>
        <v>41781.045173611114</v>
      </c>
      <c r="T2854" s="14">
        <f t="shared" si="357"/>
        <v>41811.045173611114</v>
      </c>
      <c r="U2854" s="14" t="str">
        <f t="shared" si="358"/>
        <v>May</v>
      </c>
      <c r="V2854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12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4">
        <f t="shared" si="356"/>
        <v>41836.190937499996</v>
      </c>
      <c r="T2855" s="14">
        <f t="shared" si="357"/>
        <v>41896.190937499996</v>
      </c>
      <c r="U2855" s="14" t="str">
        <f t="shared" si="358"/>
        <v>Jul</v>
      </c>
      <c r="V2855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41.699999999999996</v>
      </c>
      <c r="P2856" s="12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4">
        <f t="shared" si="356"/>
        <v>42111.71665509259</v>
      </c>
      <c r="T2856" s="14">
        <f t="shared" si="357"/>
        <v>42131.71665509259</v>
      </c>
      <c r="U2856" s="14" t="str">
        <f t="shared" si="358"/>
        <v>Apr</v>
      </c>
      <c r="V2856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50</v>
      </c>
      <c r="P2857" s="12">
        <f t="shared" si="353"/>
        <v>60</v>
      </c>
      <c r="Q2857" t="str">
        <f t="shared" si="354"/>
        <v>theater</v>
      </c>
      <c r="R2857" t="str">
        <f t="shared" si="355"/>
        <v>plays</v>
      </c>
      <c r="S2857" s="14">
        <f t="shared" si="356"/>
        <v>42370.007766203707</v>
      </c>
      <c r="T2857" s="14">
        <f t="shared" si="357"/>
        <v>42398.981944444444</v>
      </c>
      <c r="U2857" s="14" t="str">
        <f t="shared" si="358"/>
        <v>Jan</v>
      </c>
      <c r="V2857">
        <f t="shared" si="35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4.8666666666666663</v>
      </c>
      <c r="P2858" s="12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4">
        <f t="shared" si="356"/>
        <v>42165.037581018521</v>
      </c>
      <c r="T2858" s="14">
        <f t="shared" si="357"/>
        <v>42224.898611111115</v>
      </c>
      <c r="U2858" s="14" t="str">
        <f t="shared" si="358"/>
        <v>Jun</v>
      </c>
      <c r="V2858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19.736842105263158</v>
      </c>
      <c r="P2859" s="12">
        <f t="shared" si="353"/>
        <v>500</v>
      </c>
      <c r="Q2859" t="str">
        <f t="shared" si="354"/>
        <v>theater</v>
      </c>
      <c r="R2859" t="str">
        <f t="shared" si="355"/>
        <v>plays</v>
      </c>
      <c r="S2859" s="14">
        <f t="shared" si="356"/>
        <v>42726.920081018514</v>
      </c>
      <c r="T2859" s="14">
        <f t="shared" si="357"/>
        <v>42786.75</v>
      </c>
      <c r="U2859" s="14" t="str">
        <f t="shared" si="358"/>
        <v>Dec</v>
      </c>
      <c r="V2859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12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4">
        <f t="shared" si="356"/>
        <v>41954.545081018514</v>
      </c>
      <c r="T2860" s="14">
        <f t="shared" si="357"/>
        <v>41978.477777777778</v>
      </c>
      <c r="U2860" s="14" t="str">
        <f t="shared" si="358"/>
        <v>Nov</v>
      </c>
      <c r="V2860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</v>
      </c>
      <c r="P2861" s="12">
        <f t="shared" si="353"/>
        <v>35</v>
      </c>
      <c r="Q2861" t="str">
        <f t="shared" si="354"/>
        <v>theater</v>
      </c>
      <c r="R2861" t="str">
        <f t="shared" si="355"/>
        <v>plays</v>
      </c>
      <c r="S2861" s="14">
        <f t="shared" si="356"/>
        <v>42233.362314814818</v>
      </c>
      <c r="T2861" s="14">
        <f t="shared" si="357"/>
        <v>42293.362314814818</v>
      </c>
      <c r="U2861" s="14" t="str">
        <f t="shared" si="358"/>
        <v>Aug</v>
      </c>
      <c r="V2861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</v>
      </c>
      <c r="P2862" s="1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4">
        <f t="shared" si="356"/>
        <v>42480.800648148142</v>
      </c>
      <c r="T2862" s="14">
        <f t="shared" si="357"/>
        <v>42540.800648148142</v>
      </c>
      <c r="U2862" s="14" t="str">
        <f t="shared" si="358"/>
        <v>Apr</v>
      </c>
      <c r="V2862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32</v>
      </c>
      <c r="P2863" s="12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4">
        <f t="shared" si="356"/>
        <v>42257.590833333335</v>
      </c>
      <c r="T2863" s="14">
        <f t="shared" si="357"/>
        <v>42271.590833333335</v>
      </c>
      <c r="U2863" s="14" t="str">
        <f t="shared" si="358"/>
        <v>Sep</v>
      </c>
      <c r="V2863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0.43307086614173229</v>
      </c>
      <c r="P2864" s="12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4">
        <f t="shared" si="356"/>
        <v>41784.789687500001</v>
      </c>
      <c r="T2864" s="14">
        <f t="shared" si="357"/>
        <v>41814.789687500001</v>
      </c>
      <c r="U2864" s="14" t="str">
        <f t="shared" si="358"/>
        <v>May</v>
      </c>
      <c r="V2864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0.04</v>
      </c>
      <c r="P2865" s="12">
        <f t="shared" si="353"/>
        <v>20</v>
      </c>
      <c r="Q2865" t="str">
        <f t="shared" si="354"/>
        <v>theater</v>
      </c>
      <c r="R2865" t="str">
        <f t="shared" si="355"/>
        <v>plays</v>
      </c>
      <c r="S2865" s="14">
        <f t="shared" si="356"/>
        <v>41831.675034722226</v>
      </c>
      <c r="T2865" s="14">
        <f t="shared" si="357"/>
        <v>41891.675034722226</v>
      </c>
      <c r="U2865" s="14" t="str">
        <f t="shared" si="358"/>
        <v>Jul</v>
      </c>
      <c r="V2865">
        <f t="shared" si="35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</v>
      </c>
      <c r="P2866" s="12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4">
        <f t="shared" si="356"/>
        <v>42172.613506944443</v>
      </c>
      <c r="T2866" s="14">
        <f t="shared" si="357"/>
        <v>42202.554166666669</v>
      </c>
      <c r="U2866" s="14" t="str">
        <f t="shared" si="358"/>
        <v>Jun</v>
      </c>
      <c r="V2866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12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4">
        <f t="shared" si="356"/>
        <v>41950.114108796297</v>
      </c>
      <c r="T2867" s="14">
        <f t="shared" si="357"/>
        <v>42010.114108796297</v>
      </c>
      <c r="U2867" s="14" t="str">
        <f t="shared" si="358"/>
        <v>Nov</v>
      </c>
      <c r="V2867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0.89999999999999991</v>
      </c>
      <c r="P2868" s="12">
        <f t="shared" si="353"/>
        <v>22.5</v>
      </c>
      <c r="Q2868" t="str">
        <f t="shared" si="354"/>
        <v>theater</v>
      </c>
      <c r="R2868" t="str">
        <f t="shared" si="355"/>
        <v>plays</v>
      </c>
      <c r="S2868" s="14">
        <f t="shared" si="356"/>
        <v>42627.955104166671</v>
      </c>
      <c r="T2868" s="14">
        <f t="shared" si="357"/>
        <v>42657.916666666672</v>
      </c>
      <c r="U2868" s="14" t="str">
        <f t="shared" si="358"/>
        <v>Sep</v>
      </c>
      <c r="V2868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20.16</v>
      </c>
      <c r="P2869" s="12">
        <f t="shared" si="353"/>
        <v>50.4</v>
      </c>
      <c r="Q2869" t="str">
        <f t="shared" si="354"/>
        <v>theater</v>
      </c>
      <c r="R2869" t="str">
        <f t="shared" si="355"/>
        <v>plays</v>
      </c>
      <c r="S2869" s="14">
        <f t="shared" si="356"/>
        <v>42531.195277777777</v>
      </c>
      <c r="T2869" s="14">
        <f t="shared" si="357"/>
        <v>42555.166666666672</v>
      </c>
      <c r="U2869" s="14" t="str">
        <f t="shared" si="358"/>
        <v>Jun</v>
      </c>
      <c r="V2869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42.011733333333332</v>
      </c>
      <c r="P2870" s="12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4">
        <f t="shared" si="356"/>
        <v>42618.827013888891</v>
      </c>
      <c r="T2870" s="14">
        <f t="shared" si="357"/>
        <v>42648.827013888891</v>
      </c>
      <c r="U2870" s="14" t="str">
        <f t="shared" si="358"/>
        <v>Sep</v>
      </c>
      <c r="V2870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0.88500000000000001</v>
      </c>
      <c r="P2871" s="12">
        <f t="shared" si="353"/>
        <v>35.4</v>
      </c>
      <c r="Q2871" t="str">
        <f t="shared" si="354"/>
        <v>theater</v>
      </c>
      <c r="R2871" t="str">
        <f t="shared" si="355"/>
        <v>plays</v>
      </c>
      <c r="S2871" s="14">
        <f t="shared" si="356"/>
        <v>42540.593530092592</v>
      </c>
      <c r="T2871" s="14">
        <f t="shared" si="357"/>
        <v>42570.593530092592</v>
      </c>
      <c r="U2871" s="14" t="str">
        <f t="shared" si="358"/>
        <v>Jun</v>
      </c>
      <c r="V2871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15</v>
      </c>
      <c r="P2872" s="1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4">
        <f t="shared" si="356"/>
        <v>41746.189409722225</v>
      </c>
      <c r="T2872" s="14">
        <f t="shared" si="357"/>
        <v>41776.189409722225</v>
      </c>
      <c r="U2872" s="14" t="str">
        <f t="shared" si="358"/>
        <v>Apr</v>
      </c>
      <c r="V2872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4.67</v>
      </c>
      <c r="P2873" s="12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4">
        <f t="shared" si="356"/>
        <v>41974.738576388889</v>
      </c>
      <c r="T2873" s="14">
        <f t="shared" si="357"/>
        <v>41994.738576388889</v>
      </c>
      <c r="U2873" s="14" t="str">
        <f t="shared" si="358"/>
        <v>Dec</v>
      </c>
      <c r="V2873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12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4">
        <f t="shared" si="356"/>
        <v>42115.11618055556</v>
      </c>
      <c r="T2874" s="14">
        <f t="shared" si="357"/>
        <v>42175.11618055556</v>
      </c>
      <c r="U2874" s="14" t="str">
        <f t="shared" si="358"/>
        <v>Apr</v>
      </c>
      <c r="V2874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38.119999999999997</v>
      </c>
      <c r="P2875" s="12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4">
        <f t="shared" si="356"/>
        <v>42002.817488425921</v>
      </c>
      <c r="T2875" s="14">
        <f t="shared" si="357"/>
        <v>42032.817488425921</v>
      </c>
      <c r="U2875" s="14" t="str">
        <f t="shared" si="358"/>
        <v>Dec</v>
      </c>
      <c r="V2875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5.42</v>
      </c>
      <c r="P2876" s="12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4">
        <f t="shared" si="356"/>
        <v>42722.84474537037</v>
      </c>
      <c r="T2876" s="14">
        <f t="shared" si="357"/>
        <v>42752.84474537037</v>
      </c>
      <c r="U2876" s="14" t="str">
        <f t="shared" si="358"/>
        <v>Dec</v>
      </c>
      <c r="V2876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3.4999999999999996E-2</v>
      </c>
      <c r="P2877" s="12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4">
        <f t="shared" si="356"/>
        <v>42465.128391203703</v>
      </c>
      <c r="T2877" s="14">
        <f t="shared" si="357"/>
        <v>42495.128391203703</v>
      </c>
      <c r="U2877" s="14" t="str">
        <f t="shared" si="358"/>
        <v>Apr</v>
      </c>
      <c r="V2877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12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4">
        <f t="shared" si="356"/>
        <v>42171.743969907402</v>
      </c>
      <c r="T2878" s="14">
        <f t="shared" si="357"/>
        <v>42201.743969907402</v>
      </c>
      <c r="U2878" s="14" t="str">
        <f t="shared" si="358"/>
        <v>Jun</v>
      </c>
      <c r="V2878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10.833333333333334</v>
      </c>
      <c r="P2879" s="12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4">
        <f t="shared" si="356"/>
        <v>42672.955138888887</v>
      </c>
      <c r="T2879" s="14">
        <f t="shared" si="357"/>
        <v>42704.708333333328</v>
      </c>
      <c r="U2879" s="14" t="str">
        <f t="shared" si="358"/>
        <v>Oct</v>
      </c>
      <c r="V2879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</v>
      </c>
      <c r="P2880" s="12">
        <f t="shared" si="353"/>
        <v>15.75</v>
      </c>
      <c r="Q2880" t="str">
        <f t="shared" si="354"/>
        <v>theater</v>
      </c>
      <c r="R2880" t="str">
        <f t="shared" si="355"/>
        <v>plays</v>
      </c>
      <c r="S2880" s="14">
        <f t="shared" si="356"/>
        <v>42128.615682870368</v>
      </c>
      <c r="T2880" s="14">
        <f t="shared" si="357"/>
        <v>42188.615682870368</v>
      </c>
      <c r="U2880" s="14" t="str">
        <f t="shared" si="358"/>
        <v>May</v>
      </c>
      <c r="V2880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0.2589285714285714</v>
      </c>
      <c r="P2881" s="12">
        <f t="shared" si="353"/>
        <v>29</v>
      </c>
      <c r="Q2881" t="str">
        <f t="shared" si="354"/>
        <v>theater</v>
      </c>
      <c r="R2881" t="str">
        <f t="shared" si="355"/>
        <v>plays</v>
      </c>
      <c r="S2881" s="14">
        <f t="shared" si="356"/>
        <v>42359.725243055553</v>
      </c>
      <c r="T2881" s="14">
        <f t="shared" si="357"/>
        <v>42389.725243055553</v>
      </c>
      <c r="U2881" s="14" t="str">
        <f t="shared" si="358"/>
        <v>Dec</v>
      </c>
      <c r="V2881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23.333333333333332</v>
      </c>
      <c r="P2882" s="1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4">
        <f t="shared" si="356"/>
        <v>42192.905694444446</v>
      </c>
      <c r="T2882" s="14">
        <f t="shared" si="357"/>
        <v>42236.711805555555</v>
      </c>
      <c r="U2882" s="14" t="str">
        <f t="shared" si="358"/>
        <v>Jul</v>
      </c>
      <c r="V2882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(E2883/D2883)*100</f>
        <v>0</v>
      </c>
      <c r="P2883" s="12" t="e">
        <f t="shared" ref="P2883:P2946" si="361">(E2883/L2883)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 - FIND("/",N2883))</f>
        <v>plays</v>
      </c>
      <c r="S2883" s="14">
        <f t="shared" ref="S2883:S2946" si="364">(((J2883/60)/60)/24)+DATE(1970,1,1)</f>
        <v>41916.597638888888</v>
      </c>
      <c r="T2883" s="14">
        <f t="shared" ref="T2883:T2946" si="365">(((I2883/60)/60)/24)+DATE(1970,1,1)</f>
        <v>41976.639305555553</v>
      </c>
      <c r="U2883" s="14" t="str">
        <f t="shared" ref="U2883:U2946" si="366">TEXT(S2883,"mmm")</f>
        <v>Oct</v>
      </c>
      <c r="V2883">
        <f t="shared" ref="V2883:V2946" si="367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33.6</v>
      </c>
      <c r="P2884" s="12">
        <f t="shared" si="361"/>
        <v>63</v>
      </c>
      <c r="Q2884" t="str">
        <f t="shared" si="362"/>
        <v>theater</v>
      </c>
      <c r="R2884" t="str">
        <f t="shared" si="363"/>
        <v>plays</v>
      </c>
      <c r="S2884" s="14">
        <f t="shared" si="364"/>
        <v>42461.596273148149</v>
      </c>
      <c r="T2884" s="14">
        <f t="shared" si="365"/>
        <v>42491.596273148149</v>
      </c>
      <c r="U2884" s="14" t="str">
        <f t="shared" si="366"/>
        <v>Apr</v>
      </c>
      <c r="V2884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19.079999999999998</v>
      </c>
      <c r="P2885" s="12">
        <f t="shared" si="361"/>
        <v>381.6</v>
      </c>
      <c r="Q2885" t="str">
        <f t="shared" si="362"/>
        <v>theater</v>
      </c>
      <c r="R2885" t="str">
        <f t="shared" si="363"/>
        <v>plays</v>
      </c>
      <c r="S2885" s="14">
        <f t="shared" si="364"/>
        <v>42370.90320601852</v>
      </c>
      <c r="T2885" s="14">
        <f t="shared" si="365"/>
        <v>42406.207638888889</v>
      </c>
      <c r="U2885" s="14" t="str">
        <f t="shared" si="366"/>
        <v>Jan</v>
      </c>
      <c r="V2885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0.41111111111111115</v>
      </c>
      <c r="P2886" s="12">
        <f t="shared" si="361"/>
        <v>46.25</v>
      </c>
      <c r="Q2886" t="str">
        <f t="shared" si="362"/>
        <v>theater</v>
      </c>
      <c r="R2886" t="str">
        <f t="shared" si="363"/>
        <v>plays</v>
      </c>
      <c r="S2886" s="14">
        <f t="shared" si="364"/>
        <v>41948.727256944447</v>
      </c>
      <c r="T2886" s="14">
        <f t="shared" si="365"/>
        <v>41978.727256944447</v>
      </c>
      <c r="U2886" s="14" t="str">
        <f t="shared" si="366"/>
        <v>Nov</v>
      </c>
      <c r="V2886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32.5</v>
      </c>
      <c r="P2887" s="12">
        <f t="shared" si="361"/>
        <v>26</v>
      </c>
      <c r="Q2887" t="str">
        <f t="shared" si="362"/>
        <v>theater</v>
      </c>
      <c r="R2887" t="str">
        <f t="shared" si="363"/>
        <v>plays</v>
      </c>
      <c r="S2887" s="14">
        <f t="shared" si="364"/>
        <v>42047.07640046296</v>
      </c>
      <c r="T2887" s="14">
        <f t="shared" si="365"/>
        <v>42077.034733796296</v>
      </c>
      <c r="U2887" s="14" t="str">
        <f t="shared" si="366"/>
        <v>Feb</v>
      </c>
      <c r="V2887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5</v>
      </c>
      <c r="P2888" s="12">
        <f t="shared" si="361"/>
        <v>10</v>
      </c>
      <c r="Q2888" t="str">
        <f t="shared" si="362"/>
        <v>theater</v>
      </c>
      <c r="R2888" t="str">
        <f t="shared" si="363"/>
        <v>plays</v>
      </c>
      <c r="S2888" s="14">
        <f t="shared" si="364"/>
        <v>42261.632916666669</v>
      </c>
      <c r="T2888" s="14">
        <f t="shared" si="365"/>
        <v>42266.165972222225</v>
      </c>
      <c r="U2888" s="14" t="str">
        <f t="shared" si="366"/>
        <v>Sep</v>
      </c>
      <c r="V2888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0.16666666666666669</v>
      </c>
      <c r="P2889" s="12">
        <f t="shared" si="361"/>
        <v>5</v>
      </c>
      <c r="Q2889" t="str">
        <f t="shared" si="362"/>
        <v>theater</v>
      </c>
      <c r="R2889" t="str">
        <f t="shared" si="363"/>
        <v>plays</v>
      </c>
      <c r="S2889" s="14">
        <f t="shared" si="364"/>
        <v>41985.427361111113</v>
      </c>
      <c r="T2889" s="14">
        <f t="shared" si="365"/>
        <v>42015.427361111113</v>
      </c>
      <c r="U2889" s="14" t="str">
        <f t="shared" si="366"/>
        <v>Dec</v>
      </c>
      <c r="V2889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12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4">
        <f t="shared" si="364"/>
        <v>41922.535185185188</v>
      </c>
      <c r="T2890" s="14">
        <f t="shared" si="365"/>
        <v>41930.207638888889</v>
      </c>
      <c r="U2890" s="14" t="str">
        <f t="shared" si="366"/>
        <v>Oct</v>
      </c>
      <c r="V2890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38.066666666666663</v>
      </c>
      <c r="P2891" s="12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4">
        <f t="shared" si="364"/>
        <v>41850.863252314812</v>
      </c>
      <c r="T2891" s="14">
        <f t="shared" si="365"/>
        <v>41880.863252314812</v>
      </c>
      <c r="U2891" s="14" t="str">
        <f t="shared" si="366"/>
        <v>Jul</v>
      </c>
      <c r="V2891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</v>
      </c>
      <c r="P2892" s="12">
        <f t="shared" si="361"/>
        <v>7</v>
      </c>
      <c r="Q2892" t="str">
        <f t="shared" si="362"/>
        <v>theater</v>
      </c>
      <c r="R2892" t="str">
        <f t="shared" si="363"/>
        <v>plays</v>
      </c>
      <c r="S2892" s="14">
        <f t="shared" si="364"/>
        <v>41831.742962962962</v>
      </c>
      <c r="T2892" s="14">
        <f t="shared" si="365"/>
        <v>41860.125</v>
      </c>
      <c r="U2892" s="14" t="str">
        <f t="shared" si="366"/>
        <v>Jul</v>
      </c>
      <c r="V2892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</v>
      </c>
      <c r="P2893" s="12">
        <f t="shared" si="361"/>
        <v>27.3</v>
      </c>
      <c r="Q2893" t="str">
        <f t="shared" si="362"/>
        <v>theater</v>
      </c>
      <c r="R2893" t="str">
        <f t="shared" si="363"/>
        <v>plays</v>
      </c>
      <c r="S2893" s="14">
        <f t="shared" si="364"/>
        <v>42415.883425925931</v>
      </c>
      <c r="T2893" s="14">
        <f t="shared" si="365"/>
        <v>42475.84175925926</v>
      </c>
      <c r="U2893" s="14" t="str">
        <f t="shared" si="366"/>
        <v>Feb</v>
      </c>
      <c r="V2893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9.0909090909090917</v>
      </c>
      <c r="P2894" s="12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4">
        <f t="shared" si="364"/>
        <v>41869.714166666665</v>
      </c>
      <c r="T2894" s="14">
        <f t="shared" si="365"/>
        <v>41876.875</v>
      </c>
      <c r="U2894" s="14" t="str">
        <f t="shared" si="366"/>
        <v>Aug</v>
      </c>
      <c r="V2894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0.5</v>
      </c>
      <c r="P2895" s="12">
        <f t="shared" si="361"/>
        <v>12.5</v>
      </c>
      <c r="Q2895" t="str">
        <f t="shared" si="362"/>
        <v>theater</v>
      </c>
      <c r="R2895" t="str">
        <f t="shared" si="363"/>
        <v>plays</v>
      </c>
      <c r="S2895" s="14">
        <f t="shared" si="364"/>
        <v>41953.773090277777</v>
      </c>
      <c r="T2895" s="14">
        <f t="shared" si="365"/>
        <v>42013.083333333328</v>
      </c>
      <c r="U2895" s="14" t="str">
        <f t="shared" si="366"/>
        <v>Nov</v>
      </c>
      <c r="V2895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12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4">
        <f t="shared" si="364"/>
        <v>42037.986284722225</v>
      </c>
      <c r="T2896" s="14">
        <f t="shared" si="365"/>
        <v>42097.944618055553</v>
      </c>
      <c r="U2896" s="14" t="str">
        <f t="shared" si="366"/>
        <v>Feb</v>
      </c>
      <c r="V2896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4.5999999999999996</v>
      </c>
      <c r="P2897" s="12">
        <f t="shared" si="361"/>
        <v>5.75</v>
      </c>
      <c r="Q2897" t="str">
        <f t="shared" si="362"/>
        <v>theater</v>
      </c>
      <c r="R2897" t="str">
        <f t="shared" si="363"/>
        <v>plays</v>
      </c>
      <c r="S2897" s="14">
        <f t="shared" si="364"/>
        <v>41811.555462962962</v>
      </c>
      <c r="T2897" s="14">
        <f t="shared" si="365"/>
        <v>41812.875</v>
      </c>
      <c r="U2897" s="14" t="str">
        <f t="shared" si="366"/>
        <v>Jun</v>
      </c>
      <c r="V2897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20.833333333333336</v>
      </c>
      <c r="P2898" s="12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4">
        <f t="shared" si="364"/>
        <v>42701.908807870372</v>
      </c>
      <c r="T2898" s="14">
        <f t="shared" si="365"/>
        <v>42716.25</v>
      </c>
      <c r="U2898" s="14" t="str">
        <f t="shared" si="366"/>
        <v>Nov</v>
      </c>
      <c r="V2898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</v>
      </c>
      <c r="P2899" s="12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4">
        <f t="shared" si="364"/>
        <v>42258.646504629629</v>
      </c>
      <c r="T2899" s="14">
        <f t="shared" si="365"/>
        <v>42288.645196759258</v>
      </c>
      <c r="U2899" s="14" t="str">
        <f t="shared" si="366"/>
        <v>Sep</v>
      </c>
      <c r="V2899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4.2133333333333338</v>
      </c>
      <c r="P2900" s="12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4">
        <f t="shared" si="364"/>
        <v>42278.664965277778</v>
      </c>
      <c r="T2900" s="14">
        <f t="shared" si="365"/>
        <v>42308.664965277778</v>
      </c>
      <c r="U2900" s="14" t="str">
        <f t="shared" si="366"/>
        <v>Oct</v>
      </c>
      <c r="V2900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12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4">
        <f t="shared" si="364"/>
        <v>42515.078217592592</v>
      </c>
      <c r="T2901" s="14">
        <f t="shared" si="365"/>
        <v>42575.078217592592</v>
      </c>
      <c r="U2901" s="14" t="str">
        <f t="shared" si="366"/>
        <v>May</v>
      </c>
      <c r="V2901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61.909090909090914</v>
      </c>
      <c r="P2902" s="1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4">
        <f t="shared" si="364"/>
        <v>41830.234166666669</v>
      </c>
      <c r="T2902" s="14">
        <f t="shared" si="365"/>
        <v>41860.234166666669</v>
      </c>
      <c r="U2902" s="14" t="str">
        <f t="shared" si="366"/>
        <v>Jul</v>
      </c>
      <c r="V2902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0.8</v>
      </c>
      <c r="P2903" s="12">
        <f t="shared" si="361"/>
        <v>3</v>
      </c>
      <c r="Q2903" t="str">
        <f t="shared" si="362"/>
        <v>theater</v>
      </c>
      <c r="R2903" t="str">
        <f t="shared" si="363"/>
        <v>plays</v>
      </c>
      <c r="S2903" s="14">
        <f t="shared" si="364"/>
        <v>41982.904386574075</v>
      </c>
      <c r="T2903" s="14">
        <f t="shared" si="365"/>
        <v>42042.904386574075</v>
      </c>
      <c r="U2903" s="14" t="str">
        <f t="shared" si="366"/>
        <v>Dec</v>
      </c>
      <c r="V2903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1.6666666666666666E-2</v>
      </c>
      <c r="P2904" s="12">
        <f t="shared" si="361"/>
        <v>25</v>
      </c>
      <c r="Q2904" t="str">
        <f t="shared" si="362"/>
        <v>theater</v>
      </c>
      <c r="R2904" t="str">
        <f t="shared" si="363"/>
        <v>plays</v>
      </c>
      <c r="S2904" s="14">
        <f t="shared" si="364"/>
        <v>42210.439768518518</v>
      </c>
      <c r="T2904" s="14">
        <f t="shared" si="365"/>
        <v>42240.439768518518</v>
      </c>
      <c r="U2904" s="14" t="str">
        <f t="shared" si="366"/>
        <v>Jul</v>
      </c>
      <c r="V2904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0.77999999999999992</v>
      </c>
      <c r="P2905" s="12">
        <f t="shared" si="361"/>
        <v>9.75</v>
      </c>
      <c r="Q2905" t="str">
        <f t="shared" si="362"/>
        <v>theater</v>
      </c>
      <c r="R2905" t="str">
        <f t="shared" si="363"/>
        <v>plays</v>
      </c>
      <c r="S2905" s="14">
        <f t="shared" si="364"/>
        <v>42196.166874999995</v>
      </c>
      <c r="T2905" s="14">
        <f t="shared" si="365"/>
        <v>42256.166874999995</v>
      </c>
      <c r="U2905" s="14" t="str">
        <f t="shared" si="366"/>
        <v>Jul</v>
      </c>
      <c r="V2905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5</v>
      </c>
      <c r="P2906" s="12">
        <f t="shared" si="361"/>
        <v>18.75</v>
      </c>
      <c r="Q2906" t="str">
        <f t="shared" si="362"/>
        <v>theater</v>
      </c>
      <c r="R2906" t="str">
        <f t="shared" si="363"/>
        <v>plays</v>
      </c>
      <c r="S2906" s="14">
        <f t="shared" si="364"/>
        <v>41940.967951388891</v>
      </c>
      <c r="T2906" s="14">
        <f t="shared" si="365"/>
        <v>41952.5</v>
      </c>
      <c r="U2906" s="14" t="str">
        <f t="shared" si="366"/>
        <v>Oct</v>
      </c>
      <c r="V2906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17.771428571428572</v>
      </c>
      <c r="P2907" s="12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4">
        <f t="shared" si="364"/>
        <v>42606.056863425925</v>
      </c>
      <c r="T2907" s="14">
        <f t="shared" si="365"/>
        <v>42620.056863425925</v>
      </c>
      <c r="U2907" s="14" t="str">
        <f t="shared" si="366"/>
        <v>Aug</v>
      </c>
      <c r="V2907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9.4166666666666661</v>
      </c>
      <c r="P2908" s="12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4">
        <f t="shared" si="364"/>
        <v>42199.648912037039</v>
      </c>
      <c r="T2908" s="14">
        <f t="shared" si="365"/>
        <v>42217.041666666672</v>
      </c>
      <c r="U2908" s="14" t="str">
        <f t="shared" si="366"/>
        <v>Jul</v>
      </c>
      <c r="V2908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0.08</v>
      </c>
      <c r="P2909" s="12">
        <f t="shared" si="361"/>
        <v>1</v>
      </c>
      <c r="Q2909" t="str">
        <f t="shared" si="362"/>
        <v>theater</v>
      </c>
      <c r="R2909" t="str">
        <f t="shared" si="363"/>
        <v>plays</v>
      </c>
      <c r="S2909" s="14">
        <f t="shared" si="364"/>
        <v>42444.877743055549</v>
      </c>
      <c r="T2909" s="14">
        <f t="shared" si="365"/>
        <v>42504.877743055549</v>
      </c>
      <c r="U2909" s="14" t="str">
        <f t="shared" si="366"/>
        <v>Mar</v>
      </c>
      <c r="V2909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</v>
      </c>
      <c r="P2910" s="12">
        <f t="shared" si="361"/>
        <v>52.8</v>
      </c>
      <c r="Q2910" t="str">
        <f t="shared" si="362"/>
        <v>theater</v>
      </c>
      <c r="R2910" t="str">
        <f t="shared" si="363"/>
        <v>plays</v>
      </c>
      <c r="S2910" s="14">
        <f t="shared" si="364"/>
        <v>42499.731701388882</v>
      </c>
      <c r="T2910" s="14">
        <f t="shared" si="365"/>
        <v>42529.731701388882</v>
      </c>
      <c r="U2910" s="14" t="str">
        <f t="shared" si="366"/>
        <v>May</v>
      </c>
      <c r="V2910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1.1111111111111112E-2</v>
      </c>
      <c r="P2911" s="12">
        <f t="shared" si="361"/>
        <v>20</v>
      </c>
      <c r="Q2911" t="str">
        <f t="shared" si="362"/>
        <v>theater</v>
      </c>
      <c r="R2911" t="str">
        <f t="shared" si="363"/>
        <v>plays</v>
      </c>
      <c r="S2911" s="14">
        <f t="shared" si="364"/>
        <v>41929.266215277778</v>
      </c>
      <c r="T2911" s="14">
        <f t="shared" si="365"/>
        <v>41968.823611111111</v>
      </c>
      <c r="U2911" s="14" t="str">
        <f t="shared" si="366"/>
        <v>Oct</v>
      </c>
      <c r="V2911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3.3333333333333335E-3</v>
      </c>
      <c r="P2912" s="12">
        <f t="shared" si="361"/>
        <v>1</v>
      </c>
      <c r="Q2912" t="str">
        <f t="shared" si="362"/>
        <v>theater</v>
      </c>
      <c r="R2912" t="str">
        <f t="shared" si="363"/>
        <v>plays</v>
      </c>
      <c r="S2912" s="14">
        <f t="shared" si="364"/>
        <v>42107.841284722221</v>
      </c>
      <c r="T2912" s="14">
        <f t="shared" si="365"/>
        <v>42167.841284722221</v>
      </c>
      <c r="U2912" s="14" t="str">
        <f t="shared" si="366"/>
        <v>Apr</v>
      </c>
      <c r="V2912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36.5</v>
      </c>
      <c r="P2913" s="12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4">
        <f t="shared" si="364"/>
        <v>42142.768819444449</v>
      </c>
      <c r="T2913" s="14">
        <f t="shared" si="365"/>
        <v>42182.768819444449</v>
      </c>
      <c r="U2913" s="14" t="str">
        <f t="shared" si="366"/>
        <v>May</v>
      </c>
      <c r="V2913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14.058171745152354</v>
      </c>
      <c r="P2914" s="12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4">
        <f t="shared" si="364"/>
        <v>42354.131643518514</v>
      </c>
      <c r="T2914" s="14">
        <f t="shared" si="365"/>
        <v>42384.131643518514</v>
      </c>
      <c r="U2914" s="14" t="str">
        <f t="shared" si="366"/>
        <v>Dec</v>
      </c>
      <c r="V2914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0.02</v>
      </c>
      <c r="P2915" s="12">
        <f t="shared" si="361"/>
        <v>1</v>
      </c>
      <c r="Q2915" t="str">
        <f t="shared" si="362"/>
        <v>theater</v>
      </c>
      <c r="R2915" t="str">
        <f t="shared" si="363"/>
        <v>plays</v>
      </c>
      <c r="S2915" s="14">
        <f t="shared" si="364"/>
        <v>41828.922905092593</v>
      </c>
      <c r="T2915" s="14">
        <f t="shared" si="365"/>
        <v>41888.922905092593</v>
      </c>
      <c r="U2915" s="14" t="str">
        <f t="shared" si="366"/>
        <v>Jul</v>
      </c>
      <c r="V2915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4.0000000000000001E-3</v>
      </c>
      <c r="P2916" s="12">
        <f t="shared" si="361"/>
        <v>1</v>
      </c>
      <c r="Q2916" t="str">
        <f t="shared" si="362"/>
        <v>theater</v>
      </c>
      <c r="R2916" t="str">
        <f t="shared" si="363"/>
        <v>plays</v>
      </c>
      <c r="S2916" s="14">
        <f t="shared" si="364"/>
        <v>42017.907337962963</v>
      </c>
      <c r="T2916" s="14">
        <f t="shared" si="365"/>
        <v>42077.865671296298</v>
      </c>
      <c r="U2916" s="14" t="str">
        <f t="shared" si="366"/>
        <v>Jan</v>
      </c>
      <c r="V2916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61.1</v>
      </c>
      <c r="P2917" s="12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4">
        <f t="shared" si="364"/>
        <v>42415.398032407407</v>
      </c>
      <c r="T2917" s="14">
        <f t="shared" si="365"/>
        <v>42445.356365740736</v>
      </c>
      <c r="U2917" s="14" t="str">
        <f t="shared" si="366"/>
        <v>Feb</v>
      </c>
      <c r="V2917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7.8378378378378386</v>
      </c>
      <c r="P2918" s="12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4">
        <f t="shared" si="364"/>
        <v>41755.476724537039</v>
      </c>
      <c r="T2918" s="14">
        <f t="shared" si="365"/>
        <v>41778.476724537039</v>
      </c>
      <c r="U2918" s="14" t="str">
        <f t="shared" si="366"/>
        <v>Apr</v>
      </c>
      <c r="V2918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21.85</v>
      </c>
      <c r="P2919" s="12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4">
        <f t="shared" si="364"/>
        <v>42245.234340277777</v>
      </c>
      <c r="T2919" s="14">
        <f t="shared" si="365"/>
        <v>42263.234340277777</v>
      </c>
      <c r="U2919" s="14" t="str">
        <f t="shared" si="366"/>
        <v>Aug</v>
      </c>
      <c r="V2919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27.24</v>
      </c>
      <c r="P2920" s="12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4">
        <f t="shared" si="364"/>
        <v>42278.629710648151</v>
      </c>
      <c r="T2920" s="14">
        <f t="shared" si="365"/>
        <v>42306.629710648151</v>
      </c>
      <c r="U2920" s="14" t="str">
        <f t="shared" si="366"/>
        <v>Oct</v>
      </c>
      <c r="V2920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</v>
      </c>
      <c r="P2921" s="12">
        <f t="shared" si="361"/>
        <v>8.5</v>
      </c>
      <c r="Q2921" t="str">
        <f t="shared" si="362"/>
        <v>theater</v>
      </c>
      <c r="R2921" t="str">
        <f t="shared" si="363"/>
        <v>plays</v>
      </c>
      <c r="S2921" s="14">
        <f t="shared" si="364"/>
        <v>41826.61954861111</v>
      </c>
      <c r="T2921" s="14">
        <f t="shared" si="365"/>
        <v>41856.61954861111</v>
      </c>
      <c r="U2921" s="14" t="str">
        <f t="shared" si="366"/>
        <v>Jul</v>
      </c>
      <c r="V2921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26.840000000000003</v>
      </c>
      <c r="P2922" s="1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4">
        <f t="shared" si="364"/>
        <v>42058.792476851857</v>
      </c>
      <c r="T2922" s="14">
        <f t="shared" si="365"/>
        <v>42088.750810185185</v>
      </c>
      <c r="U2922" s="14" t="str">
        <f t="shared" si="366"/>
        <v>Feb</v>
      </c>
      <c r="V2922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129</v>
      </c>
      <c r="P2923" s="12">
        <f t="shared" si="361"/>
        <v>43</v>
      </c>
      <c r="Q2923" t="str">
        <f t="shared" si="362"/>
        <v>theater</v>
      </c>
      <c r="R2923" t="str">
        <f t="shared" si="363"/>
        <v>musical</v>
      </c>
      <c r="S2923" s="14">
        <f t="shared" si="364"/>
        <v>41877.886620370373</v>
      </c>
      <c r="T2923" s="14">
        <f t="shared" si="365"/>
        <v>41907.886620370373</v>
      </c>
      <c r="U2923" s="14" t="str">
        <f t="shared" si="366"/>
        <v>Aug</v>
      </c>
      <c r="V2923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100</v>
      </c>
      <c r="P2924" s="12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4">
        <f t="shared" si="364"/>
        <v>42097.874155092592</v>
      </c>
      <c r="T2924" s="14">
        <f t="shared" si="365"/>
        <v>42142.874155092592</v>
      </c>
      <c r="U2924" s="14" t="str">
        <f t="shared" si="366"/>
        <v>Apr</v>
      </c>
      <c r="V2924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100</v>
      </c>
      <c r="P2925" s="12">
        <f t="shared" si="361"/>
        <v>30</v>
      </c>
      <c r="Q2925" t="str">
        <f t="shared" si="362"/>
        <v>theater</v>
      </c>
      <c r="R2925" t="str">
        <f t="shared" si="363"/>
        <v>musical</v>
      </c>
      <c r="S2925" s="14">
        <f t="shared" si="364"/>
        <v>42013.15253472222</v>
      </c>
      <c r="T2925" s="14">
        <f t="shared" si="365"/>
        <v>42028.125</v>
      </c>
      <c r="U2925" s="14" t="str">
        <f t="shared" si="366"/>
        <v>Jan</v>
      </c>
      <c r="V2925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103.2</v>
      </c>
      <c r="P2926" s="12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4">
        <f t="shared" si="364"/>
        <v>42103.556828703702</v>
      </c>
      <c r="T2926" s="14">
        <f t="shared" si="365"/>
        <v>42133.165972222225</v>
      </c>
      <c r="U2926" s="14" t="str">
        <f t="shared" si="366"/>
        <v>Apr</v>
      </c>
      <c r="V2926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102.44597777777777</v>
      </c>
      <c r="P2927" s="12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4">
        <f t="shared" si="364"/>
        <v>41863.584120370368</v>
      </c>
      <c r="T2927" s="14">
        <f t="shared" si="365"/>
        <v>41893.584120370368</v>
      </c>
      <c r="U2927" s="14" t="str">
        <f t="shared" si="366"/>
        <v>Aug</v>
      </c>
      <c r="V2927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125</v>
      </c>
      <c r="P2928" s="12">
        <f t="shared" si="361"/>
        <v>75</v>
      </c>
      <c r="Q2928" t="str">
        <f t="shared" si="362"/>
        <v>theater</v>
      </c>
      <c r="R2928" t="str">
        <f t="shared" si="363"/>
        <v>musical</v>
      </c>
      <c r="S2928" s="14">
        <f t="shared" si="364"/>
        <v>42044.765960648147</v>
      </c>
      <c r="T2928" s="14">
        <f t="shared" si="365"/>
        <v>42058.765960648147</v>
      </c>
      <c r="U2928" s="14" t="str">
        <f t="shared" si="366"/>
        <v>Feb</v>
      </c>
      <c r="V2928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130.83333333333334</v>
      </c>
      <c r="P2929" s="12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4">
        <f t="shared" si="364"/>
        <v>41806.669317129628</v>
      </c>
      <c r="T2929" s="14">
        <f t="shared" si="365"/>
        <v>41835.208333333336</v>
      </c>
      <c r="U2929" s="14" t="str">
        <f t="shared" si="366"/>
        <v>Jun</v>
      </c>
      <c r="V2929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100</v>
      </c>
      <c r="P2930" s="12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4">
        <f t="shared" si="364"/>
        <v>42403.998217592598</v>
      </c>
      <c r="T2930" s="14">
        <f t="shared" si="365"/>
        <v>42433.998217592598</v>
      </c>
      <c r="U2930" s="14" t="str">
        <f t="shared" si="366"/>
        <v>Feb</v>
      </c>
      <c r="V2930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102.06937499999999</v>
      </c>
      <c r="P2931" s="12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4">
        <f t="shared" si="364"/>
        <v>41754.564328703702</v>
      </c>
      <c r="T2931" s="14">
        <f t="shared" si="365"/>
        <v>41784.564328703702</v>
      </c>
      <c r="U2931" s="14" t="str">
        <f t="shared" si="366"/>
        <v>Apr</v>
      </c>
      <c r="V2931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100.92000000000002</v>
      </c>
      <c r="P2932" s="1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4">
        <f t="shared" si="364"/>
        <v>42101.584074074075</v>
      </c>
      <c r="T2932" s="14">
        <f t="shared" si="365"/>
        <v>42131.584074074075</v>
      </c>
      <c r="U2932" s="14" t="str">
        <f t="shared" si="366"/>
        <v>Apr</v>
      </c>
      <c r="V2932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106</v>
      </c>
      <c r="P2933" s="12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4">
        <f t="shared" si="364"/>
        <v>41872.291238425925</v>
      </c>
      <c r="T2933" s="14">
        <f t="shared" si="365"/>
        <v>41897.255555555559</v>
      </c>
      <c r="U2933" s="14" t="str">
        <f t="shared" si="366"/>
        <v>Aug</v>
      </c>
      <c r="V2933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105.0967741935484</v>
      </c>
      <c r="P2934" s="12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4">
        <f t="shared" si="364"/>
        <v>42025.164780092593</v>
      </c>
      <c r="T2934" s="14">
        <f t="shared" si="365"/>
        <v>42056.458333333328</v>
      </c>
      <c r="U2934" s="14" t="str">
        <f t="shared" si="366"/>
        <v>Jan</v>
      </c>
      <c r="V2934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102.76</v>
      </c>
      <c r="P2935" s="12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4">
        <f t="shared" si="364"/>
        <v>42495.956631944442</v>
      </c>
      <c r="T2935" s="14">
        <f t="shared" si="365"/>
        <v>42525.956631944442</v>
      </c>
      <c r="U2935" s="14" t="str">
        <f t="shared" si="366"/>
        <v>May</v>
      </c>
      <c r="V2935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108</v>
      </c>
      <c r="P2936" s="12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4">
        <f t="shared" si="364"/>
        <v>41775.636157407411</v>
      </c>
      <c r="T2936" s="14">
        <f t="shared" si="365"/>
        <v>41805.636157407411</v>
      </c>
      <c r="U2936" s="14" t="str">
        <f t="shared" si="366"/>
        <v>May</v>
      </c>
      <c r="V2936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100.88571428571429</v>
      </c>
      <c r="P2937" s="12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4">
        <f t="shared" si="364"/>
        <v>42553.583425925928</v>
      </c>
      <c r="T2937" s="14">
        <f t="shared" si="365"/>
        <v>42611.708333333328</v>
      </c>
      <c r="U2937" s="14" t="str">
        <f t="shared" si="366"/>
        <v>Jul</v>
      </c>
      <c r="V2937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128</v>
      </c>
      <c r="P2938" s="12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4">
        <f t="shared" si="364"/>
        <v>41912.650729166664</v>
      </c>
      <c r="T2938" s="14">
        <f t="shared" si="365"/>
        <v>41925.207638888889</v>
      </c>
      <c r="U2938" s="14" t="str">
        <f t="shared" si="366"/>
        <v>Sep</v>
      </c>
      <c r="V2938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133.33333333333331</v>
      </c>
      <c r="P2939" s="12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4">
        <f t="shared" si="364"/>
        <v>41803.457326388889</v>
      </c>
      <c r="T2939" s="14">
        <f t="shared" si="365"/>
        <v>41833.457326388889</v>
      </c>
      <c r="U2939" s="14" t="str">
        <f t="shared" si="366"/>
        <v>Jun</v>
      </c>
      <c r="V2939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101.375</v>
      </c>
      <c r="P2940" s="12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4">
        <f t="shared" si="364"/>
        <v>42004.703865740739</v>
      </c>
      <c r="T2940" s="14">
        <f t="shared" si="365"/>
        <v>42034.703865740739</v>
      </c>
      <c r="U2940" s="14" t="str">
        <f t="shared" si="366"/>
        <v>Dec</v>
      </c>
      <c r="V2940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102.875</v>
      </c>
      <c r="P2941" s="12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4">
        <f t="shared" si="364"/>
        <v>41845.809166666666</v>
      </c>
      <c r="T2941" s="14">
        <f t="shared" si="365"/>
        <v>41879.041666666664</v>
      </c>
      <c r="U2941" s="14" t="str">
        <f t="shared" si="366"/>
        <v>Jul</v>
      </c>
      <c r="V2941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107.24000000000001</v>
      </c>
      <c r="P2942" s="1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4">
        <f t="shared" si="364"/>
        <v>41982.773356481484</v>
      </c>
      <c r="T2942" s="14">
        <f t="shared" si="365"/>
        <v>42022.773356481484</v>
      </c>
      <c r="U2942" s="14" t="str">
        <f t="shared" si="366"/>
        <v>Dec</v>
      </c>
      <c r="V2942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4.0000000000000001E-3</v>
      </c>
      <c r="P2943" s="12">
        <f t="shared" si="361"/>
        <v>1</v>
      </c>
      <c r="Q2943" t="str">
        <f t="shared" si="362"/>
        <v>theater</v>
      </c>
      <c r="R2943" t="str">
        <f t="shared" si="363"/>
        <v>spaces</v>
      </c>
      <c r="S2943" s="14">
        <f t="shared" si="364"/>
        <v>42034.960127314815</v>
      </c>
      <c r="T2943" s="14">
        <f t="shared" si="365"/>
        <v>42064.960127314815</v>
      </c>
      <c r="U2943" s="14" t="str">
        <f t="shared" si="366"/>
        <v>Jan</v>
      </c>
      <c r="V2943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20.424999999999997</v>
      </c>
      <c r="P2944" s="12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4">
        <f t="shared" si="364"/>
        <v>42334.803923611107</v>
      </c>
      <c r="T2944" s="14">
        <f t="shared" si="365"/>
        <v>42354.845833333333</v>
      </c>
      <c r="U2944" s="14" t="str">
        <f t="shared" si="366"/>
        <v>Nov</v>
      </c>
      <c r="V2944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12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4">
        <f t="shared" si="364"/>
        <v>42077.129398148143</v>
      </c>
      <c r="T2945" s="14">
        <f t="shared" si="365"/>
        <v>42107.129398148143</v>
      </c>
      <c r="U2945" s="14" t="str">
        <f t="shared" si="366"/>
        <v>Mar</v>
      </c>
      <c r="V2945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1</v>
      </c>
      <c r="P2946" s="12">
        <f t="shared" si="361"/>
        <v>100</v>
      </c>
      <c r="Q2946" t="str">
        <f t="shared" si="362"/>
        <v>theater</v>
      </c>
      <c r="R2946" t="str">
        <f t="shared" si="363"/>
        <v>spaces</v>
      </c>
      <c r="S2946" s="14">
        <f t="shared" si="364"/>
        <v>42132.9143287037</v>
      </c>
      <c r="T2946" s="14">
        <f t="shared" si="365"/>
        <v>42162.9143287037</v>
      </c>
      <c r="U2946" s="14" t="str">
        <f t="shared" si="366"/>
        <v>May</v>
      </c>
      <c r="V2946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(E2947/D2947)*100</f>
        <v>0</v>
      </c>
      <c r="P2947" s="12" t="e">
        <f t="shared" ref="P2947:P3010" si="369">(E2947/L2947)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 - FIND("/",N2947))</f>
        <v>spaces</v>
      </c>
      <c r="S2947" s="14">
        <f t="shared" ref="S2947:S3010" si="372">(((J2947/60)/60)/24)+DATE(1970,1,1)</f>
        <v>42118.139583333337</v>
      </c>
      <c r="T2947" s="14">
        <f t="shared" ref="T2947:T3010" si="373">(((I2947/60)/60)/24)+DATE(1970,1,1)</f>
        <v>42148.139583333337</v>
      </c>
      <c r="U2947" s="14" t="str">
        <f t="shared" ref="U2947:U3010" si="374">TEXT(S2947,"mmm")</f>
        <v>Apr</v>
      </c>
      <c r="V2947">
        <f t="shared" ref="V2947:V3010" si="375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0.1</v>
      </c>
      <c r="P2948" s="12">
        <f t="shared" si="369"/>
        <v>1</v>
      </c>
      <c r="Q2948" t="str">
        <f t="shared" si="370"/>
        <v>theater</v>
      </c>
      <c r="R2948" t="str">
        <f t="shared" si="371"/>
        <v>spaces</v>
      </c>
      <c r="S2948" s="14">
        <f t="shared" si="372"/>
        <v>42567.531157407408</v>
      </c>
      <c r="T2948" s="14">
        <f t="shared" si="373"/>
        <v>42597.531157407408</v>
      </c>
      <c r="U2948" s="14" t="str">
        <f t="shared" si="374"/>
        <v>Jul</v>
      </c>
      <c r="V2948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4.2880000000000003</v>
      </c>
      <c r="P2949" s="12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4">
        <f t="shared" si="372"/>
        <v>42649.562118055561</v>
      </c>
      <c r="T2949" s="14">
        <f t="shared" si="373"/>
        <v>42698.715972222228</v>
      </c>
      <c r="U2949" s="14" t="str">
        <f t="shared" si="374"/>
        <v>Oct</v>
      </c>
      <c r="V2949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4.8000000000000004E-3</v>
      </c>
      <c r="P2950" s="12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4">
        <f t="shared" si="372"/>
        <v>42097.649224537032</v>
      </c>
      <c r="T2950" s="14">
        <f t="shared" si="373"/>
        <v>42157.649224537032</v>
      </c>
      <c r="U2950" s="14" t="str">
        <f t="shared" si="374"/>
        <v>Apr</v>
      </c>
      <c r="V2950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</v>
      </c>
      <c r="P2951" s="12">
        <f t="shared" si="369"/>
        <v>12.5</v>
      </c>
      <c r="Q2951" t="str">
        <f t="shared" si="370"/>
        <v>theater</v>
      </c>
      <c r="R2951" t="str">
        <f t="shared" si="371"/>
        <v>spaces</v>
      </c>
      <c r="S2951" s="14">
        <f t="shared" si="372"/>
        <v>42297.823113425926</v>
      </c>
      <c r="T2951" s="14">
        <f t="shared" si="373"/>
        <v>42327.864780092597</v>
      </c>
      <c r="U2951" s="14" t="str">
        <f t="shared" si="374"/>
        <v>Oct</v>
      </c>
      <c r="V2951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1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4">
        <f t="shared" si="372"/>
        <v>42362.36518518519</v>
      </c>
      <c r="T2952" s="14">
        <f t="shared" si="373"/>
        <v>42392.36518518519</v>
      </c>
      <c r="U2952" s="14" t="str">
        <f t="shared" si="374"/>
        <v>Dec</v>
      </c>
      <c r="V2952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2.1919999999999997</v>
      </c>
      <c r="P2953" s="12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4">
        <f t="shared" si="372"/>
        <v>41872.802928240737</v>
      </c>
      <c r="T2953" s="14">
        <f t="shared" si="373"/>
        <v>41917.802928240737</v>
      </c>
      <c r="U2953" s="14" t="str">
        <f t="shared" si="374"/>
        <v>Aug</v>
      </c>
      <c r="V2953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8.0250000000000004</v>
      </c>
      <c r="P2954" s="12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4">
        <f t="shared" si="372"/>
        <v>42628.690266203703</v>
      </c>
      <c r="T2954" s="14">
        <f t="shared" si="373"/>
        <v>42660.166666666672</v>
      </c>
      <c r="U2954" s="14" t="str">
        <f t="shared" si="374"/>
        <v>Sep</v>
      </c>
      <c r="V2954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0.15125</v>
      </c>
      <c r="P2955" s="12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4">
        <f t="shared" si="372"/>
        <v>42255.791909722218</v>
      </c>
      <c r="T2955" s="14">
        <f t="shared" si="373"/>
        <v>42285.791909722218</v>
      </c>
      <c r="U2955" s="14" t="str">
        <f t="shared" si="374"/>
        <v>Sep</v>
      </c>
      <c r="V2955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12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4">
        <f t="shared" si="372"/>
        <v>42790.583368055552</v>
      </c>
      <c r="T2956" s="14">
        <f t="shared" si="373"/>
        <v>42810.541701388895</v>
      </c>
      <c r="U2956" s="14" t="str">
        <f t="shared" si="374"/>
        <v>Feb</v>
      </c>
      <c r="V2956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59.583333333333336</v>
      </c>
      <c r="P2957" s="12">
        <f t="shared" si="369"/>
        <v>65</v>
      </c>
      <c r="Q2957" t="str">
        <f t="shared" si="370"/>
        <v>theater</v>
      </c>
      <c r="R2957" t="str">
        <f t="shared" si="371"/>
        <v>spaces</v>
      </c>
      <c r="S2957" s="14">
        <f t="shared" si="372"/>
        <v>42141.741307870368</v>
      </c>
      <c r="T2957" s="14">
        <f t="shared" si="373"/>
        <v>42171.741307870368</v>
      </c>
      <c r="U2957" s="14" t="str">
        <f t="shared" si="374"/>
        <v>May</v>
      </c>
      <c r="V2957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16.734177215189874</v>
      </c>
      <c r="P2958" s="12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4">
        <f t="shared" si="372"/>
        <v>42464.958912037036</v>
      </c>
      <c r="T2958" s="14">
        <f t="shared" si="373"/>
        <v>42494.958912037036</v>
      </c>
      <c r="U2958" s="14" t="str">
        <f t="shared" si="374"/>
        <v>Apr</v>
      </c>
      <c r="V2958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1.8666666666666669</v>
      </c>
      <c r="P2959" s="12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4">
        <f t="shared" si="372"/>
        <v>42031.011249999996</v>
      </c>
      <c r="T2959" s="14">
        <f t="shared" si="373"/>
        <v>42090.969583333332</v>
      </c>
      <c r="U2959" s="14" t="str">
        <f t="shared" si="374"/>
        <v>Jan</v>
      </c>
      <c r="V2959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12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4">
        <f t="shared" si="372"/>
        <v>42438.779131944444</v>
      </c>
      <c r="T2960" s="14">
        <f t="shared" si="373"/>
        <v>42498.73746527778</v>
      </c>
      <c r="U2960" s="14" t="str">
        <f t="shared" si="374"/>
        <v>Mar</v>
      </c>
      <c r="V2960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12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4">
        <f t="shared" si="372"/>
        <v>42498.008391203708</v>
      </c>
      <c r="T2961" s="14">
        <f t="shared" si="373"/>
        <v>42528.008391203708</v>
      </c>
      <c r="U2961" s="14" t="str">
        <f t="shared" si="374"/>
        <v>May</v>
      </c>
      <c r="V2961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1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4">
        <f t="shared" si="372"/>
        <v>41863.757210648146</v>
      </c>
      <c r="T2962" s="14">
        <f t="shared" si="373"/>
        <v>41893.757210648146</v>
      </c>
      <c r="U2962" s="14" t="str">
        <f t="shared" si="374"/>
        <v>Aug</v>
      </c>
      <c r="V2962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109.62</v>
      </c>
      <c r="P2963" s="12">
        <f t="shared" si="369"/>
        <v>50.75</v>
      </c>
      <c r="Q2963" t="str">
        <f t="shared" si="370"/>
        <v>theater</v>
      </c>
      <c r="R2963" t="str">
        <f t="shared" si="371"/>
        <v>plays</v>
      </c>
      <c r="S2963" s="14">
        <f t="shared" si="372"/>
        <v>42061.212488425925</v>
      </c>
      <c r="T2963" s="14">
        <f t="shared" si="373"/>
        <v>42089.166666666672</v>
      </c>
      <c r="U2963" s="14" t="str">
        <f t="shared" si="374"/>
        <v>Feb</v>
      </c>
      <c r="V2963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121.8</v>
      </c>
      <c r="P2964" s="12">
        <f t="shared" si="369"/>
        <v>60.9</v>
      </c>
      <c r="Q2964" t="str">
        <f t="shared" si="370"/>
        <v>theater</v>
      </c>
      <c r="R2964" t="str">
        <f t="shared" si="371"/>
        <v>plays</v>
      </c>
      <c r="S2964" s="14">
        <f t="shared" si="372"/>
        <v>42036.24428240741</v>
      </c>
      <c r="T2964" s="14">
        <f t="shared" si="373"/>
        <v>42064.290972222225</v>
      </c>
      <c r="U2964" s="14" t="str">
        <f t="shared" si="374"/>
        <v>Feb</v>
      </c>
      <c r="V2964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106.85</v>
      </c>
      <c r="P2965" s="12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4">
        <f t="shared" si="372"/>
        <v>42157.470185185186</v>
      </c>
      <c r="T2965" s="14">
        <f t="shared" si="373"/>
        <v>42187.470185185186</v>
      </c>
      <c r="U2965" s="14" t="str">
        <f t="shared" si="374"/>
        <v>Jun</v>
      </c>
      <c r="V2965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100.71379999999999</v>
      </c>
      <c r="P2966" s="12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4">
        <f t="shared" si="372"/>
        <v>41827.909942129627</v>
      </c>
      <c r="T2966" s="14">
        <f t="shared" si="373"/>
        <v>41857.897222222222</v>
      </c>
      <c r="U2966" s="14" t="str">
        <f t="shared" si="374"/>
        <v>Jul</v>
      </c>
      <c r="V2966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109.00000000000001</v>
      </c>
      <c r="P2967" s="12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4">
        <f t="shared" si="372"/>
        <v>42162.729548611111</v>
      </c>
      <c r="T2967" s="14">
        <f t="shared" si="373"/>
        <v>42192.729548611111</v>
      </c>
      <c r="U2967" s="14" t="str">
        <f t="shared" si="374"/>
        <v>Jun</v>
      </c>
      <c r="V2967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113.63000000000001</v>
      </c>
      <c r="P2968" s="12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4">
        <f t="shared" si="372"/>
        <v>42233.738564814819</v>
      </c>
      <c r="T2968" s="14">
        <f t="shared" si="373"/>
        <v>42263.738564814819</v>
      </c>
      <c r="U2968" s="14" t="str">
        <f t="shared" si="374"/>
        <v>Aug</v>
      </c>
      <c r="V2968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113.92</v>
      </c>
      <c r="P2969" s="12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4">
        <f t="shared" si="372"/>
        <v>42042.197824074072</v>
      </c>
      <c r="T2969" s="14">
        <f t="shared" si="373"/>
        <v>42072.156157407408</v>
      </c>
      <c r="U2969" s="14" t="str">
        <f t="shared" si="374"/>
        <v>Feb</v>
      </c>
      <c r="V2969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106</v>
      </c>
      <c r="P2970" s="12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4">
        <f t="shared" si="372"/>
        <v>42585.523842592593</v>
      </c>
      <c r="T2970" s="14">
        <f t="shared" si="373"/>
        <v>42599.165972222225</v>
      </c>
      <c r="U2970" s="14" t="str">
        <f t="shared" si="374"/>
        <v>Aug</v>
      </c>
      <c r="V2970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162.5</v>
      </c>
      <c r="P2971" s="12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4">
        <f t="shared" si="372"/>
        <v>42097.786493055552</v>
      </c>
      <c r="T2971" s="14">
        <f t="shared" si="373"/>
        <v>42127.952083333337</v>
      </c>
      <c r="U2971" s="14" t="str">
        <f t="shared" si="374"/>
        <v>Apr</v>
      </c>
      <c r="V2971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106</v>
      </c>
      <c r="P2972" s="1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4">
        <f t="shared" si="372"/>
        <v>41808.669571759259</v>
      </c>
      <c r="T2972" s="14">
        <f t="shared" si="373"/>
        <v>41838.669571759259</v>
      </c>
      <c r="U2972" s="14" t="str">
        <f t="shared" si="374"/>
        <v>Jun</v>
      </c>
      <c r="V2972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100.15624999999999</v>
      </c>
      <c r="P2973" s="12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4">
        <f t="shared" si="372"/>
        <v>41852.658310185187</v>
      </c>
      <c r="T2973" s="14">
        <f t="shared" si="373"/>
        <v>41882.658310185187</v>
      </c>
      <c r="U2973" s="14" t="str">
        <f t="shared" si="374"/>
        <v>Aug</v>
      </c>
      <c r="V2973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105.35000000000001</v>
      </c>
      <c r="P2974" s="12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4">
        <f t="shared" si="372"/>
        <v>42694.110185185185</v>
      </c>
      <c r="T2974" s="14">
        <f t="shared" si="373"/>
        <v>42709.041666666672</v>
      </c>
      <c r="U2974" s="14" t="str">
        <f t="shared" si="374"/>
        <v>Nov</v>
      </c>
      <c r="V2974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174.8</v>
      </c>
      <c r="P2975" s="12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4">
        <f t="shared" si="372"/>
        <v>42341.818379629629</v>
      </c>
      <c r="T2975" s="14">
        <f t="shared" si="373"/>
        <v>42370.166666666672</v>
      </c>
      <c r="U2975" s="14" t="str">
        <f t="shared" si="374"/>
        <v>Dec</v>
      </c>
      <c r="V2975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102</v>
      </c>
      <c r="P2976" s="12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4">
        <f t="shared" si="372"/>
        <v>41880.061006944445</v>
      </c>
      <c r="T2976" s="14">
        <f t="shared" si="373"/>
        <v>41908.065972222219</v>
      </c>
      <c r="U2976" s="14" t="str">
        <f t="shared" si="374"/>
        <v>Aug</v>
      </c>
      <c r="V2976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100.125</v>
      </c>
      <c r="P2977" s="12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4">
        <f t="shared" si="372"/>
        <v>41941.683865740742</v>
      </c>
      <c r="T2977" s="14">
        <f t="shared" si="373"/>
        <v>41970.125</v>
      </c>
      <c r="U2977" s="14" t="str">
        <f t="shared" si="374"/>
        <v>Oct</v>
      </c>
      <c r="V2977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171.42857142857142</v>
      </c>
      <c r="P2978" s="12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4">
        <f t="shared" si="372"/>
        <v>42425.730671296296</v>
      </c>
      <c r="T2978" s="14">
        <f t="shared" si="373"/>
        <v>42442.5</v>
      </c>
      <c r="U2978" s="14" t="str">
        <f t="shared" si="374"/>
        <v>Feb</v>
      </c>
      <c r="V2978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113.56666666666666</v>
      </c>
      <c r="P2979" s="12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4">
        <f t="shared" si="372"/>
        <v>42026.88118055556</v>
      </c>
      <c r="T2979" s="14">
        <f t="shared" si="373"/>
        <v>42086.093055555553</v>
      </c>
      <c r="U2979" s="14" t="str">
        <f t="shared" si="374"/>
        <v>Jan</v>
      </c>
      <c r="V2979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129.46666666666667</v>
      </c>
      <c r="P2980" s="12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4">
        <f t="shared" si="372"/>
        <v>41922.640590277777</v>
      </c>
      <c r="T2980" s="14">
        <f t="shared" si="373"/>
        <v>41932.249305555553</v>
      </c>
      <c r="U2980" s="14" t="str">
        <f t="shared" si="374"/>
        <v>Oct</v>
      </c>
      <c r="V2980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101.4</v>
      </c>
      <c r="P2981" s="12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4">
        <f t="shared" si="372"/>
        <v>41993.824340277773</v>
      </c>
      <c r="T2981" s="14">
        <f t="shared" si="373"/>
        <v>42010.25</v>
      </c>
      <c r="U2981" s="14" t="str">
        <f t="shared" si="374"/>
        <v>Dec</v>
      </c>
      <c r="V2981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109.16666666666666</v>
      </c>
      <c r="P2982" s="1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4">
        <f t="shared" si="372"/>
        <v>42219.915856481486</v>
      </c>
      <c r="T2982" s="14">
        <f t="shared" si="373"/>
        <v>42240.083333333328</v>
      </c>
      <c r="U2982" s="14" t="str">
        <f t="shared" si="374"/>
        <v>Aug</v>
      </c>
      <c r="V2982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128.92500000000001</v>
      </c>
      <c r="P2983" s="12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4">
        <f t="shared" si="372"/>
        <v>42225.559675925921</v>
      </c>
      <c r="T2983" s="14">
        <f t="shared" si="373"/>
        <v>42270.559675925921</v>
      </c>
      <c r="U2983" s="14" t="str">
        <f t="shared" si="374"/>
        <v>Aug</v>
      </c>
      <c r="V2983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102.06</v>
      </c>
      <c r="P2984" s="12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4">
        <f t="shared" si="372"/>
        <v>42381.686840277776</v>
      </c>
      <c r="T2984" s="14">
        <f t="shared" si="373"/>
        <v>42411.686840277776</v>
      </c>
      <c r="U2984" s="14" t="str">
        <f t="shared" si="374"/>
        <v>Jan</v>
      </c>
      <c r="V2984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146.53957758620692</v>
      </c>
      <c r="P2985" s="12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4">
        <f t="shared" si="372"/>
        <v>41894.632361111115</v>
      </c>
      <c r="T2985" s="14">
        <f t="shared" si="373"/>
        <v>41954.674027777779</v>
      </c>
      <c r="U2985" s="14" t="str">
        <f t="shared" si="374"/>
        <v>Sep</v>
      </c>
      <c r="V2985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100.352</v>
      </c>
      <c r="P2986" s="12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4">
        <f t="shared" si="372"/>
        <v>42576.278715277775</v>
      </c>
      <c r="T2986" s="14">
        <f t="shared" si="373"/>
        <v>42606.278715277775</v>
      </c>
      <c r="U2986" s="14" t="str">
        <f t="shared" si="374"/>
        <v>Jul</v>
      </c>
      <c r="V2986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121.64999999999999</v>
      </c>
      <c r="P2987" s="12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4">
        <f t="shared" si="372"/>
        <v>42654.973703703698</v>
      </c>
      <c r="T2987" s="14">
        <f t="shared" si="373"/>
        <v>42674.166666666672</v>
      </c>
      <c r="U2987" s="14" t="str">
        <f t="shared" si="374"/>
        <v>Oct</v>
      </c>
      <c r="V2987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105.5</v>
      </c>
      <c r="P2988" s="12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4">
        <f t="shared" si="372"/>
        <v>42431.500069444446</v>
      </c>
      <c r="T2988" s="14">
        <f t="shared" si="373"/>
        <v>42491.458402777775</v>
      </c>
      <c r="U2988" s="14" t="str">
        <f t="shared" si="374"/>
        <v>Mar</v>
      </c>
      <c r="V2988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110.4008</v>
      </c>
      <c r="P2989" s="12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4">
        <f t="shared" si="372"/>
        <v>42627.307303240741</v>
      </c>
      <c r="T2989" s="14">
        <f t="shared" si="373"/>
        <v>42656</v>
      </c>
      <c r="U2989" s="14" t="str">
        <f t="shared" si="374"/>
        <v>Sep</v>
      </c>
      <c r="V2989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100</v>
      </c>
      <c r="P2990" s="12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4">
        <f t="shared" si="372"/>
        <v>42511.362048611118</v>
      </c>
      <c r="T2990" s="14">
        <f t="shared" si="373"/>
        <v>42541.362048611118</v>
      </c>
      <c r="U2990" s="14" t="str">
        <f t="shared" si="374"/>
        <v>May</v>
      </c>
      <c r="V2990">
        <f t="shared" si="375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176.535</v>
      </c>
      <c r="P2991" s="12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4">
        <f t="shared" si="372"/>
        <v>42337.02039351852</v>
      </c>
      <c r="T2991" s="14">
        <f t="shared" si="373"/>
        <v>42359.207638888889</v>
      </c>
      <c r="U2991" s="14" t="str">
        <f t="shared" si="374"/>
        <v>Nov</v>
      </c>
      <c r="V2991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100</v>
      </c>
      <c r="P2992" s="1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4">
        <f t="shared" si="372"/>
        <v>42341.57430555555</v>
      </c>
      <c r="T2992" s="14">
        <f t="shared" si="373"/>
        <v>42376.57430555555</v>
      </c>
      <c r="U2992" s="14" t="str">
        <f t="shared" si="374"/>
        <v>Dec</v>
      </c>
      <c r="V2992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103.29411764705883</v>
      </c>
      <c r="P2993" s="12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4">
        <f t="shared" si="372"/>
        <v>42740.837152777778</v>
      </c>
      <c r="T2993" s="14">
        <f t="shared" si="373"/>
        <v>42762.837152777778</v>
      </c>
      <c r="U2993" s="14" t="str">
        <f t="shared" si="374"/>
        <v>Jan</v>
      </c>
      <c r="V2993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104.5</v>
      </c>
      <c r="P2994" s="12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4">
        <f t="shared" si="372"/>
        <v>42622.767476851848</v>
      </c>
      <c r="T2994" s="14">
        <f t="shared" si="373"/>
        <v>42652.767476851848</v>
      </c>
      <c r="U2994" s="14" t="str">
        <f t="shared" si="374"/>
        <v>Sep</v>
      </c>
      <c r="V2994">
        <f t="shared" si="375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100.29999999999998</v>
      </c>
      <c r="P2995" s="12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4">
        <f t="shared" si="372"/>
        <v>42390.838738425926</v>
      </c>
      <c r="T2995" s="14">
        <f t="shared" si="373"/>
        <v>42420.838738425926</v>
      </c>
      <c r="U2995" s="14" t="str">
        <f t="shared" si="374"/>
        <v>Jan</v>
      </c>
      <c r="V2995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457.74666666666673</v>
      </c>
      <c r="P2996" s="12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4">
        <f t="shared" si="372"/>
        <v>41885.478842592594</v>
      </c>
      <c r="T2996" s="14">
        <f t="shared" si="373"/>
        <v>41915.478842592594</v>
      </c>
      <c r="U2996" s="14" t="str">
        <f t="shared" si="374"/>
        <v>Sep</v>
      </c>
      <c r="V2996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104.96000000000001</v>
      </c>
      <c r="P2997" s="12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4">
        <f t="shared" si="372"/>
        <v>42724.665173611109</v>
      </c>
      <c r="T2997" s="14">
        <f t="shared" si="373"/>
        <v>42754.665173611109</v>
      </c>
      <c r="U2997" s="14" t="str">
        <f t="shared" si="374"/>
        <v>Dec</v>
      </c>
      <c r="V2997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171.94285714285715</v>
      </c>
      <c r="P2998" s="12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4">
        <f t="shared" si="372"/>
        <v>42090.912500000006</v>
      </c>
      <c r="T2998" s="14">
        <f t="shared" si="373"/>
        <v>42150.912500000006</v>
      </c>
      <c r="U2998" s="14" t="str">
        <f t="shared" si="374"/>
        <v>Mar</v>
      </c>
      <c r="V2998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103.73000000000002</v>
      </c>
      <c r="P2999" s="12">
        <f t="shared" si="369"/>
        <v>90.2</v>
      </c>
      <c r="Q2999" t="str">
        <f t="shared" si="370"/>
        <v>theater</v>
      </c>
      <c r="R2999" t="str">
        <f t="shared" si="371"/>
        <v>spaces</v>
      </c>
      <c r="S2999" s="14">
        <f t="shared" si="372"/>
        <v>42775.733715277776</v>
      </c>
      <c r="T2999" s="14">
        <f t="shared" si="373"/>
        <v>42793.207638888889</v>
      </c>
      <c r="U2999" s="14" t="str">
        <f t="shared" si="374"/>
        <v>Feb</v>
      </c>
      <c r="V2999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103.029</v>
      </c>
      <c r="P3000" s="12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4">
        <f t="shared" si="372"/>
        <v>41778.193622685183</v>
      </c>
      <c r="T3000" s="14">
        <f t="shared" si="373"/>
        <v>41806.184027777781</v>
      </c>
      <c r="U3000" s="14" t="str">
        <f t="shared" si="374"/>
        <v>May</v>
      </c>
      <c r="V3000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118.88888888888889</v>
      </c>
      <c r="P3001" s="12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4">
        <f t="shared" si="372"/>
        <v>42780.740277777775</v>
      </c>
      <c r="T3001" s="14">
        <f t="shared" si="373"/>
        <v>42795.083333333328</v>
      </c>
      <c r="U3001" s="14" t="str">
        <f t="shared" si="374"/>
        <v>Feb</v>
      </c>
      <c r="V3001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100</v>
      </c>
      <c r="P3002" s="12">
        <f t="shared" si="369"/>
        <v>62.5</v>
      </c>
      <c r="Q3002" t="str">
        <f t="shared" si="370"/>
        <v>theater</v>
      </c>
      <c r="R3002" t="str">
        <f t="shared" si="371"/>
        <v>spaces</v>
      </c>
      <c r="S3002" s="14">
        <f t="shared" si="372"/>
        <v>42752.827199074076</v>
      </c>
      <c r="T3002" s="14">
        <f t="shared" si="373"/>
        <v>42766.75</v>
      </c>
      <c r="U3002" s="14" t="str">
        <f t="shared" si="374"/>
        <v>Jan</v>
      </c>
      <c r="V3002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318.69988910451895</v>
      </c>
      <c r="P3003" s="12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4">
        <f t="shared" si="372"/>
        <v>42534.895625000005</v>
      </c>
      <c r="T3003" s="14">
        <f t="shared" si="373"/>
        <v>42564.895625000005</v>
      </c>
      <c r="U3003" s="14" t="str">
        <f t="shared" si="374"/>
        <v>Jun</v>
      </c>
      <c r="V3003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108.50614285714286</v>
      </c>
      <c r="P3004" s="12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4">
        <f t="shared" si="372"/>
        <v>41239.83625</v>
      </c>
      <c r="T3004" s="14">
        <f t="shared" si="373"/>
        <v>41269.83625</v>
      </c>
      <c r="U3004" s="14" t="str">
        <f t="shared" si="374"/>
        <v>Nov</v>
      </c>
      <c r="V3004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101.16666666666667</v>
      </c>
      <c r="P3005" s="12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4">
        <f t="shared" si="372"/>
        <v>42398.849259259259</v>
      </c>
      <c r="T3005" s="14">
        <f t="shared" si="373"/>
        <v>42430.249305555553</v>
      </c>
      <c r="U3005" s="14" t="str">
        <f t="shared" si="374"/>
        <v>Jan</v>
      </c>
      <c r="V3005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112.815</v>
      </c>
      <c r="P3006" s="12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4">
        <f t="shared" si="372"/>
        <v>41928.881064814814</v>
      </c>
      <c r="T3006" s="14">
        <f t="shared" si="373"/>
        <v>41958.922731481478</v>
      </c>
      <c r="U3006" s="14" t="str">
        <f t="shared" si="374"/>
        <v>Oct</v>
      </c>
      <c r="V3006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120.49622641509434</v>
      </c>
      <c r="P3007" s="12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4">
        <f t="shared" si="372"/>
        <v>41888.674826388888</v>
      </c>
      <c r="T3007" s="14">
        <f t="shared" si="373"/>
        <v>41918.674826388888</v>
      </c>
      <c r="U3007" s="14" t="str">
        <f t="shared" si="374"/>
        <v>Sep</v>
      </c>
      <c r="V3007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107.74999999999999</v>
      </c>
      <c r="P3008" s="12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4">
        <f t="shared" si="372"/>
        <v>41957.756840277783</v>
      </c>
      <c r="T3008" s="14">
        <f t="shared" si="373"/>
        <v>41987.756840277783</v>
      </c>
      <c r="U3008" s="14" t="str">
        <f t="shared" si="374"/>
        <v>Nov</v>
      </c>
      <c r="V3008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180</v>
      </c>
      <c r="P3009" s="12">
        <f t="shared" si="369"/>
        <v>54</v>
      </c>
      <c r="Q3009" t="str">
        <f t="shared" si="370"/>
        <v>theater</v>
      </c>
      <c r="R3009" t="str">
        <f t="shared" si="371"/>
        <v>spaces</v>
      </c>
      <c r="S3009" s="14">
        <f t="shared" si="372"/>
        <v>42098.216238425928</v>
      </c>
      <c r="T3009" s="14">
        <f t="shared" si="373"/>
        <v>42119.216238425928</v>
      </c>
      <c r="U3009" s="14" t="str">
        <f t="shared" si="374"/>
        <v>Apr</v>
      </c>
      <c r="V3009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101.16666666666667</v>
      </c>
      <c r="P3010" s="12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4">
        <f t="shared" si="372"/>
        <v>42360.212025462963</v>
      </c>
      <c r="T3010" s="14">
        <f t="shared" si="373"/>
        <v>42390.212025462963</v>
      </c>
      <c r="U3010" s="14" t="str">
        <f t="shared" si="374"/>
        <v>Dec</v>
      </c>
      <c r="V3010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(E3011/D3011)*100</f>
        <v>119.756</v>
      </c>
      <c r="P3011" s="12">
        <f t="shared" ref="P3011:P3074" si="377">(E3011/L3011)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 - FIND("/",N3011))</f>
        <v>spaces</v>
      </c>
      <c r="S3011" s="14">
        <f t="shared" ref="S3011:S3074" si="380">(((J3011/60)/60)/24)+DATE(1970,1,1)</f>
        <v>41939.569907407407</v>
      </c>
      <c r="T3011" s="14">
        <f t="shared" ref="T3011:T3074" si="381">(((I3011/60)/60)/24)+DATE(1970,1,1)</f>
        <v>41969.611574074079</v>
      </c>
      <c r="U3011" s="14" t="str">
        <f t="shared" ref="U3011:U3074" si="382">TEXT(S3011,"mmm")</f>
        <v>Oct</v>
      </c>
      <c r="V3011">
        <f t="shared" ref="V3011:V3074" si="383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158</v>
      </c>
      <c r="P3012" s="12">
        <f t="shared" si="377"/>
        <v>158</v>
      </c>
      <c r="Q3012" t="str">
        <f t="shared" si="378"/>
        <v>theater</v>
      </c>
      <c r="R3012" t="str">
        <f t="shared" si="379"/>
        <v>spaces</v>
      </c>
      <c r="S3012" s="14">
        <f t="shared" si="380"/>
        <v>41996.832395833335</v>
      </c>
      <c r="T3012" s="14">
        <f t="shared" si="381"/>
        <v>42056.832395833335</v>
      </c>
      <c r="U3012" s="14" t="str">
        <f t="shared" si="382"/>
        <v>Dec</v>
      </c>
      <c r="V3012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123.66666666666666</v>
      </c>
      <c r="P3013" s="12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4">
        <f t="shared" si="380"/>
        <v>42334.468935185185</v>
      </c>
      <c r="T3013" s="14">
        <f t="shared" si="381"/>
        <v>42361.957638888889</v>
      </c>
      <c r="U3013" s="14" t="str">
        <f t="shared" si="382"/>
        <v>Nov</v>
      </c>
      <c r="V3013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117.12499999999999</v>
      </c>
      <c r="P3014" s="12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4">
        <f t="shared" si="380"/>
        <v>42024.702893518523</v>
      </c>
      <c r="T3014" s="14">
        <f t="shared" si="381"/>
        <v>42045.702893518523</v>
      </c>
      <c r="U3014" s="14" t="str">
        <f t="shared" si="382"/>
        <v>Jan</v>
      </c>
      <c r="V3014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156.96</v>
      </c>
      <c r="P3015" s="12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4">
        <f t="shared" si="380"/>
        <v>42146.836215277777</v>
      </c>
      <c r="T3015" s="14">
        <f t="shared" si="381"/>
        <v>42176.836215277777</v>
      </c>
      <c r="U3015" s="14" t="str">
        <f t="shared" si="382"/>
        <v>May</v>
      </c>
      <c r="V3015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113.104</v>
      </c>
      <c r="P3016" s="12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4">
        <f t="shared" si="380"/>
        <v>41920.123611111114</v>
      </c>
      <c r="T3016" s="14">
        <f t="shared" si="381"/>
        <v>41948.208333333336</v>
      </c>
      <c r="U3016" s="14" t="str">
        <f t="shared" si="382"/>
        <v>Oct</v>
      </c>
      <c r="V3016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103.17647058823529</v>
      </c>
      <c r="P3017" s="12">
        <f t="shared" si="377"/>
        <v>87.7</v>
      </c>
      <c r="Q3017" t="str">
        <f t="shared" si="378"/>
        <v>theater</v>
      </c>
      <c r="R3017" t="str">
        <f t="shared" si="379"/>
        <v>spaces</v>
      </c>
      <c r="S3017" s="14">
        <f t="shared" si="380"/>
        <v>41785.72729166667</v>
      </c>
      <c r="T3017" s="14">
        <f t="shared" si="381"/>
        <v>41801.166666666664</v>
      </c>
      <c r="U3017" s="14" t="str">
        <f t="shared" si="382"/>
        <v>May</v>
      </c>
      <c r="V3017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102.61176470588236</v>
      </c>
      <c r="P3018" s="12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4">
        <f t="shared" si="380"/>
        <v>41778.548055555555</v>
      </c>
      <c r="T3018" s="14">
        <f t="shared" si="381"/>
        <v>41838.548055555555</v>
      </c>
      <c r="U3018" s="14" t="str">
        <f t="shared" si="382"/>
        <v>May</v>
      </c>
      <c r="V3018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105.84090909090908</v>
      </c>
      <c r="P3019" s="12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4">
        <f t="shared" si="380"/>
        <v>41841.850034722222</v>
      </c>
      <c r="T3019" s="14">
        <f t="shared" si="381"/>
        <v>41871.850034722222</v>
      </c>
      <c r="U3019" s="14" t="str">
        <f t="shared" si="382"/>
        <v>Jul</v>
      </c>
      <c r="V3019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100.71428571428571</v>
      </c>
      <c r="P3020" s="12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4">
        <f t="shared" si="380"/>
        <v>42163.29833333334</v>
      </c>
      <c r="T3020" s="14">
        <f t="shared" si="381"/>
        <v>42205.916666666672</v>
      </c>
      <c r="U3020" s="14" t="str">
        <f t="shared" si="382"/>
        <v>Jun</v>
      </c>
      <c r="V3020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121.23333333333332</v>
      </c>
      <c r="P3021" s="12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4">
        <f t="shared" si="380"/>
        <v>41758.833564814813</v>
      </c>
      <c r="T3021" s="14">
        <f t="shared" si="381"/>
        <v>41786.125</v>
      </c>
      <c r="U3021" s="14" t="str">
        <f t="shared" si="382"/>
        <v>Apr</v>
      </c>
      <c r="V3021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100.57142857142858</v>
      </c>
      <c r="P3022" s="1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4">
        <f t="shared" si="380"/>
        <v>42170.846446759257</v>
      </c>
      <c r="T3022" s="14">
        <f t="shared" si="381"/>
        <v>42230.846446759257</v>
      </c>
      <c r="U3022" s="14" t="str">
        <f t="shared" si="382"/>
        <v>Jun</v>
      </c>
      <c r="V3022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116.02222222222223</v>
      </c>
      <c r="P3023" s="12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4">
        <f t="shared" si="380"/>
        <v>42660.618854166663</v>
      </c>
      <c r="T3023" s="14">
        <f t="shared" si="381"/>
        <v>42696.249305555553</v>
      </c>
      <c r="U3023" s="14" t="str">
        <f t="shared" si="382"/>
        <v>Oct</v>
      </c>
      <c r="V3023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100.88</v>
      </c>
      <c r="P3024" s="12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4">
        <f t="shared" si="380"/>
        <v>42564.95380787037</v>
      </c>
      <c r="T3024" s="14">
        <f t="shared" si="381"/>
        <v>42609.95380787037</v>
      </c>
      <c r="U3024" s="14" t="str">
        <f t="shared" si="382"/>
        <v>Jul</v>
      </c>
      <c r="V3024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103</v>
      </c>
      <c r="P3025" s="12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4">
        <f t="shared" si="380"/>
        <v>42121.675763888896</v>
      </c>
      <c r="T3025" s="14">
        <f t="shared" si="381"/>
        <v>42166.675763888896</v>
      </c>
      <c r="U3025" s="14" t="str">
        <f t="shared" si="382"/>
        <v>Apr</v>
      </c>
      <c r="V3025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246.42</v>
      </c>
      <c r="P3026" s="12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4">
        <f t="shared" si="380"/>
        <v>41158.993923611109</v>
      </c>
      <c r="T3026" s="14">
        <f t="shared" si="381"/>
        <v>41188.993923611109</v>
      </c>
      <c r="U3026" s="14" t="str">
        <f t="shared" si="382"/>
        <v>Sep</v>
      </c>
      <c r="V3026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302.2</v>
      </c>
      <c r="P3027" s="12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4">
        <f t="shared" si="380"/>
        <v>41761.509409722225</v>
      </c>
      <c r="T3027" s="14">
        <f t="shared" si="381"/>
        <v>41789.666666666664</v>
      </c>
      <c r="U3027" s="14" t="str">
        <f t="shared" si="382"/>
        <v>May</v>
      </c>
      <c r="V3027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143.33333333333334</v>
      </c>
      <c r="P3028" s="12">
        <f t="shared" si="377"/>
        <v>51.6</v>
      </c>
      <c r="Q3028" t="str">
        <f t="shared" si="378"/>
        <v>theater</v>
      </c>
      <c r="R3028" t="str">
        <f t="shared" si="379"/>
        <v>spaces</v>
      </c>
      <c r="S3028" s="14">
        <f t="shared" si="380"/>
        <v>42783.459398148145</v>
      </c>
      <c r="T3028" s="14">
        <f t="shared" si="381"/>
        <v>42797.459398148145</v>
      </c>
      <c r="U3028" s="14" t="str">
        <f t="shared" si="382"/>
        <v>Feb</v>
      </c>
      <c r="V3028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131.44</v>
      </c>
      <c r="P3029" s="12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4">
        <f t="shared" si="380"/>
        <v>42053.704293981486</v>
      </c>
      <c r="T3029" s="14">
        <f t="shared" si="381"/>
        <v>42083.662627314814</v>
      </c>
      <c r="U3029" s="14" t="str">
        <f t="shared" si="382"/>
        <v>Feb</v>
      </c>
      <c r="V3029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168.01999999999998</v>
      </c>
      <c r="P3030" s="12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4">
        <f t="shared" si="380"/>
        <v>42567.264178240745</v>
      </c>
      <c r="T3030" s="14">
        <f t="shared" si="381"/>
        <v>42597.264178240745</v>
      </c>
      <c r="U3030" s="14" t="str">
        <f t="shared" si="382"/>
        <v>Jul</v>
      </c>
      <c r="V3030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109.67666666666666</v>
      </c>
      <c r="P3031" s="12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4">
        <f t="shared" si="380"/>
        <v>41932.708877314813</v>
      </c>
      <c r="T3031" s="14">
        <f t="shared" si="381"/>
        <v>41961.190972222219</v>
      </c>
      <c r="U3031" s="14" t="str">
        <f t="shared" si="382"/>
        <v>Oct</v>
      </c>
      <c r="V3031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106.6857142857143</v>
      </c>
      <c r="P3032" s="1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4">
        <f t="shared" si="380"/>
        <v>42233.747349537036</v>
      </c>
      <c r="T3032" s="14">
        <f t="shared" si="381"/>
        <v>42263.747349537036</v>
      </c>
      <c r="U3032" s="14" t="str">
        <f t="shared" si="382"/>
        <v>Aug</v>
      </c>
      <c r="V3032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100</v>
      </c>
      <c r="P3033" s="12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4">
        <f t="shared" si="380"/>
        <v>42597.882488425923</v>
      </c>
      <c r="T3033" s="14">
        <f t="shared" si="381"/>
        <v>42657.882488425923</v>
      </c>
      <c r="U3033" s="14" t="str">
        <f t="shared" si="382"/>
        <v>Aug</v>
      </c>
      <c r="V3033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127.2</v>
      </c>
      <c r="P3034" s="12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4">
        <f t="shared" si="380"/>
        <v>42228.044664351852</v>
      </c>
      <c r="T3034" s="14">
        <f t="shared" si="381"/>
        <v>42258.044664351852</v>
      </c>
      <c r="U3034" s="14" t="str">
        <f t="shared" si="382"/>
        <v>Aug</v>
      </c>
      <c r="V3034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146.53333333333333</v>
      </c>
      <c r="P3035" s="12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4">
        <f t="shared" si="380"/>
        <v>42570.110243055555</v>
      </c>
      <c r="T3035" s="14">
        <f t="shared" si="381"/>
        <v>42600.110243055555</v>
      </c>
      <c r="U3035" s="14" t="str">
        <f t="shared" si="382"/>
        <v>Jul</v>
      </c>
      <c r="V3035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112.53599999999999</v>
      </c>
      <c r="P3036" s="12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4">
        <f t="shared" si="380"/>
        <v>42644.535358796296</v>
      </c>
      <c r="T3036" s="14">
        <f t="shared" si="381"/>
        <v>42675.165972222225</v>
      </c>
      <c r="U3036" s="14" t="str">
        <f t="shared" si="382"/>
        <v>Oct</v>
      </c>
      <c r="V3036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108.78684000000001</v>
      </c>
      <c r="P3037" s="12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4">
        <f t="shared" si="380"/>
        <v>41368.560289351852</v>
      </c>
      <c r="T3037" s="14">
        <f t="shared" si="381"/>
        <v>41398.560289351852</v>
      </c>
      <c r="U3037" s="14" t="str">
        <f t="shared" si="382"/>
        <v>Apr</v>
      </c>
      <c r="V3037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126.732</v>
      </c>
      <c r="P3038" s="12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4">
        <f t="shared" si="380"/>
        <v>41466.785231481481</v>
      </c>
      <c r="T3038" s="14">
        <f t="shared" si="381"/>
        <v>41502.499305555553</v>
      </c>
      <c r="U3038" s="14" t="str">
        <f t="shared" si="382"/>
        <v>Jul</v>
      </c>
      <c r="V3038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213.20000000000002</v>
      </c>
      <c r="P3039" s="12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4">
        <f t="shared" si="380"/>
        <v>40378.893206018518</v>
      </c>
      <c r="T3039" s="14">
        <f t="shared" si="381"/>
        <v>40453.207638888889</v>
      </c>
      <c r="U3039" s="14" t="str">
        <f t="shared" si="382"/>
        <v>Jul</v>
      </c>
      <c r="V3039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100.49999999999999</v>
      </c>
      <c r="P3040" s="12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4">
        <f t="shared" si="380"/>
        <v>42373.252280092594</v>
      </c>
      <c r="T3040" s="14">
        <f t="shared" si="381"/>
        <v>42433.252280092594</v>
      </c>
      <c r="U3040" s="14" t="str">
        <f t="shared" si="382"/>
        <v>Jan</v>
      </c>
      <c r="V3040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108.71389999999998</v>
      </c>
      <c r="P3041" s="12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4">
        <f t="shared" si="380"/>
        <v>41610.794421296298</v>
      </c>
      <c r="T3041" s="14">
        <f t="shared" si="381"/>
        <v>41637.332638888889</v>
      </c>
      <c r="U3041" s="14" t="str">
        <f t="shared" si="382"/>
        <v>Dec</v>
      </c>
      <c r="V3041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107.5</v>
      </c>
      <c r="P3042" s="1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4">
        <f t="shared" si="380"/>
        <v>42177.791909722218</v>
      </c>
      <c r="T3042" s="14">
        <f t="shared" si="381"/>
        <v>42181.958333333328</v>
      </c>
      <c r="U3042" s="14" t="str">
        <f t="shared" si="382"/>
        <v>Jun</v>
      </c>
      <c r="V3042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110.48192771084338</v>
      </c>
      <c r="P3043" s="12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4">
        <f t="shared" si="380"/>
        <v>42359.868611111116</v>
      </c>
      <c r="T3043" s="14">
        <f t="shared" si="381"/>
        <v>42389.868611111116</v>
      </c>
      <c r="U3043" s="14" t="str">
        <f t="shared" si="382"/>
        <v>Dec</v>
      </c>
      <c r="V3043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128</v>
      </c>
      <c r="P3044" s="12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4">
        <f t="shared" si="380"/>
        <v>42253.688043981485</v>
      </c>
      <c r="T3044" s="14">
        <f t="shared" si="381"/>
        <v>42283.688043981485</v>
      </c>
      <c r="U3044" s="14" t="str">
        <f t="shared" si="382"/>
        <v>Sep</v>
      </c>
      <c r="V3044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110.00666666666667</v>
      </c>
      <c r="P3045" s="12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4">
        <f t="shared" si="380"/>
        <v>42083.070590277777</v>
      </c>
      <c r="T3045" s="14">
        <f t="shared" si="381"/>
        <v>42110.118055555555</v>
      </c>
      <c r="U3045" s="14" t="str">
        <f t="shared" si="382"/>
        <v>Mar</v>
      </c>
      <c r="V3045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109.34166666666667</v>
      </c>
      <c r="P3046" s="12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4">
        <f t="shared" si="380"/>
        <v>42387.7268287037</v>
      </c>
      <c r="T3046" s="14">
        <f t="shared" si="381"/>
        <v>42402.7268287037</v>
      </c>
      <c r="U3046" s="14" t="str">
        <f t="shared" si="382"/>
        <v>Jan</v>
      </c>
      <c r="V3046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132.70650000000001</v>
      </c>
      <c r="P3047" s="12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4">
        <f t="shared" si="380"/>
        <v>41843.155729166669</v>
      </c>
      <c r="T3047" s="14">
        <f t="shared" si="381"/>
        <v>41873.155729166669</v>
      </c>
      <c r="U3047" s="14" t="str">
        <f t="shared" si="382"/>
        <v>Jul</v>
      </c>
      <c r="V3047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190.84810126582278</v>
      </c>
      <c r="P3048" s="12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4">
        <f t="shared" si="380"/>
        <v>41862.803078703706</v>
      </c>
      <c r="T3048" s="14">
        <f t="shared" si="381"/>
        <v>41892.202777777777</v>
      </c>
      <c r="U3048" s="14" t="str">
        <f t="shared" si="382"/>
        <v>Aug</v>
      </c>
      <c r="V3048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149</v>
      </c>
      <c r="P3049" s="12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4">
        <f t="shared" si="380"/>
        <v>42443.989050925928</v>
      </c>
      <c r="T3049" s="14">
        <f t="shared" si="381"/>
        <v>42487.552777777775</v>
      </c>
      <c r="U3049" s="14" t="str">
        <f t="shared" si="382"/>
        <v>Mar</v>
      </c>
      <c r="V3049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166.4</v>
      </c>
      <c r="P3050" s="12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4">
        <f t="shared" si="380"/>
        <v>41975.901180555549</v>
      </c>
      <c r="T3050" s="14">
        <f t="shared" si="381"/>
        <v>42004.890277777777</v>
      </c>
      <c r="U3050" s="14" t="str">
        <f t="shared" si="382"/>
        <v>Dec</v>
      </c>
      <c r="V3050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106.66666666666667</v>
      </c>
      <c r="P3051" s="12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4">
        <f t="shared" si="380"/>
        <v>42139.014525462961</v>
      </c>
      <c r="T3051" s="14">
        <f t="shared" si="381"/>
        <v>42169.014525462961</v>
      </c>
      <c r="U3051" s="14" t="str">
        <f t="shared" si="382"/>
        <v>May</v>
      </c>
      <c r="V3051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106</v>
      </c>
      <c r="P3052" s="1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4">
        <f t="shared" si="380"/>
        <v>42465.16851851852</v>
      </c>
      <c r="T3052" s="14">
        <f t="shared" si="381"/>
        <v>42495.16851851852</v>
      </c>
      <c r="U3052" s="14" t="str">
        <f t="shared" si="382"/>
        <v>Apr</v>
      </c>
      <c r="V3052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23.62857142857143</v>
      </c>
      <c r="P3053" s="12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4">
        <f t="shared" si="380"/>
        <v>42744.416030092587</v>
      </c>
      <c r="T3053" s="14">
        <f t="shared" si="381"/>
        <v>42774.416030092587</v>
      </c>
      <c r="U3053" s="14" t="str">
        <f t="shared" si="382"/>
        <v>Jan</v>
      </c>
      <c r="V3053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0.15</v>
      </c>
      <c r="P3054" s="12">
        <f t="shared" si="377"/>
        <v>37.5</v>
      </c>
      <c r="Q3054" t="str">
        <f t="shared" si="378"/>
        <v>theater</v>
      </c>
      <c r="R3054" t="str">
        <f t="shared" si="379"/>
        <v>spaces</v>
      </c>
      <c r="S3054" s="14">
        <f t="shared" si="380"/>
        <v>42122.670069444444</v>
      </c>
      <c r="T3054" s="14">
        <f t="shared" si="381"/>
        <v>42152.665972222225</v>
      </c>
      <c r="U3054" s="14" t="str">
        <f t="shared" si="382"/>
        <v>Apr</v>
      </c>
      <c r="V3054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0.4</v>
      </c>
      <c r="P3055" s="12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4">
        <f t="shared" si="380"/>
        <v>41862.761724537035</v>
      </c>
      <c r="T3055" s="14">
        <f t="shared" si="381"/>
        <v>41914.165972222225</v>
      </c>
      <c r="U3055" s="14" t="str">
        <f t="shared" si="382"/>
        <v>Aug</v>
      </c>
      <c r="V3055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12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4">
        <f t="shared" si="380"/>
        <v>42027.832800925928</v>
      </c>
      <c r="T3056" s="14">
        <f t="shared" si="381"/>
        <v>42065.044444444444</v>
      </c>
      <c r="U3056" s="14" t="str">
        <f t="shared" si="382"/>
        <v>Jan</v>
      </c>
      <c r="V3056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5.0000000000000001E-3</v>
      </c>
      <c r="P3057" s="12">
        <f t="shared" si="377"/>
        <v>1</v>
      </c>
      <c r="Q3057" t="str">
        <f t="shared" si="378"/>
        <v>theater</v>
      </c>
      <c r="R3057" t="str">
        <f t="shared" si="379"/>
        <v>spaces</v>
      </c>
      <c r="S3057" s="14">
        <f t="shared" si="380"/>
        <v>41953.95821759259</v>
      </c>
      <c r="T3057" s="14">
        <f t="shared" si="381"/>
        <v>42013.95821759259</v>
      </c>
      <c r="U3057" s="14" t="str">
        <f t="shared" si="382"/>
        <v>Nov</v>
      </c>
      <c r="V3057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12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4">
        <f t="shared" si="380"/>
        <v>41851.636388888888</v>
      </c>
      <c r="T3058" s="14">
        <f t="shared" si="381"/>
        <v>41911.636388888888</v>
      </c>
      <c r="U3058" s="14" t="str">
        <f t="shared" si="382"/>
        <v>Jul</v>
      </c>
      <c r="V3058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12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4">
        <f t="shared" si="380"/>
        <v>42433.650590277779</v>
      </c>
      <c r="T3059" s="14">
        <f t="shared" si="381"/>
        <v>42463.608923611115</v>
      </c>
      <c r="U3059" s="14" t="str">
        <f t="shared" si="382"/>
        <v>Mar</v>
      </c>
      <c r="V3059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1.6666666666666666E-2</v>
      </c>
      <c r="P3060" s="12">
        <f t="shared" si="377"/>
        <v>1</v>
      </c>
      <c r="Q3060" t="str">
        <f t="shared" si="378"/>
        <v>theater</v>
      </c>
      <c r="R3060" t="str">
        <f t="shared" si="379"/>
        <v>spaces</v>
      </c>
      <c r="S3060" s="14">
        <f t="shared" si="380"/>
        <v>42460.374305555553</v>
      </c>
      <c r="T3060" s="14">
        <f t="shared" si="381"/>
        <v>42510.374305555553</v>
      </c>
      <c r="U3060" s="14" t="str">
        <f t="shared" si="382"/>
        <v>Mar</v>
      </c>
      <c r="V3060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3.0066666666666664</v>
      </c>
      <c r="P3061" s="12">
        <f t="shared" si="377"/>
        <v>41</v>
      </c>
      <c r="Q3061" t="str">
        <f t="shared" si="378"/>
        <v>theater</v>
      </c>
      <c r="R3061" t="str">
        <f t="shared" si="379"/>
        <v>spaces</v>
      </c>
      <c r="S3061" s="14">
        <f t="shared" si="380"/>
        <v>41829.935717592591</v>
      </c>
      <c r="T3061" s="14">
        <f t="shared" si="381"/>
        <v>41859.935717592591</v>
      </c>
      <c r="U3061" s="14" t="str">
        <f t="shared" si="382"/>
        <v>Jul</v>
      </c>
      <c r="V3061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0.15227272727272728</v>
      </c>
      <c r="P3062" s="1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4">
        <f t="shared" si="380"/>
        <v>42245.274699074071</v>
      </c>
      <c r="T3062" s="14">
        <f t="shared" si="381"/>
        <v>42275.274699074071</v>
      </c>
      <c r="U3062" s="14" t="str">
        <f t="shared" si="382"/>
        <v>Aug</v>
      </c>
      <c r="V3062">
        <f t="shared" si="383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12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4">
        <f t="shared" si="380"/>
        <v>41834.784120370372</v>
      </c>
      <c r="T3063" s="14">
        <f t="shared" si="381"/>
        <v>41864.784120370372</v>
      </c>
      <c r="U3063" s="14" t="str">
        <f t="shared" si="382"/>
        <v>Jul</v>
      </c>
      <c r="V3063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66.84</v>
      </c>
      <c r="P3064" s="12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4">
        <f t="shared" si="380"/>
        <v>42248.535787037035</v>
      </c>
      <c r="T3064" s="14">
        <f t="shared" si="381"/>
        <v>42277.75</v>
      </c>
      <c r="U3064" s="14" t="str">
        <f t="shared" si="382"/>
        <v>Sep</v>
      </c>
      <c r="V3064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19.566666666666666</v>
      </c>
      <c r="P3065" s="12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4">
        <f t="shared" si="380"/>
        <v>42630.922893518517</v>
      </c>
      <c r="T3065" s="14">
        <f t="shared" si="381"/>
        <v>42665.922893518517</v>
      </c>
      <c r="U3065" s="14" t="str">
        <f t="shared" si="382"/>
        <v>Sep</v>
      </c>
      <c r="V3065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11.294666666666666</v>
      </c>
      <c r="P3066" s="12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4">
        <f t="shared" si="380"/>
        <v>42299.130162037036</v>
      </c>
      <c r="T3066" s="14">
        <f t="shared" si="381"/>
        <v>42330.290972222225</v>
      </c>
      <c r="U3066" s="14" t="str">
        <f t="shared" si="382"/>
        <v>Oct</v>
      </c>
      <c r="V3066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0.04</v>
      </c>
      <c r="P3067" s="12">
        <f t="shared" si="377"/>
        <v>5</v>
      </c>
      <c r="Q3067" t="str">
        <f t="shared" si="378"/>
        <v>theater</v>
      </c>
      <c r="R3067" t="str">
        <f t="shared" si="379"/>
        <v>spaces</v>
      </c>
      <c r="S3067" s="14">
        <f t="shared" si="380"/>
        <v>41825.055231481485</v>
      </c>
      <c r="T3067" s="14">
        <f t="shared" si="381"/>
        <v>41850.055231481485</v>
      </c>
      <c r="U3067" s="14" t="str">
        <f t="shared" si="382"/>
        <v>Jul</v>
      </c>
      <c r="V3067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11.985714285714286</v>
      </c>
      <c r="P3068" s="12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4">
        <f t="shared" si="380"/>
        <v>42531.228437500002</v>
      </c>
      <c r="T3068" s="14">
        <f t="shared" si="381"/>
        <v>42561.228437500002</v>
      </c>
      <c r="U3068" s="14" t="str">
        <f t="shared" si="382"/>
        <v>Jun</v>
      </c>
      <c r="V3068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</v>
      </c>
      <c r="P3069" s="12">
        <f t="shared" si="377"/>
        <v>200</v>
      </c>
      <c r="Q3069" t="str">
        <f t="shared" si="378"/>
        <v>theater</v>
      </c>
      <c r="R3069" t="str">
        <f t="shared" si="379"/>
        <v>spaces</v>
      </c>
      <c r="S3069" s="14">
        <f t="shared" si="380"/>
        <v>42226.938414351855</v>
      </c>
      <c r="T3069" s="14">
        <f t="shared" si="381"/>
        <v>42256.938414351855</v>
      </c>
      <c r="U3069" s="14" t="str">
        <f t="shared" si="382"/>
        <v>Aug</v>
      </c>
      <c r="V3069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6.9999999999999993E-2</v>
      </c>
      <c r="P3070" s="12">
        <f t="shared" si="377"/>
        <v>87.5</v>
      </c>
      <c r="Q3070" t="str">
        <f t="shared" si="378"/>
        <v>theater</v>
      </c>
      <c r="R3070" t="str">
        <f t="shared" si="379"/>
        <v>spaces</v>
      </c>
      <c r="S3070" s="14">
        <f t="shared" si="380"/>
        <v>42263.691574074073</v>
      </c>
      <c r="T3070" s="14">
        <f t="shared" si="381"/>
        <v>42293.691574074073</v>
      </c>
      <c r="U3070" s="14" t="str">
        <f t="shared" si="382"/>
        <v>Sep</v>
      </c>
      <c r="V3070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14.099999999999998</v>
      </c>
      <c r="P3071" s="12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4">
        <f t="shared" si="380"/>
        <v>41957.833726851852</v>
      </c>
      <c r="T3071" s="14">
        <f t="shared" si="381"/>
        <v>41987.833726851852</v>
      </c>
      <c r="U3071" s="14" t="str">
        <f t="shared" si="382"/>
        <v>Nov</v>
      </c>
      <c r="V3071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3.34</v>
      </c>
      <c r="P3072" s="1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4">
        <f t="shared" si="380"/>
        <v>42690.733437499999</v>
      </c>
      <c r="T3072" s="14">
        <f t="shared" si="381"/>
        <v>42711.733437499999</v>
      </c>
      <c r="U3072" s="14" t="str">
        <f t="shared" si="382"/>
        <v>Nov</v>
      </c>
      <c r="V3072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59.774999999999999</v>
      </c>
      <c r="P3073" s="12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4">
        <f t="shared" si="380"/>
        <v>42097.732418981483</v>
      </c>
      <c r="T3073" s="14">
        <f t="shared" si="381"/>
        <v>42115.249305555553</v>
      </c>
      <c r="U3073" s="14" t="str">
        <f t="shared" si="382"/>
        <v>Apr</v>
      </c>
      <c r="V3073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1.6666666666666666E-2</v>
      </c>
      <c r="P3074" s="12">
        <f t="shared" si="377"/>
        <v>1</v>
      </c>
      <c r="Q3074" t="str">
        <f t="shared" si="378"/>
        <v>theater</v>
      </c>
      <c r="R3074" t="str">
        <f t="shared" si="379"/>
        <v>spaces</v>
      </c>
      <c r="S3074" s="14">
        <f t="shared" si="380"/>
        <v>42658.690532407403</v>
      </c>
      <c r="T3074" s="14">
        <f t="shared" si="381"/>
        <v>42673.073611111111</v>
      </c>
      <c r="U3074" s="14" t="str">
        <f t="shared" si="382"/>
        <v>Oct</v>
      </c>
      <c r="V3074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(E3075/D3075)*100</f>
        <v>2.3035714285714284E-2</v>
      </c>
      <c r="P3075" s="12">
        <f t="shared" ref="P3075:P3138" si="385">(E3075/L3075)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 - FIND("/",N3075))</f>
        <v>spaces</v>
      </c>
      <c r="S3075" s="14">
        <f t="shared" ref="S3075:S3138" si="388">(((J3075/60)/60)/24)+DATE(1970,1,1)</f>
        <v>42111.684027777781</v>
      </c>
      <c r="T3075" s="14">
        <f t="shared" ref="T3075:T3138" si="389">(((I3075/60)/60)/24)+DATE(1970,1,1)</f>
        <v>42169.804861111115</v>
      </c>
      <c r="U3075" s="14" t="str">
        <f t="shared" ref="U3075:U3138" si="390">TEXT(S3075,"mmm")</f>
        <v>Apr</v>
      </c>
      <c r="V3075">
        <f t="shared" ref="V3075:V3138" si="391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8.8000000000000009E-2</v>
      </c>
      <c r="P3076" s="12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4">
        <f t="shared" si="388"/>
        <v>42409.571284722217</v>
      </c>
      <c r="T3076" s="14">
        <f t="shared" si="389"/>
        <v>42439.571284722217</v>
      </c>
      <c r="U3076" s="14" t="str">
        <f t="shared" si="390"/>
        <v>Feb</v>
      </c>
      <c r="V3076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</v>
      </c>
      <c r="P3077" s="12">
        <f t="shared" si="385"/>
        <v>64.8</v>
      </c>
      <c r="Q3077" t="str">
        <f t="shared" si="386"/>
        <v>theater</v>
      </c>
      <c r="R3077" t="str">
        <f t="shared" si="387"/>
        <v>spaces</v>
      </c>
      <c r="S3077" s="14">
        <f t="shared" si="388"/>
        <v>42551.102314814809</v>
      </c>
      <c r="T3077" s="14">
        <f t="shared" si="389"/>
        <v>42601.102314814809</v>
      </c>
      <c r="U3077" s="14" t="str">
        <f t="shared" si="390"/>
        <v>Jun</v>
      </c>
      <c r="V3077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15.06</v>
      </c>
      <c r="P3078" s="12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4">
        <f t="shared" si="388"/>
        <v>42226.651886574073</v>
      </c>
      <c r="T3078" s="14">
        <f t="shared" si="389"/>
        <v>42286.651886574073</v>
      </c>
      <c r="U3078" s="14" t="str">
        <f t="shared" si="390"/>
        <v>Aug</v>
      </c>
      <c r="V3078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0.47727272727272729</v>
      </c>
      <c r="P3079" s="12">
        <f t="shared" si="385"/>
        <v>52.5</v>
      </c>
      <c r="Q3079" t="str">
        <f t="shared" si="386"/>
        <v>theater</v>
      </c>
      <c r="R3079" t="str">
        <f t="shared" si="387"/>
        <v>spaces</v>
      </c>
      <c r="S3079" s="14">
        <f t="shared" si="388"/>
        <v>42766.956921296296</v>
      </c>
      <c r="T3079" s="14">
        <f t="shared" si="389"/>
        <v>42796.956921296296</v>
      </c>
      <c r="U3079" s="14" t="str">
        <f t="shared" si="390"/>
        <v>Jan</v>
      </c>
      <c r="V3079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0.11833333333333333</v>
      </c>
      <c r="P3080" s="12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4">
        <f t="shared" si="388"/>
        <v>42031.138831018514</v>
      </c>
      <c r="T3080" s="14">
        <f t="shared" si="389"/>
        <v>42061.138831018514</v>
      </c>
      <c r="U3080" s="14" t="str">
        <f t="shared" si="390"/>
        <v>Jan</v>
      </c>
      <c r="V3080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0.8417399858735245</v>
      </c>
      <c r="P3081" s="12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4">
        <f t="shared" si="388"/>
        <v>42055.713368055556</v>
      </c>
      <c r="T3081" s="14">
        <f t="shared" si="389"/>
        <v>42085.671701388885</v>
      </c>
      <c r="U3081" s="14" t="str">
        <f t="shared" si="390"/>
        <v>Feb</v>
      </c>
      <c r="V3081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1.8799999999999997E-2</v>
      </c>
      <c r="P3082" s="1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4">
        <f t="shared" si="388"/>
        <v>41940.028287037036</v>
      </c>
      <c r="T3082" s="14">
        <f t="shared" si="389"/>
        <v>42000.0699537037</v>
      </c>
      <c r="U3082" s="14" t="str">
        <f t="shared" si="390"/>
        <v>Oct</v>
      </c>
      <c r="V3082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0.21029999999999999</v>
      </c>
      <c r="P3083" s="12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4">
        <f t="shared" si="388"/>
        <v>42237.181608796294</v>
      </c>
      <c r="T3083" s="14">
        <f t="shared" si="389"/>
        <v>42267.181608796294</v>
      </c>
      <c r="U3083" s="14" t="str">
        <f t="shared" si="390"/>
        <v>Aug</v>
      </c>
      <c r="V3083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12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4">
        <f t="shared" si="388"/>
        <v>42293.922986111109</v>
      </c>
      <c r="T3084" s="14">
        <f t="shared" si="389"/>
        <v>42323.96465277778</v>
      </c>
      <c r="U3084" s="14" t="str">
        <f t="shared" si="390"/>
        <v>Oct</v>
      </c>
      <c r="V3084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0.27999999999999997</v>
      </c>
      <c r="P3085" s="12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4">
        <f t="shared" si="388"/>
        <v>41853.563402777778</v>
      </c>
      <c r="T3085" s="14">
        <f t="shared" si="389"/>
        <v>41883.208333333336</v>
      </c>
      <c r="U3085" s="14" t="str">
        <f t="shared" si="390"/>
        <v>Aug</v>
      </c>
      <c r="V3085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11.57920670115792</v>
      </c>
      <c r="P3086" s="12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4">
        <f t="shared" si="388"/>
        <v>42100.723738425921</v>
      </c>
      <c r="T3086" s="14">
        <f t="shared" si="389"/>
        <v>42129.783333333333</v>
      </c>
      <c r="U3086" s="14" t="str">
        <f t="shared" si="390"/>
        <v>Apr</v>
      </c>
      <c r="V3086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</v>
      </c>
      <c r="P3087" s="12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4">
        <f t="shared" si="388"/>
        <v>42246.883784722217</v>
      </c>
      <c r="T3087" s="14">
        <f t="shared" si="389"/>
        <v>42276.883784722217</v>
      </c>
      <c r="U3087" s="14" t="str">
        <f t="shared" si="390"/>
        <v>Aug</v>
      </c>
      <c r="V3087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0.25</v>
      </c>
      <c r="P3088" s="12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4">
        <f t="shared" si="388"/>
        <v>42173.67082175926</v>
      </c>
      <c r="T3088" s="14">
        <f t="shared" si="389"/>
        <v>42233.67082175926</v>
      </c>
      <c r="U3088" s="14" t="str">
        <f t="shared" si="390"/>
        <v>Jun</v>
      </c>
      <c r="V3088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0.625</v>
      </c>
      <c r="P3089" s="12">
        <f t="shared" si="385"/>
        <v>62.5</v>
      </c>
      <c r="Q3089" t="str">
        <f t="shared" si="386"/>
        <v>theater</v>
      </c>
      <c r="R3089" t="str">
        <f t="shared" si="387"/>
        <v>spaces</v>
      </c>
      <c r="S3089" s="14">
        <f t="shared" si="388"/>
        <v>42665.150347222225</v>
      </c>
      <c r="T3089" s="14">
        <f t="shared" si="389"/>
        <v>42725.192013888889</v>
      </c>
      <c r="U3089" s="14" t="str">
        <f t="shared" si="390"/>
        <v>Oct</v>
      </c>
      <c r="V3089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0.19384615384615383</v>
      </c>
      <c r="P3090" s="12">
        <f t="shared" si="385"/>
        <v>42</v>
      </c>
      <c r="Q3090" t="str">
        <f t="shared" si="386"/>
        <v>theater</v>
      </c>
      <c r="R3090" t="str">
        <f t="shared" si="387"/>
        <v>spaces</v>
      </c>
      <c r="S3090" s="14">
        <f t="shared" si="388"/>
        <v>41981.57230324074</v>
      </c>
      <c r="T3090" s="14">
        <f t="shared" si="389"/>
        <v>42012.570138888885</v>
      </c>
      <c r="U3090" s="14" t="str">
        <f t="shared" si="390"/>
        <v>Dec</v>
      </c>
      <c r="V3090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23.416</v>
      </c>
      <c r="P3091" s="12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4">
        <f t="shared" si="388"/>
        <v>42528.542627314819</v>
      </c>
      <c r="T3091" s="14">
        <f t="shared" si="389"/>
        <v>42560.082638888889</v>
      </c>
      <c r="U3091" s="14" t="str">
        <f t="shared" si="390"/>
        <v>Jun</v>
      </c>
      <c r="V3091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5.0808888888888886</v>
      </c>
      <c r="P3092" s="1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4">
        <f t="shared" si="388"/>
        <v>42065.818807870368</v>
      </c>
      <c r="T3092" s="14">
        <f t="shared" si="389"/>
        <v>42125.777141203704</v>
      </c>
      <c r="U3092" s="14" t="str">
        <f t="shared" si="390"/>
        <v>Mar</v>
      </c>
      <c r="V3092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15.920000000000002</v>
      </c>
      <c r="P3093" s="12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4">
        <f t="shared" si="388"/>
        <v>42566.948414351849</v>
      </c>
      <c r="T3093" s="14">
        <f t="shared" si="389"/>
        <v>42596.948414351849</v>
      </c>
      <c r="U3093" s="14" t="str">
        <f t="shared" si="390"/>
        <v>Jul</v>
      </c>
      <c r="V3093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1.1831900000000002</v>
      </c>
      <c r="P3094" s="12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4">
        <f t="shared" si="388"/>
        <v>42255.619351851856</v>
      </c>
      <c r="T3094" s="14">
        <f t="shared" si="389"/>
        <v>42292.916666666672</v>
      </c>
      <c r="U3094" s="14" t="str">
        <f t="shared" si="390"/>
        <v>Sep</v>
      </c>
      <c r="V3094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22.75</v>
      </c>
      <c r="P3095" s="12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4">
        <f t="shared" si="388"/>
        <v>41760.909039351849</v>
      </c>
      <c r="T3095" s="14">
        <f t="shared" si="389"/>
        <v>41791.165972222225</v>
      </c>
      <c r="U3095" s="14" t="str">
        <f t="shared" si="390"/>
        <v>May</v>
      </c>
      <c r="V3095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2.5000000000000001E-2</v>
      </c>
      <c r="P3096" s="12">
        <f t="shared" si="385"/>
        <v>25</v>
      </c>
      <c r="Q3096" t="str">
        <f t="shared" si="386"/>
        <v>theater</v>
      </c>
      <c r="R3096" t="str">
        <f t="shared" si="387"/>
        <v>spaces</v>
      </c>
      <c r="S3096" s="14">
        <f t="shared" si="388"/>
        <v>42207.795787037037</v>
      </c>
      <c r="T3096" s="14">
        <f t="shared" si="389"/>
        <v>42267.795787037037</v>
      </c>
      <c r="U3096" s="14" t="str">
        <f t="shared" si="390"/>
        <v>Jul</v>
      </c>
      <c r="V3096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0.33512064343163539</v>
      </c>
      <c r="P3097" s="12">
        <f t="shared" si="385"/>
        <v>50</v>
      </c>
      <c r="Q3097" t="str">
        <f t="shared" si="386"/>
        <v>theater</v>
      </c>
      <c r="R3097" t="str">
        <f t="shared" si="387"/>
        <v>spaces</v>
      </c>
      <c r="S3097" s="14">
        <f t="shared" si="388"/>
        <v>42523.025231481486</v>
      </c>
      <c r="T3097" s="14">
        <f t="shared" si="389"/>
        <v>42583.025231481486</v>
      </c>
      <c r="U3097" s="14" t="str">
        <f t="shared" si="390"/>
        <v>Jun</v>
      </c>
      <c r="V3097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</v>
      </c>
      <c r="P3098" s="12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4">
        <f t="shared" si="388"/>
        <v>42114.825532407413</v>
      </c>
      <c r="T3098" s="14">
        <f t="shared" si="389"/>
        <v>42144.825532407413</v>
      </c>
      <c r="U3098" s="14" t="str">
        <f t="shared" si="390"/>
        <v>Apr</v>
      </c>
      <c r="V3098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17.150000000000002</v>
      </c>
      <c r="P3099" s="12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4">
        <f t="shared" si="388"/>
        <v>42629.503483796296</v>
      </c>
      <c r="T3099" s="14">
        <f t="shared" si="389"/>
        <v>42650.583333333328</v>
      </c>
      <c r="U3099" s="14" t="str">
        <f t="shared" si="390"/>
        <v>Sep</v>
      </c>
      <c r="V3099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3.6080041046690612</v>
      </c>
      <c r="P3100" s="12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4">
        <f t="shared" si="388"/>
        <v>42359.792233796295</v>
      </c>
      <c r="T3100" s="14">
        <f t="shared" si="389"/>
        <v>42408.01180555555</v>
      </c>
      <c r="U3100" s="14" t="str">
        <f t="shared" si="390"/>
        <v>Dec</v>
      </c>
      <c r="V3100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13.900000000000002</v>
      </c>
      <c r="P3101" s="12">
        <f t="shared" si="385"/>
        <v>55.6</v>
      </c>
      <c r="Q3101" t="str">
        <f t="shared" si="386"/>
        <v>theater</v>
      </c>
      <c r="R3101" t="str">
        <f t="shared" si="387"/>
        <v>spaces</v>
      </c>
      <c r="S3101" s="14">
        <f t="shared" si="388"/>
        <v>42382.189710648148</v>
      </c>
      <c r="T3101" s="14">
        <f t="shared" si="389"/>
        <v>42412.189710648148</v>
      </c>
      <c r="U3101" s="14" t="str">
        <f t="shared" si="390"/>
        <v>Jan</v>
      </c>
      <c r="V3101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15.225</v>
      </c>
      <c r="P3102" s="1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4">
        <f t="shared" si="388"/>
        <v>41902.622395833336</v>
      </c>
      <c r="T3102" s="14">
        <f t="shared" si="389"/>
        <v>41932.622395833336</v>
      </c>
      <c r="U3102" s="14" t="str">
        <f t="shared" si="390"/>
        <v>Sep</v>
      </c>
      <c r="V3102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12</v>
      </c>
      <c r="P3103" s="12">
        <f t="shared" si="385"/>
        <v>25</v>
      </c>
      <c r="Q3103" t="str">
        <f t="shared" si="386"/>
        <v>theater</v>
      </c>
      <c r="R3103" t="str">
        <f t="shared" si="387"/>
        <v>spaces</v>
      </c>
      <c r="S3103" s="14">
        <f t="shared" si="388"/>
        <v>42171.383530092593</v>
      </c>
      <c r="T3103" s="14">
        <f t="shared" si="389"/>
        <v>42201.330555555556</v>
      </c>
      <c r="U3103" s="14" t="str">
        <f t="shared" si="390"/>
        <v>Jun</v>
      </c>
      <c r="V3103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39.112499999999997</v>
      </c>
      <c r="P3104" s="12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4">
        <f t="shared" si="388"/>
        <v>42555.340486111112</v>
      </c>
      <c r="T3104" s="14">
        <f t="shared" si="389"/>
        <v>42605.340486111112</v>
      </c>
      <c r="U3104" s="14" t="str">
        <f t="shared" si="390"/>
        <v>Jul</v>
      </c>
      <c r="V3104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0.26829268292682928</v>
      </c>
      <c r="P3105" s="12">
        <f t="shared" si="385"/>
        <v>5.5</v>
      </c>
      <c r="Q3105" t="str">
        <f t="shared" si="386"/>
        <v>theater</v>
      </c>
      <c r="R3105" t="str">
        <f t="shared" si="387"/>
        <v>spaces</v>
      </c>
      <c r="S3105" s="14">
        <f t="shared" si="388"/>
        <v>42107.156319444446</v>
      </c>
      <c r="T3105" s="14">
        <f t="shared" si="389"/>
        <v>42167.156319444446</v>
      </c>
      <c r="U3105" s="14" t="str">
        <f t="shared" si="390"/>
        <v>Apr</v>
      </c>
      <c r="V3105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29.625</v>
      </c>
      <c r="P3106" s="12">
        <f t="shared" si="385"/>
        <v>237</v>
      </c>
      <c r="Q3106" t="str">
        <f t="shared" si="386"/>
        <v>theater</v>
      </c>
      <c r="R3106" t="str">
        <f t="shared" si="387"/>
        <v>spaces</v>
      </c>
      <c r="S3106" s="14">
        <f t="shared" si="388"/>
        <v>42006.908692129626</v>
      </c>
      <c r="T3106" s="14">
        <f t="shared" si="389"/>
        <v>42038.083333333328</v>
      </c>
      <c r="U3106" s="14" t="str">
        <f t="shared" si="390"/>
        <v>Jan</v>
      </c>
      <c r="V3106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42.360992301112063</v>
      </c>
      <c r="P3107" s="12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4">
        <f t="shared" si="388"/>
        <v>41876.718935185185</v>
      </c>
      <c r="T3107" s="14">
        <f t="shared" si="389"/>
        <v>41931.208333333336</v>
      </c>
      <c r="U3107" s="14" t="str">
        <f t="shared" si="390"/>
        <v>Aug</v>
      </c>
      <c r="V3107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4.1000000000000005</v>
      </c>
      <c r="P3108" s="12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4">
        <f t="shared" si="388"/>
        <v>42241.429120370376</v>
      </c>
      <c r="T3108" s="14">
        <f t="shared" si="389"/>
        <v>42263.916666666672</v>
      </c>
      <c r="U3108" s="14" t="str">
        <f t="shared" si="390"/>
        <v>Aug</v>
      </c>
      <c r="V3108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19.762499999999999</v>
      </c>
      <c r="P3109" s="12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4">
        <f t="shared" si="388"/>
        <v>42128.814247685179</v>
      </c>
      <c r="T3109" s="14">
        <f t="shared" si="389"/>
        <v>42135.814247685179</v>
      </c>
      <c r="U3109" s="14" t="str">
        <f t="shared" si="390"/>
        <v>May</v>
      </c>
      <c r="V3109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5.1999999999999998E-2</v>
      </c>
      <c r="P3110" s="12">
        <f t="shared" si="385"/>
        <v>13</v>
      </c>
      <c r="Q3110" t="str">
        <f t="shared" si="386"/>
        <v>theater</v>
      </c>
      <c r="R3110" t="str">
        <f t="shared" si="387"/>
        <v>spaces</v>
      </c>
      <c r="S3110" s="14">
        <f t="shared" si="388"/>
        <v>42062.680486111116</v>
      </c>
      <c r="T3110" s="14">
        <f t="shared" si="389"/>
        <v>42122.638819444444</v>
      </c>
      <c r="U3110" s="14" t="str">
        <f t="shared" si="390"/>
        <v>Feb</v>
      </c>
      <c r="V3110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25.030188679245285</v>
      </c>
      <c r="P3111" s="12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4">
        <f t="shared" si="388"/>
        <v>41844.125115740739</v>
      </c>
      <c r="T3111" s="14">
        <f t="shared" si="389"/>
        <v>41879.125115740739</v>
      </c>
      <c r="U3111" s="14" t="str">
        <f t="shared" si="390"/>
        <v>Jul</v>
      </c>
      <c r="V3111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0.04</v>
      </c>
      <c r="P3112" s="12">
        <f t="shared" si="385"/>
        <v>10</v>
      </c>
      <c r="Q3112" t="str">
        <f t="shared" si="386"/>
        <v>theater</v>
      </c>
      <c r="R3112" t="str">
        <f t="shared" si="387"/>
        <v>spaces</v>
      </c>
      <c r="S3112" s="14">
        <f t="shared" si="388"/>
        <v>42745.031469907408</v>
      </c>
      <c r="T3112" s="14">
        <f t="shared" si="389"/>
        <v>42785.031469907408</v>
      </c>
      <c r="U3112" s="14" t="str">
        <f t="shared" si="390"/>
        <v>Jan</v>
      </c>
      <c r="V3112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26.640000000000004</v>
      </c>
      <c r="P3113" s="12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4">
        <f t="shared" si="388"/>
        <v>41885.595138888886</v>
      </c>
      <c r="T3113" s="14">
        <f t="shared" si="389"/>
        <v>41916.595138888886</v>
      </c>
      <c r="U3113" s="14" t="str">
        <f t="shared" si="390"/>
        <v>Sep</v>
      </c>
      <c r="V3113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4.7363636363636363</v>
      </c>
      <c r="P3114" s="12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4">
        <f t="shared" si="388"/>
        <v>42615.121921296297</v>
      </c>
      <c r="T3114" s="14">
        <f t="shared" si="389"/>
        <v>42675.121921296297</v>
      </c>
      <c r="U3114" s="14" t="str">
        <f t="shared" si="390"/>
        <v>Sep</v>
      </c>
      <c r="V3114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4.2435339894712749</v>
      </c>
      <c r="P3115" s="12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4">
        <f t="shared" si="388"/>
        <v>42081.731273148151</v>
      </c>
      <c r="T3115" s="14">
        <f t="shared" si="389"/>
        <v>42111.731273148151</v>
      </c>
      <c r="U3115" s="14" t="str">
        <f t="shared" si="390"/>
        <v>Mar</v>
      </c>
      <c r="V3115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12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4">
        <f t="shared" si="388"/>
        <v>41843.632523148146</v>
      </c>
      <c r="T3116" s="14">
        <f t="shared" si="389"/>
        <v>41903.632523148146</v>
      </c>
      <c r="U3116" s="14" t="str">
        <f t="shared" si="390"/>
        <v>Jul</v>
      </c>
      <c r="V3116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3</v>
      </c>
      <c r="P3117" s="12">
        <f t="shared" si="385"/>
        <v>300</v>
      </c>
      <c r="Q3117" t="str">
        <f t="shared" si="386"/>
        <v>theater</v>
      </c>
      <c r="R3117" t="str">
        <f t="shared" si="387"/>
        <v>spaces</v>
      </c>
      <c r="S3117" s="14">
        <f t="shared" si="388"/>
        <v>42496.447071759263</v>
      </c>
      <c r="T3117" s="14">
        <f t="shared" si="389"/>
        <v>42526.447071759263</v>
      </c>
      <c r="U3117" s="14" t="str">
        <f t="shared" si="390"/>
        <v>May</v>
      </c>
      <c r="V3117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57.333333333333336</v>
      </c>
      <c r="P3118" s="12">
        <f t="shared" si="385"/>
        <v>43</v>
      </c>
      <c r="Q3118" t="str">
        <f t="shared" si="386"/>
        <v>theater</v>
      </c>
      <c r="R3118" t="str">
        <f t="shared" si="387"/>
        <v>spaces</v>
      </c>
      <c r="S3118" s="14">
        <f t="shared" si="388"/>
        <v>42081.515335648146</v>
      </c>
      <c r="T3118" s="14">
        <f t="shared" si="389"/>
        <v>42095.515335648146</v>
      </c>
      <c r="U3118" s="14" t="str">
        <f t="shared" si="390"/>
        <v>Mar</v>
      </c>
      <c r="V3118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0.1</v>
      </c>
      <c r="P3119" s="12">
        <f t="shared" si="385"/>
        <v>1</v>
      </c>
      <c r="Q3119" t="str">
        <f t="shared" si="386"/>
        <v>theater</v>
      </c>
      <c r="R3119" t="str">
        <f t="shared" si="387"/>
        <v>spaces</v>
      </c>
      <c r="S3119" s="14">
        <f t="shared" si="388"/>
        <v>42509.374537037031</v>
      </c>
      <c r="T3119" s="14">
        <f t="shared" si="389"/>
        <v>42517.55</v>
      </c>
      <c r="U3119" s="14" t="str">
        <f t="shared" si="390"/>
        <v>May</v>
      </c>
      <c r="V3119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0.31</v>
      </c>
      <c r="P3120" s="12">
        <f t="shared" si="385"/>
        <v>775</v>
      </c>
      <c r="Q3120" t="str">
        <f t="shared" si="386"/>
        <v>theater</v>
      </c>
      <c r="R3120" t="str">
        <f t="shared" si="387"/>
        <v>spaces</v>
      </c>
      <c r="S3120" s="14">
        <f t="shared" si="388"/>
        <v>42534.649571759262</v>
      </c>
      <c r="T3120" s="14">
        <f t="shared" si="389"/>
        <v>42553.649571759262</v>
      </c>
      <c r="U3120" s="14" t="str">
        <f t="shared" si="390"/>
        <v>Jun</v>
      </c>
      <c r="V3120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0.05</v>
      </c>
      <c r="P3121" s="12">
        <f t="shared" si="385"/>
        <v>5</v>
      </c>
      <c r="Q3121" t="str">
        <f t="shared" si="386"/>
        <v>theater</v>
      </c>
      <c r="R3121" t="str">
        <f t="shared" si="387"/>
        <v>spaces</v>
      </c>
      <c r="S3121" s="14">
        <f t="shared" si="388"/>
        <v>42060.04550925926</v>
      </c>
      <c r="T3121" s="14">
        <f t="shared" si="389"/>
        <v>42090.003842592589</v>
      </c>
      <c r="U3121" s="14" t="str">
        <f t="shared" si="390"/>
        <v>Feb</v>
      </c>
      <c r="V3121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9.8461538461538465E-3</v>
      </c>
      <c r="P3122" s="12">
        <f t="shared" si="385"/>
        <v>12.8</v>
      </c>
      <c r="Q3122" t="str">
        <f t="shared" si="386"/>
        <v>theater</v>
      </c>
      <c r="R3122" t="str">
        <f t="shared" si="387"/>
        <v>spaces</v>
      </c>
      <c r="S3122" s="14">
        <f t="shared" si="388"/>
        <v>42435.942083333335</v>
      </c>
      <c r="T3122" s="14">
        <f t="shared" si="389"/>
        <v>42495.900416666671</v>
      </c>
      <c r="U3122" s="14" t="str">
        <f t="shared" si="390"/>
        <v>Mar</v>
      </c>
      <c r="V3122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0.66666666666666674</v>
      </c>
      <c r="P3123" s="12">
        <f t="shared" si="385"/>
        <v>10</v>
      </c>
      <c r="Q3123" t="str">
        <f t="shared" si="386"/>
        <v>theater</v>
      </c>
      <c r="R3123" t="str">
        <f t="shared" si="387"/>
        <v>spaces</v>
      </c>
      <c r="S3123" s="14">
        <f t="shared" si="388"/>
        <v>41848.679803240739</v>
      </c>
      <c r="T3123" s="14">
        <f t="shared" si="389"/>
        <v>41908.679803240739</v>
      </c>
      <c r="U3123" s="14" t="str">
        <f t="shared" si="390"/>
        <v>Jul</v>
      </c>
      <c r="V3123">
        <f t="shared" si="391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58.291457286432156</v>
      </c>
      <c r="P3124" s="12">
        <f t="shared" si="385"/>
        <v>58</v>
      </c>
      <c r="Q3124" t="str">
        <f t="shared" si="386"/>
        <v>theater</v>
      </c>
      <c r="R3124" t="str">
        <f t="shared" si="387"/>
        <v>spaces</v>
      </c>
      <c r="S3124" s="14">
        <f t="shared" si="388"/>
        <v>42678.932083333333</v>
      </c>
      <c r="T3124" s="14">
        <f t="shared" si="389"/>
        <v>42683.973750000005</v>
      </c>
      <c r="U3124" s="14" t="str">
        <f t="shared" si="390"/>
        <v>Nov</v>
      </c>
      <c r="V3124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68.153599999999997</v>
      </c>
      <c r="P3125" s="12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4">
        <f t="shared" si="388"/>
        <v>42530.993032407408</v>
      </c>
      <c r="T3125" s="14">
        <f t="shared" si="389"/>
        <v>42560.993032407408</v>
      </c>
      <c r="U3125" s="14" t="str">
        <f t="shared" si="390"/>
        <v>Jun</v>
      </c>
      <c r="V3125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3.2499999999999999E-3</v>
      </c>
      <c r="P3126" s="12">
        <f t="shared" si="385"/>
        <v>6.5</v>
      </c>
      <c r="Q3126" t="str">
        <f t="shared" si="386"/>
        <v>theater</v>
      </c>
      <c r="R3126" t="str">
        <f t="shared" si="387"/>
        <v>spaces</v>
      </c>
      <c r="S3126" s="14">
        <f t="shared" si="388"/>
        <v>41977.780104166668</v>
      </c>
      <c r="T3126" s="14">
        <f t="shared" si="389"/>
        <v>42037.780104166668</v>
      </c>
      <c r="U3126" s="14" t="str">
        <f t="shared" si="390"/>
        <v>Dec</v>
      </c>
      <c r="V3126">
        <f t="shared" si="391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12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4">
        <f t="shared" si="388"/>
        <v>42346.20685185185</v>
      </c>
      <c r="T3127" s="14">
        <f t="shared" si="389"/>
        <v>42376.20685185185</v>
      </c>
      <c r="U3127" s="14" t="str">
        <f t="shared" si="390"/>
        <v>Dec</v>
      </c>
      <c r="V3127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4.16</v>
      </c>
      <c r="P3128" s="12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4">
        <f t="shared" si="388"/>
        <v>42427.01807870371</v>
      </c>
      <c r="T3128" s="14">
        <f t="shared" si="389"/>
        <v>42456.976412037038</v>
      </c>
      <c r="U3128" s="14" t="str">
        <f t="shared" si="390"/>
        <v>Feb</v>
      </c>
      <c r="V3128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12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4">
        <f t="shared" si="388"/>
        <v>42034.856817129628</v>
      </c>
      <c r="T3129" s="14">
        <f t="shared" si="389"/>
        <v>42064.856817129628</v>
      </c>
      <c r="U3129" s="14" t="str">
        <f t="shared" si="390"/>
        <v>Jan</v>
      </c>
      <c r="V3129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108.60666666666667</v>
      </c>
      <c r="P3130" s="12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4">
        <f t="shared" si="388"/>
        <v>42780.825706018513</v>
      </c>
      <c r="T3130" s="14">
        <f t="shared" si="389"/>
        <v>42810.784039351856</v>
      </c>
      <c r="U3130" s="14" t="str">
        <f t="shared" si="390"/>
        <v>Feb</v>
      </c>
      <c r="V3130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0.8</v>
      </c>
      <c r="P3131" s="12">
        <f t="shared" si="385"/>
        <v>10</v>
      </c>
      <c r="Q3131" t="str">
        <f t="shared" si="386"/>
        <v>theater</v>
      </c>
      <c r="R3131" t="str">
        <f t="shared" si="387"/>
        <v>plays</v>
      </c>
      <c r="S3131" s="14">
        <f t="shared" si="388"/>
        <v>42803.842812499999</v>
      </c>
      <c r="T3131" s="14">
        <f t="shared" si="389"/>
        <v>42843.801145833335</v>
      </c>
      <c r="U3131" s="14" t="str">
        <f t="shared" si="390"/>
        <v>Mar</v>
      </c>
      <c r="V3131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3.75</v>
      </c>
      <c r="P3132" s="12">
        <f t="shared" si="385"/>
        <v>93.75</v>
      </c>
      <c r="Q3132" t="str">
        <f t="shared" si="386"/>
        <v>theater</v>
      </c>
      <c r="R3132" t="str">
        <f t="shared" si="387"/>
        <v>plays</v>
      </c>
      <c r="S3132" s="14">
        <f t="shared" si="388"/>
        <v>42808.640231481477</v>
      </c>
      <c r="T3132" s="14">
        <f t="shared" si="389"/>
        <v>42839.207638888889</v>
      </c>
      <c r="U3132" s="14" t="str">
        <f t="shared" si="390"/>
        <v>Mar</v>
      </c>
      <c r="V3132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15.731707317073171</v>
      </c>
      <c r="P3133" s="12">
        <f t="shared" si="385"/>
        <v>53.75</v>
      </c>
      <c r="Q3133" t="str">
        <f t="shared" si="386"/>
        <v>theater</v>
      </c>
      <c r="R3133" t="str">
        <f t="shared" si="387"/>
        <v>plays</v>
      </c>
      <c r="S3133" s="14">
        <f t="shared" si="388"/>
        <v>42803.579224537039</v>
      </c>
      <c r="T3133" s="14">
        <f t="shared" si="389"/>
        <v>42833.537557870368</v>
      </c>
      <c r="U3133" s="14" t="str">
        <f t="shared" si="390"/>
        <v>Mar</v>
      </c>
      <c r="V3133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3.3333333333333333E-2</v>
      </c>
      <c r="P3134" s="12">
        <f t="shared" si="385"/>
        <v>10</v>
      </c>
      <c r="Q3134" t="str">
        <f t="shared" si="386"/>
        <v>theater</v>
      </c>
      <c r="R3134" t="str">
        <f t="shared" si="387"/>
        <v>plays</v>
      </c>
      <c r="S3134" s="14">
        <f t="shared" si="388"/>
        <v>42786.350231481483</v>
      </c>
      <c r="T3134" s="14">
        <f t="shared" si="389"/>
        <v>42846.308564814812</v>
      </c>
      <c r="U3134" s="14" t="str">
        <f t="shared" si="390"/>
        <v>Feb</v>
      </c>
      <c r="V3134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108</v>
      </c>
      <c r="P3135" s="12">
        <f t="shared" si="385"/>
        <v>33.75</v>
      </c>
      <c r="Q3135" t="str">
        <f t="shared" si="386"/>
        <v>theater</v>
      </c>
      <c r="R3135" t="str">
        <f t="shared" si="387"/>
        <v>plays</v>
      </c>
      <c r="S3135" s="14">
        <f t="shared" si="388"/>
        <v>42788.565208333333</v>
      </c>
      <c r="T3135" s="14">
        <f t="shared" si="389"/>
        <v>42818.523541666669</v>
      </c>
      <c r="U3135" s="14" t="str">
        <f t="shared" si="390"/>
        <v>Feb</v>
      </c>
      <c r="V3135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22.5</v>
      </c>
      <c r="P3136" s="12">
        <f t="shared" si="385"/>
        <v>18.75</v>
      </c>
      <c r="Q3136" t="str">
        <f t="shared" si="386"/>
        <v>theater</v>
      </c>
      <c r="R3136" t="str">
        <f t="shared" si="387"/>
        <v>plays</v>
      </c>
      <c r="S3136" s="14">
        <f t="shared" si="388"/>
        <v>42800.720127314817</v>
      </c>
      <c r="T3136" s="14">
        <f t="shared" si="389"/>
        <v>42821.678460648152</v>
      </c>
      <c r="U3136" s="14" t="str">
        <f t="shared" si="390"/>
        <v>Mar</v>
      </c>
      <c r="V3136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20.849420849420849</v>
      </c>
      <c r="P3137" s="12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4">
        <f t="shared" si="388"/>
        <v>42807.151863425926</v>
      </c>
      <c r="T3137" s="14">
        <f t="shared" si="389"/>
        <v>42829.151863425926</v>
      </c>
      <c r="U3137" s="14" t="str">
        <f t="shared" si="390"/>
        <v>Mar</v>
      </c>
      <c r="V3137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127.8</v>
      </c>
      <c r="P3138" s="12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4">
        <f t="shared" si="388"/>
        <v>42789.462430555555</v>
      </c>
      <c r="T3138" s="14">
        <f t="shared" si="389"/>
        <v>42825.957638888889</v>
      </c>
      <c r="U3138" s="14" t="str">
        <f t="shared" si="390"/>
        <v>Feb</v>
      </c>
      <c r="V3138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(E3139/D3139)*100</f>
        <v>3.3333333333333335</v>
      </c>
      <c r="P3139" s="12">
        <f t="shared" ref="P3139:P3202" si="393">(E3139/L3139)</f>
        <v>50</v>
      </c>
      <c r="Q3139" t="str">
        <f t="shared" ref="Q3139:Q3202" si="394">LEFT(N3139,FIND("/",N3139)-1)</f>
        <v>theater</v>
      </c>
      <c r="R3139" t="str">
        <f t="shared" ref="R3139:R3202" si="395">RIGHT(N3139,LEN(N3139) - FIND("/",N3139))</f>
        <v>plays</v>
      </c>
      <c r="S3139" s="14">
        <f t="shared" ref="S3139:S3202" si="396">(((J3139/60)/60)/24)+DATE(1970,1,1)</f>
        <v>42807.885057870371</v>
      </c>
      <c r="T3139" s="14">
        <f t="shared" ref="T3139:T3202" si="397">(((I3139/60)/60)/24)+DATE(1970,1,1)</f>
        <v>42858.8</v>
      </c>
      <c r="U3139" s="14" t="str">
        <f t="shared" ref="U3139:U3202" si="398">TEXT(S3139,"mmm")</f>
        <v>Mar</v>
      </c>
      <c r="V3139">
        <f t="shared" ref="V3139:V3202" si="3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12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4">
        <f t="shared" si="396"/>
        <v>42809.645914351851</v>
      </c>
      <c r="T3140" s="14">
        <f t="shared" si="397"/>
        <v>42828.645914351851</v>
      </c>
      <c r="U3140" s="14" t="str">
        <f t="shared" si="398"/>
        <v>Mar</v>
      </c>
      <c r="V3140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5.4</v>
      </c>
      <c r="P3141" s="12">
        <f t="shared" si="393"/>
        <v>450</v>
      </c>
      <c r="Q3141" t="str">
        <f t="shared" si="394"/>
        <v>theater</v>
      </c>
      <c r="R3141" t="str">
        <f t="shared" si="395"/>
        <v>plays</v>
      </c>
      <c r="S3141" s="14">
        <f t="shared" si="396"/>
        <v>42785.270370370374</v>
      </c>
      <c r="T3141" s="14">
        <f t="shared" si="397"/>
        <v>42819.189583333333</v>
      </c>
      <c r="U3141" s="14" t="str">
        <f t="shared" si="398"/>
        <v>Feb</v>
      </c>
      <c r="V3141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0.96</v>
      </c>
      <c r="P3142" s="12">
        <f t="shared" si="393"/>
        <v>24</v>
      </c>
      <c r="Q3142" t="str">
        <f t="shared" si="394"/>
        <v>theater</v>
      </c>
      <c r="R3142" t="str">
        <f t="shared" si="395"/>
        <v>plays</v>
      </c>
      <c r="S3142" s="14">
        <f t="shared" si="396"/>
        <v>42802.718784722223</v>
      </c>
      <c r="T3142" s="14">
        <f t="shared" si="397"/>
        <v>42832.677118055552</v>
      </c>
      <c r="U3142" s="14" t="str">
        <f t="shared" si="398"/>
        <v>Mar</v>
      </c>
      <c r="V3142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51.6</v>
      </c>
      <c r="P3143" s="12">
        <f t="shared" si="393"/>
        <v>32.25</v>
      </c>
      <c r="Q3143" t="str">
        <f t="shared" si="394"/>
        <v>theater</v>
      </c>
      <c r="R3143" t="str">
        <f t="shared" si="395"/>
        <v>plays</v>
      </c>
      <c r="S3143" s="14">
        <f t="shared" si="396"/>
        <v>42800.753333333334</v>
      </c>
      <c r="T3143" s="14">
        <f t="shared" si="397"/>
        <v>42841.833333333328</v>
      </c>
      <c r="U3143" s="14" t="str">
        <f t="shared" si="398"/>
        <v>Mar</v>
      </c>
      <c r="V3143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</v>
      </c>
      <c r="P3144" s="12">
        <f t="shared" si="393"/>
        <v>15</v>
      </c>
      <c r="Q3144" t="str">
        <f t="shared" si="394"/>
        <v>theater</v>
      </c>
      <c r="R3144" t="str">
        <f t="shared" si="395"/>
        <v>plays</v>
      </c>
      <c r="S3144" s="14">
        <f t="shared" si="396"/>
        <v>42783.513182870374</v>
      </c>
      <c r="T3144" s="14">
        <f t="shared" si="397"/>
        <v>42813.471516203703</v>
      </c>
      <c r="U3144" s="14" t="str">
        <f t="shared" si="398"/>
        <v>Feb</v>
      </c>
      <c r="V3144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12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4">
        <f t="shared" si="396"/>
        <v>42808.358287037037</v>
      </c>
      <c r="T3145" s="14">
        <f t="shared" si="397"/>
        <v>42834.358287037037</v>
      </c>
      <c r="U3145" s="14" t="str">
        <f t="shared" si="398"/>
        <v>Mar</v>
      </c>
      <c r="V3145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75.400000000000006</v>
      </c>
      <c r="P3146" s="12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4">
        <f t="shared" si="396"/>
        <v>42796.538275462968</v>
      </c>
      <c r="T3146" s="14">
        <f t="shared" si="397"/>
        <v>42813.25</v>
      </c>
      <c r="U3146" s="14" t="str">
        <f t="shared" si="398"/>
        <v>Mar</v>
      </c>
      <c r="V3146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12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4">
        <f t="shared" si="396"/>
        <v>42762.040902777779</v>
      </c>
      <c r="T3147" s="14">
        <f t="shared" si="397"/>
        <v>42821.999236111107</v>
      </c>
      <c r="U3147" s="14" t="str">
        <f t="shared" si="398"/>
        <v>Jan</v>
      </c>
      <c r="V3147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10.5</v>
      </c>
      <c r="P3148" s="12">
        <f t="shared" si="393"/>
        <v>437.5</v>
      </c>
      <c r="Q3148" t="str">
        <f t="shared" si="394"/>
        <v>theater</v>
      </c>
      <c r="R3148" t="str">
        <f t="shared" si="395"/>
        <v>plays</v>
      </c>
      <c r="S3148" s="14">
        <f t="shared" si="396"/>
        <v>42796.682476851856</v>
      </c>
      <c r="T3148" s="14">
        <f t="shared" si="397"/>
        <v>42841.640810185185</v>
      </c>
      <c r="U3148" s="14" t="str">
        <f t="shared" si="398"/>
        <v>Mar</v>
      </c>
      <c r="V3148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117.52499999999999</v>
      </c>
      <c r="P3149" s="12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4">
        <f t="shared" si="396"/>
        <v>41909.969386574077</v>
      </c>
      <c r="T3149" s="14">
        <f t="shared" si="397"/>
        <v>41950.011053240742</v>
      </c>
      <c r="U3149" s="14" t="str">
        <f t="shared" si="398"/>
        <v>Sep</v>
      </c>
      <c r="V3149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131.16666666666669</v>
      </c>
      <c r="P3150" s="12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4">
        <f t="shared" si="396"/>
        <v>41891.665324074071</v>
      </c>
      <c r="T3150" s="14">
        <f t="shared" si="397"/>
        <v>41913.166666666664</v>
      </c>
      <c r="U3150" s="14" t="str">
        <f t="shared" si="398"/>
        <v>Sep</v>
      </c>
      <c r="V3150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104</v>
      </c>
      <c r="P3151" s="12">
        <f t="shared" si="393"/>
        <v>52</v>
      </c>
      <c r="Q3151" t="str">
        <f t="shared" si="394"/>
        <v>theater</v>
      </c>
      <c r="R3151" t="str">
        <f t="shared" si="395"/>
        <v>plays</v>
      </c>
      <c r="S3151" s="14">
        <f t="shared" si="396"/>
        <v>41226.017361111109</v>
      </c>
      <c r="T3151" s="14">
        <f t="shared" si="397"/>
        <v>41250.083333333336</v>
      </c>
      <c r="U3151" s="14" t="str">
        <f t="shared" si="398"/>
        <v>Nov</v>
      </c>
      <c r="V3151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101</v>
      </c>
      <c r="P3152" s="1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4">
        <f t="shared" si="396"/>
        <v>40478.263923611114</v>
      </c>
      <c r="T3152" s="14">
        <f t="shared" si="397"/>
        <v>40568.166666666664</v>
      </c>
      <c r="U3152" s="14" t="str">
        <f t="shared" si="398"/>
        <v>Oct</v>
      </c>
      <c r="V3152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100.4</v>
      </c>
      <c r="P3153" s="12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4">
        <f t="shared" si="396"/>
        <v>41862.83997685185</v>
      </c>
      <c r="T3153" s="14">
        <f t="shared" si="397"/>
        <v>41892.83997685185</v>
      </c>
      <c r="U3153" s="14" t="str">
        <f t="shared" si="398"/>
        <v>Aug</v>
      </c>
      <c r="V3153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105.95454545454545</v>
      </c>
      <c r="P3154" s="12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4">
        <f t="shared" si="396"/>
        <v>41550.867673611108</v>
      </c>
      <c r="T3154" s="14">
        <f t="shared" si="397"/>
        <v>41580.867673611108</v>
      </c>
      <c r="U3154" s="14" t="str">
        <f t="shared" si="398"/>
        <v>Oct</v>
      </c>
      <c r="V3154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335.58333333333337</v>
      </c>
      <c r="P3155" s="12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4">
        <f t="shared" si="396"/>
        <v>40633.154363425929</v>
      </c>
      <c r="T3155" s="14">
        <f t="shared" si="397"/>
        <v>40664.207638888889</v>
      </c>
      <c r="U3155" s="14" t="str">
        <f t="shared" si="398"/>
        <v>Mar</v>
      </c>
      <c r="V3155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112.92857142857142</v>
      </c>
      <c r="P3156" s="12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4">
        <f t="shared" si="396"/>
        <v>40970.875671296293</v>
      </c>
      <c r="T3156" s="14">
        <f t="shared" si="397"/>
        <v>41000.834004629629</v>
      </c>
      <c r="U3156" s="14" t="str">
        <f t="shared" si="398"/>
        <v>Mar</v>
      </c>
      <c r="V3156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188.50460000000001</v>
      </c>
      <c r="P3157" s="12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4">
        <f t="shared" si="396"/>
        <v>41233.499131944445</v>
      </c>
      <c r="T3157" s="14">
        <f t="shared" si="397"/>
        <v>41263.499131944445</v>
      </c>
      <c r="U3157" s="14" t="str">
        <f t="shared" si="398"/>
        <v>Nov</v>
      </c>
      <c r="V3157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101.81818181818181</v>
      </c>
      <c r="P3158" s="12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4">
        <f t="shared" si="396"/>
        <v>41026.953055555554</v>
      </c>
      <c r="T3158" s="14">
        <f t="shared" si="397"/>
        <v>41061.953055555554</v>
      </c>
      <c r="U3158" s="14" t="str">
        <f t="shared" si="398"/>
        <v>Apr</v>
      </c>
      <c r="V3158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101</v>
      </c>
      <c r="P3159" s="12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4">
        <f t="shared" si="396"/>
        <v>41829.788252314815</v>
      </c>
      <c r="T3159" s="14">
        <f t="shared" si="397"/>
        <v>41839.208333333336</v>
      </c>
      <c r="U3159" s="14" t="str">
        <f t="shared" si="398"/>
        <v>Jul</v>
      </c>
      <c r="V3159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113.99999999999999</v>
      </c>
      <c r="P3160" s="12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4">
        <f t="shared" si="396"/>
        <v>41447.839722222219</v>
      </c>
      <c r="T3160" s="14">
        <f t="shared" si="397"/>
        <v>41477.839722222219</v>
      </c>
      <c r="U3160" s="14" t="str">
        <f t="shared" si="398"/>
        <v>Jun</v>
      </c>
      <c r="V3160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133.48133333333334</v>
      </c>
      <c r="P3161" s="12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4">
        <f t="shared" si="396"/>
        <v>40884.066678240742</v>
      </c>
      <c r="T3161" s="14">
        <f t="shared" si="397"/>
        <v>40926.958333333336</v>
      </c>
      <c r="U3161" s="14" t="str">
        <f t="shared" si="398"/>
        <v>Dec</v>
      </c>
      <c r="V3161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101.53333333333335</v>
      </c>
      <c r="P3162" s="1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4">
        <f t="shared" si="396"/>
        <v>41841.26489583333</v>
      </c>
      <c r="T3162" s="14">
        <f t="shared" si="397"/>
        <v>41864.207638888889</v>
      </c>
      <c r="U3162" s="14" t="str">
        <f t="shared" si="398"/>
        <v>Jul</v>
      </c>
      <c r="V3162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105.1</v>
      </c>
      <c r="P3163" s="12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4">
        <f t="shared" si="396"/>
        <v>41897.536134259259</v>
      </c>
      <c r="T3163" s="14">
        <f t="shared" si="397"/>
        <v>41927.536134259259</v>
      </c>
      <c r="U3163" s="14" t="str">
        <f t="shared" si="398"/>
        <v>Sep</v>
      </c>
      <c r="V3163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127.15</v>
      </c>
      <c r="P3164" s="12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4">
        <f t="shared" si="396"/>
        <v>41799.685902777775</v>
      </c>
      <c r="T3164" s="14">
        <f t="shared" si="397"/>
        <v>41827.083333333336</v>
      </c>
      <c r="U3164" s="14" t="str">
        <f t="shared" si="398"/>
        <v>Jun</v>
      </c>
      <c r="V3164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111.15384615384616</v>
      </c>
      <c r="P3165" s="12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4">
        <f t="shared" si="396"/>
        <v>41775.753761574073</v>
      </c>
      <c r="T3165" s="14">
        <f t="shared" si="397"/>
        <v>41805.753761574073</v>
      </c>
      <c r="U3165" s="14" t="str">
        <f t="shared" si="398"/>
        <v>May</v>
      </c>
      <c r="V3165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106.76</v>
      </c>
      <c r="P3166" s="12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4">
        <f t="shared" si="396"/>
        <v>41766.80572916667</v>
      </c>
      <c r="T3166" s="14">
        <f t="shared" si="397"/>
        <v>41799.80572916667</v>
      </c>
      <c r="U3166" s="14" t="str">
        <f t="shared" si="398"/>
        <v>May</v>
      </c>
      <c r="V3166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162.66666666666666</v>
      </c>
      <c r="P3167" s="12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4">
        <f t="shared" si="396"/>
        <v>40644.159259259257</v>
      </c>
      <c r="T3167" s="14">
        <f t="shared" si="397"/>
        <v>40666.165972222225</v>
      </c>
      <c r="U3167" s="14" t="str">
        <f t="shared" si="398"/>
        <v>Apr</v>
      </c>
      <c r="V3167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160.22808571428573</v>
      </c>
      <c r="P3168" s="12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4">
        <f t="shared" si="396"/>
        <v>41940.69158564815</v>
      </c>
      <c r="T3168" s="14">
        <f t="shared" si="397"/>
        <v>41969.332638888889</v>
      </c>
      <c r="U3168" s="14" t="str">
        <f t="shared" si="398"/>
        <v>Oct</v>
      </c>
      <c r="V3168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116.16666666666666</v>
      </c>
      <c r="P3169" s="12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4">
        <f t="shared" si="396"/>
        <v>41839.175706018519</v>
      </c>
      <c r="T3169" s="14">
        <f t="shared" si="397"/>
        <v>41853.175706018519</v>
      </c>
      <c r="U3169" s="14" t="str">
        <f t="shared" si="398"/>
        <v>Jul</v>
      </c>
      <c r="V3169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124.2</v>
      </c>
      <c r="P3170" s="12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4">
        <f t="shared" si="396"/>
        <v>41772.105937500004</v>
      </c>
      <c r="T3170" s="14">
        <f t="shared" si="397"/>
        <v>41803.916666666664</v>
      </c>
      <c r="U3170" s="14" t="str">
        <f t="shared" si="398"/>
        <v>May</v>
      </c>
      <c r="V3170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103.01249999999999</v>
      </c>
      <c r="P3171" s="12">
        <f t="shared" si="393"/>
        <v>100.5</v>
      </c>
      <c r="Q3171" t="str">
        <f t="shared" si="394"/>
        <v>theater</v>
      </c>
      <c r="R3171" t="str">
        <f t="shared" si="395"/>
        <v>plays</v>
      </c>
      <c r="S3171" s="14">
        <f t="shared" si="396"/>
        <v>41591.737974537034</v>
      </c>
      <c r="T3171" s="14">
        <f t="shared" si="397"/>
        <v>41621.207638888889</v>
      </c>
      <c r="U3171" s="14" t="str">
        <f t="shared" si="398"/>
        <v>Nov</v>
      </c>
      <c r="V3171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112.25</v>
      </c>
      <c r="P3172" s="1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4">
        <f t="shared" si="396"/>
        <v>41789.080370370371</v>
      </c>
      <c r="T3172" s="14">
        <f t="shared" si="397"/>
        <v>41822.166666666664</v>
      </c>
      <c r="U3172" s="14" t="str">
        <f t="shared" si="398"/>
        <v>May</v>
      </c>
      <c r="V3172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108.8142857142857</v>
      </c>
      <c r="P3173" s="12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4">
        <f t="shared" si="396"/>
        <v>42466.608310185184</v>
      </c>
      <c r="T3173" s="14">
        <f t="shared" si="397"/>
        <v>42496.608310185184</v>
      </c>
      <c r="U3173" s="14" t="str">
        <f t="shared" si="398"/>
        <v>Apr</v>
      </c>
      <c r="V3173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114.99999999999999</v>
      </c>
      <c r="P3174" s="12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4">
        <f t="shared" si="396"/>
        <v>40923.729953703703</v>
      </c>
      <c r="T3174" s="14">
        <f t="shared" si="397"/>
        <v>40953.729953703703</v>
      </c>
      <c r="U3174" s="14" t="str">
        <f t="shared" si="398"/>
        <v>Jan</v>
      </c>
      <c r="V3174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103</v>
      </c>
      <c r="P3175" s="12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4">
        <f t="shared" si="396"/>
        <v>41878.878379629627</v>
      </c>
      <c r="T3175" s="14">
        <f t="shared" si="397"/>
        <v>41908.878379629627</v>
      </c>
      <c r="U3175" s="14" t="str">
        <f t="shared" si="398"/>
        <v>Aug</v>
      </c>
      <c r="V3175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101.13333333333334</v>
      </c>
      <c r="P3176" s="12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4">
        <f t="shared" si="396"/>
        <v>41862.864675925928</v>
      </c>
      <c r="T3176" s="14">
        <f t="shared" si="397"/>
        <v>41876.864675925928</v>
      </c>
      <c r="U3176" s="14" t="str">
        <f t="shared" si="398"/>
        <v>Aug</v>
      </c>
      <c r="V3176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109.55999999999999</v>
      </c>
      <c r="P3177" s="12">
        <f t="shared" si="393"/>
        <v>91.3</v>
      </c>
      <c r="Q3177" t="str">
        <f t="shared" si="394"/>
        <v>theater</v>
      </c>
      <c r="R3177" t="str">
        <f t="shared" si="395"/>
        <v>plays</v>
      </c>
      <c r="S3177" s="14">
        <f t="shared" si="396"/>
        <v>40531.886886574073</v>
      </c>
      <c r="T3177" s="14">
        <f t="shared" si="397"/>
        <v>40591.886886574073</v>
      </c>
      <c r="U3177" s="14" t="str">
        <f t="shared" si="398"/>
        <v>Dec</v>
      </c>
      <c r="V3177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114.8421052631579</v>
      </c>
      <c r="P3178" s="12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4">
        <f t="shared" si="396"/>
        <v>41477.930914351848</v>
      </c>
      <c r="T3178" s="14">
        <f t="shared" si="397"/>
        <v>41504.625</v>
      </c>
      <c r="U3178" s="14" t="str">
        <f t="shared" si="398"/>
        <v>Jul</v>
      </c>
      <c r="V3178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117.39999999999999</v>
      </c>
      <c r="P3179" s="12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4">
        <f t="shared" si="396"/>
        <v>41781.666770833333</v>
      </c>
      <c r="T3179" s="14">
        <f t="shared" si="397"/>
        <v>41811.666770833333</v>
      </c>
      <c r="U3179" s="14" t="str">
        <f t="shared" si="398"/>
        <v>May</v>
      </c>
      <c r="V3179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171.73333333333335</v>
      </c>
      <c r="P3180" s="12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4">
        <f t="shared" si="396"/>
        <v>41806.605034722219</v>
      </c>
      <c r="T3180" s="14">
        <f t="shared" si="397"/>
        <v>41836.605034722219</v>
      </c>
      <c r="U3180" s="14" t="str">
        <f t="shared" si="398"/>
        <v>Jun</v>
      </c>
      <c r="V3180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114.16238095238094</v>
      </c>
      <c r="P3181" s="12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4">
        <f t="shared" si="396"/>
        <v>41375.702210648145</v>
      </c>
      <c r="T3181" s="14">
        <f t="shared" si="397"/>
        <v>41400.702210648145</v>
      </c>
      <c r="U3181" s="14" t="str">
        <f t="shared" si="398"/>
        <v>Apr</v>
      </c>
      <c r="V3181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119.75</v>
      </c>
      <c r="P3182" s="1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4">
        <f t="shared" si="396"/>
        <v>41780.412604166668</v>
      </c>
      <c r="T3182" s="14">
        <f t="shared" si="397"/>
        <v>41810.412604166668</v>
      </c>
      <c r="U3182" s="14" t="str">
        <f t="shared" si="398"/>
        <v>May</v>
      </c>
      <c r="V3182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109.00000000000001</v>
      </c>
      <c r="P3183" s="12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4">
        <f t="shared" si="396"/>
        <v>41779.310034722221</v>
      </c>
      <c r="T3183" s="14">
        <f t="shared" si="397"/>
        <v>41805.666666666664</v>
      </c>
      <c r="U3183" s="14" t="str">
        <f t="shared" si="398"/>
        <v>May</v>
      </c>
      <c r="V3183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100.88571428571429</v>
      </c>
      <c r="P3184" s="12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4">
        <f t="shared" si="396"/>
        <v>40883.949317129627</v>
      </c>
      <c r="T3184" s="14">
        <f t="shared" si="397"/>
        <v>40939.708333333336</v>
      </c>
      <c r="U3184" s="14" t="str">
        <f t="shared" si="398"/>
        <v>Dec</v>
      </c>
      <c r="V3184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109.00000000000001</v>
      </c>
      <c r="P3185" s="12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4">
        <f t="shared" si="396"/>
        <v>41491.79478009259</v>
      </c>
      <c r="T3185" s="14">
        <f t="shared" si="397"/>
        <v>41509.79478009259</v>
      </c>
      <c r="U3185" s="14" t="str">
        <f t="shared" si="398"/>
        <v>Aug</v>
      </c>
      <c r="V3185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107.20930232558139</v>
      </c>
      <c r="P3186" s="12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4">
        <f t="shared" si="396"/>
        <v>41791.993414351848</v>
      </c>
      <c r="T3186" s="14">
        <f t="shared" si="397"/>
        <v>41821.993414351848</v>
      </c>
      <c r="U3186" s="14" t="str">
        <f t="shared" si="398"/>
        <v>Jun</v>
      </c>
      <c r="V3186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100</v>
      </c>
      <c r="P3187" s="12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4">
        <f t="shared" si="396"/>
        <v>41829.977326388893</v>
      </c>
      <c r="T3187" s="14">
        <f t="shared" si="397"/>
        <v>41836.977326388893</v>
      </c>
      <c r="U3187" s="14" t="str">
        <f t="shared" si="398"/>
        <v>Jul</v>
      </c>
      <c r="V3187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102.18750000000001</v>
      </c>
      <c r="P3188" s="12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4">
        <f t="shared" si="396"/>
        <v>41868.924050925925</v>
      </c>
      <c r="T3188" s="14">
        <f t="shared" si="397"/>
        <v>41898.875</v>
      </c>
      <c r="U3188" s="14" t="str">
        <f t="shared" si="398"/>
        <v>Aug</v>
      </c>
      <c r="V3188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116.29333333333334</v>
      </c>
      <c r="P3189" s="12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4">
        <f t="shared" si="396"/>
        <v>41835.666354166664</v>
      </c>
      <c r="T3189" s="14">
        <f t="shared" si="397"/>
        <v>41855.666354166664</v>
      </c>
      <c r="U3189" s="14" t="str">
        <f t="shared" si="398"/>
        <v>Jul</v>
      </c>
      <c r="V3189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65</v>
      </c>
      <c r="P3190" s="12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4">
        <f t="shared" si="396"/>
        <v>42144.415532407409</v>
      </c>
      <c r="T3190" s="14">
        <f t="shared" si="397"/>
        <v>42165.415532407409</v>
      </c>
      <c r="U3190" s="14" t="str">
        <f t="shared" si="398"/>
        <v>May</v>
      </c>
      <c r="V3190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12.327272727272726</v>
      </c>
      <c r="P3191" s="12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4">
        <f t="shared" si="396"/>
        <v>42118.346435185187</v>
      </c>
      <c r="T3191" s="14">
        <f t="shared" si="397"/>
        <v>42148.346435185187</v>
      </c>
      <c r="U3191" s="14" t="str">
        <f t="shared" si="398"/>
        <v>Apr</v>
      </c>
      <c r="V3191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1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4">
        <f t="shared" si="396"/>
        <v>42683.151331018518</v>
      </c>
      <c r="T3192" s="14">
        <f t="shared" si="397"/>
        <v>42713.192997685182</v>
      </c>
      <c r="U3192" s="14" t="str">
        <f t="shared" si="398"/>
        <v>Nov</v>
      </c>
      <c r="V3192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4.0266666666666664</v>
      </c>
      <c r="P3193" s="12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4">
        <f t="shared" si="396"/>
        <v>42538.755428240736</v>
      </c>
      <c r="T3193" s="14">
        <f t="shared" si="397"/>
        <v>42598.755428240736</v>
      </c>
      <c r="U3193" s="14" t="str">
        <f t="shared" si="398"/>
        <v>Jun</v>
      </c>
      <c r="V3193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</v>
      </c>
      <c r="P3194" s="12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4">
        <f t="shared" si="396"/>
        <v>42018.94049768518</v>
      </c>
      <c r="T3194" s="14">
        <f t="shared" si="397"/>
        <v>42063.916666666672</v>
      </c>
      <c r="U3194" s="14" t="str">
        <f t="shared" si="398"/>
        <v>Jan</v>
      </c>
      <c r="V3194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11.74</v>
      </c>
      <c r="P3195" s="12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4">
        <f t="shared" si="396"/>
        <v>42010.968240740738</v>
      </c>
      <c r="T3195" s="14">
        <f t="shared" si="397"/>
        <v>42055.968240740738</v>
      </c>
      <c r="U3195" s="14" t="str">
        <f t="shared" si="398"/>
        <v>Jan</v>
      </c>
      <c r="V3195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12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4">
        <f t="shared" si="396"/>
        <v>42182.062476851846</v>
      </c>
      <c r="T3196" s="14">
        <f t="shared" si="397"/>
        <v>42212.062476851846</v>
      </c>
      <c r="U3196" s="14" t="str">
        <f t="shared" si="398"/>
        <v>Jun</v>
      </c>
      <c r="V3196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59.142857142857139</v>
      </c>
      <c r="P3197" s="12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4">
        <f t="shared" si="396"/>
        <v>42017.594236111108</v>
      </c>
      <c r="T3197" s="14">
        <f t="shared" si="397"/>
        <v>42047.594236111108</v>
      </c>
      <c r="U3197" s="14" t="str">
        <f t="shared" si="398"/>
        <v>Jan</v>
      </c>
      <c r="V3197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0.06</v>
      </c>
      <c r="P3198" s="12">
        <f t="shared" si="393"/>
        <v>300</v>
      </c>
      <c r="Q3198" t="str">
        <f t="shared" si="394"/>
        <v>theater</v>
      </c>
      <c r="R3198" t="str">
        <f t="shared" si="395"/>
        <v>musical</v>
      </c>
      <c r="S3198" s="14">
        <f t="shared" si="396"/>
        <v>42157.598090277781</v>
      </c>
      <c r="T3198" s="14">
        <f t="shared" si="397"/>
        <v>42217.583333333328</v>
      </c>
      <c r="U3198" s="14" t="str">
        <f t="shared" si="398"/>
        <v>Jun</v>
      </c>
      <c r="V3198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11.450000000000001</v>
      </c>
      <c r="P3199" s="12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4">
        <f t="shared" si="396"/>
        <v>42009.493263888886</v>
      </c>
      <c r="T3199" s="14">
        <f t="shared" si="397"/>
        <v>42039.493263888886</v>
      </c>
      <c r="U3199" s="14" t="str">
        <f t="shared" si="398"/>
        <v>Jan</v>
      </c>
      <c r="V3199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0.36666666666666664</v>
      </c>
      <c r="P3200" s="12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4">
        <f t="shared" si="396"/>
        <v>42013.424502314811</v>
      </c>
      <c r="T3200" s="14">
        <f t="shared" si="397"/>
        <v>42051.424502314811</v>
      </c>
      <c r="U3200" s="14" t="str">
        <f t="shared" si="398"/>
        <v>Jan</v>
      </c>
      <c r="V3200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52.16</v>
      </c>
      <c r="P3201" s="12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4">
        <f t="shared" si="396"/>
        <v>41858.761782407404</v>
      </c>
      <c r="T3201" s="14">
        <f t="shared" si="397"/>
        <v>41888.875</v>
      </c>
      <c r="U3201" s="14" t="str">
        <f t="shared" si="398"/>
        <v>Aug</v>
      </c>
      <c r="V3201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2E-3</v>
      </c>
      <c r="P3202" s="12">
        <f t="shared" si="393"/>
        <v>1</v>
      </c>
      <c r="Q3202" t="str">
        <f t="shared" si="394"/>
        <v>theater</v>
      </c>
      <c r="R3202" t="str">
        <f t="shared" si="395"/>
        <v>musical</v>
      </c>
      <c r="S3202" s="14">
        <f t="shared" si="396"/>
        <v>42460.320613425924</v>
      </c>
      <c r="T3202" s="14">
        <f t="shared" si="397"/>
        <v>42490.231944444444</v>
      </c>
      <c r="U3202" s="14" t="str">
        <f t="shared" si="398"/>
        <v>Mar</v>
      </c>
      <c r="V3202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(E3203/D3203)*100</f>
        <v>1.25</v>
      </c>
      <c r="P3203" s="12">
        <f t="shared" ref="P3203:P3266" si="401">(E3203/L3203)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 - FIND("/",N3203))</f>
        <v>musical</v>
      </c>
      <c r="S3203" s="14">
        <f t="shared" ref="S3203:S3266" si="404">(((J3203/60)/60)/24)+DATE(1970,1,1)</f>
        <v>41861.767094907409</v>
      </c>
      <c r="T3203" s="14">
        <f t="shared" ref="T3203:T3266" si="405">(((I3203/60)/60)/24)+DATE(1970,1,1)</f>
        <v>41882.767094907409</v>
      </c>
      <c r="U3203" s="14" t="str">
        <f t="shared" ref="U3203:U3266" si="406">TEXT(S3203,"mmm")</f>
        <v>Aug</v>
      </c>
      <c r="V3203">
        <f t="shared" ref="V3203:V3266" si="407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54.52</v>
      </c>
      <c r="P3204" s="12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4">
        <f t="shared" si="404"/>
        <v>42293.853541666671</v>
      </c>
      <c r="T3204" s="14">
        <f t="shared" si="405"/>
        <v>42352.249305555553</v>
      </c>
      <c r="U3204" s="14" t="str">
        <f t="shared" si="406"/>
        <v>Oct</v>
      </c>
      <c r="V3204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25</v>
      </c>
      <c r="P3205" s="12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4">
        <f t="shared" si="404"/>
        <v>42242.988680555558</v>
      </c>
      <c r="T3205" s="14">
        <f t="shared" si="405"/>
        <v>42272.988680555558</v>
      </c>
      <c r="U3205" s="14" t="str">
        <f t="shared" si="406"/>
        <v>Aug</v>
      </c>
      <c r="V3205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12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4">
        <f t="shared" si="404"/>
        <v>42172.686099537037</v>
      </c>
      <c r="T3206" s="14">
        <f t="shared" si="405"/>
        <v>42202.676388888889</v>
      </c>
      <c r="U3206" s="14" t="str">
        <f t="shared" si="406"/>
        <v>Jun</v>
      </c>
      <c r="V3206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3.4125000000000001</v>
      </c>
      <c r="P3207" s="12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4">
        <f t="shared" si="404"/>
        <v>42095.374675925923</v>
      </c>
      <c r="T3207" s="14">
        <f t="shared" si="405"/>
        <v>42125.374675925923</v>
      </c>
      <c r="U3207" s="14" t="str">
        <f t="shared" si="406"/>
        <v>Apr</v>
      </c>
      <c r="V3207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12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4">
        <f t="shared" si="404"/>
        <v>42236.276053240741</v>
      </c>
      <c r="T3208" s="14">
        <f t="shared" si="405"/>
        <v>42266.276053240741</v>
      </c>
      <c r="U3208" s="14" t="str">
        <f t="shared" si="406"/>
        <v>Aug</v>
      </c>
      <c r="V3208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46.36363636363636</v>
      </c>
      <c r="P3209" s="12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4">
        <f t="shared" si="404"/>
        <v>42057.277858796297</v>
      </c>
      <c r="T3209" s="14">
        <f t="shared" si="405"/>
        <v>42117.236192129625</v>
      </c>
      <c r="U3209" s="14" t="str">
        <f t="shared" si="406"/>
        <v>Feb</v>
      </c>
      <c r="V3209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103.49999999999999</v>
      </c>
      <c r="P3210" s="12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4">
        <f t="shared" si="404"/>
        <v>41827.605057870373</v>
      </c>
      <c r="T3210" s="14">
        <f t="shared" si="405"/>
        <v>41848.605057870373</v>
      </c>
      <c r="U3210" s="14" t="str">
        <f t="shared" si="406"/>
        <v>Jul</v>
      </c>
      <c r="V3210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119.32315789473684</v>
      </c>
      <c r="P3211" s="12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4">
        <f t="shared" si="404"/>
        <v>41778.637245370373</v>
      </c>
      <c r="T3211" s="14">
        <f t="shared" si="405"/>
        <v>41810.958333333336</v>
      </c>
      <c r="U3211" s="14" t="str">
        <f t="shared" si="406"/>
        <v>May</v>
      </c>
      <c r="V3211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125.76666666666667</v>
      </c>
      <c r="P3212" s="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4">
        <f t="shared" si="404"/>
        <v>41013.936562499999</v>
      </c>
      <c r="T3212" s="14">
        <f t="shared" si="405"/>
        <v>41061.165972222225</v>
      </c>
      <c r="U3212" s="14" t="str">
        <f t="shared" si="406"/>
        <v>Apr</v>
      </c>
      <c r="V3212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119.74347826086958</v>
      </c>
      <c r="P3213" s="12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4">
        <f t="shared" si="404"/>
        <v>41834.586574074077</v>
      </c>
      <c r="T3213" s="14">
        <f t="shared" si="405"/>
        <v>41866.083333333336</v>
      </c>
      <c r="U3213" s="14" t="str">
        <f t="shared" si="406"/>
        <v>Jul</v>
      </c>
      <c r="V3213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126.25</v>
      </c>
      <c r="P3214" s="12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4">
        <f t="shared" si="404"/>
        <v>41829.795729166668</v>
      </c>
      <c r="T3214" s="14">
        <f t="shared" si="405"/>
        <v>41859.795729166668</v>
      </c>
      <c r="U3214" s="14" t="str">
        <f t="shared" si="406"/>
        <v>Jul</v>
      </c>
      <c r="V3214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100.11666666666667</v>
      </c>
      <c r="P3215" s="12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4">
        <f t="shared" si="404"/>
        <v>42171.763414351852</v>
      </c>
      <c r="T3215" s="14">
        <f t="shared" si="405"/>
        <v>42211.763414351852</v>
      </c>
      <c r="U3215" s="14" t="str">
        <f t="shared" si="406"/>
        <v>Jun</v>
      </c>
      <c r="V3215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102.13333333333334</v>
      </c>
      <c r="P3216" s="12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4">
        <f t="shared" si="404"/>
        <v>42337.792511574073</v>
      </c>
      <c r="T3216" s="14">
        <f t="shared" si="405"/>
        <v>42374.996527777781</v>
      </c>
      <c r="U3216" s="14" t="str">
        <f t="shared" si="406"/>
        <v>Nov</v>
      </c>
      <c r="V3216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100.35142857142858</v>
      </c>
      <c r="P3217" s="12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4">
        <f t="shared" si="404"/>
        <v>42219.665173611109</v>
      </c>
      <c r="T3217" s="14">
        <f t="shared" si="405"/>
        <v>42257.165972222225</v>
      </c>
      <c r="U3217" s="14" t="str">
        <f t="shared" si="406"/>
        <v>Aug</v>
      </c>
      <c r="V3217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100.05</v>
      </c>
      <c r="P3218" s="12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4">
        <f t="shared" si="404"/>
        <v>42165.462627314817</v>
      </c>
      <c r="T3218" s="14">
        <f t="shared" si="405"/>
        <v>42196.604166666672</v>
      </c>
      <c r="U3218" s="14" t="str">
        <f t="shared" si="406"/>
        <v>Jun</v>
      </c>
      <c r="V3218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116.02222222222223</v>
      </c>
      <c r="P3219" s="12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4">
        <f t="shared" si="404"/>
        <v>42648.546111111107</v>
      </c>
      <c r="T3219" s="14">
        <f t="shared" si="405"/>
        <v>42678.546111111107</v>
      </c>
      <c r="U3219" s="14" t="str">
        <f t="shared" si="406"/>
        <v>Oct</v>
      </c>
      <c r="V3219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102.1</v>
      </c>
      <c r="P3220" s="12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4">
        <f t="shared" si="404"/>
        <v>41971.002152777779</v>
      </c>
      <c r="T3220" s="14">
        <f t="shared" si="405"/>
        <v>42004</v>
      </c>
      <c r="U3220" s="14" t="str">
        <f t="shared" si="406"/>
        <v>Nov</v>
      </c>
      <c r="V3220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100.11000000000001</v>
      </c>
      <c r="P3221" s="12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4">
        <f t="shared" si="404"/>
        <v>42050.983182870375</v>
      </c>
      <c r="T3221" s="14">
        <f t="shared" si="405"/>
        <v>42085.941516203704</v>
      </c>
      <c r="U3221" s="14" t="str">
        <f t="shared" si="406"/>
        <v>Feb</v>
      </c>
      <c r="V3221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100.84</v>
      </c>
      <c r="P3222" s="1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4">
        <f t="shared" si="404"/>
        <v>42772.833379629628</v>
      </c>
      <c r="T3222" s="14">
        <f t="shared" si="405"/>
        <v>42806.875</v>
      </c>
      <c r="U3222" s="14" t="str">
        <f t="shared" si="406"/>
        <v>Feb</v>
      </c>
      <c r="V3222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103.42499999999998</v>
      </c>
      <c r="P3223" s="12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4">
        <f t="shared" si="404"/>
        <v>42155.696793981479</v>
      </c>
      <c r="T3223" s="14">
        <f t="shared" si="405"/>
        <v>42190.696793981479</v>
      </c>
      <c r="U3223" s="14" t="str">
        <f t="shared" si="406"/>
        <v>May</v>
      </c>
      <c r="V3223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124.8</v>
      </c>
      <c r="P3224" s="12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4">
        <f t="shared" si="404"/>
        <v>42270.582141203704</v>
      </c>
      <c r="T3224" s="14">
        <f t="shared" si="405"/>
        <v>42301.895138888889</v>
      </c>
      <c r="U3224" s="14" t="str">
        <f t="shared" si="406"/>
        <v>Sep</v>
      </c>
      <c r="V3224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109.51612903225806</v>
      </c>
      <c r="P3225" s="12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4">
        <f t="shared" si="404"/>
        <v>42206.835370370376</v>
      </c>
      <c r="T3225" s="14">
        <f t="shared" si="405"/>
        <v>42236.835370370376</v>
      </c>
      <c r="U3225" s="14" t="str">
        <f t="shared" si="406"/>
        <v>Jul</v>
      </c>
      <c r="V3225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102.03333333333333</v>
      </c>
      <c r="P3226" s="12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4">
        <f t="shared" si="404"/>
        <v>42697.850844907407</v>
      </c>
      <c r="T3226" s="14">
        <f t="shared" si="405"/>
        <v>42745.208333333328</v>
      </c>
      <c r="U3226" s="14" t="str">
        <f t="shared" si="406"/>
        <v>Nov</v>
      </c>
      <c r="V3226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102.35000000000001</v>
      </c>
      <c r="P3227" s="12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4">
        <f t="shared" si="404"/>
        <v>42503.559467592597</v>
      </c>
      <c r="T3227" s="14">
        <f t="shared" si="405"/>
        <v>42524.875</v>
      </c>
      <c r="U3227" s="14" t="str">
        <f t="shared" si="406"/>
        <v>May</v>
      </c>
      <c r="V3227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104.16666666666667</v>
      </c>
      <c r="P3228" s="12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4">
        <f t="shared" si="404"/>
        <v>42277.583472222221</v>
      </c>
      <c r="T3228" s="14">
        <f t="shared" si="405"/>
        <v>42307.583472222221</v>
      </c>
      <c r="U3228" s="14" t="str">
        <f t="shared" si="406"/>
        <v>Sep</v>
      </c>
      <c r="V3228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125</v>
      </c>
      <c r="P3229" s="12">
        <f t="shared" si="401"/>
        <v>50</v>
      </c>
      <c r="Q3229" t="str">
        <f t="shared" si="402"/>
        <v>theater</v>
      </c>
      <c r="R3229" t="str">
        <f t="shared" si="403"/>
        <v>plays</v>
      </c>
      <c r="S3229" s="14">
        <f t="shared" si="404"/>
        <v>42722.882361111115</v>
      </c>
      <c r="T3229" s="14">
        <f t="shared" si="405"/>
        <v>42752.882361111115</v>
      </c>
      <c r="U3229" s="14" t="str">
        <f t="shared" si="406"/>
        <v>Dec</v>
      </c>
      <c r="V3229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102.34285714285714</v>
      </c>
      <c r="P3230" s="12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4">
        <f t="shared" si="404"/>
        <v>42323.70930555556</v>
      </c>
      <c r="T3230" s="14">
        <f t="shared" si="405"/>
        <v>42355.207638888889</v>
      </c>
      <c r="U3230" s="14" t="str">
        <f t="shared" si="406"/>
        <v>Nov</v>
      </c>
      <c r="V3230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107.86500000000001</v>
      </c>
      <c r="P3231" s="12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4">
        <f t="shared" si="404"/>
        <v>41933.291643518518</v>
      </c>
      <c r="T3231" s="14">
        <f t="shared" si="405"/>
        <v>41963.333310185189</v>
      </c>
      <c r="U3231" s="14" t="str">
        <f t="shared" si="406"/>
        <v>Oct</v>
      </c>
      <c r="V3231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109.88461538461539</v>
      </c>
      <c r="P3232" s="1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4">
        <f t="shared" si="404"/>
        <v>41898.168125000004</v>
      </c>
      <c r="T3232" s="14">
        <f t="shared" si="405"/>
        <v>41913.165972222225</v>
      </c>
      <c r="U3232" s="14" t="str">
        <f t="shared" si="406"/>
        <v>Sep</v>
      </c>
      <c r="V3232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161</v>
      </c>
      <c r="P3233" s="12">
        <f t="shared" si="401"/>
        <v>57.5</v>
      </c>
      <c r="Q3233" t="str">
        <f t="shared" si="402"/>
        <v>theater</v>
      </c>
      <c r="R3233" t="str">
        <f t="shared" si="403"/>
        <v>plays</v>
      </c>
      <c r="S3233" s="14">
        <f t="shared" si="404"/>
        <v>42446.943831018521</v>
      </c>
      <c r="T3233" s="14">
        <f t="shared" si="405"/>
        <v>42476.943831018521</v>
      </c>
      <c r="U3233" s="14" t="str">
        <f t="shared" si="406"/>
        <v>Mar</v>
      </c>
      <c r="V3233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131.20000000000002</v>
      </c>
      <c r="P3234" s="12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4">
        <f t="shared" si="404"/>
        <v>42463.81385416667</v>
      </c>
      <c r="T3234" s="14">
        <f t="shared" si="405"/>
        <v>42494.165972222225</v>
      </c>
      <c r="U3234" s="14" t="str">
        <f t="shared" si="406"/>
        <v>Apr</v>
      </c>
      <c r="V3234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118.8</v>
      </c>
      <c r="P3235" s="12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4">
        <f t="shared" si="404"/>
        <v>42766.805034722223</v>
      </c>
      <c r="T3235" s="14">
        <f t="shared" si="405"/>
        <v>42796.805034722223</v>
      </c>
      <c r="U3235" s="14" t="str">
        <f t="shared" si="406"/>
        <v>Jan</v>
      </c>
      <c r="V3235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100.39275000000001</v>
      </c>
      <c r="P3236" s="12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4">
        <f t="shared" si="404"/>
        <v>42734.789444444439</v>
      </c>
      <c r="T3236" s="14">
        <f t="shared" si="405"/>
        <v>42767.979861111111</v>
      </c>
      <c r="U3236" s="14" t="str">
        <f t="shared" si="406"/>
        <v>Dec</v>
      </c>
      <c r="V3236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103.20666666666666</v>
      </c>
      <c r="P3237" s="12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4">
        <f t="shared" si="404"/>
        <v>42522.347812499997</v>
      </c>
      <c r="T3237" s="14">
        <f t="shared" si="405"/>
        <v>42552.347812499997</v>
      </c>
      <c r="U3237" s="14" t="str">
        <f t="shared" si="406"/>
        <v>Jun</v>
      </c>
      <c r="V3237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100.6</v>
      </c>
      <c r="P3238" s="12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4">
        <f t="shared" si="404"/>
        <v>42702.917048611111</v>
      </c>
      <c r="T3238" s="14">
        <f t="shared" si="405"/>
        <v>42732.917048611111</v>
      </c>
      <c r="U3238" s="14" t="str">
        <f t="shared" si="406"/>
        <v>Nov</v>
      </c>
      <c r="V3238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100.78754285714287</v>
      </c>
      <c r="P3239" s="12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4">
        <f t="shared" si="404"/>
        <v>42252.474351851852</v>
      </c>
      <c r="T3239" s="14">
        <f t="shared" si="405"/>
        <v>42276.165972222225</v>
      </c>
      <c r="U3239" s="14" t="str">
        <f t="shared" si="406"/>
        <v>Sep</v>
      </c>
      <c r="V3239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112.32142857142857</v>
      </c>
      <c r="P3240" s="12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4">
        <f t="shared" si="404"/>
        <v>42156.510393518518</v>
      </c>
      <c r="T3240" s="14">
        <f t="shared" si="405"/>
        <v>42186.510393518518</v>
      </c>
      <c r="U3240" s="14" t="str">
        <f t="shared" si="406"/>
        <v>Jun</v>
      </c>
      <c r="V3240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105.91914022517912</v>
      </c>
      <c r="P3241" s="12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4">
        <f t="shared" si="404"/>
        <v>42278.089039351849</v>
      </c>
      <c r="T3241" s="14">
        <f t="shared" si="405"/>
        <v>42302.999305555553</v>
      </c>
      <c r="U3241" s="14" t="str">
        <f t="shared" si="406"/>
        <v>Oct</v>
      </c>
      <c r="V3241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100.56666666666668</v>
      </c>
      <c r="P3242" s="1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4">
        <f t="shared" si="404"/>
        <v>42754.693842592591</v>
      </c>
      <c r="T3242" s="14">
        <f t="shared" si="405"/>
        <v>42782.958333333328</v>
      </c>
      <c r="U3242" s="14" t="str">
        <f t="shared" si="406"/>
        <v>Jan</v>
      </c>
      <c r="V3242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115.30588235294117</v>
      </c>
      <c r="P3243" s="12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4">
        <f t="shared" si="404"/>
        <v>41893.324884259258</v>
      </c>
      <c r="T3243" s="14">
        <f t="shared" si="405"/>
        <v>41926.290972222225</v>
      </c>
      <c r="U3243" s="14" t="str">
        <f t="shared" si="406"/>
        <v>Sep</v>
      </c>
      <c r="V3243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127.30419999999999</v>
      </c>
      <c r="P3244" s="12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4">
        <f t="shared" si="404"/>
        <v>41871.755694444444</v>
      </c>
      <c r="T3244" s="14">
        <f t="shared" si="405"/>
        <v>41901.755694444444</v>
      </c>
      <c r="U3244" s="14" t="str">
        <f t="shared" si="406"/>
        <v>Aug</v>
      </c>
      <c r="V3244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102.83750000000001</v>
      </c>
      <c r="P3245" s="12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4">
        <f t="shared" si="404"/>
        <v>42262.096782407403</v>
      </c>
      <c r="T3245" s="14">
        <f t="shared" si="405"/>
        <v>42286</v>
      </c>
      <c r="U3245" s="14" t="str">
        <f t="shared" si="406"/>
        <v>Sep</v>
      </c>
      <c r="V3245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102.9375</v>
      </c>
      <c r="P3246" s="12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4">
        <f t="shared" si="404"/>
        <v>42675.694236111114</v>
      </c>
      <c r="T3246" s="14">
        <f t="shared" si="405"/>
        <v>42705.735902777778</v>
      </c>
      <c r="U3246" s="14" t="str">
        <f t="shared" si="406"/>
        <v>Nov</v>
      </c>
      <c r="V3246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104.3047619047619</v>
      </c>
      <c r="P3247" s="12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4">
        <f t="shared" si="404"/>
        <v>42135.60020833333</v>
      </c>
      <c r="T3247" s="14">
        <f t="shared" si="405"/>
        <v>42167.083333333328</v>
      </c>
      <c r="U3247" s="14" t="str">
        <f t="shared" si="406"/>
        <v>May</v>
      </c>
      <c r="V3247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111.22000000000001</v>
      </c>
      <c r="P3248" s="12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4">
        <f t="shared" si="404"/>
        <v>42230.472222222219</v>
      </c>
      <c r="T3248" s="14">
        <f t="shared" si="405"/>
        <v>42259.165972222225</v>
      </c>
      <c r="U3248" s="14" t="str">
        <f t="shared" si="406"/>
        <v>Aug</v>
      </c>
      <c r="V3248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105.86</v>
      </c>
      <c r="P3249" s="12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4">
        <f t="shared" si="404"/>
        <v>42167.434166666666</v>
      </c>
      <c r="T3249" s="14">
        <f t="shared" si="405"/>
        <v>42197.434166666666</v>
      </c>
      <c r="U3249" s="14" t="str">
        <f t="shared" si="406"/>
        <v>Jun</v>
      </c>
      <c r="V3249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100.79166666666666</v>
      </c>
      <c r="P3250" s="12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4">
        <f t="shared" si="404"/>
        <v>42068.888391203705</v>
      </c>
      <c r="T3250" s="14">
        <f t="shared" si="405"/>
        <v>42098.846724537041</v>
      </c>
      <c r="U3250" s="14" t="str">
        <f t="shared" si="406"/>
        <v>Mar</v>
      </c>
      <c r="V3250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104.92727272727274</v>
      </c>
      <c r="P3251" s="12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4">
        <f t="shared" si="404"/>
        <v>42145.746689814812</v>
      </c>
      <c r="T3251" s="14">
        <f t="shared" si="405"/>
        <v>42175.746689814812</v>
      </c>
      <c r="U3251" s="14" t="str">
        <f t="shared" si="406"/>
        <v>May</v>
      </c>
      <c r="V3251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101.55199999999999</v>
      </c>
      <c r="P3252" s="1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4">
        <f t="shared" si="404"/>
        <v>41918.742175925923</v>
      </c>
      <c r="T3252" s="14">
        <f t="shared" si="405"/>
        <v>41948.783842592595</v>
      </c>
      <c r="U3252" s="14" t="str">
        <f t="shared" si="406"/>
        <v>Oct</v>
      </c>
      <c r="V3252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110.73333333333333</v>
      </c>
      <c r="P3253" s="12">
        <f t="shared" si="401"/>
        <v>83.05</v>
      </c>
      <c r="Q3253" t="str">
        <f t="shared" si="402"/>
        <v>theater</v>
      </c>
      <c r="R3253" t="str">
        <f t="shared" si="403"/>
        <v>plays</v>
      </c>
      <c r="S3253" s="14">
        <f t="shared" si="404"/>
        <v>42146.731087962966</v>
      </c>
      <c r="T3253" s="14">
        <f t="shared" si="405"/>
        <v>42176.731087962966</v>
      </c>
      <c r="U3253" s="14" t="str">
        <f t="shared" si="406"/>
        <v>May</v>
      </c>
      <c r="V3253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127.82222222222221</v>
      </c>
      <c r="P3254" s="12">
        <f t="shared" si="401"/>
        <v>57.52</v>
      </c>
      <c r="Q3254" t="str">
        <f t="shared" si="402"/>
        <v>theater</v>
      </c>
      <c r="R3254" t="str">
        <f t="shared" si="403"/>
        <v>plays</v>
      </c>
      <c r="S3254" s="14">
        <f t="shared" si="404"/>
        <v>42590.472685185188</v>
      </c>
      <c r="T3254" s="14">
        <f t="shared" si="405"/>
        <v>42620.472685185188</v>
      </c>
      <c r="U3254" s="14" t="str">
        <f t="shared" si="406"/>
        <v>Aug</v>
      </c>
      <c r="V3254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101.82500000000002</v>
      </c>
      <c r="P3255" s="12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4">
        <f t="shared" si="404"/>
        <v>42602.576712962968</v>
      </c>
      <c r="T3255" s="14">
        <f t="shared" si="405"/>
        <v>42621.15625</v>
      </c>
      <c r="U3255" s="14" t="str">
        <f t="shared" si="406"/>
        <v>Aug</v>
      </c>
      <c r="V3255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101.25769230769231</v>
      </c>
      <c r="P3256" s="12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4">
        <f t="shared" si="404"/>
        <v>42059.085752314815</v>
      </c>
      <c r="T3256" s="14">
        <f t="shared" si="405"/>
        <v>42089.044085648144</v>
      </c>
      <c r="U3256" s="14" t="str">
        <f t="shared" si="406"/>
        <v>Feb</v>
      </c>
      <c r="V3256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175</v>
      </c>
      <c r="P3257" s="12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4">
        <f t="shared" si="404"/>
        <v>41889.768229166664</v>
      </c>
      <c r="T3257" s="14">
        <f t="shared" si="405"/>
        <v>41919.768229166664</v>
      </c>
      <c r="U3257" s="14" t="str">
        <f t="shared" si="406"/>
        <v>Sep</v>
      </c>
      <c r="V3257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128.06</v>
      </c>
      <c r="P3258" s="12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4">
        <f t="shared" si="404"/>
        <v>42144.573807870373</v>
      </c>
      <c r="T3258" s="14">
        <f t="shared" si="405"/>
        <v>42166.165972222225</v>
      </c>
      <c r="U3258" s="14" t="str">
        <f t="shared" si="406"/>
        <v>May</v>
      </c>
      <c r="V3258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106.29949999999999</v>
      </c>
      <c r="P3259" s="12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4">
        <f t="shared" si="404"/>
        <v>42758.559629629628</v>
      </c>
      <c r="T3259" s="14">
        <f t="shared" si="405"/>
        <v>42788.559629629628</v>
      </c>
      <c r="U3259" s="14" t="str">
        <f t="shared" si="406"/>
        <v>Jan</v>
      </c>
      <c r="V3259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105.21428571428571</v>
      </c>
      <c r="P3260" s="12">
        <f t="shared" si="401"/>
        <v>98.2</v>
      </c>
      <c r="Q3260" t="str">
        <f t="shared" si="402"/>
        <v>theater</v>
      </c>
      <c r="R3260" t="str">
        <f t="shared" si="403"/>
        <v>plays</v>
      </c>
      <c r="S3260" s="14">
        <f t="shared" si="404"/>
        <v>41982.887280092589</v>
      </c>
      <c r="T3260" s="14">
        <f t="shared" si="405"/>
        <v>42012.887280092589</v>
      </c>
      <c r="U3260" s="14" t="str">
        <f t="shared" si="406"/>
        <v>Dec</v>
      </c>
      <c r="V3260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106.16782608695652</v>
      </c>
      <c r="P3261" s="12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4">
        <f t="shared" si="404"/>
        <v>42614.760937500003</v>
      </c>
      <c r="T3261" s="14">
        <f t="shared" si="405"/>
        <v>42644.165972222225</v>
      </c>
      <c r="U3261" s="14" t="str">
        <f t="shared" si="406"/>
        <v>Sep</v>
      </c>
      <c r="V3261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109.24000000000001</v>
      </c>
      <c r="P3262" s="1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4">
        <f t="shared" si="404"/>
        <v>42303.672662037032</v>
      </c>
      <c r="T3262" s="14">
        <f t="shared" si="405"/>
        <v>42338.714328703703</v>
      </c>
      <c r="U3262" s="14" t="str">
        <f t="shared" si="406"/>
        <v>Oct</v>
      </c>
      <c r="V3262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100.45454545454547</v>
      </c>
      <c r="P3263" s="12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4">
        <f t="shared" si="404"/>
        <v>42171.725416666668</v>
      </c>
      <c r="T3263" s="14">
        <f t="shared" si="405"/>
        <v>42201.725416666668</v>
      </c>
      <c r="U3263" s="14" t="str">
        <f t="shared" si="406"/>
        <v>Jun</v>
      </c>
      <c r="V3263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103.04098360655738</v>
      </c>
      <c r="P3264" s="12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4">
        <f t="shared" si="404"/>
        <v>41964.315532407403</v>
      </c>
      <c r="T3264" s="14">
        <f t="shared" si="405"/>
        <v>41995.166666666672</v>
      </c>
      <c r="U3264" s="14" t="str">
        <f t="shared" si="406"/>
        <v>Nov</v>
      </c>
      <c r="V3264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112.1664</v>
      </c>
      <c r="P3265" s="12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4">
        <f t="shared" si="404"/>
        <v>42284.516064814816</v>
      </c>
      <c r="T3265" s="14">
        <f t="shared" si="405"/>
        <v>42307.875</v>
      </c>
      <c r="U3265" s="14" t="str">
        <f t="shared" si="406"/>
        <v>Oct</v>
      </c>
      <c r="V3265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103</v>
      </c>
      <c r="P3266" s="12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4">
        <f t="shared" si="404"/>
        <v>42016.800208333334</v>
      </c>
      <c r="T3266" s="14">
        <f t="shared" si="405"/>
        <v>42032.916666666672</v>
      </c>
      <c r="U3266" s="14" t="str">
        <f t="shared" si="406"/>
        <v>Jan</v>
      </c>
      <c r="V3266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(E3267/D3267)*100</f>
        <v>164</v>
      </c>
      <c r="P3267" s="12">
        <f t="shared" ref="P3267:P3330" si="409">(E3267/L3267)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 - FIND("/",N3267))</f>
        <v>plays</v>
      </c>
      <c r="S3267" s="14">
        <f t="shared" ref="S3267:S3330" si="412">(((J3267/60)/60)/24)+DATE(1970,1,1)</f>
        <v>42311.711979166663</v>
      </c>
      <c r="T3267" s="14">
        <f t="shared" ref="T3267:T3330" si="413">(((I3267/60)/60)/24)+DATE(1970,1,1)</f>
        <v>42341.708333333328</v>
      </c>
      <c r="U3267" s="14" t="str">
        <f t="shared" ref="U3267:U3330" si="414">TEXT(S3267,"mmm")</f>
        <v>Nov</v>
      </c>
      <c r="V3267">
        <f t="shared" ref="V3267:V3330" si="415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131.28333333333333</v>
      </c>
      <c r="P3268" s="12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4">
        <f t="shared" si="412"/>
        <v>42136.536134259266</v>
      </c>
      <c r="T3268" s="14">
        <f t="shared" si="413"/>
        <v>42167.875</v>
      </c>
      <c r="U3268" s="14" t="str">
        <f t="shared" si="414"/>
        <v>May</v>
      </c>
      <c r="V3268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102.1</v>
      </c>
      <c r="P3269" s="12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4">
        <f t="shared" si="412"/>
        <v>42172.757638888885</v>
      </c>
      <c r="T3269" s="14">
        <f t="shared" si="413"/>
        <v>42202.757638888885</v>
      </c>
      <c r="U3269" s="14" t="str">
        <f t="shared" si="414"/>
        <v>Jun</v>
      </c>
      <c r="V3269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128</v>
      </c>
      <c r="P3270" s="12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4">
        <f t="shared" si="412"/>
        <v>42590.90425925926</v>
      </c>
      <c r="T3270" s="14">
        <f t="shared" si="413"/>
        <v>42606.90425925926</v>
      </c>
      <c r="U3270" s="14" t="str">
        <f t="shared" si="414"/>
        <v>Aug</v>
      </c>
      <c r="V3270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101.49999999999999</v>
      </c>
      <c r="P3271" s="12">
        <f t="shared" si="409"/>
        <v>116</v>
      </c>
      <c r="Q3271" t="str">
        <f t="shared" si="410"/>
        <v>theater</v>
      </c>
      <c r="R3271" t="str">
        <f t="shared" si="411"/>
        <v>plays</v>
      </c>
      <c r="S3271" s="14">
        <f t="shared" si="412"/>
        <v>42137.395798611105</v>
      </c>
      <c r="T3271" s="14">
        <f t="shared" si="413"/>
        <v>42171.458333333328</v>
      </c>
      <c r="U3271" s="14" t="str">
        <f t="shared" si="414"/>
        <v>May</v>
      </c>
      <c r="V3271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101.66666666666666</v>
      </c>
      <c r="P3272" s="12">
        <f t="shared" si="409"/>
        <v>61</v>
      </c>
      <c r="Q3272" t="str">
        <f t="shared" si="410"/>
        <v>theater</v>
      </c>
      <c r="R3272" t="str">
        <f t="shared" si="411"/>
        <v>plays</v>
      </c>
      <c r="S3272" s="14">
        <f t="shared" si="412"/>
        <v>42167.533159722225</v>
      </c>
      <c r="T3272" s="14">
        <f t="shared" si="413"/>
        <v>42197.533159722225</v>
      </c>
      <c r="U3272" s="14" t="str">
        <f t="shared" si="414"/>
        <v>Jun</v>
      </c>
      <c r="V3272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130</v>
      </c>
      <c r="P3273" s="12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4">
        <f t="shared" si="412"/>
        <v>41915.437210648146</v>
      </c>
      <c r="T3273" s="14">
        <f t="shared" si="413"/>
        <v>41945.478877314818</v>
      </c>
      <c r="U3273" s="14" t="str">
        <f t="shared" si="414"/>
        <v>Oct</v>
      </c>
      <c r="V3273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154.43</v>
      </c>
      <c r="P3274" s="12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4">
        <f t="shared" si="412"/>
        <v>42284.500104166669</v>
      </c>
      <c r="T3274" s="14">
        <f t="shared" si="413"/>
        <v>42314.541770833333</v>
      </c>
      <c r="U3274" s="14" t="str">
        <f t="shared" si="414"/>
        <v>Oct</v>
      </c>
      <c r="V3274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107.4</v>
      </c>
      <c r="P3275" s="12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4">
        <f t="shared" si="412"/>
        <v>42611.801412037035</v>
      </c>
      <c r="T3275" s="14">
        <f t="shared" si="413"/>
        <v>42627.791666666672</v>
      </c>
      <c r="U3275" s="14" t="str">
        <f t="shared" si="414"/>
        <v>Aug</v>
      </c>
      <c r="V3275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101.32258064516128</v>
      </c>
      <c r="P3276" s="12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4">
        <f t="shared" si="412"/>
        <v>42400.704537037032</v>
      </c>
      <c r="T3276" s="14">
        <f t="shared" si="413"/>
        <v>42444.875</v>
      </c>
      <c r="U3276" s="14" t="str">
        <f t="shared" si="414"/>
        <v>Jan</v>
      </c>
      <c r="V3276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100.27777777777777</v>
      </c>
      <c r="P3277" s="12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4">
        <f t="shared" si="412"/>
        <v>42017.88045138889</v>
      </c>
      <c r="T3277" s="14">
        <f t="shared" si="413"/>
        <v>42044.1875</v>
      </c>
      <c r="U3277" s="14" t="str">
        <f t="shared" si="414"/>
        <v>Jan</v>
      </c>
      <c r="V3277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116.84444444444443</v>
      </c>
      <c r="P3278" s="12">
        <f t="shared" si="409"/>
        <v>52.58</v>
      </c>
      <c r="Q3278" t="str">
        <f t="shared" si="410"/>
        <v>theater</v>
      </c>
      <c r="R3278" t="str">
        <f t="shared" si="411"/>
        <v>plays</v>
      </c>
      <c r="S3278" s="14">
        <f t="shared" si="412"/>
        <v>42426.949988425928</v>
      </c>
      <c r="T3278" s="14">
        <f t="shared" si="413"/>
        <v>42461.165972222225</v>
      </c>
      <c r="U3278" s="14" t="str">
        <f t="shared" si="414"/>
        <v>Feb</v>
      </c>
      <c r="V3278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108.60000000000001</v>
      </c>
      <c r="P3279" s="12">
        <f t="shared" si="409"/>
        <v>54.3</v>
      </c>
      <c r="Q3279" t="str">
        <f t="shared" si="410"/>
        <v>theater</v>
      </c>
      <c r="R3279" t="str">
        <f t="shared" si="411"/>
        <v>plays</v>
      </c>
      <c r="S3279" s="14">
        <f t="shared" si="412"/>
        <v>41931.682939814818</v>
      </c>
      <c r="T3279" s="14">
        <f t="shared" si="413"/>
        <v>41961.724606481483</v>
      </c>
      <c r="U3279" s="14" t="str">
        <f t="shared" si="414"/>
        <v>Oct</v>
      </c>
      <c r="V3279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103.4</v>
      </c>
      <c r="P3280" s="12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4">
        <f t="shared" si="412"/>
        <v>42124.848414351851</v>
      </c>
      <c r="T3280" s="14">
        <f t="shared" si="413"/>
        <v>42154.848414351851</v>
      </c>
      <c r="U3280" s="14" t="str">
        <f t="shared" si="414"/>
        <v>Apr</v>
      </c>
      <c r="V3280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114.27586206896552</v>
      </c>
      <c r="P3281" s="12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4">
        <f t="shared" si="412"/>
        <v>42431.102534722217</v>
      </c>
      <c r="T3281" s="14">
        <f t="shared" si="413"/>
        <v>42461.06086805556</v>
      </c>
      <c r="U3281" s="14" t="str">
        <f t="shared" si="414"/>
        <v>Mar</v>
      </c>
      <c r="V3281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103</v>
      </c>
      <c r="P3282" s="1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4">
        <f t="shared" si="412"/>
        <v>42121.756921296299</v>
      </c>
      <c r="T3282" s="14">
        <f t="shared" si="413"/>
        <v>42156.208333333328</v>
      </c>
      <c r="U3282" s="14" t="str">
        <f t="shared" si="414"/>
        <v>Apr</v>
      </c>
      <c r="V3282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121.6</v>
      </c>
      <c r="P3283" s="12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4">
        <f t="shared" si="412"/>
        <v>42219.019733796296</v>
      </c>
      <c r="T3283" s="14">
        <f t="shared" si="413"/>
        <v>42249.019733796296</v>
      </c>
      <c r="U3283" s="14" t="str">
        <f t="shared" si="414"/>
        <v>Aug</v>
      </c>
      <c r="V3283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102.6467741935484</v>
      </c>
      <c r="P3284" s="12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4">
        <f t="shared" si="412"/>
        <v>42445.19430555556</v>
      </c>
      <c r="T3284" s="14">
        <f t="shared" si="413"/>
        <v>42489.19430555556</v>
      </c>
      <c r="U3284" s="14" t="str">
        <f t="shared" si="414"/>
        <v>Mar</v>
      </c>
      <c r="V3284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104.75000000000001</v>
      </c>
      <c r="P3285" s="12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4">
        <f t="shared" si="412"/>
        <v>42379.74418981481</v>
      </c>
      <c r="T3285" s="14">
        <f t="shared" si="413"/>
        <v>42410.875</v>
      </c>
      <c r="U3285" s="14" t="str">
        <f t="shared" si="414"/>
        <v>Jan</v>
      </c>
      <c r="V3285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101.6</v>
      </c>
      <c r="P3286" s="12">
        <f t="shared" si="409"/>
        <v>203.2</v>
      </c>
      <c r="Q3286" t="str">
        <f t="shared" si="410"/>
        <v>theater</v>
      </c>
      <c r="R3286" t="str">
        <f t="shared" si="411"/>
        <v>plays</v>
      </c>
      <c r="S3286" s="14">
        <f t="shared" si="412"/>
        <v>42380.884872685187</v>
      </c>
      <c r="T3286" s="14">
        <f t="shared" si="413"/>
        <v>42398.249305555553</v>
      </c>
      <c r="U3286" s="14" t="str">
        <f t="shared" si="414"/>
        <v>Jan</v>
      </c>
      <c r="V3286">
        <f t="shared" si="415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112.10242048409683</v>
      </c>
      <c r="P3287" s="12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4">
        <f t="shared" si="412"/>
        <v>42762.942430555559</v>
      </c>
      <c r="T3287" s="14">
        <f t="shared" si="413"/>
        <v>42794.208333333328</v>
      </c>
      <c r="U3287" s="14" t="str">
        <f t="shared" si="414"/>
        <v>Jan</v>
      </c>
      <c r="V3287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101.76666666666667</v>
      </c>
      <c r="P3288" s="12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4">
        <f t="shared" si="412"/>
        <v>42567.840069444443</v>
      </c>
      <c r="T3288" s="14">
        <f t="shared" si="413"/>
        <v>42597.840069444443</v>
      </c>
      <c r="U3288" s="14" t="str">
        <f t="shared" si="414"/>
        <v>Jul</v>
      </c>
      <c r="V3288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100</v>
      </c>
      <c r="P3289" s="12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4">
        <f t="shared" si="412"/>
        <v>42311.750324074077</v>
      </c>
      <c r="T3289" s="14">
        <f t="shared" si="413"/>
        <v>42336.750324074077</v>
      </c>
      <c r="U3289" s="14" t="str">
        <f t="shared" si="414"/>
        <v>Nov</v>
      </c>
      <c r="V3289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100.26489999999998</v>
      </c>
      <c r="P3290" s="12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4">
        <f t="shared" si="412"/>
        <v>42505.774479166663</v>
      </c>
      <c r="T3290" s="14">
        <f t="shared" si="413"/>
        <v>42541.958333333328</v>
      </c>
      <c r="U3290" s="14" t="str">
        <f t="shared" si="414"/>
        <v>May</v>
      </c>
      <c r="V3290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133.04200000000003</v>
      </c>
      <c r="P3291" s="12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4">
        <f t="shared" si="412"/>
        <v>42758.368078703701</v>
      </c>
      <c r="T3291" s="14">
        <f t="shared" si="413"/>
        <v>42786.368078703701</v>
      </c>
      <c r="U3291" s="14" t="str">
        <f t="shared" si="414"/>
        <v>Jan</v>
      </c>
      <c r="V3291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121.2</v>
      </c>
      <c r="P3292" s="1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4">
        <f t="shared" si="412"/>
        <v>42775.51494212963</v>
      </c>
      <c r="T3292" s="14">
        <f t="shared" si="413"/>
        <v>42805.51494212963</v>
      </c>
      <c r="U3292" s="14" t="str">
        <f t="shared" si="414"/>
        <v>Feb</v>
      </c>
      <c r="V3292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113.99999999999999</v>
      </c>
      <c r="P3293" s="12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4">
        <f t="shared" si="412"/>
        <v>42232.702546296292</v>
      </c>
      <c r="T3293" s="14">
        <f t="shared" si="413"/>
        <v>42264.165972222225</v>
      </c>
      <c r="U3293" s="14" t="str">
        <f t="shared" si="414"/>
        <v>Aug</v>
      </c>
      <c r="V3293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286.13861386138615</v>
      </c>
      <c r="P3294" s="12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4">
        <f t="shared" si="412"/>
        <v>42282.770231481481</v>
      </c>
      <c r="T3294" s="14">
        <f t="shared" si="413"/>
        <v>42342.811898148153</v>
      </c>
      <c r="U3294" s="14" t="str">
        <f t="shared" si="414"/>
        <v>Oct</v>
      </c>
      <c r="V3294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170.44444444444446</v>
      </c>
      <c r="P3295" s="12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4">
        <f t="shared" si="412"/>
        <v>42768.425370370373</v>
      </c>
      <c r="T3295" s="14">
        <f t="shared" si="413"/>
        <v>42798.425370370373</v>
      </c>
      <c r="U3295" s="14" t="str">
        <f t="shared" si="414"/>
        <v>Feb</v>
      </c>
      <c r="V3295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118.33333333333333</v>
      </c>
      <c r="P3296" s="12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4">
        <f t="shared" si="412"/>
        <v>42141.541134259256</v>
      </c>
      <c r="T3296" s="14">
        <f t="shared" si="413"/>
        <v>42171.541134259256</v>
      </c>
      <c r="U3296" s="14" t="str">
        <f t="shared" si="414"/>
        <v>May</v>
      </c>
      <c r="V3296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102.85857142857142</v>
      </c>
      <c r="P3297" s="12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4">
        <f t="shared" si="412"/>
        <v>42609.442465277782</v>
      </c>
      <c r="T3297" s="14">
        <f t="shared" si="413"/>
        <v>42639.442465277782</v>
      </c>
      <c r="U3297" s="14" t="str">
        <f t="shared" si="414"/>
        <v>Aug</v>
      </c>
      <c r="V3297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144.06666666666666</v>
      </c>
      <c r="P3298" s="12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4">
        <f t="shared" si="412"/>
        <v>42309.756620370375</v>
      </c>
      <c r="T3298" s="14">
        <f t="shared" si="413"/>
        <v>42330.916666666672</v>
      </c>
      <c r="U3298" s="14" t="str">
        <f t="shared" si="414"/>
        <v>Nov</v>
      </c>
      <c r="V3298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100.07272727272726</v>
      </c>
      <c r="P3299" s="12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4">
        <f t="shared" si="412"/>
        <v>42193.771481481483</v>
      </c>
      <c r="T3299" s="14">
        <f t="shared" si="413"/>
        <v>42212.957638888889</v>
      </c>
      <c r="U3299" s="14" t="str">
        <f t="shared" si="414"/>
        <v>Jul</v>
      </c>
      <c r="V3299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101.73</v>
      </c>
      <c r="P3300" s="12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4">
        <f t="shared" si="412"/>
        <v>42239.957962962959</v>
      </c>
      <c r="T3300" s="14">
        <f t="shared" si="413"/>
        <v>42260</v>
      </c>
      <c r="U3300" s="14" t="str">
        <f t="shared" si="414"/>
        <v>Aug</v>
      </c>
      <c r="V3300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116.19999999999999</v>
      </c>
      <c r="P3301" s="12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4">
        <f t="shared" si="412"/>
        <v>42261.917395833334</v>
      </c>
      <c r="T3301" s="14">
        <f t="shared" si="413"/>
        <v>42291.917395833334</v>
      </c>
      <c r="U3301" s="14" t="str">
        <f t="shared" si="414"/>
        <v>Sep</v>
      </c>
      <c r="V3301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136.16666666666666</v>
      </c>
      <c r="P3302" s="1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4">
        <f t="shared" si="412"/>
        <v>42102.743773148148</v>
      </c>
      <c r="T3302" s="14">
        <f t="shared" si="413"/>
        <v>42123.743773148148</v>
      </c>
      <c r="U3302" s="14" t="str">
        <f t="shared" si="414"/>
        <v>Apr</v>
      </c>
      <c r="V3302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133.46666666666667</v>
      </c>
      <c r="P3303" s="12">
        <f t="shared" si="409"/>
        <v>57.2</v>
      </c>
      <c r="Q3303" t="str">
        <f t="shared" si="410"/>
        <v>theater</v>
      </c>
      <c r="R3303" t="str">
        <f t="shared" si="411"/>
        <v>plays</v>
      </c>
      <c r="S3303" s="14">
        <f t="shared" si="412"/>
        <v>42538.73583333334</v>
      </c>
      <c r="T3303" s="14">
        <f t="shared" si="413"/>
        <v>42583.290972222225</v>
      </c>
      <c r="U3303" s="14" t="str">
        <f t="shared" si="414"/>
        <v>Jun</v>
      </c>
      <c r="V3303">
        <f t="shared" si="415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103.39285714285715</v>
      </c>
      <c r="P3304" s="12">
        <f t="shared" si="409"/>
        <v>173.7</v>
      </c>
      <c r="Q3304" t="str">
        <f t="shared" si="410"/>
        <v>theater</v>
      </c>
      <c r="R3304" t="str">
        <f t="shared" si="411"/>
        <v>plays</v>
      </c>
      <c r="S3304" s="14">
        <f t="shared" si="412"/>
        <v>42681.35157407407</v>
      </c>
      <c r="T3304" s="14">
        <f t="shared" si="413"/>
        <v>42711.35157407407</v>
      </c>
      <c r="U3304" s="14" t="str">
        <f t="shared" si="414"/>
        <v>Nov</v>
      </c>
      <c r="V3304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115.88888888888889</v>
      </c>
      <c r="P3305" s="12">
        <f t="shared" si="409"/>
        <v>59.6</v>
      </c>
      <c r="Q3305" t="str">
        <f t="shared" si="410"/>
        <v>theater</v>
      </c>
      <c r="R3305" t="str">
        <f t="shared" si="411"/>
        <v>plays</v>
      </c>
      <c r="S3305" s="14">
        <f t="shared" si="412"/>
        <v>42056.65143518518</v>
      </c>
      <c r="T3305" s="14">
        <f t="shared" si="413"/>
        <v>42091.609768518523</v>
      </c>
      <c r="U3305" s="14" t="str">
        <f t="shared" si="414"/>
        <v>Feb</v>
      </c>
      <c r="V3305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104.51666666666665</v>
      </c>
      <c r="P3306" s="12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4">
        <f t="shared" si="412"/>
        <v>42696.624444444446</v>
      </c>
      <c r="T3306" s="14">
        <f t="shared" si="413"/>
        <v>42726.624444444446</v>
      </c>
      <c r="U3306" s="14" t="str">
        <f t="shared" si="414"/>
        <v>Nov</v>
      </c>
      <c r="V3306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102.02500000000001</v>
      </c>
      <c r="P3307" s="12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4">
        <f t="shared" si="412"/>
        <v>42186.855879629627</v>
      </c>
      <c r="T3307" s="14">
        <f t="shared" si="413"/>
        <v>42216.855879629627</v>
      </c>
      <c r="U3307" s="14" t="str">
        <f t="shared" si="414"/>
        <v>Jul</v>
      </c>
      <c r="V3307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175.33333333333334</v>
      </c>
      <c r="P3308" s="12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4">
        <f t="shared" si="412"/>
        <v>42493.219236111108</v>
      </c>
      <c r="T3308" s="14">
        <f t="shared" si="413"/>
        <v>42531.125</v>
      </c>
      <c r="U3308" s="14" t="str">
        <f t="shared" si="414"/>
        <v>May</v>
      </c>
      <c r="V3308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106.67999999999999</v>
      </c>
      <c r="P3309" s="12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4">
        <f t="shared" si="412"/>
        <v>42475.057164351849</v>
      </c>
      <c r="T3309" s="14">
        <f t="shared" si="413"/>
        <v>42505.057164351849</v>
      </c>
      <c r="U3309" s="14" t="str">
        <f t="shared" si="414"/>
        <v>Apr</v>
      </c>
      <c r="V3309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122.28571428571429</v>
      </c>
      <c r="P3310" s="12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4">
        <f t="shared" si="412"/>
        <v>42452.876909722225</v>
      </c>
      <c r="T3310" s="14">
        <f t="shared" si="413"/>
        <v>42473.876909722225</v>
      </c>
      <c r="U3310" s="14" t="str">
        <f t="shared" si="414"/>
        <v>Mar</v>
      </c>
      <c r="V3310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159.42857142857144</v>
      </c>
      <c r="P3311" s="12">
        <f t="shared" si="409"/>
        <v>18</v>
      </c>
      <c r="Q3311" t="str">
        <f t="shared" si="410"/>
        <v>theater</v>
      </c>
      <c r="R3311" t="str">
        <f t="shared" si="411"/>
        <v>plays</v>
      </c>
      <c r="S3311" s="14">
        <f t="shared" si="412"/>
        <v>42628.650208333333</v>
      </c>
      <c r="T3311" s="14">
        <f t="shared" si="413"/>
        <v>42659.650208333333</v>
      </c>
      <c r="U3311" s="14" t="str">
        <f t="shared" si="414"/>
        <v>Sep</v>
      </c>
      <c r="V3311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100.07692307692308</v>
      </c>
      <c r="P3312" s="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4">
        <f t="shared" si="412"/>
        <v>42253.928530092591</v>
      </c>
      <c r="T3312" s="14">
        <f t="shared" si="413"/>
        <v>42283.928530092591</v>
      </c>
      <c r="U3312" s="14" t="str">
        <f t="shared" si="414"/>
        <v>Sep</v>
      </c>
      <c r="V3312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109.84</v>
      </c>
      <c r="P3313" s="12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4">
        <f t="shared" si="412"/>
        <v>42264.29178240741</v>
      </c>
      <c r="T3313" s="14">
        <f t="shared" si="413"/>
        <v>42294.29178240741</v>
      </c>
      <c r="U3313" s="14" t="str">
        <f t="shared" si="414"/>
        <v>Sep</v>
      </c>
      <c r="V3313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100.03999999999999</v>
      </c>
      <c r="P3314" s="12">
        <f t="shared" si="409"/>
        <v>61</v>
      </c>
      <c r="Q3314" t="str">
        <f t="shared" si="410"/>
        <v>theater</v>
      </c>
      <c r="R3314" t="str">
        <f t="shared" si="411"/>
        <v>plays</v>
      </c>
      <c r="S3314" s="14">
        <f t="shared" si="412"/>
        <v>42664.809560185182</v>
      </c>
      <c r="T3314" s="14">
        <f t="shared" si="413"/>
        <v>42685.916666666672</v>
      </c>
      <c r="U3314" s="14" t="str">
        <f t="shared" si="414"/>
        <v>Oct</v>
      </c>
      <c r="V3314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116.05000000000001</v>
      </c>
      <c r="P3315" s="12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4">
        <f t="shared" si="412"/>
        <v>42382.244409722218</v>
      </c>
      <c r="T3315" s="14">
        <f t="shared" si="413"/>
        <v>42396.041666666672</v>
      </c>
      <c r="U3315" s="14" t="str">
        <f t="shared" si="414"/>
        <v>Jan</v>
      </c>
      <c r="V3315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210.75</v>
      </c>
      <c r="P3316" s="12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4">
        <f t="shared" si="412"/>
        <v>42105.267488425925</v>
      </c>
      <c r="T3316" s="14">
        <f t="shared" si="413"/>
        <v>42132.836805555555</v>
      </c>
      <c r="U3316" s="14" t="str">
        <f t="shared" si="414"/>
        <v>Apr</v>
      </c>
      <c r="V3316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110.00000000000001</v>
      </c>
      <c r="P3317" s="12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4">
        <f t="shared" si="412"/>
        <v>42466.303715277783</v>
      </c>
      <c r="T3317" s="14">
        <f t="shared" si="413"/>
        <v>42496.303715277783</v>
      </c>
      <c r="U3317" s="14" t="str">
        <f t="shared" si="414"/>
        <v>Apr</v>
      </c>
      <c r="V3317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100.08673425918037</v>
      </c>
      <c r="P3318" s="12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4">
        <f t="shared" si="412"/>
        <v>41826.871238425927</v>
      </c>
      <c r="T3318" s="14">
        <f t="shared" si="413"/>
        <v>41859.57916666667</v>
      </c>
      <c r="U3318" s="14" t="str">
        <f t="shared" si="414"/>
        <v>Jul</v>
      </c>
      <c r="V3318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106.19047619047619</v>
      </c>
      <c r="P3319" s="12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4">
        <f t="shared" si="412"/>
        <v>42499.039629629624</v>
      </c>
      <c r="T3319" s="14">
        <f t="shared" si="413"/>
        <v>42529.039629629624</v>
      </c>
      <c r="U3319" s="14" t="str">
        <f t="shared" si="414"/>
        <v>May</v>
      </c>
      <c r="V3319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125.6</v>
      </c>
      <c r="P3320" s="12">
        <f t="shared" si="409"/>
        <v>78.5</v>
      </c>
      <c r="Q3320" t="str">
        <f t="shared" si="410"/>
        <v>theater</v>
      </c>
      <c r="R3320" t="str">
        <f t="shared" si="411"/>
        <v>plays</v>
      </c>
      <c r="S3320" s="14">
        <f t="shared" si="412"/>
        <v>42431.302002314813</v>
      </c>
      <c r="T3320" s="14">
        <f t="shared" si="413"/>
        <v>42471.104166666672</v>
      </c>
      <c r="U3320" s="14" t="str">
        <f t="shared" si="414"/>
        <v>Mar</v>
      </c>
      <c r="V3320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108</v>
      </c>
      <c r="P3321" s="12">
        <f t="shared" si="409"/>
        <v>33.75</v>
      </c>
      <c r="Q3321" t="str">
        <f t="shared" si="410"/>
        <v>theater</v>
      </c>
      <c r="R3321" t="str">
        <f t="shared" si="411"/>
        <v>plays</v>
      </c>
      <c r="S3321" s="14">
        <f t="shared" si="412"/>
        <v>41990.585486111115</v>
      </c>
      <c r="T3321" s="14">
        <f t="shared" si="413"/>
        <v>42035.585486111115</v>
      </c>
      <c r="U3321" s="14" t="str">
        <f t="shared" si="414"/>
        <v>Dec</v>
      </c>
      <c r="V3321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101</v>
      </c>
      <c r="P3322" s="1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4">
        <f t="shared" si="412"/>
        <v>42513.045798611114</v>
      </c>
      <c r="T3322" s="14">
        <f t="shared" si="413"/>
        <v>42543.045798611114</v>
      </c>
      <c r="U3322" s="14" t="str">
        <f t="shared" si="414"/>
        <v>May</v>
      </c>
      <c r="V3322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107.4</v>
      </c>
      <c r="P3323" s="12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4">
        <f t="shared" si="412"/>
        <v>41914.100289351853</v>
      </c>
      <c r="T3323" s="14">
        <f t="shared" si="413"/>
        <v>41928.165972222225</v>
      </c>
      <c r="U3323" s="14" t="str">
        <f t="shared" si="414"/>
        <v>Oct</v>
      </c>
      <c r="V3323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101.51515151515152</v>
      </c>
      <c r="P3324" s="12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4">
        <f t="shared" si="412"/>
        <v>42521.010370370372</v>
      </c>
      <c r="T3324" s="14">
        <f t="shared" si="413"/>
        <v>42543.163194444445</v>
      </c>
      <c r="U3324" s="14" t="str">
        <f t="shared" si="414"/>
        <v>May</v>
      </c>
      <c r="V3324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125.89999999999999</v>
      </c>
      <c r="P3325" s="12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4">
        <f t="shared" si="412"/>
        <v>42608.36583333333</v>
      </c>
      <c r="T3325" s="14">
        <f t="shared" si="413"/>
        <v>42638.36583333333</v>
      </c>
      <c r="U3325" s="14" t="str">
        <f t="shared" si="414"/>
        <v>Aug</v>
      </c>
      <c r="V3325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101.66666666666666</v>
      </c>
      <c r="P3326" s="12">
        <f t="shared" si="409"/>
        <v>152.5</v>
      </c>
      <c r="Q3326" t="str">
        <f t="shared" si="410"/>
        <v>theater</v>
      </c>
      <c r="R3326" t="str">
        <f t="shared" si="411"/>
        <v>plays</v>
      </c>
      <c r="S3326" s="14">
        <f t="shared" si="412"/>
        <v>42512.58321759259</v>
      </c>
      <c r="T3326" s="14">
        <f t="shared" si="413"/>
        <v>42526.58321759259</v>
      </c>
      <c r="U3326" s="14" t="str">
        <f t="shared" si="414"/>
        <v>May</v>
      </c>
      <c r="V3326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112.5</v>
      </c>
      <c r="P3327" s="12">
        <f t="shared" si="409"/>
        <v>30</v>
      </c>
      <c r="Q3327" t="str">
        <f t="shared" si="410"/>
        <v>theater</v>
      </c>
      <c r="R3327" t="str">
        <f t="shared" si="411"/>
        <v>plays</v>
      </c>
      <c r="S3327" s="14">
        <f t="shared" si="412"/>
        <v>42064.785613425927</v>
      </c>
      <c r="T3327" s="14">
        <f t="shared" si="413"/>
        <v>42099.743946759263</v>
      </c>
      <c r="U3327" s="14" t="str">
        <f t="shared" si="414"/>
        <v>Mar</v>
      </c>
      <c r="V3327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101.375</v>
      </c>
      <c r="P3328" s="12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4">
        <f t="shared" si="412"/>
        <v>42041.714178240742</v>
      </c>
      <c r="T3328" s="14">
        <f t="shared" si="413"/>
        <v>42071.67251157407</v>
      </c>
      <c r="U3328" s="14" t="str">
        <f t="shared" si="414"/>
        <v>Feb</v>
      </c>
      <c r="V3328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101.25</v>
      </c>
      <c r="P3329" s="12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4">
        <f t="shared" si="412"/>
        <v>42468.374606481477</v>
      </c>
      <c r="T3329" s="14">
        <f t="shared" si="413"/>
        <v>42498.374606481477</v>
      </c>
      <c r="U3329" s="14" t="str">
        <f t="shared" si="414"/>
        <v>Apr</v>
      </c>
      <c r="V3329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146.38888888888889</v>
      </c>
      <c r="P3330" s="12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4">
        <f t="shared" si="412"/>
        <v>41822.57503472222</v>
      </c>
      <c r="T3330" s="14">
        <f t="shared" si="413"/>
        <v>41825.041666666664</v>
      </c>
      <c r="U3330" s="14" t="str">
        <f t="shared" si="414"/>
        <v>Jul</v>
      </c>
      <c r="V3330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(E3331/D3331)*100</f>
        <v>116.8</v>
      </c>
      <c r="P3331" s="12">
        <f t="shared" ref="P3331:P3394" si="417">(E3331/L3331)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 - FIND("/",N3331))</f>
        <v>plays</v>
      </c>
      <c r="S3331" s="14">
        <f t="shared" ref="S3331:S3394" si="420">(((J3331/60)/60)/24)+DATE(1970,1,1)</f>
        <v>41837.323009259257</v>
      </c>
      <c r="T3331" s="14">
        <f t="shared" ref="T3331:T3394" si="421">(((I3331/60)/60)/24)+DATE(1970,1,1)</f>
        <v>41847.958333333336</v>
      </c>
      <c r="U3331" s="14" t="str">
        <f t="shared" ref="U3331:U3394" si="422">TEXT(S3331,"mmm")</f>
        <v>Jul</v>
      </c>
      <c r="V3331">
        <f t="shared" ref="V3331:V3394" si="423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106.26666666666667</v>
      </c>
      <c r="P3332" s="1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4">
        <f t="shared" si="420"/>
        <v>42065.887361111112</v>
      </c>
      <c r="T3332" s="14">
        <f t="shared" si="421"/>
        <v>42095.845694444448</v>
      </c>
      <c r="U3332" s="14" t="str">
        <f t="shared" si="422"/>
        <v>Mar</v>
      </c>
      <c r="V3332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104.52</v>
      </c>
      <c r="P3333" s="12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4">
        <f t="shared" si="420"/>
        <v>42248.697754629626</v>
      </c>
      <c r="T3333" s="14">
        <f t="shared" si="421"/>
        <v>42283.697754629626</v>
      </c>
      <c r="U3333" s="14" t="str">
        <f t="shared" si="422"/>
        <v>Sep</v>
      </c>
      <c r="V3333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100</v>
      </c>
      <c r="P3334" s="12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4">
        <f t="shared" si="420"/>
        <v>41809.860300925924</v>
      </c>
      <c r="T3334" s="14">
        <f t="shared" si="421"/>
        <v>41839.860300925924</v>
      </c>
      <c r="U3334" s="14" t="str">
        <f t="shared" si="422"/>
        <v>Jun</v>
      </c>
      <c r="V3334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104.57142857142858</v>
      </c>
      <c r="P3335" s="12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4">
        <f t="shared" si="420"/>
        <v>42148.676851851851</v>
      </c>
      <c r="T3335" s="14">
        <f t="shared" si="421"/>
        <v>42170.676851851851</v>
      </c>
      <c r="U3335" s="14" t="str">
        <f t="shared" si="422"/>
        <v>May</v>
      </c>
      <c r="V3335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138.62051149573753</v>
      </c>
      <c r="P3336" s="12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4">
        <f t="shared" si="420"/>
        <v>42185.521087962959</v>
      </c>
      <c r="T3336" s="14">
        <f t="shared" si="421"/>
        <v>42215.521087962959</v>
      </c>
      <c r="U3336" s="14" t="str">
        <f t="shared" si="422"/>
        <v>Jun</v>
      </c>
      <c r="V3336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100.32000000000001</v>
      </c>
      <c r="P3337" s="12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4">
        <f t="shared" si="420"/>
        <v>41827.674143518518</v>
      </c>
      <c r="T3337" s="14">
        <f t="shared" si="421"/>
        <v>41854.958333333336</v>
      </c>
      <c r="U3337" s="14" t="str">
        <f t="shared" si="422"/>
        <v>Jul</v>
      </c>
      <c r="V3337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100</v>
      </c>
      <c r="P3338" s="12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4">
        <f t="shared" si="420"/>
        <v>42437.398680555561</v>
      </c>
      <c r="T3338" s="14">
        <f t="shared" si="421"/>
        <v>42465.35701388889</v>
      </c>
      <c r="U3338" s="14" t="str">
        <f t="shared" si="422"/>
        <v>Mar</v>
      </c>
      <c r="V3338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110.2</v>
      </c>
      <c r="P3339" s="12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4">
        <f t="shared" si="420"/>
        <v>41901.282025462962</v>
      </c>
      <c r="T3339" s="14">
        <f t="shared" si="421"/>
        <v>41922.875</v>
      </c>
      <c r="U3339" s="14" t="str">
        <f t="shared" si="422"/>
        <v>Sep</v>
      </c>
      <c r="V3339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102.18</v>
      </c>
      <c r="P3340" s="12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4">
        <f t="shared" si="420"/>
        <v>42769.574999999997</v>
      </c>
      <c r="T3340" s="14">
        <f t="shared" si="421"/>
        <v>42790.574999999997</v>
      </c>
      <c r="U3340" s="14" t="str">
        <f t="shared" si="422"/>
        <v>Feb</v>
      </c>
      <c r="V3340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104.35000000000001</v>
      </c>
      <c r="P3341" s="12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4">
        <f t="shared" si="420"/>
        <v>42549.665717592594</v>
      </c>
      <c r="T3341" s="14">
        <f t="shared" si="421"/>
        <v>42579.665717592594</v>
      </c>
      <c r="U3341" s="14" t="str">
        <f t="shared" si="422"/>
        <v>Jun</v>
      </c>
      <c r="V3341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138.16666666666666</v>
      </c>
      <c r="P3342" s="1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4">
        <f t="shared" si="420"/>
        <v>42685.974004629628</v>
      </c>
      <c r="T3342" s="14">
        <f t="shared" si="421"/>
        <v>42710.974004629628</v>
      </c>
      <c r="U3342" s="14" t="str">
        <f t="shared" si="422"/>
        <v>Nov</v>
      </c>
      <c r="V3342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100</v>
      </c>
      <c r="P3343" s="12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4">
        <f t="shared" si="420"/>
        <v>42510.798854166671</v>
      </c>
      <c r="T3343" s="14">
        <f t="shared" si="421"/>
        <v>42533.708333333328</v>
      </c>
      <c r="U3343" s="14" t="str">
        <f t="shared" si="422"/>
        <v>May</v>
      </c>
      <c r="V3343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101.66666666666666</v>
      </c>
      <c r="P3344" s="12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4">
        <f t="shared" si="420"/>
        <v>42062.296412037031</v>
      </c>
      <c r="T3344" s="14">
        <f t="shared" si="421"/>
        <v>42095.207638888889</v>
      </c>
      <c r="U3344" s="14" t="str">
        <f t="shared" si="422"/>
        <v>Feb</v>
      </c>
      <c r="V3344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171.42857142857142</v>
      </c>
      <c r="P3345" s="12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4">
        <f t="shared" si="420"/>
        <v>42452.916481481487</v>
      </c>
      <c r="T3345" s="14">
        <f t="shared" si="421"/>
        <v>42473.554166666669</v>
      </c>
      <c r="U3345" s="14" t="str">
        <f t="shared" si="422"/>
        <v>Mar</v>
      </c>
      <c r="V3345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101.44444444444444</v>
      </c>
      <c r="P3346" s="12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4">
        <f t="shared" si="420"/>
        <v>41851.200150462959</v>
      </c>
      <c r="T3346" s="14">
        <f t="shared" si="421"/>
        <v>41881.200150462959</v>
      </c>
      <c r="U3346" s="14" t="str">
        <f t="shared" si="422"/>
        <v>Jul</v>
      </c>
      <c r="V3346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130</v>
      </c>
      <c r="P3347" s="12">
        <f t="shared" si="417"/>
        <v>50</v>
      </c>
      <c r="Q3347" t="str">
        <f t="shared" si="418"/>
        <v>theater</v>
      </c>
      <c r="R3347" t="str">
        <f t="shared" si="419"/>
        <v>plays</v>
      </c>
      <c r="S3347" s="14">
        <f t="shared" si="420"/>
        <v>42053.106111111112</v>
      </c>
      <c r="T3347" s="14">
        <f t="shared" si="421"/>
        <v>42112.025694444441</v>
      </c>
      <c r="U3347" s="14" t="str">
        <f t="shared" si="422"/>
        <v>Feb</v>
      </c>
      <c r="V3347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110.00000000000001</v>
      </c>
      <c r="P3348" s="12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4">
        <f t="shared" si="420"/>
        <v>42054.024421296301</v>
      </c>
      <c r="T3348" s="14">
        <f t="shared" si="421"/>
        <v>42061.024421296301</v>
      </c>
      <c r="U3348" s="14" t="str">
        <f t="shared" si="422"/>
        <v>Feb</v>
      </c>
      <c r="V3348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119.44999999999999</v>
      </c>
      <c r="P3349" s="12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4">
        <f t="shared" si="420"/>
        <v>42484.551550925928</v>
      </c>
      <c r="T3349" s="14">
        <f t="shared" si="421"/>
        <v>42498.875</v>
      </c>
      <c r="U3349" s="14" t="str">
        <f t="shared" si="422"/>
        <v>Apr</v>
      </c>
      <c r="V3349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100.2909090909091</v>
      </c>
      <c r="P3350" s="12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4">
        <f t="shared" si="420"/>
        <v>42466.558796296296</v>
      </c>
      <c r="T3350" s="14">
        <f t="shared" si="421"/>
        <v>42490.165972222225</v>
      </c>
      <c r="U3350" s="14" t="str">
        <f t="shared" si="422"/>
        <v>Apr</v>
      </c>
      <c r="V3350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153.4</v>
      </c>
      <c r="P3351" s="12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4">
        <f t="shared" si="420"/>
        <v>42513.110787037032</v>
      </c>
      <c r="T3351" s="14">
        <f t="shared" si="421"/>
        <v>42534.708333333328</v>
      </c>
      <c r="U3351" s="14" t="str">
        <f t="shared" si="422"/>
        <v>May</v>
      </c>
      <c r="V3351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104.42857142857143</v>
      </c>
      <c r="P3352" s="1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4">
        <f t="shared" si="420"/>
        <v>42302.701516203699</v>
      </c>
      <c r="T3352" s="14">
        <f t="shared" si="421"/>
        <v>42337.958333333328</v>
      </c>
      <c r="U3352" s="14" t="str">
        <f t="shared" si="422"/>
        <v>Oct</v>
      </c>
      <c r="V3352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101.1</v>
      </c>
      <c r="P3353" s="12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4">
        <f t="shared" si="420"/>
        <v>41806.395428240743</v>
      </c>
      <c r="T3353" s="14">
        <f t="shared" si="421"/>
        <v>41843.458333333336</v>
      </c>
      <c r="U3353" s="14" t="str">
        <f t="shared" si="422"/>
        <v>Jun</v>
      </c>
      <c r="V3353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107.52</v>
      </c>
      <c r="P3354" s="12">
        <f t="shared" si="417"/>
        <v>76.8</v>
      </c>
      <c r="Q3354" t="str">
        <f t="shared" si="418"/>
        <v>theater</v>
      </c>
      <c r="R3354" t="str">
        <f t="shared" si="419"/>
        <v>plays</v>
      </c>
      <c r="S3354" s="14">
        <f t="shared" si="420"/>
        <v>42495.992800925931</v>
      </c>
      <c r="T3354" s="14">
        <f t="shared" si="421"/>
        <v>42552.958333333328</v>
      </c>
      <c r="U3354" s="14" t="str">
        <f t="shared" si="422"/>
        <v>May</v>
      </c>
      <c r="V3354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315</v>
      </c>
      <c r="P3355" s="12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4">
        <f t="shared" si="420"/>
        <v>42479.432291666672</v>
      </c>
      <c r="T3355" s="14">
        <f t="shared" si="421"/>
        <v>42492.958333333328</v>
      </c>
      <c r="U3355" s="14" t="str">
        <f t="shared" si="422"/>
        <v>Apr</v>
      </c>
      <c r="V3355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101.93333333333334</v>
      </c>
      <c r="P3356" s="12">
        <f t="shared" si="417"/>
        <v>55.6</v>
      </c>
      <c r="Q3356" t="str">
        <f t="shared" si="418"/>
        <v>theater</v>
      </c>
      <c r="R3356" t="str">
        <f t="shared" si="419"/>
        <v>plays</v>
      </c>
      <c r="S3356" s="14">
        <f t="shared" si="420"/>
        <v>42270.7269212963</v>
      </c>
      <c r="T3356" s="14">
        <f t="shared" si="421"/>
        <v>42306.167361111111</v>
      </c>
      <c r="U3356" s="14" t="str">
        <f t="shared" si="422"/>
        <v>Sep</v>
      </c>
      <c r="V3356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126.28571428571429</v>
      </c>
      <c r="P3357" s="12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4">
        <f t="shared" si="420"/>
        <v>42489.619525462964</v>
      </c>
      <c r="T3357" s="14">
        <f t="shared" si="421"/>
        <v>42500.470138888893</v>
      </c>
      <c r="U3357" s="14" t="str">
        <f t="shared" si="422"/>
        <v>Apr</v>
      </c>
      <c r="V3357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101.4</v>
      </c>
      <c r="P3358" s="12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4">
        <f t="shared" si="420"/>
        <v>42536.815648148149</v>
      </c>
      <c r="T3358" s="14">
        <f t="shared" si="421"/>
        <v>42566.815648148149</v>
      </c>
      <c r="U3358" s="14" t="str">
        <f t="shared" si="422"/>
        <v>Jun</v>
      </c>
      <c r="V3358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101</v>
      </c>
      <c r="P3359" s="12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4">
        <f t="shared" si="420"/>
        <v>41822.417939814812</v>
      </c>
      <c r="T3359" s="14">
        <f t="shared" si="421"/>
        <v>41852.417939814812</v>
      </c>
      <c r="U3359" s="14" t="str">
        <f t="shared" si="422"/>
        <v>Jul</v>
      </c>
      <c r="V3359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102.99000000000001</v>
      </c>
      <c r="P3360" s="12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4">
        <f t="shared" si="420"/>
        <v>41932.311099537037</v>
      </c>
      <c r="T3360" s="14">
        <f t="shared" si="421"/>
        <v>41962.352766203709</v>
      </c>
      <c r="U3360" s="14" t="str">
        <f t="shared" si="422"/>
        <v>Oct</v>
      </c>
      <c r="V3360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106.25</v>
      </c>
      <c r="P3361" s="12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4">
        <f t="shared" si="420"/>
        <v>42746.057106481487</v>
      </c>
      <c r="T3361" s="14">
        <f t="shared" si="421"/>
        <v>42791.057106481487</v>
      </c>
      <c r="U3361" s="14" t="str">
        <f t="shared" si="422"/>
        <v>Jan</v>
      </c>
      <c r="V3361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101.37777777777779</v>
      </c>
      <c r="P3362" s="1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4">
        <f t="shared" si="420"/>
        <v>42697.082673611112</v>
      </c>
      <c r="T3362" s="14">
        <f t="shared" si="421"/>
        <v>42718.665972222225</v>
      </c>
      <c r="U3362" s="14" t="str">
        <f t="shared" si="422"/>
        <v>Nov</v>
      </c>
      <c r="V3362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113.46000000000001</v>
      </c>
      <c r="P3363" s="12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4">
        <f t="shared" si="420"/>
        <v>41866.025347222225</v>
      </c>
      <c r="T3363" s="14">
        <f t="shared" si="421"/>
        <v>41883.665972222225</v>
      </c>
      <c r="U3363" s="14" t="str">
        <f t="shared" si="422"/>
        <v>Aug</v>
      </c>
      <c r="V3363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218.00000000000003</v>
      </c>
      <c r="P3364" s="12">
        <f t="shared" si="417"/>
        <v>54.5</v>
      </c>
      <c r="Q3364" t="str">
        <f t="shared" si="418"/>
        <v>theater</v>
      </c>
      <c r="R3364" t="str">
        <f t="shared" si="419"/>
        <v>plays</v>
      </c>
      <c r="S3364" s="14">
        <f t="shared" si="420"/>
        <v>42056.091631944444</v>
      </c>
      <c r="T3364" s="14">
        <f t="shared" si="421"/>
        <v>42070.204861111109</v>
      </c>
      <c r="U3364" s="14" t="str">
        <f t="shared" si="422"/>
        <v>Feb</v>
      </c>
      <c r="V3364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101.41935483870968</v>
      </c>
      <c r="P3365" s="12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4">
        <f t="shared" si="420"/>
        <v>41851.771354166667</v>
      </c>
      <c r="T3365" s="14">
        <f t="shared" si="421"/>
        <v>41870.666666666664</v>
      </c>
      <c r="U3365" s="14" t="str">
        <f t="shared" si="422"/>
        <v>Jul</v>
      </c>
      <c r="V3365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105.93333333333332</v>
      </c>
      <c r="P3366" s="12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4">
        <f t="shared" si="420"/>
        <v>42422.977418981478</v>
      </c>
      <c r="T3366" s="14">
        <f t="shared" si="421"/>
        <v>42444.875</v>
      </c>
      <c r="U3366" s="14" t="str">
        <f t="shared" si="422"/>
        <v>Feb</v>
      </c>
      <c r="V3366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104</v>
      </c>
      <c r="P3367" s="12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4">
        <f t="shared" si="420"/>
        <v>42321.101759259262</v>
      </c>
      <c r="T3367" s="14">
        <f t="shared" si="421"/>
        <v>42351.101759259262</v>
      </c>
      <c r="U3367" s="14" t="str">
        <f t="shared" si="422"/>
        <v>Nov</v>
      </c>
      <c r="V3367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221</v>
      </c>
      <c r="P3368" s="12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4">
        <f t="shared" si="420"/>
        <v>42107.067557870367</v>
      </c>
      <c r="T3368" s="14">
        <f t="shared" si="421"/>
        <v>42137.067557870367</v>
      </c>
      <c r="U3368" s="14" t="str">
        <f t="shared" si="422"/>
        <v>Apr</v>
      </c>
      <c r="V3368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118.66666666666667</v>
      </c>
      <c r="P3369" s="12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4">
        <f t="shared" si="420"/>
        <v>42192.933958333335</v>
      </c>
      <c r="T3369" s="14">
        <f t="shared" si="421"/>
        <v>42217.933958333335</v>
      </c>
      <c r="U3369" s="14" t="str">
        <f t="shared" si="422"/>
        <v>Jul</v>
      </c>
      <c r="V3369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104.60000000000001</v>
      </c>
      <c r="P3370" s="12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4">
        <f t="shared" si="420"/>
        <v>41969.199756944443</v>
      </c>
      <c r="T3370" s="14">
        <f t="shared" si="421"/>
        <v>42005.208333333328</v>
      </c>
      <c r="U3370" s="14" t="str">
        <f t="shared" si="422"/>
        <v>Nov</v>
      </c>
      <c r="V3370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103.89999999999999</v>
      </c>
      <c r="P3371" s="12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4">
        <f t="shared" si="420"/>
        <v>42690.041435185187</v>
      </c>
      <c r="T3371" s="14">
        <f t="shared" si="421"/>
        <v>42750.041435185187</v>
      </c>
      <c r="U3371" s="14" t="str">
        <f t="shared" si="422"/>
        <v>Nov</v>
      </c>
      <c r="V3371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117.73333333333333</v>
      </c>
      <c r="P3372" s="1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4">
        <f t="shared" si="420"/>
        <v>42690.334317129629</v>
      </c>
      <c r="T3372" s="14">
        <f t="shared" si="421"/>
        <v>42721.333333333328</v>
      </c>
      <c r="U3372" s="14" t="str">
        <f t="shared" si="422"/>
        <v>Nov</v>
      </c>
      <c r="V3372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138.5</v>
      </c>
      <c r="P3373" s="12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4">
        <f t="shared" si="420"/>
        <v>42312.874594907407</v>
      </c>
      <c r="T3373" s="14">
        <f t="shared" si="421"/>
        <v>42340.874594907407</v>
      </c>
      <c r="U3373" s="14" t="str">
        <f t="shared" si="422"/>
        <v>Nov</v>
      </c>
      <c r="V3373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103.49999999999999</v>
      </c>
      <c r="P3374" s="12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4">
        <f t="shared" si="420"/>
        <v>41855.548101851848</v>
      </c>
      <c r="T3374" s="14">
        <f t="shared" si="421"/>
        <v>41876.207638888889</v>
      </c>
      <c r="U3374" s="14" t="str">
        <f t="shared" si="422"/>
        <v>Aug</v>
      </c>
      <c r="V3374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100.25</v>
      </c>
      <c r="P3375" s="12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4">
        <f t="shared" si="420"/>
        <v>42179.854629629626</v>
      </c>
      <c r="T3375" s="14">
        <f t="shared" si="421"/>
        <v>42203.666666666672</v>
      </c>
      <c r="U3375" s="14" t="str">
        <f t="shared" si="422"/>
        <v>Jun</v>
      </c>
      <c r="V3375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106.57142857142856</v>
      </c>
      <c r="P3376" s="12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4">
        <f t="shared" si="420"/>
        <v>42275.731666666667</v>
      </c>
      <c r="T3376" s="14">
        <f t="shared" si="421"/>
        <v>42305.731666666667</v>
      </c>
      <c r="U3376" s="14" t="str">
        <f t="shared" si="422"/>
        <v>Sep</v>
      </c>
      <c r="V3376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100</v>
      </c>
      <c r="P3377" s="12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4">
        <f t="shared" si="420"/>
        <v>41765.610798611109</v>
      </c>
      <c r="T3377" s="14">
        <f t="shared" si="421"/>
        <v>41777.610798611109</v>
      </c>
      <c r="U3377" s="14" t="str">
        <f t="shared" si="422"/>
        <v>May</v>
      </c>
      <c r="V3377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100.01249999999999</v>
      </c>
      <c r="P3378" s="12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4">
        <f t="shared" si="420"/>
        <v>42059.701319444444</v>
      </c>
      <c r="T3378" s="14">
        <f t="shared" si="421"/>
        <v>42119.659652777773</v>
      </c>
      <c r="U3378" s="14" t="str">
        <f t="shared" si="422"/>
        <v>Feb</v>
      </c>
      <c r="V3378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101.05</v>
      </c>
      <c r="P3379" s="12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4">
        <f t="shared" si="420"/>
        <v>42053.732627314821</v>
      </c>
      <c r="T3379" s="14">
        <f t="shared" si="421"/>
        <v>42083.705555555556</v>
      </c>
      <c r="U3379" s="14" t="str">
        <f t="shared" si="422"/>
        <v>Feb</v>
      </c>
      <c r="V3379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107.63636363636364</v>
      </c>
      <c r="P3380" s="12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4">
        <f t="shared" si="420"/>
        <v>41858.355393518519</v>
      </c>
      <c r="T3380" s="14">
        <f t="shared" si="421"/>
        <v>41882.547222222223</v>
      </c>
      <c r="U3380" s="14" t="str">
        <f t="shared" si="422"/>
        <v>Aug</v>
      </c>
      <c r="V3380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103.64999999999999</v>
      </c>
      <c r="P3381" s="12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4">
        <f t="shared" si="420"/>
        <v>42225.513888888891</v>
      </c>
      <c r="T3381" s="14">
        <f t="shared" si="421"/>
        <v>42242.958333333328</v>
      </c>
      <c r="U3381" s="14" t="str">
        <f t="shared" si="422"/>
        <v>Aug</v>
      </c>
      <c r="V3381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104.43333333333334</v>
      </c>
      <c r="P3382" s="1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4">
        <f t="shared" si="420"/>
        <v>41937.95344907407</v>
      </c>
      <c r="T3382" s="14">
        <f t="shared" si="421"/>
        <v>41972.995115740734</v>
      </c>
      <c r="U3382" s="14" t="str">
        <f t="shared" si="422"/>
        <v>Oct</v>
      </c>
      <c r="V3382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102.25</v>
      </c>
      <c r="P3383" s="12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4">
        <f t="shared" si="420"/>
        <v>42044.184988425928</v>
      </c>
      <c r="T3383" s="14">
        <f t="shared" si="421"/>
        <v>42074.143321759257</v>
      </c>
      <c r="U3383" s="14" t="str">
        <f t="shared" si="422"/>
        <v>Feb</v>
      </c>
      <c r="V3383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100.74285714285713</v>
      </c>
      <c r="P3384" s="12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4">
        <f t="shared" si="420"/>
        <v>42559.431203703702</v>
      </c>
      <c r="T3384" s="14">
        <f t="shared" si="421"/>
        <v>42583.957638888889</v>
      </c>
      <c r="U3384" s="14" t="str">
        <f t="shared" si="422"/>
        <v>Jul</v>
      </c>
      <c r="V3384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111.71428571428572</v>
      </c>
      <c r="P3385" s="12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4">
        <f t="shared" si="420"/>
        <v>42524.782638888893</v>
      </c>
      <c r="T3385" s="14">
        <f t="shared" si="421"/>
        <v>42544.782638888893</v>
      </c>
      <c r="U3385" s="14" t="str">
        <f t="shared" si="422"/>
        <v>Jun</v>
      </c>
      <c r="V3385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100.01100000000001</v>
      </c>
      <c r="P3386" s="12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4">
        <f t="shared" si="420"/>
        <v>42292.087592592594</v>
      </c>
      <c r="T3386" s="14">
        <f t="shared" si="421"/>
        <v>42329.125</v>
      </c>
      <c r="U3386" s="14" t="str">
        <f t="shared" si="422"/>
        <v>Oct</v>
      </c>
      <c r="V3386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100</v>
      </c>
      <c r="P3387" s="12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4">
        <f t="shared" si="420"/>
        <v>41953.8675</v>
      </c>
      <c r="T3387" s="14">
        <f t="shared" si="421"/>
        <v>41983.8675</v>
      </c>
      <c r="U3387" s="14" t="str">
        <f t="shared" si="422"/>
        <v>Nov</v>
      </c>
      <c r="V3387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105</v>
      </c>
      <c r="P3388" s="12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4">
        <f t="shared" si="420"/>
        <v>41946.644745370373</v>
      </c>
      <c r="T3388" s="14">
        <f t="shared" si="421"/>
        <v>41976.644745370373</v>
      </c>
      <c r="U3388" s="14" t="str">
        <f t="shared" si="422"/>
        <v>Nov</v>
      </c>
      <c r="V3388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116.86666666666667</v>
      </c>
      <c r="P3389" s="12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4">
        <f t="shared" si="420"/>
        <v>41947.762592592589</v>
      </c>
      <c r="T3389" s="14">
        <f t="shared" si="421"/>
        <v>41987.762592592597</v>
      </c>
      <c r="U3389" s="14" t="str">
        <f t="shared" si="422"/>
        <v>Nov</v>
      </c>
      <c r="V3389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103.8</v>
      </c>
      <c r="P3390" s="12">
        <f t="shared" si="417"/>
        <v>34.6</v>
      </c>
      <c r="Q3390" t="str">
        <f t="shared" si="418"/>
        <v>theater</v>
      </c>
      <c r="R3390" t="str">
        <f t="shared" si="419"/>
        <v>plays</v>
      </c>
      <c r="S3390" s="14">
        <f t="shared" si="420"/>
        <v>42143.461122685185</v>
      </c>
      <c r="T3390" s="14">
        <f t="shared" si="421"/>
        <v>42173.461122685185</v>
      </c>
      <c r="U3390" s="14" t="str">
        <f t="shared" si="422"/>
        <v>May</v>
      </c>
      <c r="V3390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114.5</v>
      </c>
      <c r="P3391" s="12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4">
        <f t="shared" si="420"/>
        <v>42494.563449074078</v>
      </c>
      <c r="T3391" s="14">
        <f t="shared" si="421"/>
        <v>42524.563449074078</v>
      </c>
      <c r="U3391" s="14" t="str">
        <f t="shared" si="422"/>
        <v>May</v>
      </c>
      <c r="V3391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102.4</v>
      </c>
      <c r="P3392" s="1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4">
        <f t="shared" si="420"/>
        <v>41815.774826388886</v>
      </c>
      <c r="T3392" s="14">
        <f t="shared" si="421"/>
        <v>41830.774826388886</v>
      </c>
      <c r="U3392" s="14" t="str">
        <f t="shared" si="422"/>
        <v>Jun</v>
      </c>
      <c r="V3392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223</v>
      </c>
      <c r="P3393" s="12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4">
        <f t="shared" si="420"/>
        <v>41830.545694444445</v>
      </c>
      <c r="T3393" s="14">
        <f t="shared" si="421"/>
        <v>41859.936111111114</v>
      </c>
      <c r="U3393" s="14" t="str">
        <f t="shared" si="422"/>
        <v>Jul</v>
      </c>
      <c r="V3393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100</v>
      </c>
      <c r="P3394" s="12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4">
        <f t="shared" si="420"/>
        <v>42446.845543981486</v>
      </c>
      <c r="T3394" s="14">
        <f t="shared" si="421"/>
        <v>42496.845543981486</v>
      </c>
      <c r="U3394" s="14" t="str">
        <f t="shared" si="422"/>
        <v>Mar</v>
      </c>
      <c r="V3394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(E3395/D3395)*100</f>
        <v>105.80000000000001</v>
      </c>
      <c r="P3395" s="12">
        <f t="shared" ref="P3395:P3458" si="425">(E3395/L3395)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 - FIND("/",N3395))</f>
        <v>plays</v>
      </c>
      <c r="S3395" s="14">
        <f t="shared" ref="S3395:S3458" si="428">(((J3395/60)/60)/24)+DATE(1970,1,1)</f>
        <v>41923.921643518523</v>
      </c>
      <c r="T3395" s="14">
        <f t="shared" ref="T3395:T3458" si="429">(((I3395/60)/60)/24)+DATE(1970,1,1)</f>
        <v>41949.031944444447</v>
      </c>
      <c r="U3395" s="14" t="str">
        <f t="shared" ref="U3395:U3458" si="430">TEXT(S3395,"mmm")</f>
        <v>Oct</v>
      </c>
      <c r="V3395">
        <f t="shared" ref="V3395:V3458" si="431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142.36363636363635</v>
      </c>
      <c r="P3396" s="12">
        <f t="shared" si="425"/>
        <v>29</v>
      </c>
      <c r="Q3396" t="str">
        <f t="shared" si="426"/>
        <v>theater</v>
      </c>
      <c r="R3396" t="str">
        <f t="shared" si="427"/>
        <v>plays</v>
      </c>
      <c r="S3396" s="14">
        <f t="shared" si="428"/>
        <v>41817.59542824074</v>
      </c>
      <c r="T3396" s="14">
        <f t="shared" si="429"/>
        <v>41847.59542824074</v>
      </c>
      <c r="U3396" s="14" t="str">
        <f t="shared" si="430"/>
        <v>Jun</v>
      </c>
      <c r="V3396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184</v>
      </c>
      <c r="P3397" s="12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4">
        <f t="shared" si="428"/>
        <v>42140.712314814817</v>
      </c>
      <c r="T3397" s="14">
        <f t="shared" si="429"/>
        <v>42154.756944444445</v>
      </c>
      <c r="U3397" s="14" t="str">
        <f t="shared" si="430"/>
        <v>May</v>
      </c>
      <c r="V3397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104.33333333333333</v>
      </c>
      <c r="P3398" s="12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4">
        <f t="shared" si="428"/>
        <v>41764.44663194444</v>
      </c>
      <c r="T3398" s="14">
        <f t="shared" si="429"/>
        <v>41791.165972222225</v>
      </c>
      <c r="U3398" s="14" t="str">
        <f t="shared" si="430"/>
        <v>May</v>
      </c>
      <c r="V3398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112.00000000000001</v>
      </c>
      <c r="P3399" s="12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4">
        <f t="shared" si="428"/>
        <v>42378.478344907402</v>
      </c>
      <c r="T3399" s="14">
        <f t="shared" si="429"/>
        <v>42418.916666666672</v>
      </c>
      <c r="U3399" s="14" t="str">
        <f t="shared" si="430"/>
        <v>Jan</v>
      </c>
      <c r="V3399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111.07499999999999</v>
      </c>
      <c r="P3400" s="12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4">
        <f t="shared" si="428"/>
        <v>41941.75203703704</v>
      </c>
      <c r="T3400" s="14">
        <f t="shared" si="429"/>
        <v>41964.708333333328</v>
      </c>
      <c r="U3400" s="14" t="str">
        <f t="shared" si="430"/>
        <v>Oct</v>
      </c>
      <c r="V3400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103.75000000000001</v>
      </c>
      <c r="P3401" s="12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4">
        <f t="shared" si="428"/>
        <v>42026.920428240745</v>
      </c>
      <c r="T3401" s="14">
        <f t="shared" si="429"/>
        <v>42056.920428240745</v>
      </c>
      <c r="U3401" s="14" t="str">
        <f t="shared" si="430"/>
        <v>Jan</v>
      </c>
      <c r="V3401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100.41</v>
      </c>
      <c r="P3402" s="1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4">
        <f t="shared" si="428"/>
        <v>41834.953865740739</v>
      </c>
      <c r="T3402" s="14">
        <f t="shared" si="429"/>
        <v>41879.953865740739</v>
      </c>
      <c r="U3402" s="14" t="str">
        <f t="shared" si="430"/>
        <v>Jul</v>
      </c>
      <c r="V3402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101.86206896551724</v>
      </c>
      <c r="P3403" s="12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4">
        <f t="shared" si="428"/>
        <v>42193.723912037036</v>
      </c>
      <c r="T3403" s="14">
        <f t="shared" si="429"/>
        <v>42223.723912037036</v>
      </c>
      <c r="U3403" s="14" t="str">
        <f t="shared" si="430"/>
        <v>Jul</v>
      </c>
      <c r="V3403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109.76666666666665</v>
      </c>
      <c r="P3404" s="12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4">
        <f t="shared" si="428"/>
        <v>42290.61855324074</v>
      </c>
      <c r="T3404" s="14">
        <f t="shared" si="429"/>
        <v>42320.104861111111</v>
      </c>
      <c r="U3404" s="14" t="str">
        <f t="shared" si="430"/>
        <v>Oct</v>
      </c>
      <c r="V3404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100</v>
      </c>
      <c r="P3405" s="12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4">
        <f t="shared" si="428"/>
        <v>42150.462083333332</v>
      </c>
      <c r="T3405" s="14">
        <f t="shared" si="429"/>
        <v>42180.462083333332</v>
      </c>
      <c r="U3405" s="14" t="str">
        <f t="shared" si="430"/>
        <v>May</v>
      </c>
      <c r="V3405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122</v>
      </c>
      <c r="P3406" s="12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4">
        <f t="shared" si="428"/>
        <v>42152.503495370373</v>
      </c>
      <c r="T3406" s="14">
        <f t="shared" si="429"/>
        <v>42172.503495370373</v>
      </c>
      <c r="U3406" s="14" t="str">
        <f t="shared" si="430"/>
        <v>May</v>
      </c>
      <c r="V3406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137.57142857142856</v>
      </c>
      <c r="P3407" s="12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4">
        <f t="shared" si="428"/>
        <v>42410.017199074078</v>
      </c>
      <c r="T3407" s="14">
        <f t="shared" si="429"/>
        <v>42430.999305555553</v>
      </c>
      <c r="U3407" s="14" t="str">
        <f t="shared" si="430"/>
        <v>Feb</v>
      </c>
      <c r="V3407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100.31000000000002</v>
      </c>
      <c r="P3408" s="12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4">
        <f t="shared" si="428"/>
        <v>41791.492777777778</v>
      </c>
      <c r="T3408" s="14">
        <f t="shared" si="429"/>
        <v>41836.492777777778</v>
      </c>
      <c r="U3408" s="14" t="str">
        <f t="shared" si="430"/>
        <v>Jun</v>
      </c>
      <c r="V3408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107.1</v>
      </c>
      <c r="P3409" s="12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4">
        <f t="shared" si="428"/>
        <v>41796.422326388885</v>
      </c>
      <c r="T3409" s="14">
        <f t="shared" si="429"/>
        <v>41826.422326388885</v>
      </c>
      <c r="U3409" s="14" t="str">
        <f t="shared" si="430"/>
        <v>Jun</v>
      </c>
      <c r="V3409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211</v>
      </c>
      <c r="P3410" s="12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4">
        <f t="shared" si="428"/>
        <v>41808.991944444446</v>
      </c>
      <c r="T3410" s="14">
        <f t="shared" si="429"/>
        <v>41838.991944444446</v>
      </c>
      <c r="U3410" s="14" t="str">
        <f t="shared" si="430"/>
        <v>Jun</v>
      </c>
      <c r="V3410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123.6</v>
      </c>
      <c r="P3411" s="12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4">
        <f t="shared" si="428"/>
        <v>42544.814328703709</v>
      </c>
      <c r="T3411" s="14">
        <f t="shared" si="429"/>
        <v>42582.873611111107</v>
      </c>
      <c r="U3411" s="14" t="str">
        <f t="shared" si="430"/>
        <v>Jun</v>
      </c>
      <c r="V3411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108.5</v>
      </c>
      <c r="P3412" s="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4">
        <f t="shared" si="428"/>
        <v>42500.041550925926</v>
      </c>
      <c r="T3412" s="14">
        <f t="shared" si="429"/>
        <v>42527.291666666672</v>
      </c>
      <c r="U3412" s="14" t="str">
        <f t="shared" si="430"/>
        <v>May</v>
      </c>
      <c r="V3412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103.56666666666668</v>
      </c>
      <c r="P3413" s="12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4">
        <f t="shared" si="428"/>
        <v>42265.022824074069</v>
      </c>
      <c r="T3413" s="14">
        <f t="shared" si="429"/>
        <v>42285.022824074069</v>
      </c>
      <c r="U3413" s="14" t="str">
        <f t="shared" si="430"/>
        <v>Sep</v>
      </c>
      <c r="V3413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100</v>
      </c>
      <c r="P3414" s="12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4">
        <f t="shared" si="428"/>
        <v>41879.959050925929</v>
      </c>
      <c r="T3414" s="14">
        <f t="shared" si="429"/>
        <v>41909.959050925929</v>
      </c>
      <c r="U3414" s="14" t="str">
        <f t="shared" si="430"/>
        <v>Aug</v>
      </c>
      <c r="V3414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130</v>
      </c>
      <c r="P3415" s="12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4">
        <f t="shared" si="428"/>
        <v>42053.733078703706</v>
      </c>
      <c r="T3415" s="14">
        <f t="shared" si="429"/>
        <v>42063.207638888889</v>
      </c>
      <c r="U3415" s="14" t="str">
        <f t="shared" si="430"/>
        <v>Feb</v>
      </c>
      <c r="V3415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103.49999999999999</v>
      </c>
      <c r="P3416" s="12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4">
        <f t="shared" si="428"/>
        <v>42675.832465277781</v>
      </c>
      <c r="T3416" s="14">
        <f t="shared" si="429"/>
        <v>42705.332638888889</v>
      </c>
      <c r="U3416" s="14" t="str">
        <f t="shared" si="430"/>
        <v>Nov</v>
      </c>
      <c r="V3416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100</v>
      </c>
      <c r="P3417" s="12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4">
        <f t="shared" si="428"/>
        <v>42467.144166666665</v>
      </c>
      <c r="T3417" s="14">
        <f t="shared" si="429"/>
        <v>42477.979166666672</v>
      </c>
      <c r="U3417" s="14" t="str">
        <f t="shared" si="430"/>
        <v>Apr</v>
      </c>
      <c r="V3417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119.6</v>
      </c>
      <c r="P3418" s="12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4">
        <f t="shared" si="428"/>
        <v>42089.412557870368</v>
      </c>
      <c r="T3418" s="14">
        <f t="shared" si="429"/>
        <v>42117.770833333328</v>
      </c>
      <c r="U3418" s="14" t="str">
        <f t="shared" si="430"/>
        <v>Mar</v>
      </c>
      <c r="V3418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100.00058823529412</v>
      </c>
      <c r="P3419" s="12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4">
        <f t="shared" si="428"/>
        <v>41894.91375</v>
      </c>
      <c r="T3419" s="14">
        <f t="shared" si="429"/>
        <v>41938.029861111114</v>
      </c>
      <c r="U3419" s="14" t="str">
        <f t="shared" si="430"/>
        <v>Sep</v>
      </c>
      <c r="V3419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100.875</v>
      </c>
      <c r="P3420" s="12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4">
        <f t="shared" si="428"/>
        <v>41752.83457175926</v>
      </c>
      <c r="T3420" s="14">
        <f t="shared" si="429"/>
        <v>41782.83457175926</v>
      </c>
      <c r="U3420" s="14" t="str">
        <f t="shared" si="430"/>
        <v>Apr</v>
      </c>
      <c r="V3420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106.54545454545455</v>
      </c>
      <c r="P3421" s="12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4">
        <f t="shared" si="428"/>
        <v>42448.821585648147</v>
      </c>
      <c r="T3421" s="14">
        <f t="shared" si="429"/>
        <v>42466.895833333328</v>
      </c>
      <c r="U3421" s="14" t="str">
        <f t="shared" si="430"/>
        <v>Mar</v>
      </c>
      <c r="V3421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138</v>
      </c>
      <c r="P3422" s="1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4">
        <f t="shared" si="428"/>
        <v>42405.090300925927</v>
      </c>
      <c r="T3422" s="14">
        <f t="shared" si="429"/>
        <v>42414</v>
      </c>
      <c r="U3422" s="14" t="str">
        <f t="shared" si="430"/>
        <v>Feb</v>
      </c>
      <c r="V3422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101.15</v>
      </c>
      <c r="P3423" s="12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4">
        <f t="shared" si="428"/>
        <v>42037.791238425925</v>
      </c>
      <c r="T3423" s="14">
        <f t="shared" si="429"/>
        <v>42067.791238425925</v>
      </c>
      <c r="U3423" s="14" t="str">
        <f t="shared" si="430"/>
        <v>Feb</v>
      </c>
      <c r="V3423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109.1</v>
      </c>
      <c r="P3424" s="12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4">
        <f t="shared" si="428"/>
        <v>42323.562222222223</v>
      </c>
      <c r="T3424" s="14">
        <f t="shared" si="429"/>
        <v>42352</v>
      </c>
      <c r="U3424" s="14" t="str">
        <f t="shared" si="430"/>
        <v>Nov</v>
      </c>
      <c r="V3424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140</v>
      </c>
      <c r="P3425" s="12">
        <f t="shared" si="425"/>
        <v>35</v>
      </c>
      <c r="Q3425" t="str">
        <f t="shared" si="426"/>
        <v>theater</v>
      </c>
      <c r="R3425" t="str">
        <f t="shared" si="427"/>
        <v>plays</v>
      </c>
      <c r="S3425" s="14">
        <f t="shared" si="428"/>
        <v>42088.911354166667</v>
      </c>
      <c r="T3425" s="14">
        <f t="shared" si="429"/>
        <v>42118.911354166667</v>
      </c>
      <c r="U3425" s="14" t="str">
        <f t="shared" si="430"/>
        <v>Mar</v>
      </c>
      <c r="V3425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103.58333333333334</v>
      </c>
      <c r="P3426" s="12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4">
        <f t="shared" si="428"/>
        <v>42018.676898148144</v>
      </c>
      <c r="T3426" s="14">
        <f t="shared" si="429"/>
        <v>42040.290972222225</v>
      </c>
      <c r="U3426" s="14" t="str">
        <f t="shared" si="430"/>
        <v>Jan</v>
      </c>
      <c r="V3426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102.97033333333331</v>
      </c>
      <c r="P3427" s="12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4">
        <f t="shared" si="428"/>
        <v>41884.617314814815</v>
      </c>
      <c r="T3427" s="14">
        <f t="shared" si="429"/>
        <v>41916.617314814815</v>
      </c>
      <c r="U3427" s="14" t="str">
        <f t="shared" si="430"/>
        <v>Sep</v>
      </c>
      <c r="V3427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108.13333333333333</v>
      </c>
      <c r="P3428" s="12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4">
        <f t="shared" si="428"/>
        <v>41884.056747685187</v>
      </c>
      <c r="T3428" s="14">
        <f t="shared" si="429"/>
        <v>41903.083333333336</v>
      </c>
      <c r="U3428" s="14" t="str">
        <f t="shared" si="430"/>
        <v>Sep</v>
      </c>
      <c r="V3428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100</v>
      </c>
      <c r="P3429" s="12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4">
        <f t="shared" si="428"/>
        <v>41792.645277777774</v>
      </c>
      <c r="T3429" s="14">
        <f t="shared" si="429"/>
        <v>41822.645277777774</v>
      </c>
      <c r="U3429" s="14" t="str">
        <f t="shared" si="430"/>
        <v>Jun</v>
      </c>
      <c r="V3429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102.75000000000001</v>
      </c>
      <c r="P3430" s="12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4">
        <f t="shared" si="428"/>
        <v>42038.720451388886</v>
      </c>
      <c r="T3430" s="14">
        <f t="shared" si="429"/>
        <v>42063.708333333328</v>
      </c>
      <c r="U3430" s="14" t="str">
        <f t="shared" si="430"/>
        <v>Feb</v>
      </c>
      <c r="V3430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130</v>
      </c>
      <c r="P3431" s="12">
        <f t="shared" si="425"/>
        <v>16.25</v>
      </c>
      <c r="Q3431" t="str">
        <f t="shared" si="426"/>
        <v>theater</v>
      </c>
      <c r="R3431" t="str">
        <f t="shared" si="427"/>
        <v>plays</v>
      </c>
      <c r="S3431" s="14">
        <f t="shared" si="428"/>
        <v>42662.021539351852</v>
      </c>
      <c r="T3431" s="14">
        <f t="shared" si="429"/>
        <v>42676.021539351852</v>
      </c>
      <c r="U3431" s="14" t="str">
        <f t="shared" si="430"/>
        <v>Oct</v>
      </c>
      <c r="V3431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108.54949999999999</v>
      </c>
      <c r="P3432" s="1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4">
        <f t="shared" si="428"/>
        <v>41820.945613425924</v>
      </c>
      <c r="T3432" s="14">
        <f t="shared" si="429"/>
        <v>41850.945613425924</v>
      </c>
      <c r="U3432" s="14" t="str">
        <f t="shared" si="430"/>
        <v>Jun</v>
      </c>
      <c r="V3432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100</v>
      </c>
      <c r="P3433" s="12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4">
        <f t="shared" si="428"/>
        <v>41839.730937500004</v>
      </c>
      <c r="T3433" s="14">
        <f t="shared" si="429"/>
        <v>41869.730937500004</v>
      </c>
      <c r="U3433" s="14" t="str">
        <f t="shared" si="430"/>
        <v>Jul</v>
      </c>
      <c r="V3433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109.65</v>
      </c>
      <c r="P3434" s="12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4">
        <f t="shared" si="428"/>
        <v>42380.581180555557</v>
      </c>
      <c r="T3434" s="14">
        <f t="shared" si="429"/>
        <v>42405.916666666672</v>
      </c>
      <c r="U3434" s="14" t="str">
        <f t="shared" si="430"/>
        <v>Jan</v>
      </c>
      <c r="V3434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100.26315789473684</v>
      </c>
      <c r="P3435" s="12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4">
        <f t="shared" si="428"/>
        <v>41776.063136574077</v>
      </c>
      <c r="T3435" s="14">
        <f t="shared" si="429"/>
        <v>41807.125</v>
      </c>
      <c r="U3435" s="14" t="str">
        <f t="shared" si="430"/>
        <v>May</v>
      </c>
      <c r="V3435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105.55000000000001</v>
      </c>
      <c r="P3436" s="12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4">
        <f t="shared" si="428"/>
        <v>41800.380428240744</v>
      </c>
      <c r="T3436" s="14">
        <f t="shared" si="429"/>
        <v>41830.380428240744</v>
      </c>
      <c r="U3436" s="14" t="str">
        <f t="shared" si="430"/>
        <v>Jun</v>
      </c>
      <c r="V3436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112.00000000000001</v>
      </c>
      <c r="P3437" s="12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4">
        <f t="shared" si="428"/>
        <v>42572.61681712963</v>
      </c>
      <c r="T3437" s="14">
        <f t="shared" si="429"/>
        <v>42589.125</v>
      </c>
      <c r="U3437" s="14" t="str">
        <f t="shared" si="430"/>
        <v>Jul</v>
      </c>
      <c r="V3437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105.89999999999999</v>
      </c>
      <c r="P3438" s="12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4">
        <f t="shared" si="428"/>
        <v>41851.541585648149</v>
      </c>
      <c r="T3438" s="14">
        <f t="shared" si="429"/>
        <v>41872.686111111114</v>
      </c>
      <c r="U3438" s="14" t="str">
        <f t="shared" si="430"/>
        <v>Jul</v>
      </c>
      <c r="V3438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101</v>
      </c>
      <c r="P3439" s="12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4">
        <f t="shared" si="428"/>
        <v>42205.710879629631</v>
      </c>
      <c r="T3439" s="14">
        <f t="shared" si="429"/>
        <v>42235.710879629631</v>
      </c>
      <c r="U3439" s="14" t="str">
        <f t="shared" si="430"/>
        <v>Jul</v>
      </c>
      <c r="V3439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104.2</v>
      </c>
      <c r="P3440" s="12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4">
        <f t="shared" si="428"/>
        <v>42100.927858796291</v>
      </c>
      <c r="T3440" s="14">
        <f t="shared" si="429"/>
        <v>42126.875</v>
      </c>
      <c r="U3440" s="14" t="str">
        <f t="shared" si="430"/>
        <v>Apr</v>
      </c>
      <c r="V3440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134.67833333333334</v>
      </c>
      <c r="P3441" s="12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4">
        <f t="shared" si="428"/>
        <v>42374.911226851851</v>
      </c>
      <c r="T3441" s="14">
        <f t="shared" si="429"/>
        <v>42388.207638888889</v>
      </c>
      <c r="U3441" s="14" t="str">
        <f t="shared" si="430"/>
        <v>Jan</v>
      </c>
      <c r="V3441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105.2184</v>
      </c>
      <c r="P3442" s="1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4">
        <f t="shared" si="428"/>
        <v>41809.12300925926</v>
      </c>
      <c r="T3442" s="14">
        <f t="shared" si="429"/>
        <v>41831.677083333336</v>
      </c>
      <c r="U3442" s="14" t="str">
        <f t="shared" si="430"/>
        <v>Jun</v>
      </c>
      <c r="V3442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102.60000000000001</v>
      </c>
      <c r="P3443" s="12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4">
        <f t="shared" si="428"/>
        <v>42294.429641203707</v>
      </c>
      <c r="T3443" s="14">
        <f t="shared" si="429"/>
        <v>42321.845138888893</v>
      </c>
      <c r="U3443" s="14" t="str">
        <f t="shared" si="430"/>
        <v>Oct</v>
      </c>
      <c r="V3443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100</v>
      </c>
      <c r="P3444" s="12">
        <f t="shared" si="425"/>
        <v>31.25</v>
      </c>
      <c r="Q3444" t="str">
        <f t="shared" si="426"/>
        <v>theater</v>
      </c>
      <c r="R3444" t="str">
        <f t="shared" si="427"/>
        <v>plays</v>
      </c>
      <c r="S3444" s="14">
        <f t="shared" si="428"/>
        <v>42124.841111111105</v>
      </c>
      <c r="T3444" s="14">
        <f t="shared" si="429"/>
        <v>42154.841111111105</v>
      </c>
      <c r="U3444" s="14" t="str">
        <f t="shared" si="430"/>
        <v>Apr</v>
      </c>
      <c r="V3444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185.5</v>
      </c>
      <c r="P3445" s="12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4">
        <f t="shared" si="428"/>
        <v>41861.524837962963</v>
      </c>
      <c r="T3445" s="14">
        <f t="shared" si="429"/>
        <v>41891.524837962963</v>
      </c>
      <c r="U3445" s="14" t="str">
        <f t="shared" si="430"/>
        <v>Aug</v>
      </c>
      <c r="V3445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289</v>
      </c>
      <c r="P3446" s="12">
        <f t="shared" si="425"/>
        <v>43.35</v>
      </c>
      <c r="Q3446" t="str">
        <f t="shared" si="426"/>
        <v>theater</v>
      </c>
      <c r="R3446" t="str">
        <f t="shared" si="427"/>
        <v>plays</v>
      </c>
      <c r="S3446" s="14">
        <f t="shared" si="428"/>
        <v>42521.291504629626</v>
      </c>
      <c r="T3446" s="14">
        <f t="shared" si="429"/>
        <v>42529.582638888889</v>
      </c>
      <c r="U3446" s="14" t="str">
        <f t="shared" si="430"/>
        <v>May</v>
      </c>
      <c r="V3446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100</v>
      </c>
      <c r="P3447" s="12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4">
        <f t="shared" si="428"/>
        <v>42272.530509259261</v>
      </c>
      <c r="T3447" s="14">
        <f t="shared" si="429"/>
        <v>42300.530509259261</v>
      </c>
      <c r="U3447" s="14" t="str">
        <f t="shared" si="430"/>
        <v>Sep</v>
      </c>
      <c r="V3447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108.2</v>
      </c>
      <c r="P3448" s="12">
        <f t="shared" si="425"/>
        <v>43.28</v>
      </c>
      <c r="Q3448" t="str">
        <f t="shared" si="426"/>
        <v>theater</v>
      </c>
      <c r="R3448" t="str">
        <f t="shared" si="427"/>
        <v>plays</v>
      </c>
      <c r="S3448" s="14">
        <f t="shared" si="428"/>
        <v>42016.832465277781</v>
      </c>
      <c r="T3448" s="14">
        <f t="shared" si="429"/>
        <v>42040.513888888891</v>
      </c>
      <c r="U3448" s="14" t="str">
        <f t="shared" si="430"/>
        <v>Jan</v>
      </c>
      <c r="V3448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107.80000000000001</v>
      </c>
      <c r="P3449" s="12">
        <f t="shared" si="425"/>
        <v>77</v>
      </c>
      <c r="Q3449" t="str">
        <f t="shared" si="426"/>
        <v>theater</v>
      </c>
      <c r="R3449" t="str">
        <f t="shared" si="427"/>
        <v>plays</v>
      </c>
      <c r="S3449" s="14">
        <f t="shared" si="428"/>
        <v>42402.889027777783</v>
      </c>
      <c r="T3449" s="14">
        <f t="shared" si="429"/>
        <v>42447.847361111111</v>
      </c>
      <c r="U3449" s="14" t="str">
        <f t="shared" si="430"/>
        <v>Feb</v>
      </c>
      <c r="V3449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109.76190476190477</v>
      </c>
      <c r="P3450" s="12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4">
        <f t="shared" si="428"/>
        <v>41960.119085648148</v>
      </c>
      <c r="T3450" s="14">
        <f t="shared" si="429"/>
        <v>41990.119085648148</v>
      </c>
      <c r="U3450" s="14" t="str">
        <f t="shared" si="430"/>
        <v>Nov</v>
      </c>
      <c r="V3450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170.625</v>
      </c>
      <c r="P3451" s="12">
        <f t="shared" si="425"/>
        <v>68.25</v>
      </c>
      <c r="Q3451" t="str">
        <f t="shared" si="426"/>
        <v>theater</v>
      </c>
      <c r="R3451" t="str">
        <f t="shared" si="427"/>
        <v>plays</v>
      </c>
      <c r="S3451" s="14">
        <f t="shared" si="428"/>
        <v>42532.052523148144</v>
      </c>
      <c r="T3451" s="14">
        <f t="shared" si="429"/>
        <v>42560.166666666672</v>
      </c>
      <c r="U3451" s="14" t="str">
        <f t="shared" si="430"/>
        <v>Jun</v>
      </c>
      <c r="V3451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152</v>
      </c>
      <c r="P3452" s="1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4">
        <f t="shared" si="428"/>
        <v>42036.704525462963</v>
      </c>
      <c r="T3452" s="14">
        <f t="shared" si="429"/>
        <v>42096.662858796291</v>
      </c>
      <c r="U3452" s="14" t="str">
        <f t="shared" si="430"/>
        <v>Feb</v>
      </c>
      <c r="V3452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101.23076923076924</v>
      </c>
      <c r="P3453" s="12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4">
        <f t="shared" si="428"/>
        <v>42088.723692129628</v>
      </c>
      <c r="T3453" s="14">
        <f t="shared" si="429"/>
        <v>42115.723692129628</v>
      </c>
      <c r="U3453" s="14" t="str">
        <f t="shared" si="430"/>
        <v>Mar</v>
      </c>
      <c r="V3453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153.19999999999999</v>
      </c>
      <c r="P3454" s="12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4">
        <f t="shared" si="428"/>
        <v>41820.639189814814</v>
      </c>
      <c r="T3454" s="14">
        <f t="shared" si="429"/>
        <v>41843.165972222225</v>
      </c>
      <c r="U3454" s="14" t="str">
        <f t="shared" si="430"/>
        <v>Jun</v>
      </c>
      <c r="V3454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128.33333333333334</v>
      </c>
      <c r="P3455" s="12">
        <f t="shared" si="425"/>
        <v>27.5</v>
      </c>
      <c r="Q3455" t="str">
        <f t="shared" si="426"/>
        <v>theater</v>
      </c>
      <c r="R3455" t="str">
        <f t="shared" si="427"/>
        <v>plays</v>
      </c>
      <c r="S3455" s="14">
        <f t="shared" si="428"/>
        <v>42535.97865740741</v>
      </c>
      <c r="T3455" s="14">
        <f t="shared" si="429"/>
        <v>42595.97865740741</v>
      </c>
      <c r="U3455" s="14" t="str">
        <f t="shared" si="430"/>
        <v>Jun</v>
      </c>
      <c r="V3455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100.71428571428571</v>
      </c>
      <c r="P3456" s="12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4">
        <f t="shared" si="428"/>
        <v>41821.698599537034</v>
      </c>
      <c r="T3456" s="14">
        <f t="shared" si="429"/>
        <v>41851.698599537034</v>
      </c>
      <c r="U3456" s="14" t="str">
        <f t="shared" si="430"/>
        <v>Jul</v>
      </c>
      <c r="V3456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100.64999999999999</v>
      </c>
      <c r="P3457" s="12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4">
        <f t="shared" si="428"/>
        <v>42626.7503125</v>
      </c>
      <c r="T3457" s="14">
        <f t="shared" si="429"/>
        <v>42656.7503125</v>
      </c>
      <c r="U3457" s="14" t="str">
        <f t="shared" si="430"/>
        <v>Sep</v>
      </c>
      <c r="V3457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191.3</v>
      </c>
      <c r="P3458" s="12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4">
        <f t="shared" si="428"/>
        <v>41821.205636574072</v>
      </c>
      <c r="T3458" s="14">
        <f t="shared" si="429"/>
        <v>41852.290972222225</v>
      </c>
      <c r="U3458" s="14" t="str">
        <f t="shared" si="430"/>
        <v>Jul</v>
      </c>
      <c r="V3458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(E3459/D3459)*100</f>
        <v>140.19999999999999</v>
      </c>
      <c r="P3459" s="12">
        <f t="shared" ref="P3459:P3522" si="433">(E3459/L3459)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 - FIND("/",N3459))</f>
        <v>plays</v>
      </c>
      <c r="S3459" s="14">
        <f t="shared" ref="S3459:S3522" si="436">(((J3459/60)/60)/24)+DATE(1970,1,1)</f>
        <v>42016.706678240742</v>
      </c>
      <c r="T3459" s="14">
        <f t="shared" ref="T3459:T3522" si="437">(((I3459/60)/60)/24)+DATE(1970,1,1)</f>
        <v>42047.249305555553</v>
      </c>
      <c r="U3459" s="14" t="str">
        <f t="shared" ref="U3459:U3522" si="438">TEXT(S3459,"mmm")</f>
        <v>Jan</v>
      </c>
      <c r="V3459">
        <f t="shared" ref="V3459:V3522" si="43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124.33537832310839</v>
      </c>
      <c r="P3460" s="12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4">
        <f t="shared" si="436"/>
        <v>42011.202581018515</v>
      </c>
      <c r="T3460" s="14">
        <f t="shared" si="437"/>
        <v>42038.185416666667</v>
      </c>
      <c r="U3460" s="14" t="str">
        <f t="shared" si="438"/>
        <v>Jan</v>
      </c>
      <c r="V3460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126.2</v>
      </c>
      <c r="P3461" s="12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4">
        <f t="shared" si="436"/>
        <v>42480.479861111111</v>
      </c>
      <c r="T3461" s="14">
        <f t="shared" si="437"/>
        <v>42510.479861111111</v>
      </c>
      <c r="U3461" s="14" t="str">
        <f t="shared" si="438"/>
        <v>Apr</v>
      </c>
      <c r="V3461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190</v>
      </c>
      <c r="P3462" s="12">
        <f t="shared" si="433"/>
        <v>50</v>
      </c>
      <c r="Q3462" t="str">
        <f t="shared" si="434"/>
        <v>theater</v>
      </c>
      <c r="R3462" t="str">
        <f t="shared" si="435"/>
        <v>plays</v>
      </c>
      <c r="S3462" s="14">
        <f t="shared" si="436"/>
        <v>41852.527222222219</v>
      </c>
      <c r="T3462" s="14">
        <f t="shared" si="437"/>
        <v>41866.527222222219</v>
      </c>
      <c r="U3462" s="14" t="str">
        <f t="shared" si="438"/>
        <v>Aug</v>
      </c>
      <c r="V3462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139</v>
      </c>
      <c r="P3463" s="12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4">
        <f t="shared" si="436"/>
        <v>42643.632858796293</v>
      </c>
      <c r="T3463" s="14">
        <f t="shared" si="437"/>
        <v>42672.125</v>
      </c>
      <c r="U3463" s="14" t="str">
        <f t="shared" si="438"/>
        <v>Sep</v>
      </c>
      <c r="V3463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202</v>
      </c>
      <c r="P3464" s="12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4">
        <f t="shared" si="436"/>
        <v>42179.898472222223</v>
      </c>
      <c r="T3464" s="14">
        <f t="shared" si="437"/>
        <v>42195.75</v>
      </c>
      <c r="U3464" s="14" t="str">
        <f t="shared" si="438"/>
        <v>Jun</v>
      </c>
      <c r="V3464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103.38000000000001</v>
      </c>
      <c r="P3465" s="12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4">
        <f t="shared" si="436"/>
        <v>42612.918807870374</v>
      </c>
      <c r="T3465" s="14">
        <f t="shared" si="437"/>
        <v>42654.165972222225</v>
      </c>
      <c r="U3465" s="14" t="str">
        <f t="shared" si="438"/>
        <v>Aug</v>
      </c>
      <c r="V3465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102.3236</v>
      </c>
      <c r="P3466" s="12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4">
        <f t="shared" si="436"/>
        <v>42575.130057870367</v>
      </c>
      <c r="T3466" s="14">
        <f t="shared" si="437"/>
        <v>42605.130057870367</v>
      </c>
      <c r="U3466" s="14" t="str">
        <f t="shared" si="438"/>
        <v>Jul</v>
      </c>
      <c r="V3466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103</v>
      </c>
      <c r="P3467" s="12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4">
        <f t="shared" si="436"/>
        <v>42200.625833333332</v>
      </c>
      <c r="T3467" s="14">
        <f t="shared" si="437"/>
        <v>42225.666666666672</v>
      </c>
      <c r="U3467" s="14" t="str">
        <f t="shared" si="438"/>
        <v>Jul</v>
      </c>
      <c r="V3467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127.14285714285714</v>
      </c>
      <c r="P3468" s="12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4">
        <f t="shared" si="436"/>
        <v>42420.019097222219</v>
      </c>
      <c r="T3468" s="14">
        <f t="shared" si="437"/>
        <v>42479.977430555555</v>
      </c>
      <c r="U3468" s="14" t="str">
        <f t="shared" si="438"/>
        <v>Feb</v>
      </c>
      <c r="V3468">
        <f t="shared" si="43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101</v>
      </c>
      <c r="P3469" s="12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4">
        <f t="shared" si="436"/>
        <v>42053.671666666662</v>
      </c>
      <c r="T3469" s="14">
        <f t="shared" si="437"/>
        <v>42083.630000000005</v>
      </c>
      <c r="U3469" s="14" t="str">
        <f t="shared" si="438"/>
        <v>Feb</v>
      </c>
      <c r="V3469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121.78</v>
      </c>
      <c r="P3470" s="12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4">
        <f t="shared" si="436"/>
        <v>42605.765381944439</v>
      </c>
      <c r="T3470" s="14">
        <f t="shared" si="437"/>
        <v>42634.125</v>
      </c>
      <c r="U3470" s="14" t="str">
        <f t="shared" si="438"/>
        <v>Aug</v>
      </c>
      <c r="V3470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113.39285714285714</v>
      </c>
      <c r="P3471" s="12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4">
        <f t="shared" si="436"/>
        <v>42458.641724537039</v>
      </c>
      <c r="T3471" s="14">
        <f t="shared" si="437"/>
        <v>42488.641724537039</v>
      </c>
      <c r="U3471" s="14" t="str">
        <f t="shared" si="438"/>
        <v>Mar</v>
      </c>
      <c r="V3471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150</v>
      </c>
      <c r="P3472" s="1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4">
        <f t="shared" si="436"/>
        <v>42529.022013888884</v>
      </c>
      <c r="T3472" s="14">
        <f t="shared" si="437"/>
        <v>42566.901388888888</v>
      </c>
      <c r="U3472" s="14" t="str">
        <f t="shared" si="438"/>
        <v>Jun</v>
      </c>
      <c r="V3472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214.6</v>
      </c>
      <c r="P3473" s="12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4">
        <f t="shared" si="436"/>
        <v>41841.820486111108</v>
      </c>
      <c r="T3473" s="14">
        <f t="shared" si="437"/>
        <v>41882.833333333336</v>
      </c>
      <c r="U3473" s="14" t="str">
        <f t="shared" si="438"/>
        <v>Jul</v>
      </c>
      <c r="V3473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102.05</v>
      </c>
      <c r="P3474" s="12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4">
        <f t="shared" si="436"/>
        <v>41928.170497685183</v>
      </c>
      <c r="T3474" s="14">
        <f t="shared" si="437"/>
        <v>41949.249305555553</v>
      </c>
      <c r="U3474" s="14" t="str">
        <f t="shared" si="438"/>
        <v>Oct</v>
      </c>
      <c r="V3474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100</v>
      </c>
      <c r="P3475" s="12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4">
        <f t="shared" si="436"/>
        <v>42062.834444444445</v>
      </c>
      <c r="T3475" s="14">
        <f t="shared" si="437"/>
        <v>42083.852083333331</v>
      </c>
      <c r="U3475" s="14" t="str">
        <f t="shared" si="438"/>
        <v>Feb</v>
      </c>
      <c r="V3475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101</v>
      </c>
      <c r="P3476" s="12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4">
        <f t="shared" si="436"/>
        <v>42541.501516203702</v>
      </c>
      <c r="T3476" s="14">
        <f t="shared" si="437"/>
        <v>42571.501516203702</v>
      </c>
      <c r="U3476" s="14" t="str">
        <f t="shared" si="438"/>
        <v>Jun</v>
      </c>
      <c r="V3476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113.33333333333333</v>
      </c>
      <c r="P3477" s="12">
        <f t="shared" si="433"/>
        <v>20</v>
      </c>
      <c r="Q3477" t="str">
        <f t="shared" si="434"/>
        <v>theater</v>
      </c>
      <c r="R3477" t="str">
        <f t="shared" si="435"/>
        <v>plays</v>
      </c>
      <c r="S3477" s="14">
        <f t="shared" si="436"/>
        <v>41918.880833333329</v>
      </c>
      <c r="T3477" s="14">
        <f t="shared" si="437"/>
        <v>41946</v>
      </c>
      <c r="U3477" s="14" t="str">
        <f t="shared" si="438"/>
        <v>Oct</v>
      </c>
      <c r="V3477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104</v>
      </c>
      <c r="P3478" s="12">
        <f t="shared" si="433"/>
        <v>52</v>
      </c>
      <c r="Q3478" t="str">
        <f t="shared" si="434"/>
        <v>theater</v>
      </c>
      <c r="R3478" t="str">
        <f t="shared" si="435"/>
        <v>plays</v>
      </c>
      <c r="S3478" s="14">
        <f t="shared" si="436"/>
        <v>41921.279976851853</v>
      </c>
      <c r="T3478" s="14">
        <f t="shared" si="437"/>
        <v>41939.125</v>
      </c>
      <c r="U3478" s="14" t="str">
        <f t="shared" si="438"/>
        <v>Oct</v>
      </c>
      <c r="V3478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115.33333333333333</v>
      </c>
      <c r="P3479" s="12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4">
        <f t="shared" si="436"/>
        <v>42128.736608796295</v>
      </c>
      <c r="T3479" s="14">
        <f t="shared" si="437"/>
        <v>42141.125</v>
      </c>
      <c r="U3479" s="14" t="str">
        <f t="shared" si="438"/>
        <v>May</v>
      </c>
      <c r="V3479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112.85000000000001</v>
      </c>
      <c r="P3480" s="12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4">
        <f t="shared" si="436"/>
        <v>42053.916921296302</v>
      </c>
      <c r="T3480" s="14">
        <f t="shared" si="437"/>
        <v>42079.875</v>
      </c>
      <c r="U3480" s="14" t="str">
        <f t="shared" si="438"/>
        <v>Feb</v>
      </c>
      <c r="V3480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127.86666666666666</v>
      </c>
      <c r="P3481" s="12">
        <f t="shared" si="433"/>
        <v>34.25</v>
      </c>
      <c r="Q3481" t="str">
        <f t="shared" si="434"/>
        <v>theater</v>
      </c>
      <c r="R3481" t="str">
        <f t="shared" si="435"/>
        <v>plays</v>
      </c>
      <c r="S3481" s="14">
        <f t="shared" si="436"/>
        <v>41781.855092592588</v>
      </c>
      <c r="T3481" s="14">
        <f t="shared" si="437"/>
        <v>41811.855092592588</v>
      </c>
      <c r="U3481" s="14" t="str">
        <f t="shared" si="438"/>
        <v>May</v>
      </c>
      <c r="V3481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142.66666666666669</v>
      </c>
      <c r="P3482" s="1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4">
        <f t="shared" si="436"/>
        <v>42171.317442129628</v>
      </c>
      <c r="T3482" s="14">
        <f t="shared" si="437"/>
        <v>42195.875</v>
      </c>
      <c r="U3482" s="14" t="str">
        <f t="shared" si="438"/>
        <v>Jun</v>
      </c>
      <c r="V3482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118.8</v>
      </c>
      <c r="P3483" s="12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4">
        <f t="shared" si="436"/>
        <v>41989.24754629629</v>
      </c>
      <c r="T3483" s="14">
        <f t="shared" si="437"/>
        <v>42006.24754629629</v>
      </c>
      <c r="U3483" s="14" t="str">
        <f t="shared" si="438"/>
        <v>Dec</v>
      </c>
      <c r="V3483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138.33333333333334</v>
      </c>
      <c r="P3484" s="12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4">
        <f t="shared" si="436"/>
        <v>41796.771597222221</v>
      </c>
      <c r="T3484" s="14">
        <f t="shared" si="437"/>
        <v>41826.771597222221</v>
      </c>
      <c r="U3484" s="14" t="str">
        <f t="shared" si="438"/>
        <v>Jun</v>
      </c>
      <c r="V3484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159.9402985074627</v>
      </c>
      <c r="P3485" s="12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4">
        <f t="shared" si="436"/>
        <v>41793.668761574074</v>
      </c>
      <c r="T3485" s="14">
        <f t="shared" si="437"/>
        <v>41823.668761574074</v>
      </c>
      <c r="U3485" s="14" t="str">
        <f t="shared" si="438"/>
        <v>Jun</v>
      </c>
      <c r="V3485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114.24000000000001</v>
      </c>
      <c r="P3486" s="12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4">
        <f t="shared" si="436"/>
        <v>42506.760405092587</v>
      </c>
      <c r="T3486" s="14">
        <f t="shared" si="437"/>
        <v>42536.760405092587</v>
      </c>
      <c r="U3486" s="14" t="str">
        <f t="shared" si="438"/>
        <v>May</v>
      </c>
      <c r="V3486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100.60606060606061</v>
      </c>
      <c r="P3487" s="12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4">
        <f t="shared" si="436"/>
        <v>42372.693055555559</v>
      </c>
      <c r="T3487" s="14">
        <f t="shared" si="437"/>
        <v>42402.693055555559</v>
      </c>
      <c r="U3487" s="14" t="str">
        <f t="shared" si="438"/>
        <v>Jan</v>
      </c>
      <c r="V3487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155.20000000000002</v>
      </c>
      <c r="P3488" s="12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4">
        <f t="shared" si="436"/>
        <v>42126.87501157407</v>
      </c>
      <c r="T3488" s="14">
        <f t="shared" si="437"/>
        <v>42158.290972222225</v>
      </c>
      <c r="U3488" s="14" t="str">
        <f t="shared" si="438"/>
        <v>May</v>
      </c>
      <c r="V3488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127.75000000000001</v>
      </c>
      <c r="P3489" s="12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4">
        <f t="shared" si="436"/>
        <v>42149.940416666665</v>
      </c>
      <c r="T3489" s="14">
        <f t="shared" si="437"/>
        <v>42179.940416666665</v>
      </c>
      <c r="U3489" s="14" t="str">
        <f t="shared" si="438"/>
        <v>May</v>
      </c>
      <c r="V3489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121.2</v>
      </c>
      <c r="P3490" s="12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4">
        <f t="shared" si="436"/>
        <v>42087.768055555556</v>
      </c>
      <c r="T3490" s="14">
        <f t="shared" si="437"/>
        <v>42111.666666666672</v>
      </c>
      <c r="U3490" s="14" t="str">
        <f t="shared" si="438"/>
        <v>Mar</v>
      </c>
      <c r="V3490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112.7</v>
      </c>
      <c r="P3491" s="12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4">
        <f t="shared" si="436"/>
        <v>41753.635775462964</v>
      </c>
      <c r="T3491" s="14">
        <f t="shared" si="437"/>
        <v>41783.875</v>
      </c>
      <c r="U3491" s="14" t="str">
        <f t="shared" si="438"/>
        <v>Apr</v>
      </c>
      <c r="V3491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127.49999999999999</v>
      </c>
      <c r="P3492" s="1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4">
        <f t="shared" si="436"/>
        <v>42443.802361111113</v>
      </c>
      <c r="T3492" s="14">
        <f t="shared" si="437"/>
        <v>42473.802361111113</v>
      </c>
      <c r="U3492" s="14" t="str">
        <f t="shared" si="438"/>
        <v>Mar</v>
      </c>
      <c r="V3492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158.20000000000002</v>
      </c>
      <c r="P3493" s="12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4">
        <f t="shared" si="436"/>
        <v>42121.249814814815</v>
      </c>
      <c r="T3493" s="14">
        <f t="shared" si="437"/>
        <v>42142.249814814815</v>
      </c>
      <c r="U3493" s="14" t="str">
        <f t="shared" si="438"/>
        <v>Apr</v>
      </c>
      <c r="V3493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105.26894736842105</v>
      </c>
      <c r="P3494" s="12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4">
        <f t="shared" si="436"/>
        <v>42268.009224537032</v>
      </c>
      <c r="T3494" s="14">
        <f t="shared" si="437"/>
        <v>42303.009224537032</v>
      </c>
      <c r="U3494" s="14" t="str">
        <f t="shared" si="438"/>
        <v>Sep</v>
      </c>
      <c r="V3494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100</v>
      </c>
      <c r="P3495" s="12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4">
        <f t="shared" si="436"/>
        <v>41848.866157407407</v>
      </c>
      <c r="T3495" s="14">
        <f t="shared" si="437"/>
        <v>41868.21597222222</v>
      </c>
      <c r="U3495" s="14" t="str">
        <f t="shared" si="438"/>
        <v>Jul</v>
      </c>
      <c r="V3495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100</v>
      </c>
      <c r="P3496" s="12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4">
        <f t="shared" si="436"/>
        <v>42689.214988425927</v>
      </c>
      <c r="T3496" s="14">
        <f t="shared" si="437"/>
        <v>42700.25</v>
      </c>
      <c r="U3496" s="14" t="str">
        <f t="shared" si="438"/>
        <v>Nov</v>
      </c>
      <c r="V3496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106.86</v>
      </c>
      <c r="P3497" s="12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4">
        <f t="shared" si="436"/>
        <v>41915.762835648151</v>
      </c>
      <c r="T3497" s="14">
        <f t="shared" si="437"/>
        <v>41944.720833333333</v>
      </c>
      <c r="U3497" s="14" t="str">
        <f t="shared" si="438"/>
        <v>Oct</v>
      </c>
      <c r="V3497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124.4</v>
      </c>
      <c r="P3498" s="12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4">
        <f t="shared" si="436"/>
        <v>42584.846828703703</v>
      </c>
      <c r="T3498" s="14">
        <f t="shared" si="437"/>
        <v>42624.846828703703</v>
      </c>
      <c r="U3498" s="14" t="str">
        <f t="shared" si="438"/>
        <v>Aug</v>
      </c>
      <c r="V3498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108.70406189555126</v>
      </c>
      <c r="P3499" s="12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4">
        <f t="shared" si="436"/>
        <v>42511.741944444439</v>
      </c>
      <c r="T3499" s="14">
        <f t="shared" si="437"/>
        <v>42523.916666666672</v>
      </c>
      <c r="U3499" s="14" t="str">
        <f t="shared" si="438"/>
        <v>May</v>
      </c>
      <c r="V3499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102.42424242424242</v>
      </c>
      <c r="P3500" s="12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4">
        <f t="shared" si="436"/>
        <v>42459.15861111111</v>
      </c>
      <c r="T3500" s="14">
        <f t="shared" si="437"/>
        <v>42518.905555555553</v>
      </c>
      <c r="U3500" s="14" t="str">
        <f t="shared" si="438"/>
        <v>Mar</v>
      </c>
      <c r="V3500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105.5</v>
      </c>
      <c r="P3501" s="12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4">
        <f t="shared" si="436"/>
        <v>42132.036168981482</v>
      </c>
      <c r="T3501" s="14">
        <f t="shared" si="437"/>
        <v>42186.290972222225</v>
      </c>
      <c r="U3501" s="14" t="str">
        <f t="shared" si="438"/>
        <v>May</v>
      </c>
      <c r="V3501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106.3</v>
      </c>
      <c r="P3502" s="1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4">
        <f t="shared" si="436"/>
        <v>42419.91942129629</v>
      </c>
      <c r="T3502" s="14">
        <f t="shared" si="437"/>
        <v>42436.207638888889</v>
      </c>
      <c r="U3502" s="14" t="str">
        <f t="shared" si="438"/>
        <v>Feb</v>
      </c>
      <c r="V3502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100.66666666666666</v>
      </c>
      <c r="P3503" s="12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4">
        <f t="shared" si="436"/>
        <v>42233.763831018514</v>
      </c>
      <c r="T3503" s="14">
        <f t="shared" si="437"/>
        <v>42258.763831018514</v>
      </c>
      <c r="U3503" s="14" t="str">
        <f t="shared" si="438"/>
        <v>Aug</v>
      </c>
      <c r="V3503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105.4</v>
      </c>
      <c r="P3504" s="12">
        <f t="shared" si="433"/>
        <v>136</v>
      </c>
      <c r="Q3504" t="str">
        <f t="shared" si="434"/>
        <v>theater</v>
      </c>
      <c r="R3504" t="str">
        <f t="shared" si="435"/>
        <v>plays</v>
      </c>
      <c r="S3504" s="14">
        <f t="shared" si="436"/>
        <v>42430.839398148149</v>
      </c>
      <c r="T3504" s="14">
        <f t="shared" si="437"/>
        <v>42445.165972222225</v>
      </c>
      <c r="U3504" s="14" t="str">
        <f t="shared" si="438"/>
        <v>Mar</v>
      </c>
      <c r="V3504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107.55999999999999</v>
      </c>
      <c r="P3505" s="12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4">
        <f t="shared" si="436"/>
        <v>42545.478333333333</v>
      </c>
      <c r="T3505" s="14">
        <f t="shared" si="437"/>
        <v>42575.478333333333</v>
      </c>
      <c r="U3505" s="14" t="str">
        <f t="shared" si="438"/>
        <v>Jun</v>
      </c>
      <c r="V3505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100</v>
      </c>
      <c r="P3506" s="12">
        <f t="shared" si="433"/>
        <v>125</v>
      </c>
      <c r="Q3506" t="str">
        <f t="shared" si="434"/>
        <v>theater</v>
      </c>
      <c r="R3506" t="str">
        <f t="shared" si="435"/>
        <v>plays</v>
      </c>
      <c r="S3506" s="14">
        <f t="shared" si="436"/>
        <v>42297.748738425929</v>
      </c>
      <c r="T3506" s="14">
        <f t="shared" si="437"/>
        <v>42327.790405092594</v>
      </c>
      <c r="U3506" s="14" t="str">
        <f t="shared" si="438"/>
        <v>Oct</v>
      </c>
      <c r="V3506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103.76</v>
      </c>
      <c r="P3507" s="12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4">
        <f t="shared" si="436"/>
        <v>41760.935706018521</v>
      </c>
      <c r="T3507" s="14">
        <f t="shared" si="437"/>
        <v>41772.166666666664</v>
      </c>
      <c r="U3507" s="14" t="str">
        <f t="shared" si="438"/>
        <v>May</v>
      </c>
      <c r="V3507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101.49999999999999</v>
      </c>
      <c r="P3508" s="12">
        <f t="shared" si="433"/>
        <v>105</v>
      </c>
      <c r="Q3508" t="str">
        <f t="shared" si="434"/>
        <v>theater</v>
      </c>
      <c r="R3508" t="str">
        <f t="shared" si="435"/>
        <v>plays</v>
      </c>
      <c r="S3508" s="14">
        <f t="shared" si="436"/>
        <v>41829.734259259261</v>
      </c>
      <c r="T3508" s="14">
        <f t="shared" si="437"/>
        <v>41874.734259259261</v>
      </c>
      <c r="U3508" s="14" t="str">
        <f t="shared" si="438"/>
        <v>Jul</v>
      </c>
      <c r="V3508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104.4</v>
      </c>
      <c r="P3509" s="12">
        <f t="shared" si="433"/>
        <v>145</v>
      </c>
      <c r="Q3509" t="str">
        <f t="shared" si="434"/>
        <v>theater</v>
      </c>
      <c r="R3509" t="str">
        <f t="shared" si="435"/>
        <v>plays</v>
      </c>
      <c r="S3509" s="14">
        <f t="shared" si="436"/>
        <v>42491.92288194444</v>
      </c>
      <c r="T3509" s="14">
        <f t="shared" si="437"/>
        <v>42521.92288194444</v>
      </c>
      <c r="U3509" s="14" t="str">
        <f t="shared" si="438"/>
        <v>May</v>
      </c>
      <c r="V3509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180</v>
      </c>
      <c r="P3510" s="12">
        <f t="shared" si="433"/>
        <v>12</v>
      </c>
      <c r="Q3510" t="str">
        <f t="shared" si="434"/>
        <v>theater</v>
      </c>
      <c r="R3510" t="str">
        <f t="shared" si="435"/>
        <v>plays</v>
      </c>
      <c r="S3510" s="14">
        <f t="shared" si="436"/>
        <v>42477.729780092588</v>
      </c>
      <c r="T3510" s="14">
        <f t="shared" si="437"/>
        <v>42500.875</v>
      </c>
      <c r="U3510" s="14" t="str">
        <f t="shared" si="438"/>
        <v>Apr</v>
      </c>
      <c r="V3510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106.33333333333333</v>
      </c>
      <c r="P3511" s="12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4">
        <f t="shared" si="436"/>
        <v>41950.859560185185</v>
      </c>
      <c r="T3511" s="14">
        <f t="shared" si="437"/>
        <v>41964.204861111109</v>
      </c>
      <c r="U3511" s="14" t="str">
        <f t="shared" si="438"/>
        <v>Nov</v>
      </c>
      <c r="V3511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100.55555555555556</v>
      </c>
      <c r="P3512" s="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4">
        <f t="shared" si="436"/>
        <v>41802.62090277778</v>
      </c>
      <c r="T3512" s="14">
        <f t="shared" si="437"/>
        <v>41822.62090277778</v>
      </c>
      <c r="U3512" s="14" t="str">
        <f t="shared" si="438"/>
        <v>Jun</v>
      </c>
      <c r="V3512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101.2</v>
      </c>
      <c r="P3513" s="12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4">
        <f t="shared" si="436"/>
        <v>41927.873784722222</v>
      </c>
      <c r="T3513" s="14">
        <f t="shared" si="437"/>
        <v>41950.770833333336</v>
      </c>
      <c r="U3513" s="14" t="str">
        <f t="shared" si="438"/>
        <v>Oct</v>
      </c>
      <c r="V3513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100</v>
      </c>
      <c r="P3514" s="12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4">
        <f t="shared" si="436"/>
        <v>42057.536944444444</v>
      </c>
      <c r="T3514" s="14">
        <f t="shared" si="437"/>
        <v>42117.49527777778</v>
      </c>
      <c r="U3514" s="14" t="str">
        <f t="shared" si="438"/>
        <v>Feb</v>
      </c>
      <c r="V3514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118.39285714285714</v>
      </c>
      <c r="P3515" s="12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4">
        <f t="shared" si="436"/>
        <v>41781.096203703702</v>
      </c>
      <c r="T3515" s="14">
        <f t="shared" si="437"/>
        <v>41794.207638888889</v>
      </c>
      <c r="U3515" s="14" t="str">
        <f t="shared" si="438"/>
        <v>May</v>
      </c>
      <c r="V3515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110.00000000000001</v>
      </c>
      <c r="P3516" s="12">
        <f t="shared" si="433"/>
        <v>55</v>
      </c>
      <c r="Q3516" t="str">
        <f t="shared" si="434"/>
        <v>theater</v>
      </c>
      <c r="R3516" t="str">
        <f t="shared" si="435"/>
        <v>plays</v>
      </c>
      <c r="S3516" s="14">
        <f t="shared" si="436"/>
        <v>42020.846666666665</v>
      </c>
      <c r="T3516" s="14">
        <f t="shared" si="437"/>
        <v>42037.207638888889</v>
      </c>
      <c r="U3516" s="14" t="str">
        <f t="shared" si="438"/>
        <v>Jan</v>
      </c>
      <c r="V3516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102.66666666666666</v>
      </c>
      <c r="P3517" s="12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4">
        <f t="shared" si="436"/>
        <v>42125.772812499999</v>
      </c>
      <c r="T3517" s="14">
        <f t="shared" si="437"/>
        <v>42155.772812499999</v>
      </c>
      <c r="U3517" s="14" t="str">
        <f t="shared" si="438"/>
        <v>May</v>
      </c>
      <c r="V3517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100</v>
      </c>
      <c r="P3518" s="12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4">
        <f t="shared" si="436"/>
        <v>41856.010069444441</v>
      </c>
      <c r="T3518" s="14">
        <f t="shared" si="437"/>
        <v>41890.125</v>
      </c>
      <c r="U3518" s="14" t="str">
        <f t="shared" si="438"/>
        <v>Aug</v>
      </c>
      <c r="V3518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100</v>
      </c>
      <c r="P3519" s="12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4">
        <f t="shared" si="436"/>
        <v>41794.817523148151</v>
      </c>
      <c r="T3519" s="14">
        <f t="shared" si="437"/>
        <v>41824.458333333336</v>
      </c>
      <c r="U3519" s="14" t="str">
        <f t="shared" si="438"/>
        <v>Jun</v>
      </c>
      <c r="V3519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110.04599999999999</v>
      </c>
      <c r="P3520" s="12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4">
        <f t="shared" si="436"/>
        <v>41893.783553240741</v>
      </c>
      <c r="T3520" s="14">
        <f t="shared" si="437"/>
        <v>41914.597916666666</v>
      </c>
      <c r="U3520" s="14" t="str">
        <f t="shared" si="438"/>
        <v>Sep</v>
      </c>
      <c r="V3520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101.35000000000001</v>
      </c>
      <c r="P3521" s="12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4">
        <f t="shared" si="436"/>
        <v>42037.598958333328</v>
      </c>
      <c r="T3521" s="14">
        <f t="shared" si="437"/>
        <v>42067.598958333328</v>
      </c>
      <c r="U3521" s="14" t="str">
        <f t="shared" si="438"/>
        <v>Feb</v>
      </c>
      <c r="V3521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100.75</v>
      </c>
      <c r="P3522" s="1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4">
        <f t="shared" si="436"/>
        <v>42227.824212962965</v>
      </c>
      <c r="T3522" s="14">
        <f t="shared" si="437"/>
        <v>42253.57430555555</v>
      </c>
      <c r="U3522" s="14" t="str">
        <f t="shared" si="438"/>
        <v>Aug</v>
      </c>
      <c r="V3522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(E3523/D3523)*100</f>
        <v>169.42857142857144</v>
      </c>
      <c r="P3523" s="12">
        <f t="shared" ref="P3523:P3586" si="441">(E3523/L3523)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 - FIND("/",N3523))</f>
        <v>plays</v>
      </c>
      <c r="S3523" s="14">
        <f t="shared" ref="S3523:S3586" si="444">(((J3523/60)/60)/24)+DATE(1970,1,1)</f>
        <v>41881.361342592594</v>
      </c>
      <c r="T3523" s="14">
        <f t="shared" ref="T3523:T3586" si="445">(((I3523/60)/60)/24)+DATE(1970,1,1)</f>
        <v>41911.361342592594</v>
      </c>
      <c r="U3523" s="14" t="str">
        <f t="shared" ref="U3523:U3586" si="446">TEXT(S3523,"mmm")</f>
        <v>Aug</v>
      </c>
      <c r="V3523">
        <f t="shared" ref="V3523:V3586" si="447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100</v>
      </c>
      <c r="P3524" s="12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4">
        <f t="shared" si="444"/>
        <v>42234.789884259255</v>
      </c>
      <c r="T3524" s="14">
        <f t="shared" si="445"/>
        <v>42262.420833333337</v>
      </c>
      <c r="U3524" s="14" t="str">
        <f t="shared" si="446"/>
        <v>Aug</v>
      </c>
      <c r="V3524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113.65</v>
      </c>
      <c r="P3525" s="12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4">
        <f t="shared" si="444"/>
        <v>42581.397546296299</v>
      </c>
      <c r="T3525" s="14">
        <f t="shared" si="445"/>
        <v>42638.958333333328</v>
      </c>
      <c r="U3525" s="14" t="str">
        <f t="shared" si="446"/>
        <v>Jul</v>
      </c>
      <c r="V3525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101.56</v>
      </c>
      <c r="P3526" s="12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4">
        <f t="shared" si="444"/>
        <v>41880.76357638889</v>
      </c>
      <c r="T3526" s="14">
        <f t="shared" si="445"/>
        <v>41895.166666666664</v>
      </c>
      <c r="U3526" s="14" t="str">
        <f t="shared" si="446"/>
        <v>Aug</v>
      </c>
      <c r="V3526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106</v>
      </c>
      <c r="P3527" s="12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4">
        <f t="shared" si="444"/>
        <v>42214.6956712963</v>
      </c>
      <c r="T3527" s="14">
        <f t="shared" si="445"/>
        <v>42225.666666666672</v>
      </c>
      <c r="U3527" s="14" t="str">
        <f t="shared" si="446"/>
        <v>Jul</v>
      </c>
      <c r="V3527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102</v>
      </c>
      <c r="P3528" s="12">
        <f t="shared" si="441"/>
        <v>99</v>
      </c>
      <c r="Q3528" t="str">
        <f t="shared" si="442"/>
        <v>theater</v>
      </c>
      <c r="R3528" t="str">
        <f t="shared" si="443"/>
        <v>plays</v>
      </c>
      <c r="S3528" s="14">
        <f t="shared" si="444"/>
        <v>42460.335312499999</v>
      </c>
      <c r="T3528" s="14">
        <f t="shared" si="445"/>
        <v>42488.249305555553</v>
      </c>
      <c r="U3528" s="14" t="str">
        <f t="shared" si="446"/>
        <v>Mar</v>
      </c>
      <c r="V3528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116.91666666666667</v>
      </c>
      <c r="P3529" s="12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4">
        <f t="shared" si="444"/>
        <v>42167.023206018523</v>
      </c>
      <c r="T3529" s="14">
        <f t="shared" si="445"/>
        <v>42196.165972222225</v>
      </c>
      <c r="U3529" s="14" t="str">
        <f t="shared" si="446"/>
        <v>Jun</v>
      </c>
      <c r="V3529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101.15151515151514</v>
      </c>
      <c r="P3530" s="12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4">
        <f t="shared" si="444"/>
        <v>42733.50136574074</v>
      </c>
      <c r="T3530" s="14">
        <f t="shared" si="445"/>
        <v>42753.50136574074</v>
      </c>
      <c r="U3530" s="14" t="str">
        <f t="shared" si="446"/>
        <v>Dec</v>
      </c>
      <c r="V3530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132</v>
      </c>
      <c r="P3531" s="12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4">
        <f t="shared" si="444"/>
        <v>42177.761782407411</v>
      </c>
      <c r="T3531" s="14">
        <f t="shared" si="445"/>
        <v>42198.041666666672</v>
      </c>
      <c r="U3531" s="14" t="str">
        <f t="shared" si="446"/>
        <v>Jun</v>
      </c>
      <c r="V3531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100</v>
      </c>
      <c r="P3532" s="12">
        <f t="shared" si="441"/>
        <v>125</v>
      </c>
      <c r="Q3532" t="str">
        <f t="shared" si="442"/>
        <v>theater</v>
      </c>
      <c r="R3532" t="str">
        <f t="shared" si="443"/>
        <v>plays</v>
      </c>
      <c r="S3532" s="14">
        <f t="shared" si="444"/>
        <v>42442.623344907406</v>
      </c>
      <c r="T3532" s="14">
        <f t="shared" si="445"/>
        <v>42470.833333333328</v>
      </c>
      <c r="U3532" s="14" t="str">
        <f t="shared" si="446"/>
        <v>Mar</v>
      </c>
      <c r="V3532">
        <f t="shared" si="447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128</v>
      </c>
      <c r="P3533" s="12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4">
        <f t="shared" si="444"/>
        <v>42521.654328703706</v>
      </c>
      <c r="T3533" s="14">
        <f t="shared" si="445"/>
        <v>42551.654328703706</v>
      </c>
      <c r="U3533" s="14" t="str">
        <f t="shared" si="446"/>
        <v>May</v>
      </c>
      <c r="V3533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118.95833333333334</v>
      </c>
      <c r="P3534" s="12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4">
        <f t="shared" si="444"/>
        <v>41884.599849537037</v>
      </c>
      <c r="T3534" s="14">
        <f t="shared" si="445"/>
        <v>41900.165972222225</v>
      </c>
      <c r="U3534" s="14" t="str">
        <f t="shared" si="446"/>
        <v>Sep</v>
      </c>
      <c r="V3534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126.2</v>
      </c>
      <c r="P3535" s="12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4">
        <f t="shared" si="444"/>
        <v>42289.761192129634</v>
      </c>
      <c r="T3535" s="14">
        <f t="shared" si="445"/>
        <v>42319.802858796291</v>
      </c>
      <c r="U3535" s="14" t="str">
        <f t="shared" si="446"/>
        <v>Oct</v>
      </c>
      <c r="V3535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156.20000000000002</v>
      </c>
      <c r="P3536" s="12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4">
        <f t="shared" si="444"/>
        <v>42243.6252662037</v>
      </c>
      <c r="T3536" s="14">
        <f t="shared" si="445"/>
        <v>42278.6252662037</v>
      </c>
      <c r="U3536" s="14" t="str">
        <f t="shared" si="446"/>
        <v>Aug</v>
      </c>
      <c r="V3536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103.15</v>
      </c>
      <c r="P3537" s="12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4">
        <f t="shared" si="444"/>
        <v>42248.640162037031</v>
      </c>
      <c r="T3537" s="14">
        <f t="shared" si="445"/>
        <v>42279.75</v>
      </c>
      <c r="U3537" s="14" t="str">
        <f t="shared" si="446"/>
        <v>Sep</v>
      </c>
      <c r="V3537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153.33333333333334</v>
      </c>
      <c r="P3538" s="12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4">
        <f t="shared" si="444"/>
        <v>42328.727141203708</v>
      </c>
      <c r="T3538" s="14">
        <f t="shared" si="445"/>
        <v>42358.499305555553</v>
      </c>
      <c r="U3538" s="14" t="str">
        <f t="shared" si="446"/>
        <v>Nov</v>
      </c>
      <c r="V3538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180.44444444444446</v>
      </c>
      <c r="P3539" s="12">
        <f t="shared" si="441"/>
        <v>43.5</v>
      </c>
      <c r="Q3539" t="str">
        <f t="shared" si="442"/>
        <v>theater</v>
      </c>
      <c r="R3539" t="str">
        <f t="shared" si="443"/>
        <v>plays</v>
      </c>
      <c r="S3539" s="14">
        <f t="shared" si="444"/>
        <v>41923.354351851849</v>
      </c>
      <c r="T3539" s="14">
        <f t="shared" si="445"/>
        <v>41960.332638888889</v>
      </c>
      <c r="U3539" s="14" t="str">
        <f t="shared" si="446"/>
        <v>Oct</v>
      </c>
      <c r="V3539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128.44999999999999</v>
      </c>
      <c r="P3540" s="12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4">
        <f t="shared" si="444"/>
        <v>42571.420601851853</v>
      </c>
      <c r="T3540" s="14">
        <f t="shared" si="445"/>
        <v>42599.420601851853</v>
      </c>
      <c r="U3540" s="14" t="str">
        <f t="shared" si="446"/>
        <v>Jul</v>
      </c>
      <c r="V3540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119.66666666666667</v>
      </c>
      <c r="P3541" s="12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4">
        <f t="shared" si="444"/>
        <v>42600.756041666667</v>
      </c>
      <c r="T3541" s="14">
        <f t="shared" si="445"/>
        <v>42621.756041666667</v>
      </c>
      <c r="U3541" s="14" t="str">
        <f t="shared" si="446"/>
        <v>Aug</v>
      </c>
      <c r="V3541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123</v>
      </c>
      <c r="P3542" s="1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4">
        <f t="shared" si="444"/>
        <v>42517.003368055557</v>
      </c>
      <c r="T3542" s="14">
        <f t="shared" si="445"/>
        <v>42547.003368055557</v>
      </c>
      <c r="U3542" s="14" t="str">
        <f t="shared" si="446"/>
        <v>May</v>
      </c>
      <c r="V3542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105</v>
      </c>
      <c r="P3543" s="12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4">
        <f t="shared" si="444"/>
        <v>42222.730034722219</v>
      </c>
      <c r="T3543" s="14">
        <f t="shared" si="445"/>
        <v>42247.730034722219</v>
      </c>
      <c r="U3543" s="14" t="str">
        <f t="shared" si="446"/>
        <v>Aug</v>
      </c>
      <c r="V3543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102.23636363636363</v>
      </c>
      <c r="P3544" s="12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4">
        <f t="shared" si="444"/>
        <v>41829.599791666667</v>
      </c>
      <c r="T3544" s="14">
        <f t="shared" si="445"/>
        <v>41889.599791666667</v>
      </c>
      <c r="U3544" s="14" t="str">
        <f t="shared" si="446"/>
        <v>Jul</v>
      </c>
      <c r="V3544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104.66666666666666</v>
      </c>
      <c r="P3545" s="12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4">
        <f t="shared" si="444"/>
        <v>42150.755312499998</v>
      </c>
      <c r="T3545" s="14">
        <f t="shared" si="445"/>
        <v>42180.755312499998</v>
      </c>
      <c r="U3545" s="14" t="str">
        <f t="shared" si="446"/>
        <v>May</v>
      </c>
      <c r="V3545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100</v>
      </c>
      <c r="P3546" s="12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4">
        <f t="shared" si="444"/>
        <v>42040.831678240742</v>
      </c>
      <c r="T3546" s="14">
        <f t="shared" si="445"/>
        <v>42070.831678240742</v>
      </c>
      <c r="U3546" s="14" t="str">
        <f t="shared" si="446"/>
        <v>Feb</v>
      </c>
      <c r="V3546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100.4</v>
      </c>
      <c r="P3547" s="12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4">
        <f t="shared" si="444"/>
        <v>42075.807395833333</v>
      </c>
      <c r="T3547" s="14">
        <f t="shared" si="445"/>
        <v>42105.807395833333</v>
      </c>
      <c r="U3547" s="14" t="str">
        <f t="shared" si="446"/>
        <v>Mar</v>
      </c>
      <c r="V3547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102.27272727272727</v>
      </c>
      <c r="P3548" s="12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4">
        <f t="shared" si="444"/>
        <v>42073.660694444443</v>
      </c>
      <c r="T3548" s="14">
        <f t="shared" si="445"/>
        <v>42095.165972222225</v>
      </c>
      <c r="U3548" s="14" t="str">
        <f t="shared" si="446"/>
        <v>Mar</v>
      </c>
      <c r="V3548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114.40928571428573</v>
      </c>
      <c r="P3549" s="12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4">
        <f t="shared" si="444"/>
        <v>42480.078715277778</v>
      </c>
      <c r="T3549" s="14">
        <f t="shared" si="445"/>
        <v>42504.165972222225</v>
      </c>
      <c r="U3549" s="14" t="str">
        <f t="shared" si="446"/>
        <v>Apr</v>
      </c>
      <c r="V3549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101.9047619047619</v>
      </c>
      <c r="P3550" s="12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4">
        <f t="shared" si="444"/>
        <v>42411.942291666666</v>
      </c>
      <c r="T3550" s="14">
        <f t="shared" si="445"/>
        <v>42434.041666666672</v>
      </c>
      <c r="U3550" s="14" t="str">
        <f t="shared" si="446"/>
        <v>Feb</v>
      </c>
      <c r="V3550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102</v>
      </c>
      <c r="P3551" s="12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4">
        <f t="shared" si="444"/>
        <v>42223.394363425927</v>
      </c>
      <c r="T3551" s="14">
        <f t="shared" si="445"/>
        <v>42251.394363425927</v>
      </c>
      <c r="U3551" s="14" t="str">
        <f t="shared" si="446"/>
        <v>Aug</v>
      </c>
      <c r="V3551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104.80000000000001</v>
      </c>
      <c r="P3552" s="1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4">
        <f t="shared" si="444"/>
        <v>42462.893495370372</v>
      </c>
      <c r="T3552" s="14">
        <f t="shared" si="445"/>
        <v>42492.893495370372</v>
      </c>
      <c r="U3552" s="14" t="str">
        <f t="shared" si="446"/>
        <v>Apr</v>
      </c>
      <c r="V3552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101.83333333333333</v>
      </c>
      <c r="P3553" s="12">
        <f t="shared" si="441"/>
        <v>61.1</v>
      </c>
      <c r="Q3553" t="str">
        <f t="shared" si="442"/>
        <v>theater</v>
      </c>
      <c r="R3553" t="str">
        <f t="shared" si="443"/>
        <v>plays</v>
      </c>
      <c r="S3553" s="14">
        <f t="shared" si="444"/>
        <v>41753.515856481477</v>
      </c>
      <c r="T3553" s="14">
        <f t="shared" si="445"/>
        <v>41781.921527777777</v>
      </c>
      <c r="U3553" s="14" t="str">
        <f t="shared" si="446"/>
        <v>Apr</v>
      </c>
      <c r="V3553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100</v>
      </c>
      <c r="P3554" s="12">
        <f t="shared" si="441"/>
        <v>38.65</v>
      </c>
      <c r="Q3554" t="str">
        <f t="shared" si="442"/>
        <v>theater</v>
      </c>
      <c r="R3554" t="str">
        <f t="shared" si="443"/>
        <v>plays</v>
      </c>
      <c r="S3554" s="14">
        <f t="shared" si="444"/>
        <v>41788.587083333332</v>
      </c>
      <c r="T3554" s="14">
        <f t="shared" si="445"/>
        <v>41818.587083333332</v>
      </c>
      <c r="U3554" s="14" t="str">
        <f t="shared" si="446"/>
        <v>May</v>
      </c>
      <c r="V3554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106.27272727272728</v>
      </c>
      <c r="P3555" s="12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4">
        <f t="shared" si="444"/>
        <v>42196.028703703705</v>
      </c>
      <c r="T3555" s="14">
        <f t="shared" si="445"/>
        <v>42228</v>
      </c>
      <c r="U3555" s="14" t="str">
        <f t="shared" si="446"/>
        <v>Jul</v>
      </c>
      <c r="V3555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113.42219999999999</v>
      </c>
      <c r="P3556" s="12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4">
        <f t="shared" si="444"/>
        <v>42016.050451388888</v>
      </c>
      <c r="T3556" s="14">
        <f t="shared" si="445"/>
        <v>42046.708333333328</v>
      </c>
      <c r="U3556" s="14" t="str">
        <f t="shared" si="446"/>
        <v>Jan</v>
      </c>
      <c r="V3556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100</v>
      </c>
      <c r="P3557" s="12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4">
        <f t="shared" si="444"/>
        <v>42661.442060185189</v>
      </c>
      <c r="T3557" s="14">
        <f t="shared" si="445"/>
        <v>42691.483726851846</v>
      </c>
      <c r="U3557" s="14" t="str">
        <f t="shared" si="446"/>
        <v>Oct</v>
      </c>
      <c r="V3557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100.45454545454547</v>
      </c>
      <c r="P3558" s="12">
        <f t="shared" si="441"/>
        <v>110.5</v>
      </c>
      <c r="Q3558" t="str">
        <f t="shared" si="442"/>
        <v>theater</v>
      </c>
      <c r="R3558" t="str">
        <f t="shared" si="443"/>
        <v>plays</v>
      </c>
      <c r="S3558" s="14">
        <f t="shared" si="444"/>
        <v>41808.649583333332</v>
      </c>
      <c r="T3558" s="14">
        <f t="shared" si="445"/>
        <v>41868.649583333332</v>
      </c>
      <c r="U3558" s="14" t="str">
        <f t="shared" si="446"/>
        <v>Jun</v>
      </c>
      <c r="V3558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100.03599999999999</v>
      </c>
      <c r="P3559" s="12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4">
        <f t="shared" si="444"/>
        <v>41730.276747685188</v>
      </c>
      <c r="T3559" s="14">
        <f t="shared" si="445"/>
        <v>41764.276747685188</v>
      </c>
      <c r="U3559" s="14" t="str">
        <f t="shared" si="446"/>
        <v>Apr</v>
      </c>
      <c r="V3559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144</v>
      </c>
      <c r="P3560" s="12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4">
        <f t="shared" si="444"/>
        <v>42139.816840277781</v>
      </c>
      <c r="T3560" s="14">
        <f t="shared" si="445"/>
        <v>42181.875</v>
      </c>
      <c r="U3560" s="14" t="str">
        <f t="shared" si="446"/>
        <v>May</v>
      </c>
      <c r="V3560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103.49999999999999</v>
      </c>
      <c r="P3561" s="12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4">
        <f t="shared" si="444"/>
        <v>42194.096157407403</v>
      </c>
      <c r="T3561" s="14">
        <f t="shared" si="445"/>
        <v>42216.373611111107</v>
      </c>
      <c r="U3561" s="14" t="str">
        <f t="shared" si="446"/>
        <v>Jul</v>
      </c>
      <c r="V3561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108.43750000000001</v>
      </c>
      <c r="P3562" s="1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4">
        <f t="shared" si="444"/>
        <v>42115.889652777783</v>
      </c>
      <c r="T3562" s="14">
        <f t="shared" si="445"/>
        <v>42151.114583333328</v>
      </c>
      <c r="U3562" s="14" t="str">
        <f t="shared" si="446"/>
        <v>Apr</v>
      </c>
      <c r="V3562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102.4</v>
      </c>
      <c r="P3563" s="12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4">
        <f t="shared" si="444"/>
        <v>42203.680300925931</v>
      </c>
      <c r="T3563" s="14">
        <f t="shared" si="445"/>
        <v>42221.774999999994</v>
      </c>
      <c r="U3563" s="14" t="str">
        <f t="shared" si="446"/>
        <v>Jul</v>
      </c>
      <c r="V3563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148.88888888888889</v>
      </c>
      <c r="P3564" s="12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4">
        <f t="shared" si="444"/>
        <v>42433.761886574073</v>
      </c>
      <c r="T3564" s="14">
        <f t="shared" si="445"/>
        <v>42442.916666666672</v>
      </c>
      <c r="U3564" s="14" t="str">
        <f t="shared" si="446"/>
        <v>Mar</v>
      </c>
      <c r="V3564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105.49000000000002</v>
      </c>
      <c r="P3565" s="12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4">
        <f t="shared" si="444"/>
        <v>42555.671944444446</v>
      </c>
      <c r="T3565" s="14">
        <f t="shared" si="445"/>
        <v>42583.791666666672</v>
      </c>
      <c r="U3565" s="14" t="str">
        <f t="shared" si="446"/>
        <v>Jul</v>
      </c>
      <c r="V3565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100.49999999999999</v>
      </c>
      <c r="P3566" s="12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4">
        <f t="shared" si="444"/>
        <v>42236.623252314821</v>
      </c>
      <c r="T3566" s="14">
        <f t="shared" si="445"/>
        <v>42282.666666666672</v>
      </c>
      <c r="U3566" s="14" t="str">
        <f t="shared" si="446"/>
        <v>Aug</v>
      </c>
      <c r="V3566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130.55555555555557</v>
      </c>
      <c r="P3567" s="12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4">
        <f t="shared" si="444"/>
        <v>41974.743148148147</v>
      </c>
      <c r="T3567" s="14">
        <f t="shared" si="445"/>
        <v>42004.743148148147</v>
      </c>
      <c r="U3567" s="14" t="str">
        <f t="shared" si="446"/>
        <v>Dec</v>
      </c>
      <c r="V3567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104.75000000000001</v>
      </c>
      <c r="P3568" s="12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4">
        <f t="shared" si="444"/>
        <v>41997.507905092592</v>
      </c>
      <c r="T3568" s="14">
        <f t="shared" si="445"/>
        <v>42027.507905092592</v>
      </c>
      <c r="U3568" s="14" t="str">
        <f t="shared" si="446"/>
        <v>Dec</v>
      </c>
      <c r="V3568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108.80000000000001</v>
      </c>
      <c r="P3569" s="12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4">
        <f t="shared" si="444"/>
        <v>42135.810694444444</v>
      </c>
      <c r="T3569" s="14">
        <f t="shared" si="445"/>
        <v>42165.810694444444</v>
      </c>
      <c r="U3569" s="14" t="str">
        <f t="shared" si="446"/>
        <v>May</v>
      </c>
      <c r="V3569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111.00000000000001</v>
      </c>
      <c r="P3570" s="12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4">
        <f t="shared" si="444"/>
        <v>41869.740671296298</v>
      </c>
      <c r="T3570" s="14">
        <f t="shared" si="445"/>
        <v>41899.740671296298</v>
      </c>
      <c r="U3570" s="14" t="str">
        <f t="shared" si="446"/>
        <v>Aug</v>
      </c>
      <c r="V3570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100.47999999999999</v>
      </c>
      <c r="P3571" s="12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4">
        <f t="shared" si="444"/>
        <v>41982.688611111109</v>
      </c>
      <c r="T3571" s="14">
        <f t="shared" si="445"/>
        <v>42012.688611111109</v>
      </c>
      <c r="U3571" s="14" t="str">
        <f t="shared" si="446"/>
        <v>Dec</v>
      </c>
      <c r="V3571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114.35</v>
      </c>
      <c r="P3572" s="1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4">
        <f t="shared" si="444"/>
        <v>41976.331979166673</v>
      </c>
      <c r="T3572" s="14">
        <f t="shared" si="445"/>
        <v>42004.291666666672</v>
      </c>
      <c r="U3572" s="14" t="str">
        <f t="shared" si="446"/>
        <v>Dec</v>
      </c>
      <c r="V3572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122.06666666666666</v>
      </c>
      <c r="P3573" s="12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4">
        <f t="shared" si="444"/>
        <v>41912.858946759261</v>
      </c>
      <c r="T3573" s="14">
        <f t="shared" si="445"/>
        <v>41942.858946759261</v>
      </c>
      <c r="U3573" s="14" t="str">
        <f t="shared" si="446"/>
        <v>Sep</v>
      </c>
      <c r="V3573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100</v>
      </c>
      <c r="P3574" s="12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4">
        <f t="shared" si="444"/>
        <v>42146.570393518516</v>
      </c>
      <c r="T3574" s="14">
        <f t="shared" si="445"/>
        <v>42176.570393518516</v>
      </c>
      <c r="U3574" s="14" t="str">
        <f t="shared" si="446"/>
        <v>May</v>
      </c>
      <c r="V3574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102.8</v>
      </c>
      <c r="P3575" s="12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4">
        <f t="shared" si="444"/>
        <v>41921.375532407408</v>
      </c>
      <c r="T3575" s="14">
        <f t="shared" si="445"/>
        <v>41951.417199074072</v>
      </c>
      <c r="U3575" s="14" t="str">
        <f t="shared" si="446"/>
        <v>Oct</v>
      </c>
      <c r="V3575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106.12068965517241</v>
      </c>
      <c r="P3576" s="12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4">
        <f t="shared" si="444"/>
        <v>41926.942685185182</v>
      </c>
      <c r="T3576" s="14">
        <f t="shared" si="445"/>
        <v>41956.984351851846</v>
      </c>
      <c r="U3576" s="14" t="str">
        <f t="shared" si="446"/>
        <v>Oct</v>
      </c>
      <c r="V3576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101.33000000000001</v>
      </c>
      <c r="P3577" s="12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4">
        <f t="shared" si="444"/>
        <v>42561.783877314811</v>
      </c>
      <c r="T3577" s="14">
        <f t="shared" si="445"/>
        <v>42593.165972222225</v>
      </c>
      <c r="U3577" s="14" t="str">
        <f t="shared" si="446"/>
        <v>Jul</v>
      </c>
      <c r="V3577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100</v>
      </c>
      <c r="P3578" s="12">
        <f t="shared" si="441"/>
        <v>20</v>
      </c>
      <c r="Q3578" t="str">
        <f t="shared" si="442"/>
        <v>theater</v>
      </c>
      <c r="R3578" t="str">
        <f t="shared" si="443"/>
        <v>plays</v>
      </c>
      <c r="S3578" s="14">
        <f t="shared" si="444"/>
        <v>42649.54923611111</v>
      </c>
      <c r="T3578" s="14">
        <f t="shared" si="445"/>
        <v>42709.590902777782</v>
      </c>
      <c r="U3578" s="14" t="str">
        <f t="shared" si="446"/>
        <v>Oct</v>
      </c>
      <c r="V3578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130</v>
      </c>
      <c r="P3579" s="12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4">
        <f t="shared" si="444"/>
        <v>42093.786840277782</v>
      </c>
      <c r="T3579" s="14">
        <f t="shared" si="445"/>
        <v>42120.26944444445</v>
      </c>
      <c r="U3579" s="14" t="str">
        <f t="shared" si="446"/>
        <v>Mar</v>
      </c>
      <c r="V3579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100.01333333333334</v>
      </c>
      <c r="P3580" s="12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4">
        <f t="shared" si="444"/>
        <v>42460.733530092592</v>
      </c>
      <c r="T3580" s="14">
        <f t="shared" si="445"/>
        <v>42490.733530092592</v>
      </c>
      <c r="U3580" s="14" t="str">
        <f t="shared" si="446"/>
        <v>Mar</v>
      </c>
      <c r="V3580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100</v>
      </c>
      <c r="P3581" s="12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4">
        <f t="shared" si="444"/>
        <v>42430.762222222227</v>
      </c>
      <c r="T3581" s="14">
        <f t="shared" si="445"/>
        <v>42460.720555555556</v>
      </c>
      <c r="U3581" s="14" t="str">
        <f t="shared" si="446"/>
        <v>Mar</v>
      </c>
      <c r="V3581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113.88888888888889</v>
      </c>
      <c r="P3582" s="1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4">
        <f t="shared" si="444"/>
        <v>42026.176180555558</v>
      </c>
      <c r="T3582" s="14">
        <f t="shared" si="445"/>
        <v>42064.207638888889</v>
      </c>
      <c r="U3582" s="14" t="str">
        <f t="shared" si="446"/>
        <v>Jan</v>
      </c>
      <c r="V3582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100</v>
      </c>
      <c r="P3583" s="12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4">
        <f t="shared" si="444"/>
        <v>41836.471180555556</v>
      </c>
      <c r="T3583" s="14">
        <f t="shared" si="445"/>
        <v>41850.471180555556</v>
      </c>
      <c r="U3583" s="14" t="str">
        <f t="shared" si="446"/>
        <v>Jul</v>
      </c>
      <c r="V3583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287</v>
      </c>
      <c r="P3584" s="12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4">
        <f t="shared" si="444"/>
        <v>42451.095856481479</v>
      </c>
      <c r="T3584" s="14">
        <f t="shared" si="445"/>
        <v>42465.095856481479</v>
      </c>
      <c r="U3584" s="14" t="str">
        <f t="shared" si="446"/>
        <v>Mar</v>
      </c>
      <c r="V3584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108.5</v>
      </c>
      <c r="P3585" s="12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4">
        <f t="shared" si="444"/>
        <v>42418.425983796296</v>
      </c>
      <c r="T3585" s="14">
        <f t="shared" si="445"/>
        <v>42478.384317129632</v>
      </c>
      <c r="U3585" s="14" t="str">
        <f t="shared" si="446"/>
        <v>Feb</v>
      </c>
      <c r="V3585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115.5</v>
      </c>
      <c r="P3586" s="12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4">
        <f t="shared" si="444"/>
        <v>42168.316481481481</v>
      </c>
      <c r="T3586" s="14">
        <f t="shared" si="445"/>
        <v>42198.316481481481</v>
      </c>
      <c r="U3586" s="14" t="str">
        <f t="shared" si="446"/>
        <v>Jun</v>
      </c>
      <c r="V3586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(E3587/D3587)*100</f>
        <v>119.11764705882352</v>
      </c>
      <c r="P3587" s="12">
        <f t="shared" ref="P3587:P3650" si="449">(E3587/L3587)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 - FIND("/",N3587))</f>
        <v>plays</v>
      </c>
      <c r="S3587" s="14">
        <f t="shared" ref="S3587:S3650" si="452">(((J3587/60)/60)/24)+DATE(1970,1,1)</f>
        <v>41964.716319444444</v>
      </c>
      <c r="T3587" s="14">
        <f t="shared" ref="T3587:T3650" si="453">(((I3587/60)/60)/24)+DATE(1970,1,1)</f>
        <v>41994.716319444444</v>
      </c>
      <c r="U3587" s="14" t="str">
        <f t="shared" ref="U3587:U3650" si="454">TEXT(S3587,"mmm")</f>
        <v>Nov</v>
      </c>
      <c r="V3587">
        <f t="shared" ref="V3587:V3650" si="455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109.42666666666668</v>
      </c>
      <c r="P3588" s="12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4">
        <f t="shared" si="452"/>
        <v>42576.697569444441</v>
      </c>
      <c r="T3588" s="14">
        <f t="shared" si="453"/>
        <v>42636.697569444441</v>
      </c>
      <c r="U3588" s="14" t="str">
        <f t="shared" si="454"/>
        <v>Jul</v>
      </c>
      <c r="V3588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126.6</v>
      </c>
      <c r="P3589" s="12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4">
        <f t="shared" si="452"/>
        <v>42503.539976851855</v>
      </c>
      <c r="T3589" s="14">
        <f t="shared" si="453"/>
        <v>42548.791666666672</v>
      </c>
      <c r="U3589" s="14" t="str">
        <f t="shared" si="454"/>
        <v>May</v>
      </c>
      <c r="V3589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100.49999999999999</v>
      </c>
      <c r="P3590" s="12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4">
        <f t="shared" si="452"/>
        <v>42101.828819444447</v>
      </c>
      <c r="T3590" s="14">
        <f t="shared" si="453"/>
        <v>42123.958333333328</v>
      </c>
      <c r="U3590" s="14" t="str">
        <f t="shared" si="454"/>
        <v>Apr</v>
      </c>
      <c r="V3590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127.49999999999999</v>
      </c>
      <c r="P3591" s="12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4">
        <f t="shared" si="452"/>
        <v>42125.647534722222</v>
      </c>
      <c r="T3591" s="14">
        <f t="shared" si="453"/>
        <v>42150.647534722222</v>
      </c>
      <c r="U3591" s="14" t="str">
        <f t="shared" si="454"/>
        <v>May</v>
      </c>
      <c r="V3591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100.05999999999999</v>
      </c>
      <c r="P3592" s="1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4">
        <f t="shared" si="452"/>
        <v>41902.333726851852</v>
      </c>
      <c r="T3592" s="14">
        <f t="shared" si="453"/>
        <v>41932.333726851852</v>
      </c>
      <c r="U3592" s="14" t="str">
        <f t="shared" si="454"/>
        <v>Sep</v>
      </c>
      <c r="V3592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175</v>
      </c>
      <c r="P3593" s="12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4">
        <f t="shared" si="452"/>
        <v>42003.948425925926</v>
      </c>
      <c r="T3593" s="14">
        <f t="shared" si="453"/>
        <v>42028.207638888889</v>
      </c>
      <c r="U3593" s="14" t="str">
        <f t="shared" si="454"/>
        <v>Dec</v>
      </c>
      <c r="V3593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127.25</v>
      </c>
      <c r="P3594" s="12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4">
        <f t="shared" si="452"/>
        <v>41988.829942129625</v>
      </c>
      <c r="T3594" s="14">
        <f t="shared" si="453"/>
        <v>42046.207638888889</v>
      </c>
      <c r="U3594" s="14" t="str">
        <f t="shared" si="454"/>
        <v>Dec</v>
      </c>
      <c r="V3594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110.63333333333334</v>
      </c>
      <c r="P3595" s="12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4">
        <f t="shared" si="452"/>
        <v>41974.898599537039</v>
      </c>
      <c r="T3595" s="14">
        <f t="shared" si="453"/>
        <v>42009.851388888885</v>
      </c>
      <c r="U3595" s="14" t="str">
        <f t="shared" si="454"/>
        <v>Dec</v>
      </c>
      <c r="V3595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125.93749999999999</v>
      </c>
      <c r="P3596" s="12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4">
        <f t="shared" si="452"/>
        <v>42592.066921296297</v>
      </c>
      <c r="T3596" s="14">
        <f t="shared" si="453"/>
        <v>42617.066921296297</v>
      </c>
      <c r="U3596" s="14" t="str">
        <f t="shared" si="454"/>
        <v>Aug</v>
      </c>
      <c r="V3596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118.5</v>
      </c>
      <c r="P3597" s="12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4">
        <f t="shared" si="452"/>
        <v>42050.008368055554</v>
      </c>
      <c r="T3597" s="14">
        <f t="shared" si="453"/>
        <v>42076.290972222225</v>
      </c>
      <c r="U3597" s="14" t="str">
        <f t="shared" si="454"/>
        <v>Feb</v>
      </c>
      <c r="V3597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107.72727272727273</v>
      </c>
      <c r="P3598" s="12">
        <f t="shared" si="449"/>
        <v>79</v>
      </c>
      <c r="Q3598" t="str">
        <f t="shared" si="450"/>
        <v>theater</v>
      </c>
      <c r="R3598" t="str">
        <f t="shared" si="451"/>
        <v>plays</v>
      </c>
      <c r="S3598" s="14">
        <f t="shared" si="452"/>
        <v>41856.715069444443</v>
      </c>
      <c r="T3598" s="14">
        <f t="shared" si="453"/>
        <v>41877.715069444443</v>
      </c>
      <c r="U3598" s="14" t="str">
        <f t="shared" si="454"/>
        <v>Aug</v>
      </c>
      <c r="V3598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102.60000000000001</v>
      </c>
      <c r="P3599" s="12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4">
        <f t="shared" si="452"/>
        <v>42417.585532407407</v>
      </c>
      <c r="T3599" s="14">
        <f t="shared" si="453"/>
        <v>42432.249305555553</v>
      </c>
      <c r="U3599" s="14" t="str">
        <f t="shared" si="454"/>
        <v>Feb</v>
      </c>
      <c r="V3599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110.1</v>
      </c>
      <c r="P3600" s="12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4">
        <f t="shared" si="452"/>
        <v>41866.79886574074</v>
      </c>
      <c r="T3600" s="14">
        <f t="shared" si="453"/>
        <v>41885.207638888889</v>
      </c>
      <c r="U3600" s="14" t="str">
        <f t="shared" si="454"/>
        <v>Aug</v>
      </c>
      <c r="V3600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202</v>
      </c>
      <c r="P3601" s="12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4">
        <f t="shared" si="452"/>
        <v>42220.79487268519</v>
      </c>
      <c r="T3601" s="14">
        <f t="shared" si="453"/>
        <v>42246</v>
      </c>
      <c r="U3601" s="14" t="str">
        <f t="shared" si="454"/>
        <v>Aug</v>
      </c>
      <c r="V3601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130</v>
      </c>
      <c r="P3602" s="12">
        <f t="shared" si="449"/>
        <v>3.25</v>
      </c>
      <c r="Q3602" t="str">
        <f t="shared" si="450"/>
        <v>theater</v>
      </c>
      <c r="R3602" t="str">
        <f t="shared" si="451"/>
        <v>plays</v>
      </c>
      <c r="S3602" s="14">
        <f t="shared" si="452"/>
        <v>42628.849120370374</v>
      </c>
      <c r="T3602" s="14">
        <f t="shared" si="453"/>
        <v>42656.849120370374</v>
      </c>
      <c r="U3602" s="14" t="str">
        <f t="shared" si="454"/>
        <v>Sep</v>
      </c>
      <c r="V3602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104.35000000000001</v>
      </c>
      <c r="P3603" s="12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4">
        <f t="shared" si="452"/>
        <v>41990.99863425926</v>
      </c>
      <c r="T3603" s="14">
        <f t="shared" si="453"/>
        <v>42020.99863425926</v>
      </c>
      <c r="U3603" s="14" t="str">
        <f t="shared" si="454"/>
        <v>Dec</v>
      </c>
      <c r="V3603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100.05</v>
      </c>
      <c r="P3604" s="12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4">
        <f t="shared" si="452"/>
        <v>42447.894432870366</v>
      </c>
      <c r="T3604" s="14">
        <f t="shared" si="453"/>
        <v>42507.894432870366</v>
      </c>
      <c r="U3604" s="14" t="str">
        <f t="shared" si="454"/>
        <v>Mar</v>
      </c>
      <c r="V3604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170.66666666666669</v>
      </c>
      <c r="P3605" s="12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4">
        <f t="shared" si="452"/>
        <v>42283.864351851851</v>
      </c>
      <c r="T3605" s="14">
        <f t="shared" si="453"/>
        <v>42313.906018518523</v>
      </c>
      <c r="U3605" s="14" t="str">
        <f t="shared" si="454"/>
        <v>Oct</v>
      </c>
      <c r="V3605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112.83333333333334</v>
      </c>
      <c r="P3606" s="12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4">
        <f t="shared" si="452"/>
        <v>42483.015694444446</v>
      </c>
      <c r="T3606" s="14">
        <f t="shared" si="453"/>
        <v>42489.290972222225</v>
      </c>
      <c r="U3606" s="14" t="str">
        <f t="shared" si="454"/>
        <v>Apr</v>
      </c>
      <c r="V3606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184</v>
      </c>
      <c r="P3607" s="12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4">
        <f t="shared" si="452"/>
        <v>42383.793124999997</v>
      </c>
      <c r="T3607" s="14">
        <f t="shared" si="453"/>
        <v>42413.793124999997</v>
      </c>
      <c r="U3607" s="14" t="str">
        <f t="shared" si="454"/>
        <v>Jan</v>
      </c>
      <c r="V3607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130.26666666666665</v>
      </c>
      <c r="P3608" s="12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4">
        <f t="shared" si="452"/>
        <v>42566.604826388888</v>
      </c>
      <c r="T3608" s="14">
        <f t="shared" si="453"/>
        <v>42596.604826388888</v>
      </c>
      <c r="U3608" s="14" t="str">
        <f t="shared" si="454"/>
        <v>Jul</v>
      </c>
      <c r="V3608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105.45454545454544</v>
      </c>
      <c r="P3609" s="12">
        <f t="shared" si="449"/>
        <v>29</v>
      </c>
      <c r="Q3609" t="str">
        <f t="shared" si="450"/>
        <v>theater</v>
      </c>
      <c r="R3609" t="str">
        <f t="shared" si="451"/>
        <v>plays</v>
      </c>
      <c r="S3609" s="14">
        <f t="shared" si="452"/>
        <v>42338.963912037041</v>
      </c>
      <c r="T3609" s="14">
        <f t="shared" si="453"/>
        <v>42353</v>
      </c>
      <c r="U3609" s="14" t="str">
        <f t="shared" si="454"/>
        <v>Nov</v>
      </c>
      <c r="V3609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100</v>
      </c>
      <c r="P3610" s="12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4">
        <f t="shared" si="452"/>
        <v>42506.709375000006</v>
      </c>
      <c r="T3610" s="14">
        <f t="shared" si="453"/>
        <v>42538.583333333328</v>
      </c>
      <c r="U3610" s="14" t="str">
        <f t="shared" si="454"/>
        <v>May</v>
      </c>
      <c r="V3610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153.31632653061226</v>
      </c>
      <c r="P3611" s="12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4">
        <f t="shared" si="452"/>
        <v>42429.991724537031</v>
      </c>
      <c r="T3611" s="14">
        <f t="shared" si="453"/>
        <v>42459.950057870374</v>
      </c>
      <c r="U3611" s="14" t="str">
        <f t="shared" si="454"/>
        <v>Feb</v>
      </c>
      <c r="V3611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162.30000000000001</v>
      </c>
      <c r="P3612" s="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4">
        <f t="shared" si="452"/>
        <v>42203.432129629626</v>
      </c>
      <c r="T3612" s="14">
        <f t="shared" si="453"/>
        <v>42233.432129629626</v>
      </c>
      <c r="U3612" s="14" t="str">
        <f t="shared" si="454"/>
        <v>Jul</v>
      </c>
      <c r="V3612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136</v>
      </c>
      <c r="P3613" s="12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4">
        <f t="shared" si="452"/>
        <v>42072.370381944449</v>
      </c>
      <c r="T3613" s="14">
        <f t="shared" si="453"/>
        <v>42102.370381944449</v>
      </c>
      <c r="U3613" s="14" t="str">
        <f t="shared" si="454"/>
        <v>Mar</v>
      </c>
      <c r="V3613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144.4</v>
      </c>
      <c r="P3614" s="12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4">
        <f t="shared" si="452"/>
        <v>41789.726979166669</v>
      </c>
      <c r="T3614" s="14">
        <f t="shared" si="453"/>
        <v>41799.726979166669</v>
      </c>
      <c r="U3614" s="14" t="str">
        <f t="shared" si="454"/>
        <v>May</v>
      </c>
      <c r="V3614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100</v>
      </c>
      <c r="P3615" s="12">
        <f t="shared" si="449"/>
        <v>62.5</v>
      </c>
      <c r="Q3615" t="str">
        <f t="shared" si="450"/>
        <v>theater</v>
      </c>
      <c r="R3615" t="str">
        <f t="shared" si="451"/>
        <v>plays</v>
      </c>
      <c r="S3615" s="14">
        <f t="shared" si="452"/>
        <v>41788.58997685185</v>
      </c>
      <c r="T3615" s="14">
        <f t="shared" si="453"/>
        <v>41818.58997685185</v>
      </c>
      <c r="U3615" s="14" t="str">
        <f t="shared" si="454"/>
        <v>May</v>
      </c>
      <c r="V3615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100.8</v>
      </c>
      <c r="P3616" s="12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4">
        <f t="shared" si="452"/>
        <v>42144.041851851856</v>
      </c>
      <c r="T3616" s="14">
        <f t="shared" si="453"/>
        <v>42174.041851851856</v>
      </c>
      <c r="U3616" s="14" t="str">
        <f t="shared" si="454"/>
        <v>May</v>
      </c>
      <c r="V3616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106.80000000000001</v>
      </c>
      <c r="P3617" s="12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4">
        <f t="shared" si="452"/>
        <v>42318.593703703707</v>
      </c>
      <c r="T3617" s="14">
        <f t="shared" si="453"/>
        <v>42348.593703703707</v>
      </c>
      <c r="U3617" s="14" t="str">
        <f t="shared" si="454"/>
        <v>Nov</v>
      </c>
      <c r="V3617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124.8</v>
      </c>
      <c r="P3618" s="12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4">
        <f t="shared" si="452"/>
        <v>42052.949814814812</v>
      </c>
      <c r="T3618" s="14">
        <f t="shared" si="453"/>
        <v>42082.908148148148</v>
      </c>
      <c r="U3618" s="14" t="str">
        <f t="shared" si="454"/>
        <v>Feb</v>
      </c>
      <c r="V3618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118.91891891891892</v>
      </c>
      <c r="P3619" s="12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4">
        <f t="shared" si="452"/>
        <v>42779.610289351855</v>
      </c>
      <c r="T3619" s="14">
        <f t="shared" si="453"/>
        <v>42794</v>
      </c>
      <c r="U3619" s="14" t="str">
        <f t="shared" si="454"/>
        <v>Feb</v>
      </c>
      <c r="V3619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101</v>
      </c>
      <c r="P3620" s="12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4">
        <f t="shared" si="452"/>
        <v>42128.627893518518</v>
      </c>
      <c r="T3620" s="14">
        <f t="shared" si="453"/>
        <v>42158.627893518518</v>
      </c>
      <c r="U3620" s="14" t="str">
        <f t="shared" si="454"/>
        <v>May</v>
      </c>
      <c r="V3620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112.99999999999999</v>
      </c>
      <c r="P3621" s="12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4">
        <f t="shared" si="452"/>
        <v>42661.132245370376</v>
      </c>
      <c r="T3621" s="14">
        <f t="shared" si="453"/>
        <v>42693.916666666672</v>
      </c>
      <c r="U3621" s="14" t="str">
        <f t="shared" si="454"/>
        <v>Oct</v>
      </c>
      <c r="V3621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105.19047619047619</v>
      </c>
      <c r="P3622" s="1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4">
        <f t="shared" si="452"/>
        <v>42037.938206018516</v>
      </c>
      <c r="T3622" s="14">
        <f t="shared" si="453"/>
        <v>42068.166666666672</v>
      </c>
      <c r="U3622" s="14" t="str">
        <f t="shared" si="454"/>
        <v>Feb</v>
      </c>
      <c r="V3622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109.73333333333332</v>
      </c>
      <c r="P3623" s="12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4">
        <f t="shared" si="452"/>
        <v>42619.935694444444</v>
      </c>
      <c r="T3623" s="14">
        <f t="shared" si="453"/>
        <v>42643.875</v>
      </c>
      <c r="U3623" s="14" t="str">
        <f t="shared" si="454"/>
        <v>Sep</v>
      </c>
      <c r="V3623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100.099</v>
      </c>
      <c r="P3624" s="12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4">
        <f t="shared" si="452"/>
        <v>41877.221886574072</v>
      </c>
      <c r="T3624" s="14">
        <f t="shared" si="453"/>
        <v>41910.140972222223</v>
      </c>
      <c r="U3624" s="14" t="str">
        <f t="shared" si="454"/>
        <v>Aug</v>
      </c>
      <c r="V3624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120</v>
      </c>
      <c r="P3625" s="12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4">
        <f t="shared" si="452"/>
        <v>41828.736921296295</v>
      </c>
      <c r="T3625" s="14">
        <f t="shared" si="453"/>
        <v>41846.291666666664</v>
      </c>
      <c r="U3625" s="14" t="str">
        <f t="shared" si="454"/>
        <v>Jul</v>
      </c>
      <c r="V3625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104.93333333333332</v>
      </c>
      <c r="P3626" s="12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4">
        <f t="shared" si="452"/>
        <v>42545.774189814809</v>
      </c>
      <c r="T3626" s="14">
        <f t="shared" si="453"/>
        <v>42605.774189814809</v>
      </c>
      <c r="U3626" s="14" t="str">
        <f t="shared" si="454"/>
        <v>Jun</v>
      </c>
      <c r="V3626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102.66666666666666</v>
      </c>
      <c r="P3627" s="12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4">
        <f t="shared" si="452"/>
        <v>42157.652511574073</v>
      </c>
      <c r="T3627" s="14">
        <f t="shared" si="453"/>
        <v>42187.652511574073</v>
      </c>
      <c r="U3627" s="14" t="str">
        <f t="shared" si="454"/>
        <v>Jun</v>
      </c>
      <c r="V3627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101.82500000000002</v>
      </c>
      <c r="P3628" s="12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4">
        <f t="shared" si="452"/>
        <v>41846.667326388888</v>
      </c>
      <c r="T3628" s="14">
        <f t="shared" si="453"/>
        <v>41867.667326388888</v>
      </c>
      <c r="U3628" s="14" t="str">
        <f t="shared" si="454"/>
        <v>Jul</v>
      </c>
      <c r="V3628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100</v>
      </c>
      <c r="P3629" s="12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4">
        <f t="shared" si="452"/>
        <v>42460.741747685184</v>
      </c>
      <c r="T3629" s="14">
        <f t="shared" si="453"/>
        <v>42511.165972222225</v>
      </c>
      <c r="U3629" s="14" t="str">
        <f t="shared" si="454"/>
        <v>Mar</v>
      </c>
      <c r="V3629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12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4">
        <f t="shared" si="452"/>
        <v>42291.833287037036</v>
      </c>
      <c r="T3630" s="14">
        <f t="shared" si="453"/>
        <v>42351.874953703707</v>
      </c>
      <c r="U3630" s="14" t="str">
        <f t="shared" si="454"/>
        <v>Oct</v>
      </c>
      <c r="V3630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1.9999999999999998E-4</v>
      </c>
      <c r="P3631" s="12">
        <f t="shared" si="449"/>
        <v>1</v>
      </c>
      <c r="Q3631" t="str">
        <f t="shared" si="450"/>
        <v>theater</v>
      </c>
      <c r="R3631" t="str">
        <f t="shared" si="451"/>
        <v>musical</v>
      </c>
      <c r="S3631" s="14">
        <f t="shared" si="452"/>
        <v>42437.094490740739</v>
      </c>
      <c r="T3631" s="14">
        <f t="shared" si="453"/>
        <v>42495.708333333328</v>
      </c>
      <c r="U3631" s="14" t="str">
        <f t="shared" si="454"/>
        <v>Mar</v>
      </c>
      <c r="V3631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3.3333333333333333E-2</v>
      </c>
      <c r="P3632" s="12">
        <f t="shared" si="449"/>
        <v>1</v>
      </c>
      <c r="Q3632" t="str">
        <f t="shared" si="450"/>
        <v>theater</v>
      </c>
      <c r="R3632" t="str">
        <f t="shared" si="451"/>
        <v>musical</v>
      </c>
      <c r="S3632" s="14">
        <f t="shared" si="452"/>
        <v>41942.84710648148</v>
      </c>
      <c r="T3632" s="14">
        <f t="shared" si="453"/>
        <v>41972.888773148152</v>
      </c>
      <c r="U3632" s="14" t="str">
        <f t="shared" si="454"/>
        <v>Oct</v>
      </c>
      <c r="V3632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51.023391812865491</v>
      </c>
      <c r="P3633" s="12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4">
        <f t="shared" si="452"/>
        <v>41880.753437499996</v>
      </c>
      <c r="T3633" s="14">
        <f t="shared" si="453"/>
        <v>41905.165972222225</v>
      </c>
      <c r="U3633" s="14" t="str">
        <f t="shared" si="454"/>
        <v>Aug</v>
      </c>
      <c r="V3633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20</v>
      </c>
      <c r="P3634" s="12">
        <f t="shared" si="449"/>
        <v>100</v>
      </c>
      <c r="Q3634" t="str">
        <f t="shared" si="450"/>
        <v>theater</v>
      </c>
      <c r="R3634" t="str">
        <f t="shared" si="451"/>
        <v>musical</v>
      </c>
      <c r="S3634" s="14">
        <f t="shared" si="452"/>
        <v>41946.936909722222</v>
      </c>
      <c r="T3634" s="14">
        <f t="shared" si="453"/>
        <v>41966.936909722222</v>
      </c>
      <c r="U3634" s="14" t="str">
        <f t="shared" si="454"/>
        <v>Nov</v>
      </c>
      <c r="V3634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35.24</v>
      </c>
      <c r="P3635" s="12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4">
        <f t="shared" si="452"/>
        <v>42649.623460648145</v>
      </c>
      <c r="T3635" s="14">
        <f t="shared" si="453"/>
        <v>42693.041666666672</v>
      </c>
      <c r="U3635" s="14" t="str">
        <f t="shared" si="454"/>
        <v>Oct</v>
      </c>
      <c r="V3635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4.246666666666667</v>
      </c>
      <c r="P3636" s="12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4">
        <f t="shared" si="452"/>
        <v>42701.166365740741</v>
      </c>
      <c r="T3636" s="14">
        <f t="shared" si="453"/>
        <v>42749.165972222225</v>
      </c>
      <c r="U3636" s="14" t="str">
        <f t="shared" si="454"/>
        <v>Nov</v>
      </c>
      <c r="V3636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36.457142857142856</v>
      </c>
      <c r="P3637" s="12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4">
        <f t="shared" si="452"/>
        <v>42450.88282407407</v>
      </c>
      <c r="T3637" s="14">
        <f t="shared" si="453"/>
        <v>42480.88282407407</v>
      </c>
      <c r="U3637" s="14" t="str">
        <f t="shared" si="454"/>
        <v>Mar</v>
      </c>
      <c r="V3637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12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4">
        <f t="shared" si="452"/>
        <v>42226.694780092599</v>
      </c>
      <c r="T3638" s="14">
        <f t="shared" si="453"/>
        <v>42261.694780092599</v>
      </c>
      <c r="U3638" s="14" t="str">
        <f t="shared" si="454"/>
        <v>Aug</v>
      </c>
      <c r="V3638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30.866666666666664</v>
      </c>
      <c r="P3639" s="12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4">
        <f t="shared" si="452"/>
        <v>41975.700636574074</v>
      </c>
      <c r="T3639" s="14">
        <f t="shared" si="453"/>
        <v>42005.700636574074</v>
      </c>
      <c r="U3639" s="14" t="str">
        <f t="shared" si="454"/>
        <v>Dec</v>
      </c>
      <c r="V3639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6.5454545454545459</v>
      </c>
      <c r="P3640" s="12">
        <f t="shared" si="449"/>
        <v>108</v>
      </c>
      <c r="Q3640" t="str">
        <f t="shared" si="450"/>
        <v>theater</v>
      </c>
      <c r="R3640" t="str">
        <f t="shared" si="451"/>
        <v>musical</v>
      </c>
      <c r="S3640" s="14">
        <f t="shared" si="452"/>
        <v>42053.672824074078</v>
      </c>
      <c r="T3640" s="14">
        <f t="shared" si="453"/>
        <v>42113.631157407406</v>
      </c>
      <c r="U3640" s="14" t="str">
        <f t="shared" si="454"/>
        <v>Feb</v>
      </c>
      <c r="V3640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4.0000000000000001E-3</v>
      </c>
      <c r="P3641" s="12">
        <f t="shared" si="449"/>
        <v>1</v>
      </c>
      <c r="Q3641" t="str">
        <f t="shared" si="450"/>
        <v>theater</v>
      </c>
      <c r="R3641" t="str">
        <f t="shared" si="451"/>
        <v>musical</v>
      </c>
      <c r="S3641" s="14">
        <f t="shared" si="452"/>
        <v>42590.677152777775</v>
      </c>
      <c r="T3641" s="14">
        <f t="shared" si="453"/>
        <v>42650.632638888885</v>
      </c>
      <c r="U3641" s="14" t="str">
        <f t="shared" si="454"/>
        <v>Aug</v>
      </c>
      <c r="V3641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</v>
      </c>
      <c r="P3642" s="1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4">
        <f t="shared" si="452"/>
        <v>42104.781597222223</v>
      </c>
      <c r="T3642" s="14">
        <f t="shared" si="453"/>
        <v>42134.781597222223</v>
      </c>
      <c r="U3642" s="14" t="str">
        <f t="shared" si="454"/>
        <v>Apr</v>
      </c>
      <c r="V3642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12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4">
        <f t="shared" si="452"/>
        <v>41899.627071759263</v>
      </c>
      <c r="T3643" s="14">
        <f t="shared" si="453"/>
        <v>41917.208333333336</v>
      </c>
      <c r="U3643" s="14" t="str">
        <f t="shared" si="454"/>
        <v>Sep</v>
      </c>
      <c r="V3643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2.1428571428571428</v>
      </c>
      <c r="P3644" s="12">
        <f t="shared" si="449"/>
        <v>7.5</v>
      </c>
      <c r="Q3644" t="str">
        <f t="shared" si="450"/>
        <v>theater</v>
      </c>
      <c r="R3644" t="str">
        <f t="shared" si="451"/>
        <v>musical</v>
      </c>
      <c r="S3644" s="14">
        <f t="shared" si="452"/>
        <v>42297.816284722227</v>
      </c>
      <c r="T3644" s="14">
        <f t="shared" si="453"/>
        <v>42338.708333333328</v>
      </c>
      <c r="U3644" s="14" t="str">
        <f t="shared" si="454"/>
        <v>Oct</v>
      </c>
      <c r="V3644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12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4">
        <f t="shared" si="452"/>
        <v>42285.143969907411</v>
      </c>
      <c r="T3645" s="14">
        <f t="shared" si="453"/>
        <v>42325.185636574075</v>
      </c>
      <c r="U3645" s="14" t="str">
        <f t="shared" si="454"/>
        <v>Oct</v>
      </c>
      <c r="V3645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16.420000000000002</v>
      </c>
      <c r="P3646" s="12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4">
        <f t="shared" si="452"/>
        <v>42409.241747685184</v>
      </c>
      <c r="T3646" s="14">
        <f t="shared" si="453"/>
        <v>42437.207638888889</v>
      </c>
      <c r="U3646" s="14" t="str">
        <f t="shared" si="454"/>
        <v>Feb</v>
      </c>
      <c r="V3646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0.1</v>
      </c>
      <c r="P3647" s="12">
        <f t="shared" si="449"/>
        <v>1</v>
      </c>
      <c r="Q3647" t="str">
        <f t="shared" si="450"/>
        <v>theater</v>
      </c>
      <c r="R3647" t="str">
        <f t="shared" si="451"/>
        <v>musical</v>
      </c>
      <c r="S3647" s="14">
        <f t="shared" si="452"/>
        <v>42665.970347222217</v>
      </c>
      <c r="T3647" s="14">
        <f t="shared" si="453"/>
        <v>42696.012013888889</v>
      </c>
      <c r="U3647" s="14" t="str">
        <f t="shared" si="454"/>
        <v>Oct</v>
      </c>
      <c r="V3647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4.8099999999999996</v>
      </c>
      <c r="P3648" s="12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4">
        <f t="shared" si="452"/>
        <v>42140.421319444446</v>
      </c>
      <c r="T3648" s="14">
        <f t="shared" si="453"/>
        <v>42171.979166666672</v>
      </c>
      <c r="U3648" s="14" t="str">
        <f t="shared" si="454"/>
        <v>May</v>
      </c>
      <c r="V3648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6</v>
      </c>
      <c r="P3649" s="12">
        <f t="shared" si="449"/>
        <v>15</v>
      </c>
      <c r="Q3649" t="str">
        <f t="shared" si="450"/>
        <v>theater</v>
      </c>
      <c r="R3649" t="str">
        <f t="shared" si="451"/>
        <v>musical</v>
      </c>
      <c r="S3649" s="14">
        <f t="shared" si="452"/>
        <v>42598.749155092592</v>
      </c>
      <c r="T3649" s="14">
        <f t="shared" si="453"/>
        <v>42643.749155092592</v>
      </c>
      <c r="U3649" s="14" t="str">
        <f t="shared" si="454"/>
        <v>Aug</v>
      </c>
      <c r="V3649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100.38249999999999</v>
      </c>
      <c r="P3650" s="12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4">
        <f t="shared" si="452"/>
        <v>41887.292187500003</v>
      </c>
      <c r="T3650" s="14">
        <f t="shared" si="453"/>
        <v>41917.292187500003</v>
      </c>
      <c r="U3650" s="14" t="str">
        <f t="shared" si="454"/>
        <v>Sep</v>
      </c>
      <c r="V3650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(E3651/D3651)*100</f>
        <v>104</v>
      </c>
      <c r="P3651" s="12">
        <f t="shared" ref="P3651:P3714" si="457">(E3651/L3651)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 - FIND("/",N3651))</f>
        <v>plays</v>
      </c>
      <c r="S3651" s="14">
        <f t="shared" ref="S3651:S3714" si="460">(((J3651/60)/60)/24)+DATE(1970,1,1)</f>
        <v>41780.712893518517</v>
      </c>
      <c r="T3651" s="14">
        <f t="shared" ref="T3651:T3714" si="461">(((I3651/60)/60)/24)+DATE(1970,1,1)</f>
        <v>41806.712893518517</v>
      </c>
      <c r="U3651" s="14" t="str">
        <f t="shared" ref="U3651:U3714" si="462">TEXT(S3651,"mmm")</f>
        <v>May</v>
      </c>
      <c r="V3651">
        <f t="shared" ref="V3651:V3714" si="463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100</v>
      </c>
      <c r="P3652" s="1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4">
        <f t="shared" si="460"/>
        <v>42381.478981481487</v>
      </c>
      <c r="T3652" s="14">
        <f t="shared" si="461"/>
        <v>42402.478981481487</v>
      </c>
      <c r="U3652" s="14" t="str">
        <f t="shared" si="462"/>
        <v>Jan</v>
      </c>
      <c r="V3652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104</v>
      </c>
      <c r="P3653" s="12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4">
        <f t="shared" si="460"/>
        <v>41828.646319444444</v>
      </c>
      <c r="T3653" s="14">
        <f t="shared" si="461"/>
        <v>41861.665972222225</v>
      </c>
      <c r="U3653" s="14" t="str">
        <f t="shared" si="462"/>
        <v>Jul</v>
      </c>
      <c r="V3653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250.66666666666669</v>
      </c>
      <c r="P3654" s="12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4">
        <f t="shared" si="460"/>
        <v>42596.644699074073</v>
      </c>
      <c r="T3654" s="14">
        <f t="shared" si="461"/>
        <v>42607.165972222225</v>
      </c>
      <c r="U3654" s="14" t="str">
        <f t="shared" si="462"/>
        <v>Aug</v>
      </c>
      <c r="V3654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100.49999999999999</v>
      </c>
      <c r="P3655" s="12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4">
        <f t="shared" si="460"/>
        <v>42191.363506944443</v>
      </c>
      <c r="T3655" s="14">
        <f t="shared" si="461"/>
        <v>42221.363506944443</v>
      </c>
      <c r="U3655" s="14" t="str">
        <f t="shared" si="462"/>
        <v>Jul</v>
      </c>
      <c r="V3655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174.4</v>
      </c>
      <c r="P3656" s="12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4">
        <f t="shared" si="460"/>
        <v>42440.416504629626</v>
      </c>
      <c r="T3656" s="14">
        <f t="shared" si="461"/>
        <v>42463.708333333328</v>
      </c>
      <c r="U3656" s="14" t="str">
        <f t="shared" si="462"/>
        <v>Mar</v>
      </c>
      <c r="V3656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116.26</v>
      </c>
      <c r="P3657" s="12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4">
        <f t="shared" si="460"/>
        <v>42173.803217592591</v>
      </c>
      <c r="T3657" s="14">
        <f t="shared" si="461"/>
        <v>42203.290972222225</v>
      </c>
      <c r="U3657" s="14" t="str">
        <f t="shared" si="462"/>
        <v>Jun</v>
      </c>
      <c r="V3657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105.82000000000001</v>
      </c>
      <c r="P3658" s="12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4">
        <f t="shared" si="460"/>
        <v>42737.910138888896</v>
      </c>
      <c r="T3658" s="14">
        <f t="shared" si="461"/>
        <v>42767.957638888889</v>
      </c>
      <c r="U3658" s="14" t="str">
        <f t="shared" si="462"/>
        <v>Jan</v>
      </c>
      <c r="V3658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110.75</v>
      </c>
      <c r="P3659" s="12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4">
        <f t="shared" si="460"/>
        <v>42499.629849537043</v>
      </c>
      <c r="T3659" s="14">
        <f t="shared" si="461"/>
        <v>42522.904166666667</v>
      </c>
      <c r="U3659" s="14" t="str">
        <f t="shared" si="462"/>
        <v>May</v>
      </c>
      <c r="V3659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100.66666666666666</v>
      </c>
      <c r="P3660" s="12">
        <f t="shared" si="457"/>
        <v>75.5</v>
      </c>
      <c r="Q3660" t="str">
        <f t="shared" si="458"/>
        <v>theater</v>
      </c>
      <c r="R3660" t="str">
        <f t="shared" si="459"/>
        <v>plays</v>
      </c>
      <c r="S3660" s="14">
        <f t="shared" si="460"/>
        <v>41775.858564814815</v>
      </c>
      <c r="T3660" s="14">
        <f t="shared" si="461"/>
        <v>41822.165972222225</v>
      </c>
      <c r="U3660" s="14" t="str">
        <f t="shared" si="462"/>
        <v>May</v>
      </c>
      <c r="V3660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102.03333333333333</v>
      </c>
      <c r="P3661" s="12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4">
        <f t="shared" si="460"/>
        <v>42055.277199074073</v>
      </c>
      <c r="T3661" s="14">
        <f t="shared" si="461"/>
        <v>42082.610416666663</v>
      </c>
      <c r="U3661" s="14" t="str">
        <f t="shared" si="462"/>
        <v>Feb</v>
      </c>
      <c r="V3661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100</v>
      </c>
      <c r="P3662" s="1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4">
        <f t="shared" si="460"/>
        <v>41971.881076388891</v>
      </c>
      <c r="T3662" s="14">
        <f t="shared" si="461"/>
        <v>41996.881076388891</v>
      </c>
      <c r="U3662" s="14" t="str">
        <f t="shared" si="462"/>
        <v>Nov</v>
      </c>
      <c r="V3662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111.00000000000001</v>
      </c>
      <c r="P3663" s="12">
        <f t="shared" si="457"/>
        <v>92.5</v>
      </c>
      <c r="Q3663" t="str">
        <f t="shared" si="458"/>
        <v>theater</v>
      </c>
      <c r="R3663" t="str">
        <f t="shared" si="459"/>
        <v>plays</v>
      </c>
      <c r="S3663" s="14">
        <f t="shared" si="460"/>
        <v>42447.896666666667</v>
      </c>
      <c r="T3663" s="14">
        <f t="shared" si="461"/>
        <v>42470.166666666672</v>
      </c>
      <c r="U3663" s="14" t="str">
        <f t="shared" si="462"/>
        <v>Mar</v>
      </c>
      <c r="V3663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101.42500000000001</v>
      </c>
      <c r="P3664" s="12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4">
        <f t="shared" si="460"/>
        <v>42064.220069444447</v>
      </c>
      <c r="T3664" s="14">
        <f t="shared" si="461"/>
        <v>42094.178402777776</v>
      </c>
      <c r="U3664" s="14" t="str">
        <f t="shared" si="462"/>
        <v>Mar</v>
      </c>
      <c r="V3664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104</v>
      </c>
      <c r="P3665" s="12">
        <f t="shared" si="457"/>
        <v>26</v>
      </c>
      <c r="Q3665" t="str">
        <f t="shared" si="458"/>
        <v>theater</v>
      </c>
      <c r="R3665" t="str">
        <f t="shared" si="459"/>
        <v>plays</v>
      </c>
      <c r="S3665" s="14">
        <f t="shared" si="460"/>
        <v>42665.451736111107</v>
      </c>
      <c r="T3665" s="14">
        <f t="shared" si="461"/>
        <v>42725.493402777778</v>
      </c>
      <c r="U3665" s="14" t="str">
        <f t="shared" si="462"/>
        <v>Oct</v>
      </c>
      <c r="V3665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109.375</v>
      </c>
      <c r="P3666" s="12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4">
        <f t="shared" si="460"/>
        <v>42523.248715277776</v>
      </c>
      <c r="T3666" s="14">
        <f t="shared" si="461"/>
        <v>42537.248715277776</v>
      </c>
      <c r="U3666" s="14" t="str">
        <f t="shared" si="462"/>
        <v>Jun</v>
      </c>
      <c r="V3666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115.16129032258064</v>
      </c>
      <c r="P3667" s="12">
        <f t="shared" si="457"/>
        <v>51</v>
      </c>
      <c r="Q3667" t="str">
        <f t="shared" si="458"/>
        <v>theater</v>
      </c>
      <c r="R3667" t="str">
        <f t="shared" si="459"/>
        <v>plays</v>
      </c>
      <c r="S3667" s="14">
        <f t="shared" si="460"/>
        <v>42294.808124999996</v>
      </c>
      <c r="T3667" s="14">
        <f t="shared" si="461"/>
        <v>42305.829166666663</v>
      </c>
      <c r="U3667" s="14" t="str">
        <f t="shared" si="462"/>
        <v>Oct</v>
      </c>
      <c r="V3667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100</v>
      </c>
      <c r="P3668" s="12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4">
        <f t="shared" si="460"/>
        <v>41822.90488425926</v>
      </c>
      <c r="T3668" s="14">
        <f t="shared" si="461"/>
        <v>41844.291666666664</v>
      </c>
      <c r="U3668" s="14" t="str">
        <f t="shared" si="462"/>
        <v>Jul</v>
      </c>
      <c r="V3668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103.17033333333335</v>
      </c>
      <c r="P3669" s="12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4">
        <f t="shared" si="460"/>
        <v>42173.970127314817</v>
      </c>
      <c r="T3669" s="14">
        <f t="shared" si="461"/>
        <v>42203.970127314817</v>
      </c>
      <c r="U3669" s="14" t="str">
        <f t="shared" si="462"/>
        <v>Jun</v>
      </c>
      <c r="V3669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103.49999999999999</v>
      </c>
      <c r="P3670" s="12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4">
        <f t="shared" si="460"/>
        <v>42185.556157407409</v>
      </c>
      <c r="T3670" s="14">
        <f t="shared" si="461"/>
        <v>42208.772916666669</v>
      </c>
      <c r="U3670" s="14" t="str">
        <f t="shared" si="462"/>
        <v>Jun</v>
      </c>
      <c r="V3670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138.19999999999999</v>
      </c>
      <c r="P3671" s="12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4">
        <f t="shared" si="460"/>
        <v>42136.675196759257</v>
      </c>
      <c r="T3671" s="14">
        <f t="shared" si="461"/>
        <v>42166.675196759257</v>
      </c>
      <c r="U3671" s="14" t="str">
        <f t="shared" si="462"/>
        <v>May</v>
      </c>
      <c r="V3671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109.54545454545455</v>
      </c>
      <c r="P3672" s="1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4">
        <f t="shared" si="460"/>
        <v>42142.514016203699</v>
      </c>
      <c r="T3672" s="14">
        <f t="shared" si="461"/>
        <v>42155.958333333328</v>
      </c>
      <c r="U3672" s="14" t="str">
        <f t="shared" si="462"/>
        <v>May</v>
      </c>
      <c r="V3672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100.85714285714286</v>
      </c>
      <c r="P3673" s="12">
        <f t="shared" si="457"/>
        <v>88.25</v>
      </c>
      <c r="Q3673" t="str">
        <f t="shared" si="458"/>
        <v>theater</v>
      </c>
      <c r="R3673" t="str">
        <f t="shared" si="459"/>
        <v>plays</v>
      </c>
      <c r="S3673" s="14">
        <f t="shared" si="460"/>
        <v>41820.62809027778</v>
      </c>
      <c r="T3673" s="14">
        <f t="shared" si="461"/>
        <v>41841.165972222225</v>
      </c>
      <c r="U3673" s="14" t="str">
        <f t="shared" si="462"/>
        <v>Jun</v>
      </c>
      <c r="V3673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101.53333333333335</v>
      </c>
      <c r="P3674" s="12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4">
        <f t="shared" si="460"/>
        <v>41878.946574074071</v>
      </c>
      <c r="T3674" s="14">
        <f t="shared" si="461"/>
        <v>41908.946574074071</v>
      </c>
      <c r="U3674" s="14" t="str">
        <f t="shared" si="462"/>
        <v>Aug</v>
      </c>
      <c r="V3674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113.625</v>
      </c>
      <c r="P3675" s="12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4">
        <f t="shared" si="460"/>
        <v>41914.295104166667</v>
      </c>
      <c r="T3675" s="14">
        <f t="shared" si="461"/>
        <v>41948.536111111112</v>
      </c>
      <c r="U3675" s="14" t="str">
        <f t="shared" si="462"/>
        <v>Oct</v>
      </c>
      <c r="V3675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100</v>
      </c>
      <c r="P3676" s="12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4">
        <f t="shared" si="460"/>
        <v>42556.873020833329</v>
      </c>
      <c r="T3676" s="14">
        <f t="shared" si="461"/>
        <v>42616.873020833329</v>
      </c>
      <c r="U3676" s="14" t="str">
        <f t="shared" si="462"/>
        <v>Jul</v>
      </c>
      <c r="V3676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140</v>
      </c>
      <c r="P3677" s="12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4">
        <f t="shared" si="460"/>
        <v>42493.597013888888</v>
      </c>
      <c r="T3677" s="14">
        <f t="shared" si="461"/>
        <v>42505.958333333328</v>
      </c>
      <c r="U3677" s="14" t="str">
        <f t="shared" si="462"/>
        <v>May</v>
      </c>
      <c r="V3677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128.75</v>
      </c>
      <c r="P3678" s="12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4">
        <f t="shared" si="460"/>
        <v>41876.815787037034</v>
      </c>
      <c r="T3678" s="14">
        <f t="shared" si="461"/>
        <v>41894.815787037034</v>
      </c>
      <c r="U3678" s="14" t="str">
        <f t="shared" si="462"/>
        <v>Aug</v>
      </c>
      <c r="V3678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102.90416666666667</v>
      </c>
      <c r="P3679" s="12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4">
        <f t="shared" si="460"/>
        <v>41802.574282407404</v>
      </c>
      <c r="T3679" s="14">
        <f t="shared" si="461"/>
        <v>41823.165972222225</v>
      </c>
      <c r="U3679" s="14" t="str">
        <f t="shared" si="462"/>
        <v>Jun</v>
      </c>
      <c r="V3679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102.49999999999999</v>
      </c>
      <c r="P3680" s="12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4">
        <f t="shared" si="460"/>
        <v>42120.531226851846</v>
      </c>
      <c r="T3680" s="14">
        <f t="shared" si="461"/>
        <v>42155.531226851846</v>
      </c>
      <c r="U3680" s="14" t="str">
        <f t="shared" si="462"/>
        <v>Apr</v>
      </c>
      <c r="V3680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110.1</v>
      </c>
      <c r="P3681" s="12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4">
        <f t="shared" si="460"/>
        <v>41786.761354166665</v>
      </c>
      <c r="T3681" s="14">
        <f t="shared" si="461"/>
        <v>41821.207638888889</v>
      </c>
      <c r="U3681" s="14" t="str">
        <f t="shared" si="462"/>
        <v>May</v>
      </c>
      <c r="V3681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112.76666666666667</v>
      </c>
      <c r="P3682" s="12">
        <f t="shared" si="457"/>
        <v>99.5</v>
      </c>
      <c r="Q3682" t="str">
        <f t="shared" si="458"/>
        <v>theater</v>
      </c>
      <c r="R3682" t="str">
        <f t="shared" si="459"/>
        <v>plays</v>
      </c>
      <c r="S3682" s="14">
        <f t="shared" si="460"/>
        <v>42627.454097222217</v>
      </c>
      <c r="T3682" s="14">
        <f t="shared" si="461"/>
        <v>42648.454097222217</v>
      </c>
      <c r="U3682" s="14" t="str">
        <f t="shared" si="462"/>
        <v>Sep</v>
      </c>
      <c r="V3682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111.9</v>
      </c>
      <c r="P3683" s="12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4">
        <f t="shared" si="460"/>
        <v>42374.651504629626</v>
      </c>
      <c r="T3683" s="14">
        <f t="shared" si="461"/>
        <v>42384.651504629626</v>
      </c>
      <c r="U3683" s="14" t="str">
        <f t="shared" si="462"/>
        <v>Jan</v>
      </c>
      <c r="V3683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139.19999999999999</v>
      </c>
      <c r="P3684" s="12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4">
        <f t="shared" si="460"/>
        <v>41772.685393518521</v>
      </c>
      <c r="T3684" s="14">
        <f t="shared" si="461"/>
        <v>41806.290972222225</v>
      </c>
      <c r="U3684" s="14" t="str">
        <f t="shared" si="462"/>
        <v>May</v>
      </c>
      <c r="V3684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110.85714285714286</v>
      </c>
      <c r="P3685" s="12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4">
        <f t="shared" si="460"/>
        <v>42633.116851851853</v>
      </c>
      <c r="T3685" s="14">
        <f t="shared" si="461"/>
        <v>42663.116851851853</v>
      </c>
      <c r="U3685" s="14" t="str">
        <f t="shared" si="462"/>
        <v>Sep</v>
      </c>
      <c r="V3685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139.06666666666666</v>
      </c>
      <c r="P3686" s="12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4">
        <f t="shared" si="460"/>
        <v>42219.180393518516</v>
      </c>
      <c r="T3686" s="14">
        <f t="shared" si="461"/>
        <v>42249.180393518516</v>
      </c>
      <c r="U3686" s="14" t="str">
        <f t="shared" si="462"/>
        <v>Aug</v>
      </c>
      <c r="V3686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105.69999999999999</v>
      </c>
      <c r="P3687" s="12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4">
        <f t="shared" si="460"/>
        <v>41753.593275462961</v>
      </c>
      <c r="T3687" s="14">
        <f t="shared" si="461"/>
        <v>41778.875</v>
      </c>
      <c r="U3687" s="14" t="str">
        <f t="shared" si="462"/>
        <v>Apr</v>
      </c>
      <c r="V3687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101.42857142857142</v>
      </c>
      <c r="P3688" s="12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4">
        <f t="shared" si="460"/>
        <v>42230.662731481483</v>
      </c>
      <c r="T3688" s="14">
        <f t="shared" si="461"/>
        <v>42245.165972222225</v>
      </c>
      <c r="U3688" s="14" t="str">
        <f t="shared" si="462"/>
        <v>Aug</v>
      </c>
      <c r="V3688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100.245</v>
      </c>
      <c r="P3689" s="12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4">
        <f t="shared" si="460"/>
        <v>41787.218229166669</v>
      </c>
      <c r="T3689" s="14">
        <f t="shared" si="461"/>
        <v>41817.218229166669</v>
      </c>
      <c r="U3689" s="14" t="str">
        <f t="shared" si="462"/>
        <v>May</v>
      </c>
      <c r="V3689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109.16666666666666</v>
      </c>
      <c r="P3690" s="12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4">
        <f t="shared" si="460"/>
        <v>41829.787083333329</v>
      </c>
      <c r="T3690" s="14">
        <f t="shared" si="461"/>
        <v>41859.787083333329</v>
      </c>
      <c r="U3690" s="14" t="str">
        <f t="shared" si="462"/>
        <v>Jul</v>
      </c>
      <c r="V3690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118.33333333333333</v>
      </c>
      <c r="P3691" s="12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4">
        <f t="shared" si="460"/>
        <v>42147.826840277776</v>
      </c>
      <c r="T3691" s="14">
        <f t="shared" si="461"/>
        <v>42176.934027777781</v>
      </c>
      <c r="U3691" s="14" t="str">
        <f t="shared" si="462"/>
        <v>May</v>
      </c>
      <c r="V3691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120</v>
      </c>
      <c r="P3692" s="1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4">
        <f t="shared" si="460"/>
        <v>41940.598182870373</v>
      </c>
      <c r="T3692" s="14">
        <f t="shared" si="461"/>
        <v>41970.639849537038</v>
      </c>
      <c r="U3692" s="14" t="str">
        <f t="shared" si="462"/>
        <v>Oct</v>
      </c>
      <c r="V3692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127.96000000000001</v>
      </c>
      <c r="P3693" s="12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4">
        <f t="shared" si="460"/>
        <v>42020.700567129628</v>
      </c>
      <c r="T3693" s="14">
        <f t="shared" si="461"/>
        <v>42065.207638888889</v>
      </c>
      <c r="U3693" s="14" t="str">
        <f t="shared" si="462"/>
        <v>Jan</v>
      </c>
      <c r="V3693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126</v>
      </c>
      <c r="P3694" s="12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4">
        <f t="shared" si="460"/>
        <v>41891.96503472222</v>
      </c>
      <c r="T3694" s="14">
        <f t="shared" si="461"/>
        <v>41901</v>
      </c>
      <c r="U3694" s="14" t="str">
        <f t="shared" si="462"/>
        <v>Sep</v>
      </c>
      <c r="V3694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129.12912912912913</v>
      </c>
      <c r="P3695" s="12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4">
        <f t="shared" si="460"/>
        <v>42309.191307870366</v>
      </c>
      <c r="T3695" s="14">
        <f t="shared" si="461"/>
        <v>42338.9375</v>
      </c>
      <c r="U3695" s="14" t="str">
        <f t="shared" si="462"/>
        <v>Nov</v>
      </c>
      <c r="V3695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107.42857142857143</v>
      </c>
      <c r="P3696" s="12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4">
        <f t="shared" si="460"/>
        <v>42490.133877314816</v>
      </c>
      <c r="T3696" s="14">
        <f t="shared" si="461"/>
        <v>42527.083333333328</v>
      </c>
      <c r="U3696" s="14" t="str">
        <f t="shared" si="462"/>
        <v>Apr</v>
      </c>
      <c r="V3696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100.125</v>
      </c>
      <c r="P3697" s="12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4">
        <f t="shared" si="460"/>
        <v>41995.870486111111</v>
      </c>
      <c r="T3697" s="14">
        <f t="shared" si="461"/>
        <v>42015.870486111111</v>
      </c>
      <c r="U3697" s="14" t="str">
        <f t="shared" si="462"/>
        <v>Dec</v>
      </c>
      <c r="V3697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155</v>
      </c>
      <c r="P3698" s="12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4">
        <f t="shared" si="460"/>
        <v>41988.617083333331</v>
      </c>
      <c r="T3698" s="14">
        <f t="shared" si="461"/>
        <v>42048.617083333331</v>
      </c>
      <c r="U3698" s="14" t="str">
        <f t="shared" si="462"/>
        <v>Dec</v>
      </c>
      <c r="V3698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108</v>
      </c>
      <c r="P3699" s="12">
        <f t="shared" si="457"/>
        <v>72</v>
      </c>
      <c r="Q3699" t="str">
        <f t="shared" si="458"/>
        <v>theater</v>
      </c>
      <c r="R3699" t="str">
        <f t="shared" si="459"/>
        <v>plays</v>
      </c>
      <c r="S3699" s="14">
        <f t="shared" si="460"/>
        <v>42479.465833333335</v>
      </c>
      <c r="T3699" s="14">
        <f t="shared" si="461"/>
        <v>42500.465833333335</v>
      </c>
      <c r="U3699" s="14" t="str">
        <f t="shared" si="462"/>
        <v>Apr</v>
      </c>
      <c r="V3699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110.52</v>
      </c>
      <c r="P3700" s="12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4">
        <f t="shared" si="460"/>
        <v>42401.806562500002</v>
      </c>
      <c r="T3700" s="14">
        <f t="shared" si="461"/>
        <v>42431.806562500002</v>
      </c>
      <c r="U3700" s="14" t="str">
        <f t="shared" si="462"/>
        <v>Feb</v>
      </c>
      <c r="V3700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100.8</v>
      </c>
      <c r="P3701" s="12">
        <f t="shared" si="457"/>
        <v>63</v>
      </c>
      <c r="Q3701" t="str">
        <f t="shared" si="458"/>
        <v>theater</v>
      </c>
      <c r="R3701" t="str">
        <f t="shared" si="459"/>
        <v>plays</v>
      </c>
      <c r="S3701" s="14">
        <f t="shared" si="460"/>
        <v>41897.602037037039</v>
      </c>
      <c r="T3701" s="14">
        <f t="shared" si="461"/>
        <v>41927.602037037039</v>
      </c>
      <c r="U3701" s="14" t="str">
        <f t="shared" si="462"/>
        <v>Sep</v>
      </c>
      <c r="V3701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121.2</v>
      </c>
      <c r="P3702" s="1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4">
        <f t="shared" si="460"/>
        <v>41882.585648148146</v>
      </c>
      <c r="T3702" s="14">
        <f t="shared" si="461"/>
        <v>41912.666666666664</v>
      </c>
      <c r="U3702" s="14" t="str">
        <f t="shared" si="462"/>
        <v>Aug</v>
      </c>
      <c r="V3702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100.33333333333334</v>
      </c>
      <c r="P3703" s="12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4">
        <f t="shared" si="460"/>
        <v>42129.541585648149</v>
      </c>
      <c r="T3703" s="14">
        <f t="shared" si="461"/>
        <v>42159.541585648149</v>
      </c>
      <c r="U3703" s="14" t="str">
        <f t="shared" si="462"/>
        <v>May</v>
      </c>
      <c r="V3703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109.16666666666666</v>
      </c>
      <c r="P3704" s="12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4">
        <f t="shared" si="460"/>
        <v>42524.53800925926</v>
      </c>
      <c r="T3704" s="14">
        <f t="shared" si="461"/>
        <v>42561.957638888889</v>
      </c>
      <c r="U3704" s="14" t="str">
        <f t="shared" si="462"/>
        <v>Jun</v>
      </c>
      <c r="V3704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123.42857142857142</v>
      </c>
      <c r="P3705" s="12">
        <f t="shared" si="457"/>
        <v>43.2</v>
      </c>
      <c r="Q3705" t="str">
        <f t="shared" si="458"/>
        <v>theater</v>
      </c>
      <c r="R3705" t="str">
        <f t="shared" si="459"/>
        <v>plays</v>
      </c>
      <c r="S3705" s="14">
        <f t="shared" si="460"/>
        <v>42556.504490740743</v>
      </c>
      <c r="T3705" s="14">
        <f t="shared" si="461"/>
        <v>42595.290972222225</v>
      </c>
      <c r="U3705" s="14" t="str">
        <f t="shared" si="462"/>
        <v>Jul</v>
      </c>
      <c r="V3705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136.33666666666667</v>
      </c>
      <c r="P3706" s="12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4">
        <f t="shared" si="460"/>
        <v>42461.689745370371</v>
      </c>
      <c r="T3706" s="14">
        <f t="shared" si="461"/>
        <v>42521.689745370371</v>
      </c>
      <c r="U3706" s="14" t="str">
        <f t="shared" si="462"/>
        <v>Apr</v>
      </c>
      <c r="V3706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103.46657233816768</v>
      </c>
      <c r="P3707" s="12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4">
        <f t="shared" si="460"/>
        <v>41792.542986111112</v>
      </c>
      <c r="T3707" s="14">
        <f t="shared" si="461"/>
        <v>41813.75</v>
      </c>
      <c r="U3707" s="14" t="str">
        <f t="shared" si="462"/>
        <v>Jun</v>
      </c>
      <c r="V3707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121.33333333333334</v>
      </c>
      <c r="P3708" s="12">
        <f t="shared" si="457"/>
        <v>140</v>
      </c>
      <c r="Q3708" t="str">
        <f t="shared" si="458"/>
        <v>theater</v>
      </c>
      <c r="R3708" t="str">
        <f t="shared" si="459"/>
        <v>plays</v>
      </c>
      <c r="S3708" s="14">
        <f t="shared" si="460"/>
        <v>41879.913761574076</v>
      </c>
      <c r="T3708" s="14">
        <f t="shared" si="461"/>
        <v>41894.913761574076</v>
      </c>
      <c r="U3708" s="14" t="str">
        <f t="shared" si="462"/>
        <v>Aug</v>
      </c>
      <c r="V3708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186</v>
      </c>
      <c r="P3709" s="12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4">
        <f t="shared" si="460"/>
        <v>42552.048356481479</v>
      </c>
      <c r="T3709" s="14">
        <f t="shared" si="461"/>
        <v>42573.226388888885</v>
      </c>
      <c r="U3709" s="14" t="str">
        <f t="shared" si="462"/>
        <v>Jul</v>
      </c>
      <c r="V3709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300</v>
      </c>
      <c r="P3710" s="12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4">
        <f t="shared" si="460"/>
        <v>41810.142199074071</v>
      </c>
      <c r="T3710" s="14">
        <f t="shared" si="461"/>
        <v>41824.142199074071</v>
      </c>
      <c r="U3710" s="14" t="str">
        <f t="shared" si="462"/>
        <v>Jun</v>
      </c>
      <c r="V3710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108.25</v>
      </c>
      <c r="P3711" s="12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4">
        <f t="shared" si="460"/>
        <v>41785.707708333335</v>
      </c>
      <c r="T3711" s="14">
        <f t="shared" si="461"/>
        <v>41815.707708333335</v>
      </c>
      <c r="U3711" s="14" t="str">
        <f t="shared" si="462"/>
        <v>May</v>
      </c>
      <c r="V3711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141.15384615384616</v>
      </c>
      <c r="P3712" s="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4">
        <f t="shared" si="460"/>
        <v>42072.576249999998</v>
      </c>
      <c r="T3712" s="14">
        <f t="shared" si="461"/>
        <v>42097.576249999998</v>
      </c>
      <c r="U3712" s="14" t="str">
        <f t="shared" si="462"/>
        <v>Mar</v>
      </c>
      <c r="V3712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113.99999999999999</v>
      </c>
      <c r="P3713" s="12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4">
        <f t="shared" si="460"/>
        <v>41779.724224537036</v>
      </c>
      <c r="T3713" s="14">
        <f t="shared" si="461"/>
        <v>41805.666666666664</v>
      </c>
      <c r="U3713" s="14" t="str">
        <f t="shared" si="462"/>
        <v>May</v>
      </c>
      <c r="V3713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153.73333333333335</v>
      </c>
      <c r="P3714" s="12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4">
        <f t="shared" si="460"/>
        <v>42134.172071759262</v>
      </c>
      <c r="T3714" s="14">
        <f t="shared" si="461"/>
        <v>42155.290972222225</v>
      </c>
      <c r="U3714" s="14" t="str">
        <f t="shared" si="462"/>
        <v>May</v>
      </c>
      <c r="V3714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(E3715/D3715)*100</f>
        <v>101.49999999999999</v>
      </c>
      <c r="P3715" s="12">
        <f t="shared" ref="P3715:P3778" si="465">(E3715/L3715)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 - FIND("/",N3715))</f>
        <v>plays</v>
      </c>
      <c r="S3715" s="14">
        <f t="shared" ref="S3715:S3778" si="468">(((J3715/60)/60)/24)+DATE(1970,1,1)</f>
        <v>42505.738032407404</v>
      </c>
      <c r="T3715" s="14">
        <f t="shared" ref="T3715:T3778" si="469">(((I3715/60)/60)/24)+DATE(1970,1,1)</f>
        <v>42525.738032407404</v>
      </c>
      <c r="U3715" s="14" t="str">
        <f t="shared" ref="U3715:U3778" si="470">TEXT(S3715,"mmm")</f>
        <v>May</v>
      </c>
      <c r="V3715">
        <f t="shared" ref="V3715:V3778" si="471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102.35000000000001</v>
      </c>
      <c r="P3716" s="12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4">
        <f t="shared" si="468"/>
        <v>42118.556331018524</v>
      </c>
      <c r="T3716" s="14">
        <f t="shared" si="469"/>
        <v>42150.165972222225</v>
      </c>
      <c r="U3716" s="14" t="str">
        <f t="shared" si="470"/>
        <v>Apr</v>
      </c>
      <c r="V3716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102.57142857142858</v>
      </c>
      <c r="P3717" s="12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4">
        <f t="shared" si="468"/>
        <v>42036.995590277773</v>
      </c>
      <c r="T3717" s="14">
        <f t="shared" si="469"/>
        <v>42094.536111111112</v>
      </c>
      <c r="U3717" s="14" t="str">
        <f t="shared" si="470"/>
        <v>Feb</v>
      </c>
      <c r="V3717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155.75</v>
      </c>
      <c r="P3718" s="12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4">
        <f t="shared" si="468"/>
        <v>42360.887835648144</v>
      </c>
      <c r="T3718" s="14">
        <f t="shared" si="469"/>
        <v>42390.887835648144</v>
      </c>
      <c r="U3718" s="14" t="str">
        <f t="shared" si="470"/>
        <v>Dec</v>
      </c>
      <c r="V3718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100.75</v>
      </c>
      <c r="P3719" s="12">
        <f t="shared" si="465"/>
        <v>310</v>
      </c>
      <c r="Q3719" t="str">
        <f t="shared" si="466"/>
        <v>theater</v>
      </c>
      <c r="R3719" t="str">
        <f t="shared" si="467"/>
        <v>plays</v>
      </c>
      <c r="S3719" s="14">
        <f t="shared" si="468"/>
        <v>42102.866307870368</v>
      </c>
      <c r="T3719" s="14">
        <f t="shared" si="469"/>
        <v>42133.866307870368</v>
      </c>
      <c r="U3719" s="14" t="str">
        <f t="shared" si="470"/>
        <v>Apr</v>
      </c>
      <c r="V3719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239.4</v>
      </c>
      <c r="P3720" s="12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4">
        <f t="shared" si="468"/>
        <v>42032.716145833328</v>
      </c>
      <c r="T3720" s="14">
        <f t="shared" si="469"/>
        <v>42062.716145833328</v>
      </c>
      <c r="U3720" s="14" t="str">
        <f t="shared" si="470"/>
        <v>Jan</v>
      </c>
      <c r="V3720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210</v>
      </c>
      <c r="P3721" s="12">
        <f t="shared" si="465"/>
        <v>105</v>
      </c>
      <c r="Q3721" t="str">
        <f t="shared" si="466"/>
        <v>theater</v>
      </c>
      <c r="R3721" t="str">
        <f t="shared" si="467"/>
        <v>plays</v>
      </c>
      <c r="S3721" s="14">
        <f t="shared" si="468"/>
        <v>42147.729930555557</v>
      </c>
      <c r="T3721" s="14">
        <f t="shared" si="469"/>
        <v>42177.729930555557</v>
      </c>
      <c r="U3721" s="14" t="str">
        <f t="shared" si="470"/>
        <v>May</v>
      </c>
      <c r="V3721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104.51515151515152</v>
      </c>
      <c r="P3722" s="1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4">
        <f t="shared" si="468"/>
        <v>42165.993125000001</v>
      </c>
      <c r="T3722" s="14">
        <f t="shared" si="469"/>
        <v>42187.993125000001</v>
      </c>
      <c r="U3722" s="14" t="str">
        <f t="shared" si="470"/>
        <v>Jun</v>
      </c>
      <c r="V3722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100.8</v>
      </c>
      <c r="P3723" s="12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4">
        <f t="shared" si="468"/>
        <v>41927.936157407406</v>
      </c>
      <c r="T3723" s="14">
        <f t="shared" si="469"/>
        <v>41948.977824074071</v>
      </c>
      <c r="U3723" s="14" t="str">
        <f t="shared" si="470"/>
        <v>Oct</v>
      </c>
      <c r="V3723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111.20000000000002</v>
      </c>
      <c r="P3724" s="12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4">
        <f t="shared" si="468"/>
        <v>42381.671840277777</v>
      </c>
      <c r="T3724" s="14">
        <f t="shared" si="469"/>
        <v>42411.957638888889</v>
      </c>
      <c r="U3724" s="14" t="str">
        <f t="shared" si="470"/>
        <v>Jan</v>
      </c>
      <c r="V3724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102.04444444444445</v>
      </c>
      <c r="P3725" s="12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4">
        <f t="shared" si="468"/>
        <v>41943.753032407411</v>
      </c>
      <c r="T3725" s="14">
        <f t="shared" si="469"/>
        <v>41973.794699074075</v>
      </c>
      <c r="U3725" s="14" t="str">
        <f t="shared" si="470"/>
        <v>Oct</v>
      </c>
      <c r="V3725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102.54767441860466</v>
      </c>
      <c r="P3726" s="12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4">
        <f t="shared" si="468"/>
        <v>42465.491435185191</v>
      </c>
      <c r="T3726" s="14">
        <f t="shared" si="469"/>
        <v>42494.958333333328</v>
      </c>
      <c r="U3726" s="14" t="str">
        <f t="shared" si="470"/>
        <v>Apr</v>
      </c>
      <c r="V3726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127</v>
      </c>
      <c r="P3727" s="12">
        <f t="shared" si="465"/>
        <v>25.4</v>
      </c>
      <c r="Q3727" t="str">
        <f t="shared" si="466"/>
        <v>theater</v>
      </c>
      <c r="R3727" t="str">
        <f t="shared" si="467"/>
        <v>plays</v>
      </c>
      <c r="S3727" s="14">
        <f t="shared" si="468"/>
        <v>42401.945219907408</v>
      </c>
      <c r="T3727" s="14">
        <f t="shared" si="469"/>
        <v>42418.895833333328</v>
      </c>
      <c r="U3727" s="14" t="str">
        <f t="shared" si="470"/>
        <v>Feb</v>
      </c>
      <c r="V3727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338.70588235294122</v>
      </c>
      <c r="P3728" s="12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4">
        <f t="shared" si="468"/>
        <v>42462.140868055561</v>
      </c>
      <c r="T3728" s="14">
        <f t="shared" si="469"/>
        <v>42489.875</v>
      </c>
      <c r="U3728" s="14" t="str">
        <f t="shared" si="470"/>
        <v>Apr</v>
      </c>
      <c r="V3728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100.75</v>
      </c>
      <c r="P3729" s="12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4">
        <f t="shared" si="468"/>
        <v>42632.348310185189</v>
      </c>
      <c r="T3729" s="14">
        <f t="shared" si="469"/>
        <v>42663.204861111109</v>
      </c>
      <c r="U3729" s="14" t="str">
        <f t="shared" si="470"/>
        <v>Sep</v>
      </c>
      <c r="V3729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</v>
      </c>
      <c r="P3730" s="12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4">
        <f t="shared" si="468"/>
        <v>42205.171018518522</v>
      </c>
      <c r="T3730" s="14">
        <f t="shared" si="469"/>
        <v>42235.171018518522</v>
      </c>
      <c r="U3730" s="14" t="str">
        <f t="shared" si="470"/>
        <v>Jul</v>
      </c>
      <c r="V3730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</v>
      </c>
      <c r="P3731" s="12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4">
        <f t="shared" si="468"/>
        <v>42041.205000000002</v>
      </c>
      <c r="T3731" s="14">
        <f t="shared" si="469"/>
        <v>42086.16333333333</v>
      </c>
      <c r="U3731" s="14" t="str">
        <f t="shared" si="470"/>
        <v>Feb</v>
      </c>
      <c r="V3731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10</v>
      </c>
      <c r="P3732" s="12">
        <f t="shared" si="465"/>
        <v>100</v>
      </c>
      <c r="Q3732" t="str">
        <f t="shared" si="466"/>
        <v>theater</v>
      </c>
      <c r="R3732" t="str">
        <f t="shared" si="467"/>
        <v>plays</v>
      </c>
      <c r="S3732" s="14">
        <f t="shared" si="468"/>
        <v>42203.677766203706</v>
      </c>
      <c r="T3732" s="14">
        <f t="shared" si="469"/>
        <v>42233.677766203706</v>
      </c>
      <c r="U3732" s="14" t="str">
        <f t="shared" si="470"/>
        <v>Jul</v>
      </c>
      <c r="V3732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11.272727272727273</v>
      </c>
      <c r="P3733" s="12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4">
        <f t="shared" si="468"/>
        <v>41983.752847222218</v>
      </c>
      <c r="T3733" s="14">
        <f t="shared" si="469"/>
        <v>42014.140972222223</v>
      </c>
      <c r="U3733" s="14" t="str">
        <f t="shared" si="470"/>
        <v>Dec</v>
      </c>
      <c r="V3733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15.411764705882353</v>
      </c>
      <c r="P3734" s="12">
        <f t="shared" si="465"/>
        <v>32.75</v>
      </c>
      <c r="Q3734" t="str">
        <f t="shared" si="466"/>
        <v>theater</v>
      </c>
      <c r="R3734" t="str">
        <f t="shared" si="467"/>
        <v>plays</v>
      </c>
      <c r="S3734" s="14">
        <f t="shared" si="468"/>
        <v>41968.677465277782</v>
      </c>
      <c r="T3734" s="14">
        <f t="shared" si="469"/>
        <v>42028.5</v>
      </c>
      <c r="U3734" s="14" t="str">
        <f t="shared" si="470"/>
        <v>Nov</v>
      </c>
      <c r="V3734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12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4">
        <f t="shared" si="468"/>
        <v>42103.024398148147</v>
      </c>
      <c r="T3735" s="14">
        <f t="shared" si="469"/>
        <v>42112.9375</v>
      </c>
      <c r="U3735" s="14" t="str">
        <f t="shared" si="470"/>
        <v>Apr</v>
      </c>
      <c r="V3735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28.466666666666669</v>
      </c>
      <c r="P3736" s="12">
        <f t="shared" si="465"/>
        <v>61</v>
      </c>
      <c r="Q3736" t="str">
        <f t="shared" si="466"/>
        <v>theater</v>
      </c>
      <c r="R3736" t="str">
        <f t="shared" si="467"/>
        <v>plays</v>
      </c>
      <c r="S3736" s="14">
        <f t="shared" si="468"/>
        <v>42089.901574074072</v>
      </c>
      <c r="T3736" s="14">
        <f t="shared" si="469"/>
        <v>42149.901574074072</v>
      </c>
      <c r="U3736" s="14" t="str">
        <f t="shared" si="470"/>
        <v>Mar</v>
      </c>
      <c r="V3736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13.333333333333334</v>
      </c>
      <c r="P3737" s="12">
        <f t="shared" si="465"/>
        <v>10</v>
      </c>
      <c r="Q3737" t="str">
        <f t="shared" si="466"/>
        <v>theater</v>
      </c>
      <c r="R3737" t="str">
        <f t="shared" si="467"/>
        <v>plays</v>
      </c>
      <c r="S3737" s="14">
        <f t="shared" si="468"/>
        <v>42122.693159722221</v>
      </c>
      <c r="T3737" s="14">
        <f t="shared" si="469"/>
        <v>42152.693159722221</v>
      </c>
      <c r="U3737" s="14" t="str">
        <f t="shared" si="470"/>
        <v>Apr</v>
      </c>
      <c r="V3737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0.66666666666666674</v>
      </c>
      <c r="P3738" s="12">
        <f t="shared" si="465"/>
        <v>10</v>
      </c>
      <c r="Q3738" t="str">
        <f t="shared" si="466"/>
        <v>theater</v>
      </c>
      <c r="R3738" t="str">
        <f t="shared" si="467"/>
        <v>plays</v>
      </c>
      <c r="S3738" s="14">
        <f t="shared" si="468"/>
        <v>42048.711724537032</v>
      </c>
      <c r="T3738" s="14">
        <f t="shared" si="469"/>
        <v>42086.75</v>
      </c>
      <c r="U3738" s="14" t="str">
        <f t="shared" si="470"/>
        <v>Feb</v>
      </c>
      <c r="V3738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21.428571428571427</v>
      </c>
      <c r="P3739" s="12">
        <f t="shared" si="465"/>
        <v>37.5</v>
      </c>
      <c r="Q3739" t="str">
        <f t="shared" si="466"/>
        <v>theater</v>
      </c>
      <c r="R3739" t="str">
        <f t="shared" si="467"/>
        <v>plays</v>
      </c>
      <c r="S3739" s="14">
        <f t="shared" si="468"/>
        <v>42297.691006944442</v>
      </c>
      <c r="T3739" s="14">
        <f t="shared" si="469"/>
        <v>42320.290972222225</v>
      </c>
      <c r="U3739" s="14" t="str">
        <f t="shared" si="470"/>
        <v>Oct</v>
      </c>
      <c r="V3739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18</v>
      </c>
      <c r="P3740" s="12">
        <f t="shared" si="465"/>
        <v>45</v>
      </c>
      <c r="Q3740" t="str">
        <f t="shared" si="466"/>
        <v>theater</v>
      </c>
      <c r="R3740" t="str">
        <f t="shared" si="467"/>
        <v>plays</v>
      </c>
      <c r="S3740" s="14">
        <f t="shared" si="468"/>
        <v>41813.938715277778</v>
      </c>
      <c r="T3740" s="14">
        <f t="shared" si="469"/>
        <v>41835.916666666664</v>
      </c>
      <c r="U3740" s="14" t="str">
        <f t="shared" si="470"/>
        <v>Jun</v>
      </c>
      <c r="V3740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20.125</v>
      </c>
      <c r="P3741" s="12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4">
        <f t="shared" si="468"/>
        <v>42548.449861111112</v>
      </c>
      <c r="T3741" s="14">
        <f t="shared" si="469"/>
        <v>42568.449861111112</v>
      </c>
      <c r="U3741" s="14" t="str">
        <f t="shared" si="470"/>
        <v>Jun</v>
      </c>
      <c r="V3741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17.899999999999999</v>
      </c>
      <c r="P3742" s="1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4">
        <f t="shared" si="468"/>
        <v>41833.089756944442</v>
      </c>
      <c r="T3742" s="14">
        <f t="shared" si="469"/>
        <v>41863.079143518517</v>
      </c>
      <c r="U3742" s="14" t="str">
        <f t="shared" si="470"/>
        <v>Jul</v>
      </c>
      <c r="V3742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12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4">
        <f t="shared" si="468"/>
        <v>42325.920717592591</v>
      </c>
      <c r="T3743" s="14">
        <f t="shared" si="469"/>
        <v>42355.920717592591</v>
      </c>
      <c r="U3743" s="14" t="str">
        <f t="shared" si="470"/>
        <v>Nov</v>
      </c>
      <c r="V3743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2</v>
      </c>
      <c r="P3744" s="12">
        <f t="shared" si="465"/>
        <v>25</v>
      </c>
      <c r="Q3744" t="str">
        <f t="shared" si="466"/>
        <v>theater</v>
      </c>
      <c r="R3744" t="str">
        <f t="shared" si="467"/>
        <v>plays</v>
      </c>
      <c r="S3744" s="14">
        <f t="shared" si="468"/>
        <v>41858.214629629627</v>
      </c>
      <c r="T3744" s="14">
        <f t="shared" si="469"/>
        <v>41888.214629629627</v>
      </c>
      <c r="U3744" s="14" t="str">
        <f t="shared" si="470"/>
        <v>Aug</v>
      </c>
      <c r="V3744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12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4">
        <f t="shared" si="468"/>
        <v>41793.710231481484</v>
      </c>
      <c r="T3745" s="14">
        <f t="shared" si="469"/>
        <v>41823.710231481484</v>
      </c>
      <c r="U3745" s="14" t="str">
        <f t="shared" si="470"/>
        <v>Jun</v>
      </c>
      <c r="V3745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12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4">
        <f t="shared" si="468"/>
        <v>41793.814259259263</v>
      </c>
      <c r="T3746" s="14">
        <f t="shared" si="469"/>
        <v>41825.165972222225</v>
      </c>
      <c r="U3746" s="14" t="str">
        <f t="shared" si="470"/>
        <v>Jun</v>
      </c>
      <c r="V3746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10</v>
      </c>
      <c r="P3747" s="12">
        <f t="shared" si="465"/>
        <v>10</v>
      </c>
      <c r="Q3747" t="str">
        <f t="shared" si="466"/>
        <v>theater</v>
      </c>
      <c r="R3747" t="str">
        <f t="shared" si="467"/>
        <v>plays</v>
      </c>
      <c r="S3747" s="14">
        <f t="shared" si="468"/>
        <v>41831.697939814818</v>
      </c>
      <c r="T3747" s="14">
        <f t="shared" si="469"/>
        <v>41861.697939814818</v>
      </c>
      <c r="U3747" s="14" t="str">
        <f t="shared" si="470"/>
        <v>Jul</v>
      </c>
      <c r="V3747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</v>
      </c>
      <c r="P3748" s="12">
        <f t="shared" si="465"/>
        <v>202</v>
      </c>
      <c r="Q3748" t="str">
        <f t="shared" si="466"/>
        <v>theater</v>
      </c>
      <c r="R3748" t="str">
        <f t="shared" si="467"/>
        <v>plays</v>
      </c>
      <c r="S3748" s="14">
        <f t="shared" si="468"/>
        <v>42621.389340277776</v>
      </c>
      <c r="T3748" s="14">
        <f t="shared" si="469"/>
        <v>42651.389340277776</v>
      </c>
      <c r="U3748" s="14" t="str">
        <f t="shared" si="470"/>
        <v>Sep</v>
      </c>
      <c r="V3748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1</v>
      </c>
      <c r="P3749" s="12">
        <f t="shared" si="465"/>
        <v>25</v>
      </c>
      <c r="Q3749" t="str">
        <f t="shared" si="466"/>
        <v>theater</v>
      </c>
      <c r="R3749" t="str">
        <f t="shared" si="467"/>
        <v>plays</v>
      </c>
      <c r="S3749" s="14">
        <f t="shared" si="468"/>
        <v>42164.299722222218</v>
      </c>
      <c r="T3749" s="14">
        <f t="shared" si="469"/>
        <v>42190.957638888889</v>
      </c>
      <c r="U3749" s="14" t="str">
        <f t="shared" si="470"/>
        <v>Jun</v>
      </c>
      <c r="V3749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103.52</v>
      </c>
      <c r="P3750" s="12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4">
        <f t="shared" si="468"/>
        <v>42395.706435185188</v>
      </c>
      <c r="T3750" s="14">
        <f t="shared" si="469"/>
        <v>42416.249305555553</v>
      </c>
      <c r="U3750" s="14" t="str">
        <f t="shared" si="470"/>
        <v>Jan</v>
      </c>
      <c r="V3750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105</v>
      </c>
      <c r="P3751" s="12">
        <f t="shared" si="465"/>
        <v>75</v>
      </c>
      <c r="Q3751" t="str">
        <f t="shared" si="466"/>
        <v>theater</v>
      </c>
      <c r="R3751" t="str">
        <f t="shared" si="467"/>
        <v>musical</v>
      </c>
      <c r="S3751" s="14">
        <f t="shared" si="468"/>
        <v>42458.127175925925</v>
      </c>
      <c r="T3751" s="14">
        <f t="shared" si="469"/>
        <v>42489.165972222225</v>
      </c>
      <c r="U3751" s="14" t="str">
        <f t="shared" si="470"/>
        <v>Mar</v>
      </c>
      <c r="V3751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100.44999999999999</v>
      </c>
      <c r="P3752" s="1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4">
        <f t="shared" si="468"/>
        <v>42016.981574074074</v>
      </c>
      <c r="T3752" s="14">
        <f t="shared" si="469"/>
        <v>42045.332638888889</v>
      </c>
      <c r="U3752" s="14" t="str">
        <f t="shared" si="470"/>
        <v>Jan</v>
      </c>
      <c r="V3752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132.6</v>
      </c>
      <c r="P3753" s="12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4">
        <f t="shared" si="468"/>
        <v>42403.035567129627</v>
      </c>
      <c r="T3753" s="14">
        <f t="shared" si="469"/>
        <v>42462.993900462956</v>
      </c>
      <c r="U3753" s="14" t="str">
        <f t="shared" si="470"/>
        <v>Feb</v>
      </c>
      <c r="V3753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112.99999999999999</v>
      </c>
      <c r="P3754" s="12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4">
        <f t="shared" si="468"/>
        <v>42619.802488425921</v>
      </c>
      <c r="T3754" s="14">
        <f t="shared" si="469"/>
        <v>42659.875</v>
      </c>
      <c r="U3754" s="14" t="str">
        <f t="shared" si="470"/>
        <v>Sep</v>
      </c>
      <c r="V3754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103.34</v>
      </c>
      <c r="P3755" s="12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4">
        <f t="shared" si="468"/>
        <v>42128.824074074073</v>
      </c>
      <c r="T3755" s="14">
        <f t="shared" si="469"/>
        <v>42158</v>
      </c>
      <c r="U3755" s="14" t="str">
        <f t="shared" si="470"/>
        <v>May</v>
      </c>
      <c r="V3755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120</v>
      </c>
      <c r="P3756" s="12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4">
        <f t="shared" si="468"/>
        <v>41808.881215277775</v>
      </c>
      <c r="T3756" s="14">
        <f t="shared" si="469"/>
        <v>41846.207638888889</v>
      </c>
      <c r="U3756" s="14" t="str">
        <f t="shared" si="470"/>
        <v>Jun</v>
      </c>
      <c r="V3756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129.63636363636363</v>
      </c>
      <c r="P3757" s="12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4">
        <f t="shared" si="468"/>
        <v>42445.866979166662</v>
      </c>
      <c r="T3757" s="14">
        <f t="shared" si="469"/>
        <v>42475.866979166662</v>
      </c>
      <c r="U3757" s="14" t="str">
        <f t="shared" si="470"/>
        <v>Mar</v>
      </c>
      <c r="V3757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101.11111111111111</v>
      </c>
      <c r="P3758" s="12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4">
        <f t="shared" si="468"/>
        <v>41771.814791666664</v>
      </c>
      <c r="T3758" s="14">
        <f t="shared" si="469"/>
        <v>41801.814791666664</v>
      </c>
      <c r="U3758" s="14" t="str">
        <f t="shared" si="470"/>
        <v>May</v>
      </c>
      <c r="V3758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108.51428571428572</v>
      </c>
      <c r="P3759" s="12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4">
        <f t="shared" si="468"/>
        <v>41954.850868055553</v>
      </c>
      <c r="T3759" s="14">
        <f t="shared" si="469"/>
        <v>41974.850868055553</v>
      </c>
      <c r="U3759" s="14" t="str">
        <f t="shared" si="470"/>
        <v>Nov</v>
      </c>
      <c r="V3759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102.33333333333334</v>
      </c>
      <c r="P3760" s="12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4">
        <f t="shared" si="468"/>
        <v>41747.471504629626</v>
      </c>
      <c r="T3760" s="14">
        <f t="shared" si="469"/>
        <v>41778.208333333336</v>
      </c>
      <c r="U3760" s="14" t="str">
        <f t="shared" si="470"/>
        <v>Apr</v>
      </c>
      <c r="V3760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110.24425000000002</v>
      </c>
      <c r="P3761" s="12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4">
        <f t="shared" si="468"/>
        <v>42182.108252314814</v>
      </c>
      <c r="T3761" s="14">
        <f t="shared" si="469"/>
        <v>42242.108252314814</v>
      </c>
      <c r="U3761" s="14" t="str">
        <f t="shared" si="470"/>
        <v>Jun</v>
      </c>
      <c r="V3761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101.0154</v>
      </c>
      <c r="P3762" s="1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4">
        <f t="shared" si="468"/>
        <v>41739.525300925925</v>
      </c>
      <c r="T3762" s="14">
        <f t="shared" si="469"/>
        <v>41764.525300925925</v>
      </c>
      <c r="U3762" s="14" t="str">
        <f t="shared" si="470"/>
        <v>Apr</v>
      </c>
      <c r="V3762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100</v>
      </c>
      <c r="P3763" s="12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4">
        <f t="shared" si="468"/>
        <v>42173.466863425929</v>
      </c>
      <c r="T3763" s="14">
        <f t="shared" si="469"/>
        <v>42226.958333333328</v>
      </c>
      <c r="U3763" s="14" t="str">
        <f t="shared" si="470"/>
        <v>Jun</v>
      </c>
      <c r="V3763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106.24</v>
      </c>
      <c r="P3764" s="12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4">
        <f t="shared" si="468"/>
        <v>42193.813530092593</v>
      </c>
      <c r="T3764" s="14">
        <f t="shared" si="469"/>
        <v>42218.813530092593</v>
      </c>
      <c r="U3764" s="14" t="str">
        <f t="shared" si="470"/>
        <v>Jul</v>
      </c>
      <c r="V3764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100</v>
      </c>
      <c r="P3765" s="12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4">
        <f t="shared" si="468"/>
        <v>42065.750300925924</v>
      </c>
      <c r="T3765" s="14">
        <f t="shared" si="469"/>
        <v>42095.708634259259</v>
      </c>
      <c r="U3765" s="14" t="str">
        <f t="shared" si="470"/>
        <v>Mar</v>
      </c>
      <c r="V3765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100</v>
      </c>
      <c r="P3766" s="12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4">
        <f t="shared" si="468"/>
        <v>42499.842962962968</v>
      </c>
      <c r="T3766" s="14">
        <f t="shared" si="469"/>
        <v>42519.024999999994</v>
      </c>
      <c r="U3766" s="14" t="str">
        <f t="shared" si="470"/>
        <v>May</v>
      </c>
      <c r="V3766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113.45714285714286</v>
      </c>
      <c r="P3767" s="12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4">
        <f t="shared" si="468"/>
        <v>41820.776412037041</v>
      </c>
      <c r="T3767" s="14">
        <f t="shared" si="469"/>
        <v>41850.776412037041</v>
      </c>
      <c r="U3767" s="14" t="str">
        <f t="shared" si="470"/>
        <v>Jun</v>
      </c>
      <c r="V3767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102.65010000000001</v>
      </c>
      <c r="P3768" s="12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4">
        <f t="shared" si="468"/>
        <v>41788.167187500003</v>
      </c>
      <c r="T3768" s="14">
        <f t="shared" si="469"/>
        <v>41823.167187500003</v>
      </c>
      <c r="U3768" s="14" t="str">
        <f t="shared" si="470"/>
        <v>May</v>
      </c>
      <c r="V3768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116.75</v>
      </c>
      <c r="P3769" s="12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4">
        <f t="shared" si="468"/>
        <v>42050.019641203704</v>
      </c>
      <c r="T3769" s="14">
        <f t="shared" si="469"/>
        <v>42064.207638888889</v>
      </c>
      <c r="U3769" s="14" t="str">
        <f t="shared" si="470"/>
        <v>Feb</v>
      </c>
      <c r="V3769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107.65274999999998</v>
      </c>
      <c r="P3770" s="12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4">
        <f t="shared" si="468"/>
        <v>41772.727893518517</v>
      </c>
      <c r="T3770" s="14">
        <f t="shared" si="469"/>
        <v>41802.727893518517</v>
      </c>
      <c r="U3770" s="14" t="str">
        <f t="shared" si="470"/>
        <v>May</v>
      </c>
      <c r="V3770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100</v>
      </c>
      <c r="P3771" s="12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4">
        <f t="shared" si="468"/>
        <v>42445.598136574074</v>
      </c>
      <c r="T3771" s="14">
        <f t="shared" si="469"/>
        <v>42475.598136574074</v>
      </c>
      <c r="U3771" s="14" t="str">
        <f t="shared" si="470"/>
        <v>Mar</v>
      </c>
      <c r="V3771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100</v>
      </c>
      <c r="P3772" s="12">
        <f t="shared" si="465"/>
        <v>100</v>
      </c>
      <c r="Q3772" t="str">
        <f t="shared" si="466"/>
        <v>theater</v>
      </c>
      <c r="R3772" t="str">
        <f t="shared" si="467"/>
        <v>musical</v>
      </c>
      <c r="S3772" s="14">
        <f t="shared" si="468"/>
        <v>42138.930671296301</v>
      </c>
      <c r="T3772" s="14">
        <f t="shared" si="469"/>
        <v>42168.930671296301</v>
      </c>
      <c r="U3772" s="14" t="str">
        <f t="shared" si="470"/>
        <v>May</v>
      </c>
      <c r="V3772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146</v>
      </c>
      <c r="P3773" s="12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4">
        <f t="shared" si="468"/>
        <v>42493.857083333336</v>
      </c>
      <c r="T3773" s="14">
        <f t="shared" si="469"/>
        <v>42508</v>
      </c>
      <c r="U3773" s="14" t="str">
        <f t="shared" si="470"/>
        <v>May</v>
      </c>
      <c r="V3773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110.2</v>
      </c>
      <c r="P3774" s="12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4">
        <f t="shared" si="468"/>
        <v>42682.616967592592</v>
      </c>
      <c r="T3774" s="14">
        <f t="shared" si="469"/>
        <v>42703.25</v>
      </c>
      <c r="U3774" s="14" t="str">
        <f t="shared" si="470"/>
        <v>Nov</v>
      </c>
      <c r="V3774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108.2</v>
      </c>
      <c r="P3775" s="12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4">
        <f t="shared" si="468"/>
        <v>42656.005173611105</v>
      </c>
      <c r="T3775" s="14">
        <f t="shared" si="469"/>
        <v>42689.088888888888</v>
      </c>
      <c r="U3775" s="14" t="str">
        <f t="shared" si="470"/>
        <v>Oct</v>
      </c>
      <c r="V3775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100</v>
      </c>
      <c r="P3776" s="12">
        <f t="shared" si="465"/>
        <v>100</v>
      </c>
      <c r="Q3776" t="str">
        <f t="shared" si="466"/>
        <v>theater</v>
      </c>
      <c r="R3776" t="str">
        <f t="shared" si="467"/>
        <v>musical</v>
      </c>
      <c r="S3776" s="14">
        <f t="shared" si="468"/>
        <v>42087.792303240742</v>
      </c>
      <c r="T3776" s="14">
        <f t="shared" si="469"/>
        <v>42103.792303240742</v>
      </c>
      <c r="U3776" s="14" t="str">
        <f t="shared" si="470"/>
        <v>Mar</v>
      </c>
      <c r="V3776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100.25</v>
      </c>
      <c r="P3777" s="12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4">
        <f t="shared" si="468"/>
        <v>42075.942627314813</v>
      </c>
      <c r="T3777" s="14">
        <f t="shared" si="469"/>
        <v>42103.166666666672</v>
      </c>
      <c r="U3777" s="14" t="str">
        <f t="shared" si="470"/>
        <v>Mar</v>
      </c>
      <c r="V3777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106.71250000000001</v>
      </c>
      <c r="P3778" s="12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4">
        <f t="shared" si="468"/>
        <v>41814.367800925924</v>
      </c>
      <c r="T3778" s="14">
        <f t="shared" si="469"/>
        <v>41852.041666666664</v>
      </c>
      <c r="U3778" s="14" t="str">
        <f t="shared" si="470"/>
        <v>Jun</v>
      </c>
      <c r="V3778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(E3779/D3779)*100</f>
        <v>143.19999999999999</v>
      </c>
      <c r="P3779" s="12">
        <f t="shared" ref="P3779:P3842" si="473">(E3779/L3779)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 - FIND("/",N3779))</f>
        <v>musical</v>
      </c>
      <c r="S3779" s="14">
        <f t="shared" ref="S3779:S3842" si="476">(((J3779/60)/60)/24)+DATE(1970,1,1)</f>
        <v>41887.111354166671</v>
      </c>
      <c r="T3779" s="14">
        <f t="shared" ref="T3779:T3842" si="477">(((I3779/60)/60)/24)+DATE(1970,1,1)</f>
        <v>41909.166666666664</v>
      </c>
      <c r="U3779" s="14" t="str">
        <f t="shared" ref="U3779:U3842" si="478">TEXT(S3779,"mmm")</f>
        <v>Sep</v>
      </c>
      <c r="V3779">
        <f t="shared" ref="V3779:V3842" si="47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105.04166666666667</v>
      </c>
      <c r="P3780" s="12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4">
        <f t="shared" si="476"/>
        <v>41989.819212962961</v>
      </c>
      <c r="T3780" s="14">
        <f t="shared" si="477"/>
        <v>42049.819212962961</v>
      </c>
      <c r="U3780" s="14" t="str">
        <f t="shared" si="478"/>
        <v>Dec</v>
      </c>
      <c r="V3780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103.98</v>
      </c>
      <c r="P3781" s="12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4">
        <f t="shared" si="476"/>
        <v>42425.735416666663</v>
      </c>
      <c r="T3781" s="14">
        <f t="shared" si="477"/>
        <v>42455.693750000006</v>
      </c>
      <c r="U3781" s="14" t="str">
        <f t="shared" si="478"/>
        <v>Feb</v>
      </c>
      <c r="V3781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120</v>
      </c>
      <c r="P3782" s="12">
        <f t="shared" si="473"/>
        <v>100</v>
      </c>
      <c r="Q3782" t="str">
        <f t="shared" si="474"/>
        <v>theater</v>
      </c>
      <c r="R3782" t="str">
        <f t="shared" si="475"/>
        <v>musical</v>
      </c>
      <c r="S3782" s="14">
        <f t="shared" si="476"/>
        <v>42166.219733796301</v>
      </c>
      <c r="T3782" s="14">
        <f t="shared" si="477"/>
        <v>42198.837499999994</v>
      </c>
      <c r="U3782" s="14" t="str">
        <f t="shared" si="478"/>
        <v>Jun</v>
      </c>
      <c r="V3782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109.66666666666667</v>
      </c>
      <c r="P3783" s="12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4">
        <f t="shared" si="476"/>
        <v>41865.882928240739</v>
      </c>
      <c r="T3783" s="14">
        <f t="shared" si="477"/>
        <v>41890.882928240739</v>
      </c>
      <c r="U3783" s="14" t="str">
        <f t="shared" si="478"/>
        <v>Aug</v>
      </c>
      <c r="V3783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101.75</v>
      </c>
      <c r="P3784" s="12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4">
        <f t="shared" si="476"/>
        <v>42546.862233796302</v>
      </c>
      <c r="T3784" s="14">
        <f t="shared" si="477"/>
        <v>42575.958333333328</v>
      </c>
      <c r="U3784" s="14" t="str">
        <f t="shared" si="478"/>
        <v>Jun</v>
      </c>
      <c r="V3784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128.91666666666666</v>
      </c>
      <c r="P3785" s="12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4">
        <f t="shared" si="476"/>
        <v>42420.140277777777</v>
      </c>
      <c r="T3785" s="14">
        <f t="shared" si="477"/>
        <v>42444.666666666672</v>
      </c>
      <c r="U3785" s="14" t="str">
        <f t="shared" si="478"/>
        <v>Feb</v>
      </c>
      <c r="V3785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114.99999999999999</v>
      </c>
      <c r="P3786" s="12">
        <f t="shared" si="473"/>
        <v>115</v>
      </c>
      <c r="Q3786" t="str">
        <f t="shared" si="474"/>
        <v>theater</v>
      </c>
      <c r="R3786" t="str">
        <f t="shared" si="475"/>
        <v>musical</v>
      </c>
      <c r="S3786" s="14">
        <f t="shared" si="476"/>
        <v>42531.980694444443</v>
      </c>
      <c r="T3786" s="14">
        <f t="shared" si="477"/>
        <v>42561.980694444443</v>
      </c>
      <c r="U3786" s="14" t="str">
        <f t="shared" si="478"/>
        <v>Jun</v>
      </c>
      <c r="V3786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150.75</v>
      </c>
      <c r="P3787" s="12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4">
        <f t="shared" si="476"/>
        <v>42548.63853009259</v>
      </c>
      <c r="T3787" s="14">
        <f t="shared" si="477"/>
        <v>42584.418749999997</v>
      </c>
      <c r="U3787" s="14" t="str">
        <f t="shared" si="478"/>
        <v>Jun</v>
      </c>
      <c r="V3787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110.96666666666665</v>
      </c>
      <c r="P3788" s="12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4">
        <f t="shared" si="476"/>
        <v>42487.037905092591</v>
      </c>
      <c r="T3788" s="14">
        <f t="shared" si="477"/>
        <v>42517.037905092591</v>
      </c>
      <c r="U3788" s="14" t="str">
        <f t="shared" si="478"/>
        <v>Apr</v>
      </c>
      <c r="V3788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100.28571428571429</v>
      </c>
      <c r="P3789" s="12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4">
        <f t="shared" si="476"/>
        <v>42167.534791666665</v>
      </c>
      <c r="T3789" s="14">
        <f t="shared" si="477"/>
        <v>42196.165972222225</v>
      </c>
      <c r="U3789" s="14" t="str">
        <f t="shared" si="478"/>
        <v>Jun</v>
      </c>
      <c r="V3789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0.66666666666666674</v>
      </c>
      <c r="P3790" s="12">
        <f t="shared" si="473"/>
        <v>500</v>
      </c>
      <c r="Q3790" t="str">
        <f t="shared" si="474"/>
        <v>theater</v>
      </c>
      <c r="R3790" t="str">
        <f t="shared" si="475"/>
        <v>musical</v>
      </c>
      <c r="S3790" s="14">
        <f t="shared" si="476"/>
        <v>42333.695821759262</v>
      </c>
      <c r="T3790" s="14">
        <f t="shared" si="477"/>
        <v>42361.679166666669</v>
      </c>
      <c r="U3790" s="14" t="str">
        <f t="shared" si="478"/>
        <v>Nov</v>
      </c>
      <c r="V3790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</v>
      </c>
      <c r="P3791" s="12">
        <f t="shared" si="473"/>
        <v>29</v>
      </c>
      <c r="Q3791" t="str">
        <f t="shared" si="474"/>
        <v>theater</v>
      </c>
      <c r="R3791" t="str">
        <f t="shared" si="475"/>
        <v>musical</v>
      </c>
      <c r="S3791" s="14">
        <f t="shared" si="476"/>
        <v>42138.798819444448</v>
      </c>
      <c r="T3791" s="14">
        <f t="shared" si="477"/>
        <v>42170.798819444448</v>
      </c>
      <c r="U3791" s="14" t="str">
        <f t="shared" si="478"/>
        <v>May</v>
      </c>
      <c r="V3791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1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4">
        <f t="shared" si="476"/>
        <v>42666.666932870372</v>
      </c>
      <c r="T3792" s="14">
        <f t="shared" si="477"/>
        <v>42696.708599537036</v>
      </c>
      <c r="U3792" s="14" t="str">
        <f t="shared" si="478"/>
        <v>Oct</v>
      </c>
      <c r="V3792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12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4">
        <f t="shared" si="476"/>
        <v>41766.692037037035</v>
      </c>
      <c r="T3793" s="14">
        <f t="shared" si="477"/>
        <v>41826.692037037035</v>
      </c>
      <c r="U3793" s="14" t="str">
        <f t="shared" si="478"/>
        <v>May</v>
      </c>
      <c r="V3793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0.27999999999999997</v>
      </c>
      <c r="P3794" s="12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4">
        <f t="shared" si="476"/>
        <v>42170.447013888886</v>
      </c>
      <c r="T3794" s="14">
        <f t="shared" si="477"/>
        <v>42200.447013888886</v>
      </c>
      <c r="U3794" s="14" t="str">
        <f t="shared" si="478"/>
        <v>Jun</v>
      </c>
      <c r="V3794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59.657142857142851</v>
      </c>
      <c r="P3795" s="12">
        <f t="shared" si="473"/>
        <v>174</v>
      </c>
      <c r="Q3795" t="str">
        <f t="shared" si="474"/>
        <v>theater</v>
      </c>
      <c r="R3795" t="str">
        <f t="shared" si="475"/>
        <v>musical</v>
      </c>
      <c r="S3795" s="14">
        <f t="shared" si="476"/>
        <v>41968.938993055555</v>
      </c>
      <c r="T3795" s="14">
        <f t="shared" si="477"/>
        <v>41989.938993055555</v>
      </c>
      <c r="U3795" s="14" t="str">
        <f t="shared" si="478"/>
        <v>Nov</v>
      </c>
      <c r="V3795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1</v>
      </c>
      <c r="P3796" s="12">
        <f t="shared" si="473"/>
        <v>50</v>
      </c>
      <c r="Q3796" t="str">
        <f t="shared" si="474"/>
        <v>theater</v>
      </c>
      <c r="R3796" t="str">
        <f t="shared" si="475"/>
        <v>musical</v>
      </c>
      <c r="S3796" s="14">
        <f t="shared" si="476"/>
        <v>42132.58048611111</v>
      </c>
      <c r="T3796" s="14">
        <f t="shared" si="477"/>
        <v>42162.58048611111</v>
      </c>
      <c r="U3796" s="14" t="str">
        <f t="shared" si="478"/>
        <v>May</v>
      </c>
      <c r="V3796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1.6666666666666667</v>
      </c>
      <c r="P3797" s="12">
        <f t="shared" si="473"/>
        <v>5</v>
      </c>
      <c r="Q3797" t="str">
        <f t="shared" si="474"/>
        <v>theater</v>
      </c>
      <c r="R3797" t="str">
        <f t="shared" si="475"/>
        <v>musical</v>
      </c>
      <c r="S3797" s="14">
        <f t="shared" si="476"/>
        <v>42201.436226851853</v>
      </c>
      <c r="T3797" s="14">
        <f t="shared" si="477"/>
        <v>42244.9375</v>
      </c>
      <c r="U3797" s="14" t="str">
        <f t="shared" si="478"/>
        <v>Jul</v>
      </c>
      <c r="V3797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4.4444444444444444E-3</v>
      </c>
      <c r="P3798" s="12">
        <f t="shared" si="473"/>
        <v>1</v>
      </c>
      <c r="Q3798" t="str">
        <f t="shared" si="474"/>
        <v>theater</v>
      </c>
      <c r="R3798" t="str">
        <f t="shared" si="475"/>
        <v>musical</v>
      </c>
      <c r="S3798" s="14">
        <f t="shared" si="476"/>
        <v>42689.029583333337</v>
      </c>
      <c r="T3798" s="14">
        <f t="shared" si="477"/>
        <v>42749.029583333337</v>
      </c>
      <c r="U3798" s="14" t="str">
        <f t="shared" si="478"/>
        <v>Nov</v>
      </c>
      <c r="V3798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89.666666666666657</v>
      </c>
      <c r="P3799" s="12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4">
        <f t="shared" si="476"/>
        <v>42084.881539351853</v>
      </c>
      <c r="T3799" s="14">
        <f t="shared" si="477"/>
        <v>42114.881539351853</v>
      </c>
      <c r="U3799" s="14" t="str">
        <f t="shared" si="478"/>
        <v>Mar</v>
      </c>
      <c r="V3799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1.4642857142857144</v>
      </c>
      <c r="P3800" s="12">
        <f t="shared" si="473"/>
        <v>205</v>
      </c>
      <c r="Q3800" t="str">
        <f t="shared" si="474"/>
        <v>theater</v>
      </c>
      <c r="R3800" t="str">
        <f t="shared" si="475"/>
        <v>musical</v>
      </c>
      <c r="S3800" s="14">
        <f t="shared" si="476"/>
        <v>41831.722777777781</v>
      </c>
      <c r="T3800" s="14">
        <f t="shared" si="477"/>
        <v>41861.722777777781</v>
      </c>
      <c r="U3800" s="14" t="str">
        <f t="shared" si="478"/>
        <v>Jul</v>
      </c>
      <c r="V3800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4.0199999999999996</v>
      </c>
      <c r="P3801" s="12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4">
        <f t="shared" si="476"/>
        <v>42410.93105324074</v>
      </c>
      <c r="T3801" s="14">
        <f t="shared" si="477"/>
        <v>42440.93105324074</v>
      </c>
      <c r="U3801" s="14" t="str">
        <f t="shared" si="478"/>
        <v>Feb</v>
      </c>
      <c r="V3801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</v>
      </c>
      <c r="P3802" s="1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4">
        <f t="shared" si="476"/>
        <v>41982.737071759257</v>
      </c>
      <c r="T3802" s="14">
        <f t="shared" si="477"/>
        <v>42015.207638888889</v>
      </c>
      <c r="U3802" s="14" t="str">
        <f t="shared" si="478"/>
        <v>Dec</v>
      </c>
      <c r="V3802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8.52</v>
      </c>
      <c r="P3803" s="12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4">
        <f t="shared" si="476"/>
        <v>41975.676111111112</v>
      </c>
      <c r="T3803" s="14">
        <f t="shared" si="477"/>
        <v>42006.676111111112</v>
      </c>
      <c r="U3803" s="14" t="str">
        <f t="shared" si="478"/>
        <v>Dec</v>
      </c>
      <c r="V3803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12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4">
        <f t="shared" si="476"/>
        <v>42269.126226851848</v>
      </c>
      <c r="T3804" s="14">
        <f t="shared" si="477"/>
        <v>42299.126226851848</v>
      </c>
      <c r="U3804" s="14" t="str">
        <f t="shared" si="478"/>
        <v>Sep</v>
      </c>
      <c r="V3804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19.650000000000002</v>
      </c>
      <c r="P3805" s="12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4">
        <f t="shared" si="476"/>
        <v>42403.971851851849</v>
      </c>
      <c r="T3805" s="14">
        <f t="shared" si="477"/>
        <v>42433.971851851849</v>
      </c>
      <c r="U3805" s="14" t="str">
        <f t="shared" si="478"/>
        <v>Feb</v>
      </c>
      <c r="V3805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12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4">
        <f t="shared" si="476"/>
        <v>42527.00953703704</v>
      </c>
      <c r="T3806" s="14">
        <f t="shared" si="477"/>
        <v>42582.291666666672</v>
      </c>
      <c r="U3806" s="14" t="str">
        <f t="shared" si="478"/>
        <v>Jun</v>
      </c>
      <c r="V3806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2E-3</v>
      </c>
      <c r="P3807" s="12">
        <f t="shared" si="473"/>
        <v>1.5</v>
      </c>
      <c r="Q3807" t="str">
        <f t="shared" si="474"/>
        <v>theater</v>
      </c>
      <c r="R3807" t="str">
        <f t="shared" si="475"/>
        <v>musical</v>
      </c>
      <c r="S3807" s="14">
        <f t="shared" si="476"/>
        <v>41849.887037037035</v>
      </c>
      <c r="T3807" s="14">
        <f t="shared" si="477"/>
        <v>41909.887037037035</v>
      </c>
      <c r="U3807" s="14" t="str">
        <f t="shared" si="478"/>
        <v>Jul</v>
      </c>
      <c r="V3807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6.6666666666666666E-2</v>
      </c>
      <c r="P3808" s="12">
        <f t="shared" si="473"/>
        <v>5</v>
      </c>
      <c r="Q3808" t="str">
        <f t="shared" si="474"/>
        <v>theater</v>
      </c>
      <c r="R3808" t="str">
        <f t="shared" si="475"/>
        <v>musical</v>
      </c>
      <c r="S3808" s="14">
        <f t="shared" si="476"/>
        <v>41799.259039351848</v>
      </c>
      <c r="T3808" s="14">
        <f t="shared" si="477"/>
        <v>41819.259039351848</v>
      </c>
      <c r="U3808" s="14" t="str">
        <f t="shared" si="478"/>
        <v>Jun</v>
      </c>
      <c r="V3808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30.333333333333336</v>
      </c>
      <c r="P3809" s="12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4">
        <f t="shared" si="476"/>
        <v>42090.909016203703</v>
      </c>
      <c r="T3809" s="14">
        <f t="shared" si="477"/>
        <v>42097.909016203703</v>
      </c>
      <c r="U3809" s="14" t="str">
        <f t="shared" si="478"/>
        <v>Mar</v>
      </c>
      <c r="V3809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100</v>
      </c>
      <c r="P3810" s="12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4">
        <f t="shared" si="476"/>
        <v>42059.453923611116</v>
      </c>
      <c r="T3810" s="14">
        <f t="shared" si="477"/>
        <v>42119.412256944444</v>
      </c>
      <c r="U3810" s="14" t="str">
        <f t="shared" si="478"/>
        <v>Feb</v>
      </c>
      <c r="V3810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101.25</v>
      </c>
      <c r="P3811" s="12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4">
        <f t="shared" si="476"/>
        <v>41800.526701388888</v>
      </c>
      <c r="T3811" s="14">
        <f t="shared" si="477"/>
        <v>41850.958333333336</v>
      </c>
      <c r="U3811" s="14" t="str">
        <f t="shared" si="478"/>
        <v>Jun</v>
      </c>
      <c r="V3811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121.73333333333333</v>
      </c>
      <c r="P3812" s="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4">
        <f t="shared" si="476"/>
        <v>42054.849050925928</v>
      </c>
      <c r="T3812" s="14">
        <f t="shared" si="477"/>
        <v>42084.807384259257</v>
      </c>
      <c r="U3812" s="14" t="str">
        <f t="shared" si="478"/>
        <v>Feb</v>
      </c>
      <c r="V3812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330</v>
      </c>
      <c r="P3813" s="12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4">
        <f t="shared" si="476"/>
        <v>42487.62700231481</v>
      </c>
      <c r="T3813" s="14">
        <f t="shared" si="477"/>
        <v>42521.458333333328</v>
      </c>
      <c r="U3813" s="14" t="str">
        <f t="shared" si="478"/>
        <v>Apr</v>
      </c>
      <c r="V3813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109.55</v>
      </c>
      <c r="P3814" s="12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4">
        <f t="shared" si="476"/>
        <v>42109.751250000001</v>
      </c>
      <c r="T3814" s="14">
        <f t="shared" si="477"/>
        <v>42156.165972222225</v>
      </c>
      <c r="U3814" s="14" t="str">
        <f t="shared" si="478"/>
        <v>Apr</v>
      </c>
      <c r="V3814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100.95190476190474</v>
      </c>
      <c r="P3815" s="12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4">
        <f t="shared" si="476"/>
        <v>42497.275706018518</v>
      </c>
      <c r="T3815" s="14">
        <f t="shared" si="477"/>
        <v>42535.904861111107</v>
      </c>
      <c r="U3815" s="14" t="str">
        <f t="shared" si="478"/>
        <v>May</v>
      </c>
      <c r="V3815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140.13333333333333</v>
      </c>
      <c r="P3816" s="12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4">
        <f t="shared" si="476"/>
        <v>42058.904074074075</v>
      </c>
      <c r="T3816" s="14">
        <f t="shared" si="477"/>
        <v>42095.165972222225</v>
      </c>
      <c r="U3816" s="14" t="str">
        <f t="shared" si="478"/>
        <v>Feb</v>
      </c>
      <c r="V3816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100.001</v>
      </c>
      <c r="P3817" s="12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4">
        <f t="shared" si="476"/>
        <v>42207.259918981479</v>
      </c>
      <c r="T3817" s="14">
        <f t="shared" si="477"/>
        <v>42236.958333333328</v>
      </c>
      <c r="U3817" s="14" t="str">
        <f t="shared" si="478"/>
        <v>Jul</v>
      </c>
      <c r="V3817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119.238</v>
      </c>
      <c r="P3818" s="12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4">
        <f t="shared" si="476"/>
        <v>41807.690081018518</v>
      </c>
      <c r="T3818" s="14">
        <f t="shared" si="477"/>
        <v>41837.690081018518</v>
      </c>
      <c r="U3818" s="14" t="str">
        <f t="shared" si="478"/>
        <v>Jun</v>
      </c>
      <c r="V3818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107.25</v>
      </c>
      <c r="P3819" s="12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4">
        <f t="shared" si="476"/>
        <v>42284.69694444444</v>
      </c>
      <c r="T3819" s="14">
        <f t="shared" si="477"/>
        <v>42301.165972222225</v>
      </c>
      <c r="U3819" s="14" t="str">
        <f t="shared" si="478"/>
        <v>Oct</v>
      </c>
      <c r="V3819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227.99999999999997</v>
      </c>
      <c r="P3820" s="12">
        <f t="shared" si="473"/>
        <v>57</v>
      </c>
      <c r="Q3820" t="str">
        <f t="shared" si="474"/>
        <v>theater</v>
      </c>
      <c r="R3820" t="str">
        <f t="shared" si="475"/>
        <v>plays</v>
      </c>
      <c r="S3820" s="14">
        <f t="shared" si="476"/>
        <v>42045.84238425926</v>
      </c>
      <c r="T3820" s="14">
        <f t="shared" si="477"/>
        <v>42075.800717592589</v>
      </c>
      <c r="U3820" s="14" t="str">
        <f t="shared" si="478"/>
        <v>Feb</v>
      </c>
      <c r="V3820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106.4</v>
      </c>
      <c r="P3821" s="12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4">
        <f t="shared" si="476"/>
        <v>42184.209537037037</v>
      </c>
      <c r="T3821" s="14">
        <f t="shared" si="477"/>
        <v>42202.876388888893</v>
      </c>
      <c r="U3821" s="14" t="str">
        <f t="shared" si="478"/>
        <v>Jun</v>
      </c>
      <c r="V3821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143.33333333333334</v>
      </c>
      <c r="P3822" s="12">
        <f t="shared" si="473"/>
        <v>21.5</v>
      </c>
      <c r="Q3822" t="str">
        <f t="shared" si="474"/>
        <v>theater</v>
      </c>
      <c r="R3822" t="str">
        <f t="shared" si="475"/>
        <v>plays</v>
      </c>
      <c r="S3822" s="14">
        <f t="shared" si="476"/>
        <v>42160.651817129634</v>
      </c>
      <c r="T3822" s="14">
        <f t="shared" si="477"/>
        <v>42190.651817129634</v>
      </c>
      <c r="U3822" s="14" t="str">
        <f t="shared" si="478"/>
        <v>Jun</v>
      </c>
      <c r="V3822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104.54285714285714</v>
      </c>
      <c r="P3823" s="12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4">
        <f t="shared" si="476"/>
        <v>42341.180636574078</v>
      </c>
      <c r="T3823" s="14">
        <f t="shared" si="477"/>
        <v>42373.180636574078</v>
      </c>
      <c r="U3823" s="14" t="str">
        <f t="shared" si="478"/>
        <v>Dec</v>
      </c>
      <c r="V3823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110.02000000000001</v>
      </c>
      <c r="P3824" s="12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4">
        <f t="shared" si="476"/>
        <v>42329.838159722218</v>
      </c>
      <c r="T3824" s="14">
        <f t="shared" si="477"/>
        <v>42388.957638888889</v>
      </c>
      <c r="U3824" s="14" t="str">
        <f t="shared" si="478"/>
        <v>Nov</v>
      </c>
      <c r="V3824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106</v>
      </c>
      <c r="P3825" s="12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4">
        <f t="shared" si="476"/>
        <v>42170.910231481481</v>
      </c>
      <c r="T3825" s="14">
        <f t="shared" si="477"/>
        <v>42205.165972222225</v>
      </c>
      <c r="U3825" s="14" t="str">
        <f t="shared" si="478"/>
        <v>Jun</v>
      </c>
      <c r="V3825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108</v>
      </c>
      <c r="P3826" s="12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4">
        <f t="shared" si="476"/>
        <v>42571.626192129625</v>
      </c>
      <c r="T3826" s="14">
        <f t="shared" si="477"/>
        <v>42583.570138888885</v>
      </c>
      <c r="U3826" s="14" t="str">
        <f t="shared" si="478"/>
        <v>Jul</v>
      </c>
      <c r="V3826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105.42</v>
      </c>
      <c r="P3827" s="12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4">
        <f t="shared" si="476"/>
        <v>42151.069606481484</v>
      </c>
      <c r="T3827" s="14">
        <f t="shared" si="477"/>
        <v>42172.069606481484</v>
      </c>
      <c r="U3827" s="14" t="str">
        <f t="shared" si="478"/>
        <v>May</v>
      </c>
      <c r="V3827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119.16666666666667</v>
      </c>
      <c r="P3828" s="12">
        <f t="shared" si="473"/>
        <v>27.5</v>
      </c>
      <c r="Q3828" t="str">
        <f t="shared" si="474"/>
        <v>theater</v>
      </c>
      <c r="R3828" t="str">
        <f t="shared" si="475"/>
        <v>plays</v>
      </c>
      <c r="S3828" s="14">
        <f t="shared" si="476"/>
        <v>42101.423541666663</v>
      </c>
      <c r="T3828" s="14">
        <f t="shared" si="477"/>
        <v>42131.423541666663</v>
      </c>
      <c r="U3828" s="14" t="str">
        <f t="shared" si="478"/>
        <v>Apr</v>
      </c>
      <c r="V3828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152.66666666666666</v>
      </c>
      <c r="P3829" s="12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4">
        <f t="shared" si="476"/>
        <v>42034.928252314814</v>
      </c>
      <c r="T3829" s="14">
        <f t="shared" si="477"/>
        <v>42090</v>
      </c>
      <c r="U3829" s="14" t="str">
        <f t="shared" si="478"/>
        <v>Jan</v>
      </c>
      <c r="V3829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100</v>
      </c>
      <c r="P3830" s="12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4">
        <f t="shared" si="476"/>
        <v>41944.527627314819</v>
      </c>
      <c r="T3830" s="14">
        <f t="shared" si="477"/>
        <v>42004.569293981483</v>
      </c>
      <c r="U3830" s="14" t="str">
        <f t="shared" si="478"/>
        <v>Nov</v>
      </c>
      <c r="V3830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100.2</v>
      </c>
      <c r="P3831" s="12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4">
        <f t="shared" si="476"/>
        <v>42593.865405092598</v>
      </c>
      <c r="T3831" s="14">
        <f t="shared" si="477"/>
        <v>42613.865405092598</v>
      </c>
      <c r="U3831" s="14" t="str">
        <f t="shared" si="478"/>
        <v>Aug</v>
      </c>
      <c r="V3831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225</v>
      </c>
      <c r="P3832" s="12">
        <f t="shared" si="473"/>
        <v>75</v>
      </c>
      <c r="Q3832" t="str">
        <f t="shared" si="474"/>
        <v>theater</v>
      </c>
      <c r="R3832" t="str">
        <f t="shared" si="475"/>
        <v>plays</v>
      </c>
      <c r="S3832" s="14">
        <f t="shared" si="476"/>
        <v>42503.740868055553</v>
      </c>
      <c r="T3832" s="14">
        <f t="shared" si="477"/>
        <v>42517.740868055553</v>
      </c>
      <c r="U3832" s="14" t="str">
        <f t="shared" si="478"/>
        <v>May</v>
      </c>
      <c r="V3832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106.02199999999999</v>
      </c>
      <c r="P3833" s="12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4">
        <f t="shared" si="476"/>
        <v>41927.848900462966</v>
      </c>
      <c r="T3833" s="14">
        <f t="shared" si="477"/>
        <v>41948.890567129631</v>
      </c>
      <c r="U3833" s="14" t="str">
        <f t="shared" si="478"/>
        <v>Oct</v>
      </c>
      <c r="V3833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104.66666666666666</v>
      </c>
      <c r="P3834" s="12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4">
        <f t="shared" si="476"/>
        <v>42375.114988425921</v>
      </c>
      <c r="T3834" s="14">
        <f t="shared" si="477"/>
        <v>42420.114988425921</v>
      </c>
      <c r="U3834" s="14" t="str">
        <f t="shared" si="478"/>
        <v>Jan</v>
      </c>
      <c r="V3834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116.66666666666667</v>
      </c>
      <c r="P3835" s="12">
        <f t="shared" si="473"/>
        <v>70</v>
      </c>
      <c r="Q3835" t="str">
        <f t="shared" si="474"/>
        <v>theater</v>
      </c>
      <c r="R3835" t="str">
        <f t="shared" si="475"/>
        <v>plays</v>
      </c>
      <c r="S3835" s="14">
        <f t="shared" si="476"/>
        <v>41963.872361111105</v>
      </c>
      <c r="T3835" s="14">
        <f t="shared" si="477"/>
        <v>41974.797916666663</v>
      </c>
      <c r="U3835" s="14" t="str">
        <f t="shared" si="478"/>
        <v>Nov</v>
      </c>
      <c r="V3835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109.03333333333333</v>
      </c>
      <c r="P3836" s="12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4">
        <f t="shared" si="476"/>
        <v>42143.445219907408</v>
      </c>
      <c r="T3836" s="14">
        <f t="shared" si="477"/>
        <v>42173.445219907408</v>
      </c>
      <c r="U3836" s="14" t="str">
        <f t="shared" si="478"/>
        <v>May</v>
      </c>
      <c r="V3836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160</v>
      </c>
      <c r="P3837" s="12">
        <f t="shared" si="473"/>
        <v>40</v>
      </c>
      <c r="Q3837" t="str">
        <f t="shared" si="474"/>
        <v>theater</v>
      </c>
      <c r="R3837" t="str">
        <f t="shared" si="475"/>
        <v>plays</v>
      </c>
      <c r="S3837" s="14">
        <f t="shared" si="476"/>
        <v>42460.94222222222</v>
      </c>
      <c r="T3837" s="14">
        <f t="shared" si="477"/>
        <v>42481.94222222222</v>
      </c>
      <c r="U3837" s="14" t="str">
        <f t="shared" si="478"/>
        <v>Mar</v>
      </c>
      <c r="V3837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112.5</v>
      </c>
      <c r="P3838" s="12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4">
        <f t="shared" si="476"/>
        <v>42553.926527777774</v>
      </c>
      <c r="T3838" s="14">
        <f t="shared" si="477"/>
        <v>42585.172916666663</v>
      </c>
      <c r="U3838" s="14" t="str">
        <f t="shared" si="478"/>
        <v>Jul</v>
      </c>
      <c r="V3838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102.1</v>
      </c>
      <c r="P3839" s="12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4">
        <f t="shared" si="476"/>
        <v>42152.765717592592</v>
      </c>
      <c r="T3839" s="14">
        <f t="shared" si="477"/>
        <v>42188.765717592592</v>
      </c>
      <c r="U3839" s="14" t="str">
        <f t="shared" si="478"/>
        <v>May</v>
      </c>
      <c r="V3839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100.824</v>
      </c>
      <c r="P3840" s="12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4">
        <f t="shared" si="476"/>
        <v>42116.710752314815</v>
      </c>
      <c r="T3840" s="14">
        <f t="shared" si="477"/>
        <v>42146.710752314815</v>
      </c>
      <c r="U3840" s="14" t="str">
        <f t="shared" si="478"/>
        <v>Apr</v>
      </c>
      <c r="V3840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101.25</v>
      </c>
      <c r="P3841" s="12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4">
        <f t="shared" si="476"/>
        <v>42155.142638888887</v>
      </c>
      <c r="T3841" s="14">
        <f t="shared" si="477"/>
        <v>42215.142638888887</v>
      </c>
      <c r="U3841" s="14" t="str">
        <f t="shared" si="478"/>
        <v>May</v>
      </c>
      <c r="V3841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6500</v>
      </c>
      <c r="P3842" s="1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4">
        <f t="shared" si="476"/>
        <v>42432.701724537037</v>
      </c>
      <c r="T3842" s="14">
        <f t="shared" si="477"/>
        <v>42457.660057870366</v>
      </c>
      <c r="U3842" s="14" t="str">
        <f t="shared" si="478"/>
        <v>Mar</v>
      </c>
      <c r="V3842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(E3843/D3843)*100</f>
        <v>8.7200000000000006</v>
      </c>
      <c r="P3843" s="12">
        <f t="shared" ref="P3843:P3906" si="481">(E3843/L3843)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 - FIND("/",N3843))</f>
        <v>plays</v>
      </c>
      <c r="S3843" s="14">
        <f t="shared" ref="S3843:S3906" si="484">(((J3843/60)/60)/24)+DATE(1970,1,1)</f>
        <v>41780.785729166666</v>
      </c>
      <c r="T3843" s="14">
        <f t="shared" ref="T3843:T3906" si="485">(((I3843/60)/60)/24)+DATE(1970,1,1)</f>
        <v>41840.785729166666</v>
      </c>
      <c r="U3843" s="14" t="str">
        <f t="shared" ref="U3843:U3906" si="486">TEXT(S3843,"mmm")</f>
        <v>May</v>
      </c>
      <c r="V3843">
        <f t="shared" ref="V3843:V3906" si="487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21.94</v>
      </c>
      <c r="P3844" s="12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4">
        <f t="shared" si="484"/>
        <v>41740.493657407409</v>
      </c>
      <c r="T3844" s="14">
        <f t="shared" si="485"/>
        <v>41770.493657407409</v>
      </c>
      <c r="U3844" s="14" t="str">
        <f t="shared" si="486"/>
        <v>Apr</v>
      </c>
      <c r="V3844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21.3</v>
      </c>
      <c r="P3845" s="12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4">
        <f t="shared" si="484"/>
        <v>41766.072500000002</v>
      </c>
      <c r="T3845" s="14">
        <f t="shared" si="485"/>
        <v>41791.072500000002</v>
      </c>
      <c r="U3845" s="14" t="str">
        <f t="shared" si="486"/>
        <v>May</v>
      </c>
      <c r="V3845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41.489795918367342</v>
      </c>
      <c r="P3846" s="12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4">
        <f t="shared" si="484"/>
        <v>41766.617291666669</v>
      </c>
      <c r="T3846" s="14">
        <f t="shared" si="485"/>
        <v>41793.290972222225</v>
      </c>
      <c r="U3846" s="14" t="str">
        <f t="shared" si="486"/>
        <v>May</v>
      </c>
      <c r="V3846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2.105</v>
      </c>
      <c r="P3847" s="12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4">
        <f t="shared" si="484"/>
        <v>42248.627013888887</v>
      </c>
      <c r="T3847" s="14">
        <f t="shared" si="485"/>
        <v>42278.627013888887</v>
      </c>
      <c r="U3847" s="14" t="str">
        <f t="shared" si="486"/>
        <v>Sep</v>
      </c>
      <c r="V3847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</v>
      </c>
      <c r="P3848" s="12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4">
        <f t="shared" si="484"/>
        <v>41885.221550925926</v>
      </c>
      <c r="T3848" s="14">
        <f t="shared" si="485"/>
        <v>41916.290972222225</v>
      </c>
      <c r="U3848" s="14" t="str">
        <f t="shared" si="486"/>
        <v>Sep</v>
      </c>
      <c r="V3848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16.161904761904761</v>
      </c>
      <c r="P3849" s="12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4">
        <f t="shared" si="484"/>
        <v>42159.224432870367</v>
      </c>
      <c r="T3849" s="14">
        <f t="shared" si="485"/>
        <v>42204.224432870367</v>
      </c>
      <c r="U3849" s="14" t="str">
        <f t="shared" si="486"/>
        <v>Jun</v>
      </c>
      <c r="V3849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16.376923076923077</v>
      </c>
      <c r="P3850" s="12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4">
        <f t="shared" si="484"/>
        <v>42265.817002314812</v>
      </c>
      <c r="T3850" s="14">
        <f t="shared" si="485"/>
        <v>42295.817002314812</v>
      </c>
      <c r="U3850" s="14" t="str">
        <f t="shared" si="486"/>
        <v>Sep</v>
      </c>
      <c r="V3850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</v>
      </c>
      <c r="P3851" s="12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4">
        <f t="shared" si="484"/>
        <v>42136.767175925925</v>
      </c>
      <c r="T3851" s="14">
        <f t="shared" si="485"/>
        <v>42166.767175925925</v>
      </c>
      <c r="U3851" s="14" t="str">
        <f t="shared" si="486"/>
        <v>May</v>
      </c>
      <c r="V3851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3.8</v>
      </c>
      <c r="P3852" s="12">
        <f t="shared" si="481"/>
        <v>9.5</v>
      </c>
      <c r="Q3852" t="str">
        <f t="shared" si="482"/>
        <v>theater</v>
      </c>
      <c r="R3852" t="str">
        <f t="shared" si="483"/>
        <v>plays</v>
      </c>
      <c r="S3852" s="14">
        <f t="shared" si="484"/>
        <v>41975.124340277776</v>
      </c>
      <c r="T3852" s="14">
        <f t="shared" si="485"/>
        <v>42005.124340277776</v>
      </c>
      <c r="U3852" s="14" t="str">
        <f t="shared" si="486"/>
        <v>Dec</v>
      </c>
      <c r="V3852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34.08</v>
      </c>
      <c r="P3853" s="12">
        <f t="shared" si="481"/>
        <v>35.5</v>
      </c>
      <c r="Q3853" t="str">
        <f t="shared" si="482"/>
        <v>theater</v>
      </c>
      <c r="R3853" t="str">
        <f t="shared" si="483"/>
        <v>plays</v>
      </c>
      <c r="S3853" s="14">
        <f t="shared" si="484"/>
        <v>42172.439571759256</v>
      </c>
      <c r="T3853" s="14">
        <f t="shared" si="485"/>
        <v>42202.439571759256</v>
      </c>
      <c r="U3853" s="14" t="str">
        <f t="shared" si="486"/>
        <v>Jun</v>
      </c>
      <c r="V3853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0.2</v>
      </c>
      <c r="P3854" s="12">
        <f t="shared" si="481"/>
        <v>10</v>
      </c>
      <c r="Q3854" t="str">
        <f t="shared" si="482"/>
        <v>theater</v>
      </c>
      <c r="R3854" t="str">
        <f t="shared" si="483"/>
        <v>plays</v>
      </c>
      <c r="S3854" s="14">
        <f t="shared" si="484"/>
        <v>42065.190694444449</v>
      </c>
      <c r="T3854" s="14">
        <f t="shared" si="485"/>
        <v>42090.149027777778</v>
      </c>
      <c r="U3854" s="14" t="str">
        <f t="shared" si="486"/>
        <v>Mar</v>
      </c>
      <c r="V3854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2.5999999999999999E-2</v>
      </c>
      <c r="P3855" s="12">
        <f t="shared" si="481"/>
        <v>13</v>
      </c>
      <c r="Q3855" t="str">
        <f t="shared" si="482"/>
        <v>theater</v>
      </c>
      <c r="R3855" t="str">
        <f t="shared" si="483"/>
        <v>plays</v>
      </c>
      <c r="S3855" s="14">
        <f t="shared" si="484"/>
        <v>41848.84002314815</v>
      </c>
      <c r="T3855" s="14">
        <f t="shared" si="485"/>
        <v>41883.84002314815</v>
      </c>
      <c r="U3855" s="14" t="str">
        <f t="shared" si="486"/>
        <v>Jul</v>
      </c>
      <c r="V3855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16.254545454545454</v>
      </c>
      <c r="P3856" s="12">
        <f t="shared" si="481"/>
        <v>89.4</v>
      </c>
      <c r="Q3856" t="str">
        <f t="shared" si="482"/>
        <v>theater</v>
      </c>
      <c r="R3856" t="str">
        <f t="shared" si="483"/>
        <v>plays</v>
      </c>
      <c r="S3856" s="14">
        <f t="shared" si="484"/>
        <v>42103.884930555556</v>
      </c>
      <c r="T3856" s="14">
        <f t="shared" si="485"/>
        <v>42133.884930555556</v>
      </c>
      <c r="U3856" s="14" t="str">
        <f t="shared" si="486"/>
        <v>Apr</v>
      </c>
      <c r="V3856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</v>
      </c>
      <c r="P3857" s="12">
        <f t="shared" si="481"/>
        <v>25</v>
      </c>
      <c r="Q3857" t="str">
        <f t="shared" si="482"/>
        <v>theater</v>
      </c>
      <c r="R3857" t="str">
        <f t="shared" si="483"/>
        <v>plays</v>
      </c>
      <c r="S3857" s="14">
        <f t="shared" si="484"/>
        <v>42059.970729166671</v>
      </c>
      <c r="T3857" s="14">
        <f t="shared" si="485"/>
        <v>42089.929062499999</v>
      </c>
      <c r="U3857" s="14" t="str">
        <f t="shared" si="486"/>
        <v>Feb</v>
      </c>
      <c r="V3857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0.02</v>
      </c>
      <c r="P3858" s="12">
        <f t="shared" si="481"/>
        <v>1</v>
      </c>
      <c r="Q3858" t="str">
        <f t="shared" si="482"/>
        <v>theater</v>
      </c>
      <c r="R3858" t="str">
        <f t="shared" si="483"/>
        <v>plays</v>
      </c>
      <c r="S3858" s="14">
        <f t="shared" si="484"/>
        <v>42041.743090277778</v>
      </c>
      <c r="T3858" s="14">
        <f t="shared" si="485"/>
        <v>42071.701423611114</v>
      </c>
      <c r="U3858" s="14" t="str">
        <f t="shared" si="486"/>
        <v>Feb</v>
      </c>
      <c r="V3858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5.2</v>
      </c>
      <c r="P3859" s="12">
        <f t="shared" si="481"/>
        <v>65</v>
      </c>
      <c r="Q3859" t="str">
        <f t="shared" si="482"/>
        <v>theater</v>
      </c>
      <c r="R3859" t="str">
        <f t="shared" si="483"/>
        <v>plays</v>
      </c>
      <c r="S3859" s="14">
        <f t="shared" si="484"/>
        <v>41829.73715277778</v>
      </c>
      <c r="T3859" s="14">
        <f t="shared" si="485"/>
        <v>41852.716666666667</v>
      </c>
      <c r="U3859" s="14" t="str">
        <f t="shared" si="486"/>
        <v>Jul</v>
      </c>
      <c r="V3859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2</v>
      </c>
      <c r="P3860" s="12">
        <f t="shared" si="481"/>
        <v>10</v>
      </c>
      <c r="Q3860" t="str">
        <f t="shared" si="482"/>
        <v>theater</v>
      </c>
      <c r="R3860" t="str">
        <f t="shared" si="483"/>
        <v>plays</v>
      </c>
      <c r="S3860" s="14">
        <f t="shared" si="484"/>
        <v>42128.431064814817</v>
      </c>
      <c r="T3860" s="14">
        <f t="shared" si="485"/>
        <v>42146.875</v>
      </c>
      <c r="U3860" s="14" t="str">
        <f t="shared" si="486"/>
        <v>May</v>
      </c>
      <c r="V3860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0.04</v>
      </c>
      <c r="P3861" s="12">
        <f t="shared" si="481"/>
        <v>1</v>
      </c>
      <c r="Q3861" t="str">
        <f t="shared" si="482"/>
        <v>theater</v>
      </c>
      <c r="R3861" t="str">
        <f t="shared" si="483"/>
        <v>plays</v>
      </c>
      <c r="S3861" s="14">
        <f t="shared" si="484"/>
        <v>41789.893599537041</v>
      </c>
      <c r="T3861" s="14">
        <f t="shared" si="485"/>
        <v>41815.875</v>
      </c>
      <c r="U3861" s="14" t="str">
        <f t="shared" si="486"/>
        <v>May</v>
      </c>
      <c r="V3861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17.666666666666668</v>
      </c>
      <c r="P3862" s="1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4">
        <f t="shared" si="484"/>
        <v>41833.660995370366</v>
      </c>
      <c r="T3862" s="14">
        <f t="shared" si="485"/>
        <v>41863.660995370366</v>
      </c>
      <c r="U3862" s="14" t="str">
        <f t="shared" si="486"/>
        <v>Jul</v>
      </c>
      <c r="V3862">
        <f t="shared" si="487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5</v>
      </c>
      <c r="P3863" s="12">
        <f t="shared" si="481"/>
        <v>100</v>
      </c>
      <c r="Q3863" t="str">
        <f t="shared" si="482"/>
        <v>theater</v>
      </c>
      <c r="R3863" t="str">
        <f t="shared" si="483"/>
        <v>plays</v>
      </c>
      <c r="S3863" s="14">
        <f t="shared" si="484"/>
        <v>41914.590011574073</v>
      </c>
      <c r="T3863" s="14">
        <f t="shared" si="485"/>
        <v>41955.907638888893</v>
      </c>
      <c r="U3863" s="14" t="str">
        <f t="shared" si="486"/>
        <v>Oct</v>
      </c>
      <c r="V3863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1.3333333333333334E-2</v>
      </c>
      <c r="P3864" s="12">
        <f t="shared" si="481"/>
        <v>1</v>
      </c>
      <c r="Q3864" t="str">
        <f t="shared" si="482"/>
        <v>theater</v>
      </c>
      <c r="R3864" t="str">
        <f t="shared" si="483"/>
        <v>plays</v>
      </c>
      <c r="S3864" s="14">
        <f t="shared" si="484"/>
        <v>42611.261064814811</v>
      </c>
      <c r="T3864" s="14">
        <f t="shared" si="485"/>
        <v>42625.707638888889</v>
      </c>
      <c r="U3864" s="14" t="str">
        <f t="shared" si="486"/>
        <v>Aug</v>
      </c>
      <c r="V3864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12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4">
        <f t="shared" si="484"/>
        <v>42253.633159722223</v>
      </c>
      <c r="T3865" s="14">
        <f t="shared" si="485"/>
        <v>42313.674826388888</v>
      </c>
      <c r="U3865" s="14" t="str">
        <f t="shared" si="486"/>
        <v>Sep</v>
      </c>
      <c r="V3865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</v>
      </c>
      <c r="P3866" s="12">
        <f t="shared" si="481"/>
        <v>20</v>
      </c>
      <c r="Q3866" t="str">
        <f t="shared" si="482"/>
        <v>theater</v>
      </c>
      <c r="R3866" t="str">
        <f t="shared" si="483"/>
        <v>plays</v>
      </c>
      <c r="S3866" s="14">
        <f t="shared" si="484"/>
        <v>42295.891828703709</v>
      </c>
      <c r="T3866" s="14">
        <f t="shared" si="485"/>
        <v>42325.933495370366</v>
      </c>
      <c r="U3866" s="14" t="str">
        <f t="shared" si="486"/>
        <v>Oct</v>
      </c>
      <c r="V3866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26.937422295897225</v>
      </c>
      <c r="P3867" s="12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4">
        <f t="shared" si="484"/>
        <v>41841.651597222226</v>
      </c>
      <c r="T3867" s="14">
        <f t="shared" si="485"/>
        <v>41881.229166666664</v>
      </c>
      <c r="U3867" s="14" t="str">
        <f t="shared" si="486"/>
        <v>Jul</v>
      </c>
      <c r="V3867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0.54999999999999993</v>
      </c>
      <c r="P3868" s="12">
        <f t="shared" si="481"/>
        <v>5.5</v>
      </c>
      <c r="Q3868" t="str">
        <f t="shared" si="482"/>
        <v>theater</v>
      </c>
      <c r="R3868" t="str">
        <f t="shared" si="483"/>
        <v>plays</v>
      </c>
      <c r="S3868" s="14">
        <f t="shared" si="484"/>
        <v>42402.947002314817</v>
      </c>
      <c r="T3868" s="14">
        <f t="shared" si="485"/>
        <v>42452.145138888889</v>
      </c>
      <c r="U3868" s="14" t="str">
        <f t="shared" si="486"/>
        <v>Feb</v>
      </c>
      <c r="V3868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12.55</v>
      </c>
      <c r="P3869" s="12">
        <f t="shared" si="481"/>
        <v>50.2</v>
      </c>
      <c r="Q3869" t="str">
        <f t="shared" si="482"/>
        <v>theater</v>
      </c>
      <c r="R3869" t="str">
        <f t="shared" si="483"/>
        <v>plays</v>
      </c>
      <c r="S3869" s="14">
        <f t="shared" si="484"/>
        <v>42509.814108796301</v>
      </c>
      <c r="T3869" s="14">
        <f t="shared" si="485"/>
        <v>42539.814108796301</v>
      </c>
      <c r="U3869" s="14" t="str">
        <f t="shared" si="486"/>
        <v>May</v>
      </c>
      <c r="V3869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0.2</v>
      </c>
      <c r="P3870" s="12">
        <f t="shared" si="481"/>
        <v>10</v>
      </c>
      <c r="Q3870" t="str">
        <f t="shared" si="482"/>
        <v>theater</v>
      </c>
      <c r="R3870" t="str">
        <f t="shared" si="483"/>
        <v>musical</v>
      </c>
      <c r="S3870" s="14">
        <f t="shared" si="484"/>
        <v>41865.659780092588</v>
      </c>
      <c r="T3870" s="14">
        <f t="shared" si="485"/>
        <v>41890.659780092588</v>
      </c>
      <c r="U3870" s="14" t="str">
        <f t="shared" si="486"/>
        <v>Aug</v>
      </c>
      <c r="V3870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3.4474868431088401</v>
      </c>
      <c r="P3871" s="12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4">
        <f t="shared" si="484"/>
        <v>42047.724444444444</v>
      </c>
      <c r="T3871" s="14">
        <f t="shared" si="485"/>
        <v>42077.132638888885</v>
      </c>
      <c r="U3871" s="14" t="str">
        <f t="shared" si="486"/>
        <v>Feb</v>
      </c>
      <c r="V3871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15</v>
      </c>
      <c r="P3872" s="12">
        <f t="shared" si="481"/>
        <v>150</v>
      </c>
      <c r="Q3872" t="str">
        <f t="shared" si="482"/>
        <v>theater</v>
      </c>
      <c r="R3872" t="str">
        <f t="shared" si="483"/>
        <v>musical</v>
      </c>
      <c r="S3872" s="14">
        <f t="shared" si="484"/>
        <v>41793.17219907407</v>
      </c>
      <c r="T3872" s="14">
        <f t="shared" si="485"/>
        <v>41823.17219907407</v>
      </c>
      <c r="U3872" s="14" t="str">
        <f t="shared" si="486"/>
        <v>Jun</v>
      </c>
      <c r="V3872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2.666666666666667</v>
      </c>
      <c r="P3873" s="12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4">
        <f t="shared" si="484"/>
        <v>42763.780671296292</v>
      </c>
      <c r="T3873" s="14">
        <f t="shared" si="485"/>
        <v>42823.739004629635</v>
      </c>
      <c r="U3873" s="14" t="str">
        <f t="shared" si="486"/>
        <v>Jan</v>
      </c>
      <c r="V3873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12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4">
        <f t="shared" si="484"/>
        <v>42180.145787037036</v>
      </c>
      <c r="T3874" s="14">
        <f t="shared" si="485"/>
        <v>42230.145787037036</v>
      </c>
      <c r="U3874" s="14" t="str">
        <f t="shared" si="486"/>
        <v>Jun</v>
      </c>
      <c r="V3874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12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4">
        <f t="shared" si="484"/>
        <v>42255.696006944447</v>
      </c>
      <c r="T3875" s="14">
        <f t="shared" si="485"/>
        <v>42285.696006944447</v>
      </c>
      <c r="U3875" s="14" t="str">
        <f t="shared" si="486"/>
        <v>Sep</v>
      </c>
      <c r="V3875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12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4">
        <f t="shared" si="484"/>
        <v>42007.016458333332</v>
      </c>
      <c r="T3876" s="14">
        <f t="shared" si="485"/>
        <v>42028.041666666672</v>
      </c>
      <c r="U3876" s="14" t="str">
        <f t="shared" si="486"/>
        <v>Jan</v>
      </c>
      <c r="V3876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12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4">
        <f t="shared" si="484"/>
        <v>42615.346817129626</v>
      </c>
      <c r="T3877" s="14">
        <f t="shared" si="485"/>
        <v>42616.416666666672</v>
      </c>
      <c r="U3877" s="14" t="str">
        <f t="shared" si="486"/>
        <v>Sep</v>
      </c>
      <c r="V3877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52.794871794871788</v>
      </c>
      <c r="P3878" s="12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4">
        <f t="shared" si="484"/>
        <v>42372.624166666668</v>
      </c>
      <c r="T3878" s="14">
        <f t="shared" si="485"/>
        <v>42402.624166666668</v>
      </c>
      <c r="U3878" s="14" t="str">
        <f t="shared" si="486"/>
        <v>Jan</v>
      </c>
      <c r="V3878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4.9639999999999995</v>
      </c>
      <c r="P3879" s="12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4">
        <f t="shared" si="484"/>
        <v>42682.67768518519</v>
      </c>
      <c r="T3879" s="14">
        <f t="shared" si="485"/>
        <v>42712.67768518519</v>
      </c>
      <c r="U3879" s="14" t="str">
        <f t="shared" si="486"/>
        <v>Nov</v>
      </c>
      <c r="V3879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5.5555555555555552E-2</v>
      </c>
      <c r="P3880" s="12">
        <f t="shared" si="481"/>
        <v>10</v>
      </c>
      <c r="Q3880" t="str">
        <f t="shared" si="482"/>
        <v>theater</v>
      </c>
      <c r="R3880" t="str">
        <f t="shared" si="483"/>
        <v>musical</v>
      </c>
      <c r="S3880" s="14">
        <f t="shared" si="484"/>
        <v>42154.818819444445</v>
      </c>
      <c r="T3880" s="14">
        <f t="shared" si="485"/>
        <v>42185.165972222225</v>
      </c>
      <c r="U3880" s="14" t="str">
        <f t="shared" si="486"/>
        <v>May</v>
      </c>
      <c r="V3880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12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4">
        <f t="shared" si="484"/>
        <v>41999.861064814817</v>
      </c>
      <c r="T3881" s="14">
        <f t="shared" si="485"/>
        <v>42029.861064814817</v>
      </c>
      <c r="U3881" s="14" t="str">
        <f t="shared" si="486"/>
        <v>Dec</v>
      </c>
      <c r="V3881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13.066666666666665</v>
      </c>
      <c r="P3882" s="1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4">
        <f t="shared" si="484"/>
        <v>41815.815046296295</v>
      </c>
      <c r="T3882" s="14">
        <f t="shared" si="485"/>
        <v>41850.958333333336</v>
      </c>
      <c r="U3882" s="14" t="str">
        <f t="shared" si="486"/>
        <v>Jun</v>
      </c>
      <c r="V3882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5</v>
      </c>
      <c r="P3883" s="12">
        <f t="shared" si="481"/>
        <v>25</v>
      </c>
      <c r="Q3883" t="str">
        <f t="shared" si="482"/>
        <v>theater</v>
      </c>
      <c r="R3883" t="str">
        <f t="shared" si="483"/>
        <v>musical</v>
      </c>
      <c r="S3883" s="14">
        <f t="shared" si="484"/>
        <v>42756.018506944441</v>
      </c>
      <c r="T3883" s="14">
        <f t="shared" si="485"/>
        <v>42786.018506944441</v>
      </c>
      <c r="U3883" s="14" t="str">
        <f t="shared" si="486"/>
        <v>Jan</v>
      </c>
      <c r="V3883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12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4">
        <f t="shared" si="484"/>
        <v>42373.983449074076</v>
      </c>
      <c r="T3884" s="14">
        <f t="shared" si="485"/>
        <v>42400.960416666669</v>
      </c>
      <c r="U3884" s="14" t="str">
        <f t="shared" si="486"/>
        <v>Jan</v>
      </c>
      <c r="V3884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12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4">
        <f t="shared" si="484"/>
        <v>41854.602650462963</v>
      </c>
      <c r="T3885" s="14">
        <f t="shared" si="485"/>
        <v>41884.602650462963</v>
      </c>
      <c r="U3885" s="14" t="str">
        <f t="shared" si="486"/>
        <v>Aug</v>
      </c>
      <c r="V3885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12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4">
        <f t="shared" si="484"/>
        <v>42065.791574074072</v>
      </c>
      <c r="T3886" s="14">
        <f t="shared" si="485"/>
        <v>42090.749907407408</v>
      </c>
      <c r="U3886" s="14" t="str">
        <f t="shared" si="486"/>
        <v>Mar</v>
      </c>
      <c r="V3886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12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4">
        <f t="shared" si="484"/>
        <v>42469.951284722221</v>
      </c>
      <c r="T3887" s="14">
        <f t="shared" si="485"/>
        <v>42499.951284722221</v>
      </c>
      <c r="U3887" s="14" t="str">
        <f t="shared" si="486"/>
        <v>Apr</v>
      </c>
      <c r="V3887">
        <f t="shared" si="487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12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4">
        <f t="shared" si="484"/>
        <v>41954.228032407409</v>
      </c>
      <c r="T3888" s="14">
        <f t="shared" si="485"/>
        <v>41984.228032407409</v>
      </c>
      <c r="U3888" s="14" t="str">
        <f t="shared" si="486"/>
        <v>Nov</v>
      </c>
      <c r="V3888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</v>
      </c>
      <c r="P3889" s="12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4">
        <f t="shared" si="484"/>
        <v>42079.857974537037</v>
      </c>
      <c r="T3889" s="14">
        <f t="shared" si="485"/>
        <v>42125.916666666672</v>
      </c>
      <c r="U3889" s="14" t="str">
        <f t="shared" si="486"/>
        <v>Mar</v>
      </c>
      <c r="V3889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27.1</v>
      </c>
      <c r="P3890" s="12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4">
        <f t="shared" si="484"/>
        <v>42762.545810185184</v>
      </c>
      <c r="T3890" s="14">
        <f t="shared" si="485"/>
        <v>42792.545810185184</v>
      </c>
      <c r="U3890" s="14" t="str">
        <f t="shared" si="486"/>
        <v>Jan</v>
      </c>
      <c r="V3890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</v>
      </c>
      <c r="P3891" s="12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4">
        <f t="shared" si="484"/>
        <v>41977.004976851851</v>
      </c>
      <c r="T3891" s="14">
        <f t="shared" si="485"/>
        <v>42008.976388888885</v>
      </c>
      <c r="U3891" s="14" t="str">
        <f t="shared" si="486"/>
        <v>Dec</v>
      </c>
      <c r="V3891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16.826666666666668</v>
      </c>
      <c r="P3892" s="12">
        <f t="shared" si="481"/>
        <v>315.5</v>
      </c>
      <c r="Q3892" t="str">
        <f t="shared" si="482"/>
        <v>theater</v>
      </c>
      <c r="R3892" t="str">
        <f t="shared" si="483"/>
        <v>plays</v>
      </c>
      <c r="S3892" s="14">
        <f t="shared" si="484"/>
        <v>42171.758611111116</v>
      </c>
      <c r="T3892" s="14">
        <f t="shared" si="485"/>
        <v>42231.758611111116</v>
      </c>
      <c r="U3892" s="14" t="str">
        <f t="shared" si="486"/>
        <v>Jun</v>
      </c>
      <c r="V3892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32.5</v>
      </c>
      <c r="P3893" s="12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4">
        <f t="shared" si="484"/>
        <v>42056.1324537037</v>
      </c>
      <c r="T3893" s="14">
        <f t="shared" si="485"/>
        <v>42086.207638888889</v>
      </c>
      <c r="U3893" s="14" t="str">
        <f t="shared" si="486"/>
        <v>Feb</v>
      </c>
      <c r="V3893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12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4">
        <f t="shared" si="484"/>
        <v>41867.652280092596</v>
      </c>
      <c r="T3894" s="14">
        <f t="shared" si="485"/>
        <v>41875.291666666664</v>
      </c>
      <c r="U3894" s="14" t="str">
        <f t="shared" si="486"/>
        <v>Aug</v>
      </c>
      <c r="V3894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21.55</v>
      </c>
      <c r="P3895" s="12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4">
        <f t="shared" si="484"/>
        <v>41779.657870370371</v>
      </c>
      <c r="T3895" s="14">
        <f t="shared" si="485"/>
        <v>41821.25</v>
      </c>
      <c r="U3895" s="14" t="str">
        <f t="shared" si="486"/>
        <v>May</v>
      </c>
      <c r="V3895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3.4666666666666663</v>
      </c>
      <c r="P3896" s="12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4">
        <f t="shared" si="484"/>
        <v>42679.958472222221</v>
      </c>
      <c r="T3896" s="14">
        <f t="shared" si="485"/>
        <v>42710.207638888889</v>
      </c>
      <c r="U3896" s="14" t="str">
        <f t="shared" si="486"/>
        <v>Nov</v>
      </c>
      <c r="V3896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5</v>
      </c>
      <c r="P3897" s="12">
        <f t="shared" si="481"/>
        <v>50</v>
      </c>
      <c r="Q3897" t="str">
        <f t="shared" si="482"/>
        <v>theater</v>
      </c>
      <c r="R3897" t="str">
        <f t="shared" si="483"/>
        <v>plays</v>
      </c>
      <c r="S3897" s="14">
        <f t="shared" si="484"/>
        <v>42032.250208333338</v>
      </c>
      <c r="T3897" s="14">
        <f t="shared" si="485"/>
        <v>42063.250208333338</v>
      </c>
      <c r="U3897" s="14" t="str">
        <f t="shared" si="486"/>
        <v>Jan</v>
      </c>
      <c r="V3897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10.625</v>
      </c>
      <c r="P3898" s="12">
        <f t="shared" si="481"/>
        <v>42.5</v>
      </c>
      <c r="Q3898" t="str">
        <f t="shared" si="482"/>
        <v>theater</v>
      </c>
      <c r="R3898" t="str">
        <f t="shared" si="483"/>
        <v>plays</v>
      </c>
      <c r="S3898" s="14">
        <f t="shared" si="484"/>
        <v>41793.191875000004</v>
      </c>
      <c r="T3898" s="14">
        <f t="shared" si="485"/>
        <v>41807.191875000004</v>
      </c>
      <c r="U3898" s="14" t="str">
        <f t="shared" si="486"/>
        <v>Jun</v>
      </c>
      <c r="V3898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17.599999999999998</v>
      </c>
      <c r="P3899" s="12">
        <f t="shared" si="481"/>
        <v>44</v>
      </c>
      <c r="Q3899" t="str">
        <f t="shared" si="482"/>
        <v>theater</v>
      </c>
      <c r="R3899" t="str">
        <f t="shared" si="483"/>
        <v>plays</v>
      </c>
      <c r="S3899" s="14">
        <f t="shared" si="484"/>
        <v>41982.87364583333</v>
      </c>
      <c r="T3899" s="14">
        <f t="shared" si="485"/>
        <v>42012.87364583333</v>
      </c>
      <c r="U3899" s="14" t="str">
        <f t="shared" si="486"/>
        <v>Dec</v>
      </c>
      <c r="V3899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32.56</v>
      </c>
      <c r="P3900" s="12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4">
        <f t="shared" si="484"/>
        <v>42193.482291666667</v>
      </c>
      <c r="T3900" s="14">
        <f t="shared" si="485"/>
        <v>42233.666666666672</v>
      </c>
      <c r="U3900" s="14" t="str">
        <f t="shared" si="486"/>
        <v>Jul</v>
      </c>
      <c r="V3900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</v>
      </c>
      <c r="P3901" s="12">
        <f t="shared" si="481"/>
        <v>62.5</v>
      </c>
      <c r="Q3901" t="str">
        <f t="shared" si="482"/>
        <v>theater</v>
      </c>
      <c r="R3901" t="str">
        <f t="shared" si="483"/>
        <v>plays</v>
      </c>
      <c r="S3901" s="14">
        <f t="shared" si="484"/>
        <v>41843.775011574071</v>
      </c>
      <c r="T3901" s="14">
        <f t="shared" si="485"/>
        <v>41863.775011574071</v>
      </c>
      <c r="U3901" s="14" t="str">
        <f t="shared" si="486"/>
        <v>Jul</v>
      </c>
      <c r="V3901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5.4</v>
      </c>
      <c r="P3902" s="12">
        <f t="shared" si="481"/>
        <v>27</v>
      </c>
      <c r="Q3902" t="str">
        <f t="shared" si="482"/>
        <v>theater</v>
      </c>
      <c r="R3902" t="str">
        <f t="shared" si="483"/>
        <v>plays</v>
      </c>
      <c r="S3902" s="14">
        <f t="shared" si="484"/>
        <v>42136.092488425929</v>
      </c>
      <c r="T3902" s="14">
        <f t="shared" si="485"/>
        <v>42166.092488425929</v>
      </c>
      <c r="U3902" s="14" t="str">
        <f t="shared" si="486"/>
        <v>May</v>
      </c>
      <c r="V3902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0.83333333333333337</v>
      </c>
      <c r="P3903" s="12">
        <f t="shared" si="481"/>
        <v>25</v>
      </c>
      <c r="Q3903" t="str">
        <f t="shared" si="482"/>
        <v>theater</v>
      </c>
      <c r="R3903" t="str">
        <f t="shared" si="483"/>
        <v>plays</v>
      </c>
      <c r="S3903" s="14">
        <f t="shared" si="484"/>
        <v>42317.826377314821</v>
      </c>
      <c r="T3903" s="14">
        <f t="shared" si="485"/>
        <v>42357.826377314821</v>
      </c>
      <c r="U3903" s="14" t="str">
        <f t="shared" si="486"/>
        <v>Nov</v>
      </c>
      <c r="V3903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48.833333333333336</v>
      </c>
      <c r="P3904" s="12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4">
        <f t="shared" si="484"/>
        <v>42663.468078703707</v>
      </c>
      <c r="T3904" s="14">
        <f t="shared" si="485"/>
        <v>42688.509745370371</v>
      </c>
      <c r="U3904" s="14" t="str">
        <f t="shared" si="486"/>
        <v>Oct</v>
      </c>
      <c r="V3904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12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4">
        <f t="shared" si="484"/>
        <v>42186.01116898148</v>
      </c>
      <c r="T3905" s="14">
        <f t="shared" si="485"/>
        <v>42230.818055555559</v>
      </c>
      <c r="U3905" s="14" t="str">
        <f t="shared" si="486"/>
        <v>Jul</v>
      </c>
      <c r="V3905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0.03</v>
      </c>
      <c r="P3906" s="12">
        <f t="shared" si="481"/>
        <v>1.5</v>
      </c>
      <c r="Q3906" t="str">
        <f t="shared" si="482"/>
        <v>theater</v>
      </c>
      <c r="R3906" t="str">
        <f t="shared" si="483"/>
        <v>plays</v>
      </c>
      <c r="S3906" s="14">
        <f t="shared" si="484"/>
        <v>42095.229166666672</v>
      </c>
      <c r="T3906" s="14">
        <f t="shared" si="485"/>
        <v>42109.211111111115</v>
      </c>
      <c r="U3906" s="14" t="str">
        <f t="shared" si="486"/>
        <v>Apr</v>
      </c>
      <c r="V3906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(E3907/D3907)*100</f>
        <v>11.533333333333333</v>
      </c>
      <c r="P3907" s="12">
        <f t="shared" ref="P3907:P3970" si="489">(E3907/L3907)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 - FIND("/",N3907))</f>
        <v>plays</v>
      </c>
      <c r="S3907" s="14">
        <f t="shared" ref="S3907:S3970" si="492">(((J3907/60)/60)/24)+DATE(1970,1,1)</f>
        <v>42124.623877314814</v>
      </c>
      <c r="T3907" s="14">
        <f t="shared" ref="T3907:T3970" si="493">(((I3907/60)/60)/24)+DATE(1970,1,1)</f>
        <v>42166.958333333328</v>
      </c>
      <c r="U3907" s="14" t="str">
        <f t="shared" ref="U3907:U3970" si="494">TEXT(S3907,"mmm")</f>
        <v>Apr</v>
      </c>
      <c r="V3907">
        <f t="shared" ref="V3907:V3970" si="495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67.333333333333329</v>
      </c>
      <c r="P3908" s="12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4">
        <f t="shared" si="492"/>
        <v>42143.917743055557</v>
      </c>
      <c r="T3908" s="14">
        <f t="shared" si="493"/>
        <v>42181.559027777781</v>
      </c>
      <c r="U3908" s="14" t="str">
        <f t="shared" si="494"/>
        <v>May</v>
      </c>
      <c r="V3908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15.299999999999999</v>
      </c>
      <c r="P3909" s="12">
        <f t="shared" si="489"/>
        <v>38.25</v>
      </c>
      <c r="Q3909" t="str">
        <f t="shared" si="490"/>
        <v>theater</v>
      </c>
      <c r="R3909" t="str">
        <f t="shared" si="491"/>
        <v>plays</v>
      </c>
      <c r="S3909" s="14">
        <f t="shared" si="492"/>
        <v>41906.819513888891</v>
      </c>
      <c r="T3909" s="14">
        <f t="shared" si="493"/>
        <v>41938.838888888888</v>
      </c>
      <c r="U3909" s="14" t="str">
        <f t="shared" si="494"/>
        <v>Sep</v>
      </c>
      <c r="V3909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8.6666666666666679</v>
      </c>
      <c r="P3910" s="12">
        <f t="shared" si="489"/>
        <v>16.25</v>
      </c>
      <c r="Q3910" t="str">
        <f t="shared" si="490"/>
        <v>theater</v>
      </c>
      <c r="R3910" t="str">
        <f t="shared" si="491"/>
        <v>plays</v>
      </c>
      <c r="S3910" s="14">
        <f t="shared" si="492"/>
        <v>41834.135370370372</v>
      </c>
      <c r="T3910" s="14">
        <f t="shared" si="493"/>
        <v>41849.135370370372</v>
      </c>
      <c r="U3910" s="14" t="str">
        <f t="shared" si="494"/>
        <v>Jul</v>
      </c>
      <c r="V3910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0.22499999999999998</v>
      </c>
      <c r="P3911" s="12">
        <f t="shared" si="489"/>
        <v>33.75</v>
      </c>
      <c r="Q3911" t="str">
        <f t="shared" si="490"/>
        <v>theater</v>
      </c>
      <c r="R3911" t="str">
        <f t="shared" si="491"/>
        <v>plays</v>
      </c>
      <c r="S3911" s="14">
        <f t="shared" si="492"/>
        <v>41863.359282407408</v>
      </c>
      <c r="T3911" s="14">
        <f t="shared" si="493"/>
        <v>41893.359282407408</v>
      </c>
      <c r="U3911" s="14" t="str">
        <f t="shared" si="494"/>
        <v>Aug</v>
      </c>
      <c r="V3911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3.0833333333333335</v>
      </c>
      <c r="P3912" s="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4">
        <f t="shared" si="492"/>
        <v>42224.756909722222</v>
      </c>
      <c r="T3912" s="14">
        <f t="shared" si="493"/>
        <v>42254.756909722222</v>
      </c>
      <c r="U3912" s="14" t="str">
        <f t="shared" si="494"/>
        <v>Aug</v>
      </c>
      <c r="V3912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37.412500000000001</v>
      </c>
      <c r="P3913" s="12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4">
        <f t="shared" si="492"/>
        <v>41939.8122337963</v>
      </c>
      <c r="T3913" s="14">
        <f t="shared" si="493"/>
        <v>41969.853900462964</v>
      </c>
      <c r="U3913" s="14" t="str">
        <f t="shared" si="494"/>
        <v>Oct</v>
      </c>
      <c r="V3913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6.6666666666666671E-3</v>
      </c>
      <c r="P3914" s="12">
        <f t="shared" si="489"/>
        <v>1</v>
      </c>
      <c r="Q3914" t="str">
        <f t="shared" si="490"/>
        <v>theater</v>
      </c>
      <c r="R3914" t="str">
        <f t="shared" si="491"/>
        <v>plays</v>
      </c>
      <c r="S3914" s="14">
        <f t="shared" si="492"/>
        <v>42059.270023148143</v>
      </c>
      <c r="T3914" s="14">
        <f t="shared" si="493"/>
        <v>42119.190972222219</v>
      </c>
      <c r="U3914" s="14" t="str">
        <f t="shared" si="494"/>
        <v>Feb</v>
      </c>
      <c r="V3914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10</v>
      </c>
      <c r="P3915" s="12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4">
        <f t="shared" si="492"/>
        <v>42308.211215277777</v>
      </c>
      <c r="T3915" s="14">
        <f t="shared" si="493"/>
        <v>42338.252881944441</v>
      </c>
      <c r="U3915" s="14" t="str">
        <f t="shared" si="494"/>
        <v>Oct</v>
      </c>
      <c r="V3915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36.36</v>
      </c>
      <c r="P3916" s="12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4">
        <f t="shared" si="492"/>
        <v>42114.818935185183</v>
      </c>
      <c r="T3916" s="14">
        <f t="shared" si="493"/>
        <v>42134.957638888889</v>
      </c>
      <c r="U3916" s="14" t="str">
        <f t="shared" si="494"/>
        <v>Apr</v>
      </c>
      <c r="V3916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0.33333333333333337</v>
      </c>
      <c r="P3917" s="12">
        <f t="shared" si="489"/>
        <v>5</v>
      </c>
      <c r="Q3917" t="str">
        <f t="shared" si="490"/>
        <v>theater</v>
      </c>
      <c r="R3917" t="str">
        <f t="shared" si="491"/>
        <v>plays</v>
      </c>
      <c r="S3917" s="14">
        <f t="shared" si="492"/>
        <v>42492.98505787037</v>
      </c>
      <c r="T3917" s="14">
        <f t="shared" si="493"/>
        <v>42522.98505787037</v>
      </c>
      <c r="U3917" s="14" t="str">
        <f t="shared" si="494"/>
        <v>May</v>
      </c>
      <c r="V3917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12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4">
        <f t="shared" si="492"/>
        <v>42494.471666666665</v>
      </c>
      <c r="T3918" s="14">
        <f t="shared" si="493"/>
        <v>42524.471666666665</v>
      </c>
      <c r="U3918" s="14" t="str">
        <f t="shared" si="494"/>
        <v>May</v>
      </c>
      <c r="V3918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0.2857142857142857</v>
      </c>
      <c r="P3919" s="12">
        <f t="shared" si="489"/>
        <v>10</v>
      </c>
      <c r="Q3919" t="str">
        <f t="shared" si="490"/>
        <v>theater</v>
      </c>
      <c r="R3919" t="str">
        <f t="shared" si="491"/>
        <v>plays</v>
      </c>
      <c r="S3919" s="14">
        <f t="shared" si="492"/>
        <v>41863.527326388888</v>
      </c>
      <c r="T3919" s="14">
        <f t="shared" si="493"/>
        <v>41893.527326388888</v>
      </c>
      <c r="U3919" s="14" t="str">
        <f t="shared" si="494"/>
        <v>Aug</v>
      </c>
      <c r="V3919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0.2</v>
      </c>
      <c r="P3920" s="12">
        <f t="shared" si="489"/>
        <v>40</v>
      </c>
      <c r="Q3920" t="str">
        <f t="shared" si="490"/>
        <v>theater</v>
      </c>
      <c r="R3920" t="str">
        <f t="shared" si="491"/>
        <v>plays</v>
      </c>
      <c r="S3920" s="14">
        <f t="shared" si="492"/>
        <v>41843.664618055554</v>
      </c>
      <c r="T3920" s="14">
        <f t="shared" si="493"/>
        <v>41855.666666666664</v>
      </c>
      <c r="U3920" s="14" t="str">
        <f t="shared" si="494"/>
        <v>Jul</v>
      </c>
      <c r="V3920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1.7999999999999998</v>
      </c>
      <c r="P3921" s="12">
        <f t="shared" si="489"/>
        <v>30</v>
      </c>
      <c r="Q3921" t="str">
        <f t="shared" si="490"/>
        <v>theater</v>
      </c>
      <c r="R3921" t="str">
        <f t="shared" si="491"/>
        <v>plays</v>
      </c>
      <c r="S3921" s="14">
        <f t="shared" si="492"/>
        <v>42358.684872685189</v>
      </c>
      <c r="T3921" s="14">
        <f t="shared" si="493"/>
        <v>42387</v>
      </c>
      <c r="U3921" s="14" t="str">
        <f t="shared" si="494"/>
        <v>Dec</v>
      </c>
      <c r="V3921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5.4</v>
      </c>
      <c r="P3922" s="12">
        <f t="shared" si="489"/>
        <v>45</v>
      </c>
      <c r="Q3922" t="str">
        <f t="shared" si="490"/>
        <v>theater</v>
      </c>
      <c r="R3922" t="str">
        <f t="shared" si="491"/>
        <v>plays</v>
      </c>
      <c r="S3922" s="14">
        <f t="shared" si="492"/>
        <v>42657.38726851852</v>
      </c>
      <c r="T3922" s="14">
        <f t="shared" si="493"/>
        <v>42687.428935185191</v>
      </c>
      <c r="U3922" s="14" t="str">
        <f t="shared" si="494"/>
        <v>Oct</v>
      </c>
      <c r="V3922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12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4">
        <f t="shared" si="492"/>
        <v>41926.542303240742</v>
      </c>
      <c r="T3923" s="14">
        <f t="shared" si="493"/>
        <v>41938.75</v>
      </c>
      <c r="U3923" s="14" t="str">
        <f t="shared" si="494"/>
        <v>Oct</v>
      </c>
      <c r="V3923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8.1333333333333329</v>
      </c>
      <c r="P3924" s="12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4">
        <f t="shared" si="492"/>
        <v>42020.768634259264</v>
      </c>
      <c r="T3924" s="14">
        <f t="shared" si="493"/>
        <v>42065.958333333328</v>
      </c>
      <c r="U3924" s="14" t="str">
        <f t="shared" si="494"/>
        <v>Jan</v>
      </c>
      <c r="V3924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12.034782608695652</v>
      </c>
      <c r="P3925" s="12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4">
        <f t="shared" si="492"/>
        <v>42075.979988425926</v>
      </c>
      <c r="T3925" s="14">
        <f t="shared" si="493"/>
        <v>42103.979988425926</v>
      </c>
      <c r="U3925" s="14" t="str">
        <f t="shared" si="494"/>
        <v>Mar</v>
      </c>
      <c r="V3925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15.266666666666667</v>
      </c>
      <c r="P3926" s="12">
        <f t="shared" si="489"/>
        <v>57.25</v>
      </c>
      <c r="Q3926" t="str">
        <f t="shared" si="490"/>
        <v>theater</v>
      </c>
      <c r="R3926" t="str">
        <f t="shared" si="491"/>
        <v>plays</v>
      </c>
      <c r="S3926" s="14">
        <f t="shared" si="492"/>
        <v>41786.959745370368</v>
      </c>
      <c r="T3926" s="14">
        <f t="shared" si="493"/>
        <v>41816.959745370368</v>
      </c>
      <c r="U3926" s="14" t="str">
        <f t="shared" si="494"/>
        <v>May</v>
      </c>
      <c r="V3926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10</v>
      </c>
      <c r="P3927" s="12">
        <f t="shared" si="489"/>
        <v>5</v>
      </c>
      <c r="Q3927" t="str">
        <f t="shared" si="490"/>
        <v>theater</v>
      </c>
      <c r="R3927" t="str">
        <f t="shared" si="491"/>
        <v>plays</v>
      </c>
      <c r="S3927" s="14">
        <f t="shared" si="492"/>
        <v>41820.870821759258</v>
      </c>
      <c r="T3927" s="14">
        <f t="shared" si="493"/>
        <v>41850.870821759258</v>
      </c>
      <c r="U3927" s="14" t="str">
        <f t="shared" si="494"/>
        <v>Jun</v>
      </c>
      <c r="V3927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0.3</v>
      </c>
      <c r="P3928" s="12">
        <f t="shared" si="489"/>
        <v>15</v>
      </c>
      <c r="Q3928" t="str">
        <f t="shared" si="490"/>
        <v>theater</v>
      </c>
      <c r="R3928" t="str">
        <f t="shared" si="491"/>
        <v>plays</v>
      </c>
      <c r="S3928" s="14">
        <f t="shared" si="492"/>
        <v>41970.085046296299</v>
      </c>
      <c r="T3928" s="14">
        <f t="shared" si="493"/>
        <v>42000.085046296299</v>
      </c>
      <c r="U3928" s="14" t="str">
        <f t="shared" si="494"/>
        <v>Nov</v>
      </c>
      <c r="V3928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1</v>
      </c>
      <c r="P3929" s="12">
        <f t="shared" si="489"/>
        <v>12.5</v>
      </c>
      <c r="Q3929" t="str">
        <f t="shared" si="490"/>
        <v>theater</v>
      </c>
      <c r="R3929" t="str">
        <f t="shared" si="491"/>
        <v>plays</v>
      </c>
      <c r="S3929" s="14">
        <f t="shared" si="492"/>
        <v>41830.267407407409</v>
      </c>
      <c r="T3929" s="14">
        <f t="shared" si="493"/>
        <v>41860.267407407409</v>
      </c>
      <c r="U3929" s="14" t="str">
        <f t="shared" si="494"/>
        <v>Jul</v>
      </c>
      <c r="V3929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13.020000000000001</v>
      </c>
      <c r="P3930" s="12">
        <f t="shared" si="489"/>
        <v>93</v>
      </c>
      <c r="Q3930" t="str">
        <f t="shared" si="490"/>
        <v>theater</v>
      </c>
      <c r="R3930" t="str">
        <f t="shared" si="491"/>
        <v>plays</v>
      </c>
      <c r="S3930" s="14">
        <f t="shared" si="492"/>
        <v>42265.683182870373</v>
      </c>
      <c r="T3930" s="14">
        <f t="shared" si="493"/>
        <v>42293.207638888889</v>
      </c>
      <c r="U3930" s="14" t="str">
        <f t="shared" si="494"/>
        <v>Sep</v>
      </c>
      <c r="V3930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2.2650000000000001</v>
      </c>
      <c r="P3931" s="12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4">
        <f t="shared" si="492"/>
        <v>42601.827141203699</v>
      </c>
      <c r="T3931" s="14">
        <f t="shared" si="493"/>
        <v>42631.827141203699</v>
      </c>
      <c r="U3931" s="14" t="str">
        <f t="shared" si="494"/>
        <v>Aug</v>
      </c>
      <c r="V3931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1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4">
        <f t="shared" si="492"/>
        <v>42433.338749999995</v>
      </c>
      <c r="T3932" s="14">
        <f t="shared" si="493"/>
        <v>42461.25</v>
      </c>
      <c r="U3932" s="14" t="str">
        <f t="shared" si="494"/>
        <v>Mar</v>
      </c>
      <c r="V3932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12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4">
        <f t="shared" si="492"/>
        <v>42228.151701388888</v>
      </c>
      <c r="T3933" s="14">
        <f t="shared" si="493"/>
        <v>42253.151701388888</v>
      </c>
      <c r="U3933" s="14" t="str">
        <f t="shared" si="494"/>
        <v>Aug</v>
      </c>
      <c r="V3933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8.3333333333333332E-3</v>
      </c>
      <c r="P3934" s="12">
        <f t="shared" si="489"/>
        <v>1</v>
      </c>
      <c r="Q3934" t="str">
        <f t="shared" si="490"/>
        <v>theater</v>
      </c>
      <c r="R3934" t="str">
        <f t="shared" si="491"/>
        <v>plays</v>
      </c>
      <c r="S3934" s="14">
        <f t="shared" si="492"/>
        <v>42415.168564814812</v>
      </c>
      <c r="T3934" s="14">
        <f t="shared" si="493"/>
        <v>42445.126898148148</v>
      </c>
      <c r="U3934" s="14" t="str">
        <f t="shared" si="494"/>
        <v>Feb</v>
      </c>
      <c r="V3934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15.742857142857142</v>
      </c>
      <c r="P3935" s="12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4">
        <f t="shared" si="492"/>
        <v>42538.968310185184</v>
      </c>
      <c r="T3935" s="14">
        <f t="shared" si="493"/>
        <v>42568.029861111107</v>
      </c>
      <c r="U3935" s="14" t="str">
        <f t="shared" si="494"/>
        <v>Jun</v>
      </c>
      <c r="V3935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11</v>
      </c>
      <c r="P3936" s="12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4">
        <f t="shared" si="492"/>
        <v>42233.671747685185</v>
      </c>
      <c r="T3936" s="14">
        <f t="shared" si="493"/>
        <v>42278.541666666672</v>
      </c>
      <c r="U3936" s="14" t="str">
        <f t="shared" si="494"/>
        <v>Aug</v>
      </c>
      <c r="V3936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43.833333333333336</v>
      </c>
      <c r="P3937" s="12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4">
        <f t="shared" si="492"/>
        <v>42221.656782407401</v>
      </c>
      <c r="T3937" s="14">
        <f t="shared" si="493"/>
        <v>42281.656782407401</v>
      </c>
      <c r="U3937" s="14" t="str">
        <f t="shared" si="494"/>
        <v>Aug</v>
      </c>
      <c r="V3937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12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4">
        <f t="shared" si="492"/>
        <v>42675.262962962966</v>
      </c>
      <c r="T3938" s="14">
        <f t="shared" si="493"/>
        <v>42705.304629629631</v>
      </c>
      <c r="U3938" s="14" t="str">
        <f t="shared" si="494"/>
        <v>Nov</v>
      </c>
      <c r="V3938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86.135181975736558</v>
      </c>
      <c r="P3939" s="12">
        <f t="shared" si="489"/>
        <v>248.5</v>
      </c>
      <c r="Q3939" t="str">
        <f t="shared" si="490"/>
        <v>theater</v>
      </c>
      <c r="R3939" t="str">
        <f t="shared" si="491"/>
        <v>plays</v>
      </c>
      <c r="S3939" s="14">
        <f t="shared" si="492"/>
        <v>42534.631481481483</v>
      </c>
      <c r="T3939" s="14">
        <f t="shared" si="493"/>
        <v>42562.631481481483</v>
      </c>
      <c r="U3939" s="14" t="str">
        <f t="shared" si="494"/>
        <v>Jun</v>
      </c>
      <c r="V3939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12.196620583717358</v>
      </c>
      <c r="P3940" s="12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4">
        <f t="shared" si="492"/>
        <v>42151.905717592599</v>
      </c>
      <c r="T3940" s="14">
        <f t="shared" si="493"/>
        <v>42182.905717592599</v>
      </c>
      <c r="U3940" s="14" t="str">
        <f t="shared" si="494"/>
        <v>May</v>
      </c>
      <c r="V3940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0.1</v>
      </c>
      <c r="P3941" s="12">
        <f t="shared" si="489"/>
        <v>5</v>
      </c>
      <c r="Q3941" t="str">
        <f t="shared" si="490"/>
        <v>theater</v>
      </c>
      <c r="R3941" t="str">
        <f t="shared" si="491"/>
        <v>plays</v>
      </c>
      <c r="S3941" s="14">
        <f t="shared" si="492"/>
        <v>41915.400219907409</v>
      </c>
      <c r="T3941" s="14">
        <f t="shared" si="493"/>
        <v>41919.1875</v>
      </c>
      <c r="U3941" s="14" t="str">
        <f t="shared" si="494"/>
        <v>Oct</v>
      </c>
      <c r="V3941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0.22</v>
      </c>
      <c r="P3942" s="12">
        <f t="shared" si="489"/>
        <v>5.5</v>
      </c>
      <c r="Q3942" t="str">
        <f t="shared" si="490"/>
        <v>theater</v>
      </c>
      <c r="R3942" t="str">
        <f t="shared" si="491"/>
        <v>plays</v>
      </c>
      <c r="S3942" s="14">
        <f t="shared" si="492"/>
        <v>41961.492488425924</v>
      </c>
      <c r="T3942" s="14">
        <f t="shared" si="493"/>
        <v>42006.492488425924</v>
      </c>
      <c r="U3942" s="14" t="str">
        <f t="shared" si="494"/>
        <v>Nov</v>
      </c>
      <c r="V3942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0.90909090909090906</v>
      </c>
      <c r="P3943" s="12">
        <f t="shared" si="489"/>
        <v>25</v>
      </c>
      <c r="Q3943" t="str">
        <f t="shared" si="490"/>
        <v>theater</v>
      </c>
      <c r="R3943" t="str">
        <f t="shared" si="491"/>
        <v>plays</v>
      </c>
      <c r="S3943" s="14">
        <f t="shared" si="492"/>
        <v>41940.587233796294</v>
      </c>
      <c r="T3943" s="14">
        <f t="shared" si="493"/>
        <v>41968.041666666672</v>
      </c>
      <c r="U3943" s="14" t="str">
        <f t="shared" si="494"/>
        <v>Oct</v>
      </c>
      <c r="V3943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12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4">
        <f t="shared" si="492"/>
        <v>42111.904097222221</v>
      </c>
      <c r="T3944" s="14">
        <f t="shared" si="493"/>
        <v>42171.904097222221</v>
      </c>
      <c r="U3944" s="14" t="str">
        <f t="shared" si="494"/>
        <v>Apr</v>
      </c>
      <c r="V3944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35.64</v>
      </c>
      <c r="P3945" s="12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4">
        <f t="shared" si="492"/>
        <v>42279.778564814813</v>
      </c>
      <c r="T3945" s="14">
        <f t="shared" si="493"/>
        <v>42310.701388888891</v>
      </c>
      <c r="U3945" s="14" t="str">
        <f t="shared" si="494"/>
        <v>Oct</v>
      </c>
      <c r="V3945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12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4">
        <f t="shared" si="492"/>
        <v>42213.662905092591</v>
      </c>
      <c r="T3946" s="14">
        <f t="shared" si="493"/>
        <v>42243.662905092591</v>
      </c>
      <c r="U3946" s="14" t="str">
        <f t="shared" si="494"/>
        <v>Jul</v>
      </c>
      <c r="V3946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0.25</v>
      </c>
      <c r="P3947" s="12">
        <f t="shared" si="489"/>
        <v>5</v>
      </c>
      <c r="Q3947" t="str">
        <f t="shared" si="490"/>
        <v>theater</v>
      </c>
      <c r="R3947" t="str">
        <f t="shared" si="491"/>
        <v>plays</v>
      </c>
      <c r="S3947" s="14">
        <f t="shared" si="492"/>
        <v>42109.801712962959</v>
      </c>
      <c r="T3947" s="14">
        <f t="shared" si="493"/>
        <v>42139.801712962959</v>
      </c>
      <c r="U3947" s="14" t="str">
        <f t="shared" si="494"/>
        <v>Apr</v>
      </c>
      <c r="V3947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</v>
      </c>
      <c r="P3948" s="12">
        <f t="shared" si="489"/>
        <v>39</v>
      </c>
      <c r="Q3948" t="str">
        <f t="shared" si="490"/>
        <v>theater</v>
      </c>
      <c r="R3948" t="str">
        <f t="shared" si="491"/>
        <v>plays</v>
      </c>
      <c r="S3948" s="14">
        <f t="shared" si="492"/>
        <v>42031.833587962959</v>
      </c>
      <c r="T3948" s="14">
        <f t="shared" si="493"/>
        <v>42063.333333333328</v>
      </c>
      <c r="U3948" s="14" t="str">
        <f t="shared" si="494"/>
        <v>Jan</v>
      </c>
      <c r="V3948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3.3666666666666663</v>
      </c>
      <c r="P3949" s="12">
        <f t="shared" si="489"/>
        <v>50.5</v>
      </c>
      <c r="Q3949" t="str">
        <f t="shared" si="490"/>
        <v>theater</v>
      </c>
      <c r="R3949" t="str">
        <f t="shared" si="491"/>
        <v>plays</v>
      </c>
      <c r="S3949" s="14">
        <f t="shared" si="492"/>
        <v>42615.142870370371</v>
      </c>
      <c r="T3949" s="14">
        <f t="shared" si="493"/>
        <v>42645.142870370371</v>
      </c>
      <c r="U3949" s="14" t="str">
        <f t="shared" si="494"/>
        <v>Sep</v>
      </c>
      <c r="V3949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12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4">
        <f t="shared" si="492"/>
        <v>41829.325497685182</v>
      </c>
      <c r="T3950" s="14">
        <f t="shared" si="493"/>
        <v>41889.325497685182</v>
      </c>
      <c r="U3950" s="14" t="str">
        <f t="shared" si="494"/>
        <v>Jul</v>
      </c>
      <c r="V3950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15.770000000000001</v>
      </c>
      <c r="P3951" s="12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4">
        <f t="shared" si="492"/>
        <v>42016.120613425926</v>
      </c>
      <c r="T3951" s="14">
        <f t="shared" si="493"/>
        <v>42046.120613425926</v>
      </c>
      <c r="U3951" s="14" t="str">
        <f t="shared" si="494"/>
        <v>Jan</v>
      </c>
      <c r="V3951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0.625</v>
      </c>
      <c r="P3952" s="12">
        <f t="shared" si="489"/>
        <v>25</v>
      </c>
      <c r="Q3952" t="str">
        <f t="shared" si="490"/>
        <v>theater</v>
      </c>
      <c r="R3952" t="str">
        <f t="shared" si="491"/>
        <v>plays</v>
      </c>
      <c r="S3952" s="14">
        <f t="shared" si="492"/>
        <v>42439.702314814815</v>
      </c>
      <c r="T3952" s="14">
        <f t="shared" si="493"/>
        <v>42468.774305555555</v>
      </c>
      <c r="U3952" s="14" t="str">
        <f t="shared" si="494"/>
        <v>Mar</v>
      </c>
      <c r="V3952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5.0000000000000001E-4</v>
      </c>
      <c r="P3953" s="12">
        <f t="shared" si="489"/>
        <v>1</v>
      </c>
      <c r="Q3953" t="str">
        <f t="shared" si="490"/>
        <v>theater</v>
      </c>
      <c r="R3953" t="str">
        <f t="shared" si="491"/>
        <v>plays</v>
      </c>
      <c r="S3953" s="14">
        <f t="shared" si="492"/>
        <v>42433.825717592597</v>
      </c>
      <c r="T3953" s="14">
        <f t="shared" si="493"/>
        <v>42493.784050925926</v>
      </c>
      <c r="U3953" s="14" t="str">
        <f t="shared" si="494"/>
        <v>Mar</v>
      </c>
      <c r="V3953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9.6153846153846159E-2</v>
      </c>
      <c r="P3954" s="12">
        <f t="shared" si="489"/>
        <v>25</v>
      </c>
      <c r="Q3954" t="str">
        <f t="shared" si="490"/>
        <v>theater</v>
      </c>
      <c r="R3954" t="str">
        <f t="shared" si="491"/>
        <v>plays</v>
      </c>
      <c r="S3954" s="14">
        <f t="shared" si="492"/>
        <v>42243.790393518517</v>
      </c>
      <c r="T3954" s="14">
        <f t="shared" si="493"/>
        <v>42303.790393518517</v>
      </c>
      <c r="U3954" s="14" t="str">
        <f t="shared" si="494"/>
        <v>Aug</v>
      </c>
      <c r="V3954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12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4">
        <f t="shared" si="492"/>
        <v>42550.048449074078</v>
      </c>
      <c r="T3955" s="14">
        <f t="shared" si="493"/>
        <v>42580.978472222225</v>
      </c>
      <c r="U3955" s="14" t="str">
        <f t="shared" si="494"/>
        <v>Jun</v>
      </c>
      <c r="V3955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12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4">
        <f t="shared" si="492"/>
        <v>41774.651203703703</v>
      </c>
      <c r="T3956" s="14">
        <f t="shared" si="493"/>
        <v>41834.651203703703</v>
      </c>
      <c r="U3956" s="14" t="str">
        <f t="shared" si="494"/>
        <v>May</v>
      </c>
      <c r="V3956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24.285714285714285</v>
      </c>
      <c r="P3957" s="12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4">
        <f t="shared" si="492"/>
        <v>42306.848854166667</v>
      </c>
      <c r="T3957" s="14">
        <f t="shared" si="493"/>
        <v>42336.890520833331</v>
      </c>
      <c r="U3957" s="14" t="str">
        <f t="shared" si="494"/>
        <v>Oct</v>
      </c>
      <c r="V3957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12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4">
        <f t="shared" si="492"/>
        <v>42457.932025462964</v>
      </c>
      <c r="T3958" s="14">
        <f t="shared" si="493"/>
        <v>42485.013888888891</v>
      </c>
      <c r="U3958" s="14" t="str">
        <f t="shared" si="494"/>
        <v>Mar</v>
      </c>
      <c r="V3958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2.5000000000000001E-2</v>
      </c>
      <c r="P3959" s="12">
        <f t="shared" si="489"/>
        <v>7</v>
      </c>
      <c r="Q3959" t="str">
        <f t="shared" si="490"/>
        <v>theater</v>
      </c>
      <c r="R3959" t="str">
        <f t="shared" si="491"/>
        <v>plays</v>
      </c>
      <c r="S3959" s="14">
        <f t="shared" si="492"/>
        <v>42513.976319444439</v>
      </c>
      <c r="T3959" s="14">
        <f t="shared" si="493"/>
        <v>42559.976319444439</v>
      </c>
      <c r="U3959" s="14" t="str">
        <f t="shared" si="494"/>
        <v>May</v>
      </c>
      <c r="V3959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32.049999999999997</v>
      </c>
      <c r="P3960" s="12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4">
        <f t="shared" si="492"/>
        <v>41816.950370370374</v>
      </c>
      <c r="T3960" s="14">
        <f t="shared" si="493"/>
        <v>41853.583333333336</v>
      </c>
      <c r="U3960" s="14" t="str">
        <f t="shared" si="494"/>
        <v>Jun</v>
      </c>
      <c r="V3960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24.333333333333336</v>
      </c>
      <c r="P3961" s="12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4">
        <f t="shared" si="492"/>
        <v>41880.788842592592</v>
      </c>
      <c r="T3961" s="14">
        <f t="shared" si="493"/>
        <v>41910.788842592592</v>
      </c>
      <c r="U3961" s="14" t="str">
        <f t="shared" si="494"/>
        <v>Aug</v>
      </c>
      <c r="V3961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1.5</v>
      </c>
      <c r="P3962" s="12">
        <f t="shared" si="489"/>
        <v>11.25</v>
      </c>
      <c r="Q3962" t="str">
        <f t="shared" si="490"/>
        <v>theater</v>
      </c>
      <c r="R3962" t="str">
        <f t="shared" si="491"/>
        <v>plays</v>
      </c>
      <c r="S3962" s="14">
        <f t="shared" si="492"/>
        <v>42342.845555555556</v>
      </c>
      <c r="T3962" s="14">
        <f t="shared" si="493"/>
        <v>42372.845555555556</v>
      </c>
      <c r="U3962" s="14" t="str">
        <f t="shared" si="494"/>
        <v>Dec</v>
      </c>
      <c r="V3962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0.42</v>
      </c>
      <c r="P3963" s="12">
        <f t="shared" si="489"/>
        <v>10.5</v>
      </c>
      <c r="Q3963" t="str">
        <f t="shared" si="490"/>
        <v>theater</v>
      </c>
      <c r="R3963" t="str">
        <f t="shared" si="491"/>
        <v>plays</v>
      </c>
      <c r="S3963" s="14">
        <f t="shared" si="492"/>
        <v>41745.891319444447</v>
      </c>
      <c r="T3963" s="14">
        <f t="shared" si="493"/>
        <v>41767.891319444447</v>
      </c>
      <c r="U3963" s="14" t="str">
        <f t="shared" si="494"/>
        <v>Apr</v>
      </c>
      <c r="V3963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</v>
      </c>
      <c r="P3964" s="12">
        <f t="shared" si="489"/>
        <v>15</v>
      </c>
      <c r="Q3964" t="str">
        <f t="shared" si="490"/>
        <v>theater</v>
      </c>
      <c r="R3964" t="str">
        <f t="shared" si="491"/>
        <v>plays</v>
      </c>
      <c r="S3964" s="14">
        <f t="shared" si="492"/>
        <v>42311.621458333335</v>
      </c>
      <c r="T3964" s="14">
        <f t="shared" si="493"/>
        <v>42336.621458333335</v>
      </c>
      <c r="U3964" s="14" t="str">
        <f t="shared" si="494"/>
        <v>Nov</v>
      </c>
      <c r="V3964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12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4">
        <f t="shared" si="492"/>
        <v>42296.154131944444</v>
      </c>
      <c r="T3965" s="14">
        <f t="shared" si="493"/>
        <v>42326.195798611108</v>
      </c>
      <c r="U3965" s="14" t="str">
        <f t="shared" si="494"/>
        <v>Oct</v>
      </c>
      <c r="V3965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</v>
      </c>
      <c r="P3966" s="12">
        <f t="shared" si="489"/>
        <v>42</v>
      </c>
      <c r="Q3966" t="str">
        <f t="shared" si="490"/>
        <v>theater</v>
      </c>
      <c r="R3966" t="str">
        <f t="shared" si="491"/>
        <v>plays</v>
      </c>
      <c r="S3966" s="14">
        <f t="shared" si="492"/>
        <v>42053.722060185188</v>
      </c>
      <c r="T3966" s="14">
        <f t="shared" si="493"/>
        <v>42113.680393518516</v>
      </c>
      <c r="U3966" s="14" t="str">
        <f t="shared" si="494"/>
        <v>Feb</v>
      </c>
      <c r="V3966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14.249999999999998</v>
      </c>
      <c r="P3967" s="12">
        <f t="shared" si="489"/>
        <v>71.25</v>
      </c>
      <c r="Q3967" t="str">
        <f t="shared" si="490"/>
        <v>theater</v>
      </c>
      <c r="R3967" t="str">
        <f t="shared" si="491"/>
        <v>plays</v>
      </c>
      <c r="S3967" s="14">
        <f t="shared" si="492"/>
        <v>42414.235879629632</v>
      </c>
      <c r="T3967" s="14">
        <f t="shared" si="493"/>
        <v>42474.194212962961</v>
      </c>
      <c r="U3967" s="14" t="str">
        <f t="shared" si="494"/>
        <v>Feb</v>
      </c>
      <c r="V3967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0.6</v>
      </c>
      <c r="P3968" s="12">
        <f t="shared" si="489"/>
        <v>22.5</v>
      </c>
      <c r="Q3968" t="str">
        <f t="shared" si="490"/>
        <v>theater</v>
      </c>
      <c r="R3968" t="str">
        <f t="shared" si="491"/>
        <v>plays</v>
      </c>
      <c r="S3968" s="14">
        <f t="shared" si="492"/>
        <v>41801.711550925924</v>
      </c>
      <c r="T3968" s="14">
        <f t="shared" si="493"/>
        <v>41844.124305555553</v>
      </c>
      <c r="U3968" s="14" t="str">
        <f t="shared" si="494"/>
        <v>Jun</v>
      </c>
      <c r="V3968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24.117647058823529</v>
      </c>
      <c r="P3969" s="12">
        <f t="shared" si="489"/>
        <v>41</v>
      </c>
      <c r="Q3969" t="str">
        <f t="shared" si="490"/>
        <v>theater</v>
      </c>
      <c r="R3969" t="str">
        <f t="shared" si="491"/>
        <v>plays</v>
      </c>
      <c r="S3969" s="14">
        <f t="shared" si="492"/>
        <v>42770.290590277778</v>
      </c>
      <c r="T3969" s="14">
        <f t="shared" si="493"/>
        <v>42800.290590277778</v>
      </c>
      <c r="U3969" s="14" t="str">
        <f t="shared" si="494"/>
        <v>Feb</v>
      </c>
      <c r="V3969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10.54</v>
      </c>
      <c r="P3970" s="12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4">
        <f t="shared" si="492"/>
        <v>42452.815659722226</v>
      </c>
      <c r="T3970" s="14">
        <f t="shared" si="493"/>
        <v>42512.815659722226</v>
      </c>
      <c r="U3970" s="14" t="str">
        <f t="shared" si="494"/>
        <v>Mar</v>
      </c>
      <c r="V3970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(E3971/D3971)*100</f>
        <v>7.4690265486725664</v>
      </c>
      <c r="P3971" s="12">
        <f t="shared" ref="P3971:P4034" si="497">(E3971/L3971)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 - FIND("/",N3971))</f>
        <v>plays</v>
      </c>
      <c r="S3971" s="14">
        <f t="shared" ref="S3971:S4034" si="500">(((J3971/60)/60)/24)+DATE(1970,1,1)</f>
        <v>42601.854699074072</v>
      </c>
      <c r="T3971" s="14">
        <f t="shared" ref="T3971:T4034" si="501">(((I3971/60)/60)/24)+DATE(1970,1,1)</f>
        <v>42611.163194444445</v>
      </c>
      <c r="U3971" s="14" t="str">
        <f t="shared" ref="U3971:U4034" si="502">TEXT(S3971,"mmm")</f>
        <v>Aug</v>
      </c>
      <c r="V3971">
        <f t="shared" ref="V3971:V4034" si="503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7.3333333333333334E-2</v>
      </c>
      <c r="P3972" s="12">
        <f t="shared" si="497"/>
        <v>5.5</v>
      </c>
      <c r="Q3972" t="str">
        <f t="shared" si="498"/>
        <v>theater</v>
      </c>
      <c r="R3972" t="str">
        <f t="shared" si="499"/>
        <v>plays</v>
      </c>
      <c r="S3972" s="14">
        <f t="shared" si="500"/>
        <v>42447.863553240735</v>
      </c>
      <c r="T3972" s="14">
        <f t="shared" si="501"/>
        <v>42477.863553240735</v>
      </c>
      <c r="U3972" s="14" t="str">
        <f t="shared" si="502"/>
        <v>Mar</v>
      </c>
      <c r="V3972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0.97142857142857131</v>
      </c>
      <c r="P3973" s="12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4">
        <f t="shared" si="500"/>
        <v>41811.536180555559</v>
      </c>
      <c r="T3973" s="14">
        <f t="shared" si="501"/>
        <v>41841.536180555559</v>
      </c>
      <c r="U3973" s="14" t="str">
        <f t="shared" si="502"/>
        <v>Jun</v>
      </c>
      <c r="V3973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21.099999999999998</v>
      </c>
      <c r="P3974" s="12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4">
        <f t="shared" si="500"/>
        <v>41981.067523148144</v>
      </c>
      <c r="T3974" s="14">
        <f t="shared" si="501"/>
        <v>42041.067523148144</v>
      </c>
      <c r="U3974" s="14" t="str">
        <f t="shared" si="502"/>
        <v>Dec</v>
      </c>
      <c r="V3974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78.100000000000009</v>
      </c>
      <c r="P3975" s="12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4">
        <f t="shared" si="500"/>
        <v>42469.68414351852</v>
      </c>
      <c r="T3975" s="14">
        <f t="shared" si="501"/>
        <v>42499.166666666672</v>
      </c>
      <c r="U3975" s="14" t="str">
        <f t="shared" si="502"/>
        <v>Apr</v>
      </c>
      <c r="V3975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32</v>
      </c>
      <c r="P3976" s="12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4">
        <f t="shared" si="500"/>
        <v>42493.546851851846</v>
      </c>
      <c r="T3976" s="14">
        <f t="shared" si="501"/>
        <v>42523.546851851846</v>
      </c>
      <c r="U3976" s="14" t="str">
        <f t="shared" si="502"/>
        <v>May</v>
      </c>
      <c r="V3976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12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4">
        <f t="shared" si="500"/>
        <v>42534.866875</v>
      </c>
      <c r="T3977" s="14">
        <f t="shared" si="501"/>
        <v>42564.866875</v>
      </c>
      <c r="U3977" s="14" t="str">
        <f t="shared" si="502"/>
        <v>Jun</v>
      </c>
      <c r="V3977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47.692307692307693</v>
      </c>
      <c r="P3978" s="12">
        <f t="shared" si="497"/>
        <v>62</v>
      </c>
      <c r="Q3978" t="str">
        <f t="shared" si="498"/>
        <v>theater</v>
      </c>
      <c r="R3978" t="str">
        <f t="shared" si="499"/>
        <v>plays</v>
      </c>
      <c r="S3978" s="14">
        <f t="shared" si="500"/>
        <v>41830.858344907407</v>
      </c>
      <c r="T3978" s="14">
        <f t="shared" si="501"/>
        <v>41852.291666666664</v>
      </c>
      <c r="U3978" s="14" t="str">
        <f t="shared" si="502"/>
        <v>Jul</v>
      </c>
      <c r="V3978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1.4500000000000002</v>
      </c>
      <c r="P3979" s="12">
        <f t="shared" si="497"/>
        <v>217.5</v>
      </c>
      <c r="Q3979" t="str">
        <f t="shared" si="498"/>
        <v>theater</v>
      </c>
      <c r="R3979" t="str">
        <f t="shared" si="499"/>
        <v>plays</v>
      </c>
      <c r="S3979" s="14">
        <f t="shared" si="500"/>
        <v>42543.788564814815</v>
      </c>
      <c r="T3979" s="14">
        <f t="shared" si="501"/>
        <v>42573.788564814815</v>
      </c>
      <c r="U3979" s="14" t="str">
        <f t="shared" si="502"/>
        <v>Jun</v>
      </c>
      <c r="V3979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10.7</v>
      </c>
      <c r="P3980" s="12">
        <f t="shared" si="497"/>
        <v>26.75</v>
      </c>
      <c r="Q3980" t="str">
        <f t="shared" si="498"/>
        <v>theater</v>
      </c>
      <c r="R3980" t="str">
        <f t="shared" si="499"/>
        <v>plays</v>
      </c>
      <c r="S3980" s="14">
        <f t="shared" si="500"/>
        <v>41975.642974537041</v>
      </c>
      <c r="T3980" s="14">
        <f t="shared" si="501"/>
        <v>42035.642974537041</v>
      </c>
      <c r="U3980" s="14" t="str">
        <f t="shared" si="502"/>
        <v>Dec</v>
      </c>
      <c r="V3980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</v>
      </c>
      <c r="P3981" s="12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4">
        <f t="shared" si="500"/>
        <v>42069.903437500005</v>
      </c>
      <c r="T3981" s="14">
        <f t="shared" si="501"/>
        <v>42092.833333333328</v>
      </c>
      <c r="U3981" s="14" t="str">
        <f t="shared" si="502"/>
        <v>Mar</v>
      </c>
      <c r="V3981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18</v>
      </c>
      <c r="P3982" s="1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4">
        <f t="shared" si="500"/>
        <v>41795.598923611113</v>
      </c>
      <c r="T3982" s="14">
        <f t="shared" si="501"/>
        <v>41825.598923611113</v>
      </c>
      <c r="U3982" s="14" t="str">
        <f t="shared" si="502"/>
        <v>Jun</v>
      </c>
      <c r="V3982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</v>
      </c>
      <c r="P3983" s="12">
        <f t="shared" si="497"/>
        <v>175</v>
      </c>
      <c r="Q3983" t="str">
        <f t="shared" si="498"/>
        <v>theater</v>
      </c>
      <c r="R3983" t="str">
        <f t="shared" si="499"/>
        <v>plays</v>
      </c>
      <c r="S3983" s="14">
        <f t="shared" si="500"/>
        <v>42508.179965277777</v>
      </c>
      <c r="T3983" s="14">
        <f t="shared" si="501"/>
        <v>42568.179965277777</v>
      </c>
      <c r="U3983" s="14" t="str">
        <f t="shared" si="502"/>
        <v>May</v>
      </c>
      <c r="V3983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20</v>
      </c>
      <c r="P3984" s="12">
        <f t="shared" si="497"/>
        <v>34</v>
      </c>
      <c r="Q3984" t="str">
        <f t="shared" si="498"/>
        <v>theater</v>
      </c>
      <c r="R3984" t="str">
        <f t="shared" si="499"/>
        <v>plays</v>
      </c>
      <c r="S3984" s="14">
        <f t="shared" si="500"/>
        <v>42132.809953703705</v>
      </c>
      <c r="T3984" s="14">
        <f t="shared" si="501"/>
        <v>42192.809953703705</v>
      </c>
      <c r="U3984" s="14" t="str">
        <f t="shared" si="502"/>
        <v>May</v>
      </c>
      <c r="V3984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34.802513464991023</v>
      </c>
      <c r="P3985" s="12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4">
        <f t="shared" si="500"/>
        <v>41747.86986111111</v>
      </c>
      <c r="T3985" s="14">
        <f t="shared" si="501"/>
        <v>41779.290972222225</v>
      </c>
      <c r="U3985" s="14" t="str">
        <f t="shared" si="502"/>
        <v>Apr</v>
      </c>
      <c r="V3985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</v>
      </c>
      <c r="P3986" s="12">
        <f t="shared" si="497"/>
        <v>9.5</v>
      </c>
      <c r="Q3986" t="str">
        <f t="shared" si="498"/>
        <v>theater</v>
      </c>
      <c r="R3986" t="str">
        <f t="shared" si="499"/>
        <v>plays</v>
      </c>
      <c r="S3986" s="14">
        <f t="shared" si="500"/>
        <v>41920.963472222218</v>
      </c>
      <c r="T3986" s="14">
        <f t="shared" si="501"/>
        <v>41951</v>
      </c>
      <c r="U3986" s="14" t="str">
        <f t="shared" si="502"/>
        <v>Oct</v>
      </c>
      <c r="V3986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32.049999999999997</v>
      </c>
      <c r="P3987" s="12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4">
        <f t="shared" si="500"/>
        <v>42399.707407407404</v>
      </c>
      <c r="T3987" s="14">
        <f t="shared" si="501"/>
        <v>42420.878472222219</v>
      </c>
      <c r="U3987" s="14" t="str">
        <f t="shared" si="502"/>
        <v>Jan</v>
      </c>
      <c r="V3987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</v>
      </c>
      <c r="P3988" s="12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4">
        <f t="shared" si="500"/>
        <v>42467.548541666663</v>
      </c>
      <c r="T3988" s="14">
        <f t="shared" si="501"/>
        <v>42496.544444444444</v>
      </c>
      <c r="U3988" s="14" t="str">
        <f t="shared" si="502"/>
        <v>Apr</v>
      </c>
      <c r="V3988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37.75</v>
      </c>
      <c r="P3989" s="12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4">
        <f t="shared" si="500"/>
        <v>41765.92465277778</v>
      </c>
      <c r="T3989" s="14">
        <f t="shared" si="501"/>
        <v>41775.92465277778</v>
      </c>
      <c r="U3989" s="14" t="str">
        <f t="shared" si="502"/>
        <v>May</v>
      </c>
      <c r="V3989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</v>
      </c>
      <c r="P3990" s="12">
        <f t="shared" si="497"/>
        <v>8</v>
      </c>
      <c r="Q3990" t="str">
        <f t="shared" si="498"/>
        <v>theater</v>
      </c>
      <c r="R3990" t="str">
        <f t="shared" si="499"/>
        <v>plays</v>
      </c>
      <c r="S3990" s="14">
        <f t="shared" si="500"/>
        <v>42230.08116898148</v>
      </c>
      <c r="T3990" s="14">
        <f t="shared" si="501"/>
        <v>42245.08116898148</v>
      </c>
      <c r="U3990" s="14" t="str">
        <f t="shared" si="502"/>
        <v>Aug</v>
      </c>
      <c r="V3990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12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4">
        <f t="shared" si="500"/>
        <v>42286.749780092592</v>
      </c>
      <c r="T3991" s="14">
        <f t="shared" si="501"/>
        <v>42316.791446759264</v>
      </c>
      <c r="U3991" s="14" t="str">
        <f t="shared" si="502"/>
        <v>Oct</v>
      </c>
      <c r="V3991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</v>
      </c>
      <c r="P3992" s="12">
        <f t="shared" si="497"/>
        <v>23</v>
      </c>
      <c r="Q3992" t="str">
        <f t="shared" si="498"/>
        <v>theater</v>
      </c>
      <c r="R3992" t="str">
        <f t="shared" si="499"/>
        <v>plays</v>
      </c>
      <c r="S3992" s="14">
        <f t="shared" si="500"/>
        <v>42401.672372685185</v>
      </c>
      <c r="T3992" s="14">
        <f t="shared" si="501"/>
        <v>42431.672372685185</v>
      </c>
      <c r="U3992" s="14" t="str">
        <f t="shared" si="502"/>
        <v>Feb</v>
      </c>
      <c r="V3992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20</v>
      </c>
      <c r="P3993" s="12">
        <f t="shared" si="497"/>
        <v>100</v>
      </c>
      <c r="Q3993" t="str">
        <f t="shared" si="498"/>
        <v>theater</v>
      </c>
      <c r="R3993" t="str">
        <f t="shared" si="499"/>
        <v>plays</v>
      </c>
      <c r="S3993" s="14">
        <f t="shared" si="500"/>
        <v>42125.644467592589</v>
      </c>
      <c r="T3993" s="14">
        <f t="shared" si="501"/>
        <v>42155.644467592589</v>
      </c>
      <c r="U3993" s="14" t="str">
        <f t="shared" si="502"/>
        <v>May</v>
      </c>
      <c r="V3993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</v>
      </c>
      <c r="P3994" s="12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4">
        <f t="shared" si="500"/>
        <v>42289.94049768518</v>
      </c>
      <c r="T3994" s="14">
        <f t="shared" si="501"/>
        <v>42349.982164351852</v>
      </c>
      <c r="U3994" s="14" t="str">
        <f t="shared" si="502"/>
        <v>Oct</v>
      </c>
      <c r="V3994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6.0000000000000001E-3</v>
      </c>
      <c r="P3995" s="12">
        <f t="shared" si="497"/>
        <v>3</v>
      </c>
      <c r="Q3995" t="str">
        <f t="shared" si="498"/>
        <v>theater</v>
      </c>
      <c r="R3995" t="str">
        <f t="shared" si="499"/>
        <v>plays</v>
      </c>
      <c r="S3995" s="14">
        <f t="shared" si="500"/>
        <v>42107.864722222221</v>
      </c>
      <c r="T3995" s="14">
        <f t="shared" si="501"/>
        <v>42137.864722222221</v>
      </c>
      <c r="U3995" s="14" t="str">
        <f t="shared" si="502"/>
        <v>Apr</v>
      </c>
      <c r="V3995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0.25</v>
      </c>
      <c r="P3996" s="12">
        <f t="shared" si="497"/>
        <v>5</v>
      </c>
      <c r="Q3996" t="str">
        <f t="shared" si="498"/>
        <v>theater</v>
      </c>
      <c r="R3996" t="str">
        <f t="shared" si="499"/>
        <v>plays</v>
      </c>
      <c r="S3996" s="14">
        <f t="shared" si="500"/>
        <v>41809.389930555553</v>
      </c>
      <c r="T3996" s="14">
        <f t="shared" si="501"/>
        <v>41839.389930555553</v>
      </c>
      <c r="U3996" s="14" t="str">
        <f t="shared" si="502"/>
        <v>Jun</v>
      </c>
      <c r="V3996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35</v>
      </c>
      <c r="P3997" s="12">
        <f t="shared" si="497"/>
        <v>17.5</v>
      </c>
      <c r="Q3997" t="str">
        <f t="shared" si="498"/>
        <v>theater</v>
      </c>
      <c r="R3997" t="str">
        <f t="shared" si="499"/>
        <v>plays</v>
      </c>
      <c r="S3997" s="14">
        <f t="shared" si="500"/>
        <v>42019.683761574073</v>
      </c>
      <c r="T3997" s="14">
        <f t="shared" si="501"/>
        <v>42049.477083333331</v>
      </c>
      <c r="U3997" s="14" t="str">
        <f t="shared" si="502"/>
        <v>Jan</v>
      </c>
      <c r="V3997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16.566666666666666</v>
      </c>
      <c r="P3998" s="12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4">
        <f t="shared" si="500"/>
        <v>41950.26694444444</v>
      </c>
      <c r="T3998" s="14">
        <f t="shared" si="501"/>
        <v>41963.669444444444</v>
      </c>
      <c r="U3998" s="14" t="str">
        <f t="shared" si="502"/>
        <v>Nov</v>
      </c>
      <c r="V3998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12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4">
        <f t="shared" si="500"/>
        <v>42069.391446759255</v>
      </c>
      <c r="T3999" s="14">
        <f t="shared" si="501"/>
        <v>42099.349780092598</v>
      </c>
      <c r="U3999" s="14" t="str">
        <f t="shared" si="502"/>
        <v>Mar</v>
      </c>
      <c r="V3999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57.199999999999996</v>
      </c>
      <c r="P4000" s="12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4">
        <f t="shared" si="500"/>
        <v>42061.963263888887</v>
      </c>
      <c r="T4000" s="14">
        <f t="shared" si="501"/>
        <v>42091.921597222223</v>
      </c>
      <c r="U4000" s="14" t="str">
        <f t="shared" si="502"/>
        <v>Feb</v>
      </c>
      <c r="V4000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16.514285714285716</v>
      </c>
      <c r="P4001" s="12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4">
        <f t="shared" si="500"/>
        <v>41842.828680555554</v>
      </c>
      <c r="T4001" s="14">
        <f t="shared" si="501"/>
        <v>41882.827650462961</v>
      </c>
      <c r="U4001" s="14" t="str">
        <f t="shared" si="502"/>
        <v>Jul</v>
      </c>
      <c r="V4001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0.125</v>
      </c>
      <c r="P4002" s="12">
        <f t="shared" si="497"/>
        <v>10</v>
      </c>
      <c r="Q4002" t="str">
        <f t="shared" si="498"/>
        <v>theater</v>
      </c>
      <c r="R4002" t="str">
        <f t="shared" si="499"/>
        <v>plays</v>
      </c>
      <c r="S4002" s="14">
        <f t="shared" si="500"/>
        <v>42437.64534722222</v>
      </c>
      <c r="T4002" s="14">
        <f t="shared" si="501"/>
        <v>42497.603680555556</v>
      </c>
      <c r="U4002" s="14" t="str">
        <f t="shared" si="502"/>
        <v>Mar</v>
      </c>
      <c r="V4002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37.75</v>
      </c>
      <c r="P4003" s="12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4">
        <f t="shared" si="500"/>
        <v>42775.964212962965</v>
      </c>
      <c r="T4003" s="14">
        <f t="shared" si="501"/>
        <v>42795.791666666672</v>
      </c>
      <c r="U4003" s="14" t="str">
        <f t="shared" si="502"/>
        <v>Feb</v>
      </c>
      <c r="V4003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1.8399999999999999</v>
      </c>
      <c r="P4004" s="12">
        <f t="shared" si="497"/>
        <v>5.75</v>
      </c>
      <c r="Q4004" t="str">
        <f t="shared" si="498"/>
        <v>theater</v>
      </c>
      <c r="R4004" t="str">
        <f t="shared" si="499"/>
        <v>plays</v>
      </c>
      <c r="S4004" s="14">
        <f t="shared" si="500"/>
        <v>41879.043530092589</v>
      </c>
      <c r="T4004" s="14">
        <f t="shared" si="501"/>
        <v>41909.043530092589</v>
      </c>
      <c r="U4004" s="14" t="str">
        <f t="shared" si="502"/>
        <v>Aug</v>
      </c>
      <c r="V4004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10.050000000000001</v>
      </c>
      <c r="P4005" s="12">
        <f t="shared" si="497"/>
        <v>100.5</v>
      </c>
      <c r="Q4005" t="str">
        <f t="shared" si="498"/>
        <v>theater</v>
      </c>
      <c r="R4005" t="str">
        <f t="shared" si="499"/>
        <v>plays</v>
      </c>
      <c r="S4005" s="14">
        <f t="shared" si="500"/>
        <v>42020.587349537032</v>
      </c>
      <c r="T4005" s="14">
        <f t="shared" si="501"/>
        <v>42050.587349537032</v>
      </c>
      <c r="U4005" s="14" t="str">
        <f t="shared" si="502"/>
        <v>Jan</v>
      </c>
      <c r="V4005">
        <f t="shared" si="503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0.2</v>
      </c>
      <c r="P4006" s="12">
        <f t="shared" si="497"/>
        <v>1</v>
      </c>
      <c r="Q4006" t="str">
        <f t="shared" si="498"/>
        <v>theater</v>
      </c>
      <c r="R4006" t="str">
        <f t="shared" si="499"/>
        <v>plays</v>
      </c>
      <c r="S4006" s="14">
        <f t="shared" si="500"/>
        <v>41890.16269675926</v>
      </c>
      <c r="T4006" s="14">
        <f t="shared" si="501"/>
        <v>41920.16269675926</v>
      </c>
      <c r="U4006" s="14" t="str">
        <f t="shared" si="502"/>
        <v>Sep</v>
      </c>
      <c r="V4006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1.3333333333333335</v>
      </c>
      <c r="P4007" s="12">
        <f t="shared" si="497"/>
        <v>20</v>
      </c>
      <c r="Q4007" t="str">
        <f t="shared" si="498"/>
        <v>theater</v>
      </c>
      <c r="R4007" t="str">
        <f t="shared" si="499"/>
        <v>plays</v>
      </c>
      <c r="S4007" s="14">
        <f t="shared" si="500"/>
        <v>41872.807696759257</v>
      </c>
      <c r="T4007" s="14">
        <f t="shared" si="501"/>
        <v>41932.807696759257</v>
      </c>
      <c r="U4007" s="14" t="str">
        <f t="shared" si="502"/>
        <v>Aug</v>
      </c>
      <c r="V4007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6.6666666666666671E-3</v>
      </c>
      <c r="P4008" s="12">
        <f t="shared" si="497"/>
        <v>2</v>
      </c>
      <c r="Q4008" t="str">
        <f t="shared" si="498"/>
        <v>theater</v>
      </c>
      <c r="R4008" t="str">
        <f t="shared" si="499"/>
        <v>plays</v>
      </c>
      <c r="S4008" s="14">
        <f t="shared" si="500"/>
        <v>42391.772997685184</v>
      </c>
      <c r="T4008" s="14">
        <f t="shared" si="501"/>
        <v>42416.772997685184</v>
      </c>
      <c r="U4008" s="14" t="str">
        <f t="shared" si="502"/>
        <v>Jan</v>
      </c>
      <c r="V4008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0.25</v>
      </c>
      <c r="P4009" s="12">
        <f t="shared" si="497"/>
        <v>5</v>
      </c>
      <c r="Q4009" t="str">
        <f t="shared" si="498"/>
        <v>theater</v>
      </c>
      <c r="R4009" t="str">
        <f t="shared" si="499"/>
        <v>plays</v>
      </c>
      <c r="S4009" s="14">
        <f t="shared" si="500"/>
        <v>41848.772928240738</v>
      </c>
      <c r="T4009" s="14">
        <f t="shared" si="501"/>
        <v>41877.686111111114</v>
      </c>
      <c r="U4009" s="14" t="str">
        <f t="shared" si="502"/>
        <v>Jul</v>
      </c>
      <c r="V4009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6</v>
      </c>
      <c r="P4010" s="12">
        <f t="shared" si="497"/>
        <v>15</v>
      </c>
      <c r="Q4010" t="str">
        <f t="shared" si="498"/>
        <v>theater</v>
      </c>
      <c r="R4010" t="str">
        <f t="shared" si="499"/>
        <v>plays</v>
      </c>
      <c r="S4010" s="14">
        <f t="shared" si="500"/>
        <v>42177.964201388888</v>
      </c>
      <c r="T4010" s="14">
        <f t="shared" si="501"/>
        <v>42207.964201388888</v>
      </c>
      <c r="U4010" s="14" t="str">
        <f t="shared" si="502"/>
        <v>Jun</v>
      </c>
      <c r="V4010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3.8860103626943006</v>
      </c>
      <c r="P4011" s="12">
        <f t="shared" si="497"/>
        <v>25</v>
      </c>
      <c r="Q4011" t="str">
        <f t="shared" si="498"/>
        <v>theater</v>
      </c>
      <c r="R4011" t="str">
        <f t="shared" si="499"/>
        <v>plays</v>
      </c>
      <c r="S4011" s="14">
        <f t="shared" si="500"/>
        <v>41851.700925925928</v>
      </c>
      <c r="T4011" s="14">
        <f t="shared" si="501"/>
        <v>41891.700925925928</v>
      </c>
      <c r="U4011" s="14" t="str">
        <f t="shared" si="502"/>
        <v>Jul</v>
      </c>
      <c r="V4011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24.194444444444443</v>
      </c>
      <c r="P4012" s="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4">
        <f t="shared" si="500"/>
        <v>41921.770439814813</v>
      </c>
      <c r="T4012" s="14">
        <f t="shared" si="501"/>
        <v>41938.770439814813</v>
      </c>
      <c r="U4012" s="14" t="str">
        <f t="shared" si="502"/>
        <v>Oct</v>
      </c>
      <c r="V4012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7.6</v>
      </c>
      <c r="P4013" s="12">
        <f t="shared" si="497"/>
        <v>4.75</v>
      </c>
      <c r="Q4013" t="str">
        <f t="shared" si="498"/>
        <v>theater</v>
      </c>
      <c r="R4013" t="str">
        <f t="shared" si="499"/>
        <v>plays</v>
      </c>
      <c r="S4013" s="14">
        <f t="shared" si="500"/>
        <v>42002.54488425926</v>
      </c>
      <c r="T4013" s="14">
        <f t="shared" si="501"/>
        <v>42032.54488425926</v>
      </c>
      <c r="U4013" s="14" t="str">
        <f t="shared" si="502"/>
        <v>Dec</v>
      </c>
      <c r="V4013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12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4">
        <f t="shared" si="500"/>
        <v>42096.544548611113</v>
      </c>
      <c r="T4014" s="14">
        <f t="shared" si="501"/>
        <v>42126.544548611113</v>
      </c>
      <c r="U4014" s="14" t="str">
        <f t="shared" si="502"/>
        <v>Apr</v>
      </c>
      <c r="V4014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1.3</v>
      </c>
      <c r="P4015" s="12">
        <f t="shared" si="497"/>
        <v>13</v>
      </c>
      <c r="Q4015" t="str">
        <f t="shared" si="498"/>
        <v>theater</v>
      </c>
      <c r="R4015" t="str">
        <f t="shared" si="499"/>
        <v>plays</v>
      </c>
      <c r="S4015" s="14">
        <f t="shared" si="500"/>
        <v>42021.301192129627</v>
      </c>
      <c r="T4015" s="14">
        <f t="shared" si="501"/>
        <v>42051.301192129627</v>
      </c>
      <c r="U4015" s="14" t="str">
        <f t="shared" si="502"/>
        <v>Jan</v>
      </c>
      <c r="V4015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12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4">
        <f t="shared" si="500"/>
        <v>42419.246168981481</v>
      </c>
      <c r="T4016" s="14">
        <f t="shared" si="501"/>
        <v>42434.246168981481</v>
      </c>
      <c r="U4016" s="14" t="str">
        <f t="shared" si="502"/>
        <v>Feb</v>
      </c>
      <c r="V4016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1.4285714285714287E-2</v>
      </c>
      <c r="P4017" s="12">
        <f t="shared" si="497"/>
        <v>1</v>
      </c>
      <c r="Q4017" t="str">
        <f t="shared" si="498"/>
        <v>theater</v>
      </c>
      <c r="R4017" t="str">
        <f t="shared" si="499"/>
        <v>plays</v>
      </c>
      <c r="S4017" s="14">
        <f t="shared" si="500"/>
        <v>42174.780821759254</v>
      </c>
      <c r="T4017" s="14">
        <f t="shared" si="501"/>
        <v>42204.780821759254</v>
      </c>
      <c r="U4017" s="14" t="str">
        <f t="shared" si="502"/>
        <v>Jun</v>
      </c>
      <c r="V4017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14.000000000000002</v>
      </c>
      <c r="P4018" s="12">
        <f t="shared" si="497"/>
        <v>10</v>
      </c>
      <c r="Q4018" t="str">
        <f t="shared" si="498"/>
        <v>theater</v>
      </c>
      <c r="R4018" t="str">
        <f t="shared" si="499"/>
        <v>plays</v>
      </c>
      <c r="S4018" s="14">
        <f t="shared" si="500"/>
        <v>41869.872685185182</v>
      </c>
      <c r="T4018" s="14">
        <f t="shared" si="501"/>
        <v>41899.872685185182</v>
      </c>
      <c r="U4018" s="14" t="str">
        <f t="shared" si="502"/>
        <v>Aug</v>
      </c>
      <c r="V4018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</v>
      </c>
      <c r="P4019" s="12">
        <f t="shared" si="497"/>
        <v>52.5</v>
      </c>
      <c r="Q4019" t="str">
        <f t="shared" si="498"/>
        <v>theater</v>
      </c>
      <c r="R4019" t="str">
        <f t="shared" si="499"/>
        <v>plays</v>
      </c>
      <c r="S4019" s="14">
        <f t="shared" si="500"/>
        <v>41856.672152777777</v>
      </c>
      <c r="T4019" s="14">
        <f t="shared" si="501"/>
        <v>41886.672152777777</v>
      </c>
      <c r="U4019" s="14" t="str">
        <f t="shared" si="502"/>
        <v>Aug</v>
      </c>
      <c r="V4019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8.6666666666666679</v>
      </c>
      <c r="P4020" s="12">
        <f t="shared" si="497"/>
        <v>32.5</v>
      </c>
      <c r="Q4020" t="str">
        <f t="shared" si="498"/>
        <v>theater</v>
      </c>
      <c r="R4020" t="str">
        <f t="shared" si="499"/>
        <v>plays</v>
      </c>
      <c r="S4020" s="14">
        <f t="shared" si="500"/>
        <v>42620.91097222222</v>
      </c>
      <c r="T4020" s="14">
        <f t="shared" si="501"/>
        <v>42650.91097222222</v>
      </c>
      <c r="U4020" s="14" t="str">
        <f t="shared" si="502"/>
        <v>Sep</v>
      </c>
      <c r="V4020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0.82857142857142851</v>
      </c>
      <c r="P4021" s="12">
        <f t="shared" si="497"/>
        <v>7.25</v>
      </c>
      <c r="Q4021" t="str">
        <f t="shared" si="498"/>
        <v>theater</v>
      </c>
      <c r="R4021" t="str">
        <f t="shared" si="499"/>
        <v>plays</v>
      </c>
      <c r="S4021" s="14">
        <f t="shared" si="500"/>
        <v>42417.675879629634</v>
      </c>
      <c r="T4021" s="14">
        <f t="shared" si="501"/>
        <v>42475.686111111107</v>
      </c>
      <c r="U4021" s="14" t="str">
        <f t="shared" si="502"/>
        <v>Feb</v>
      </c>
      <c r="V4021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16.666666666666664</v>
      </c>
      <c r="P4022" s="1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4">
        <f t="shared" si="500"/>
        <v>42057.190960648149</v>
      </c>
      <c r="T4022" s="14">
        <f t="shared" si="501"/>
        <v>42087.149293981478</v>
      </c>
      <c r="U4022" s="14" t="str">
        <f t="shared" si="502"/>
        <v>Feb</v>
      </c>
      <c r="V4022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0.83333333333333337</v>
      </c>
      <c r="P4023" s="12">
        <f t="shared" si="497"/>
        <v>62.5</v>
      </c>
      <c r="Q4023" t="str">
        <f t="shared" si="498"/>
        <v>theater</v>
      </c>
      <c r="R4023" t="str">
        <f t="shared" si="499"/>
        <v>plays</v>
      </c>
      <c r="S4023" s="14">
        <f t="shared" si="500"/>
        <v>41878.911550925928</v>
      </c>
      <c r="T4023" s="14">
        <f t="shared" si="501"/>
        <v>41938.911550925928</v>
      </c>
      <c r="U4023" s="14" t="str">
        <f t="shared" si="502"/>
        <v>Aug</v>
      </c>
      <c r="V4023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69.561111111111103</v>
      </c>
      <c r="P4024" s="12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4">
        <f t="shared" si="500"/>
        <v>41990.584108796291</v>
      </c>
      <c r="T4024" s="14">
        <f t="shared" si="501"/>
        <v>42036.120833333334</v>
      </c>
      <c r="U4024" s="14" t="str">
        <f t="shared" si="502"/>
        <v>Dec</v>
      </c>
      <c r="V4024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12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4">
        <f t="shared" si="500"/>
        <v>42408.999571759254</v>
      </c>
      <c r="T4025" s="14">
        <f t="shared" si="501"/>
        <v>42453.957905092597</v>
      </c>
      <c r="U4025" s="14" t="str">
        <f t="shared" si="502"/>
        <v>Feb</v>
      </c>
      <c r="V4025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</v>
      </c>
      <c r="P4026" s="12">
        <f t="shared" si="497"/>
        <v>10</v>
      </c>
      <c r="Q4026" t="str">
        <f t="shared" si="498"/>
        <v>theater</v>
      </c>
      <c r="R4026" t="str">
        <f t="shared" si="499"/>
        <v>plays</v>
      </c>
      <c r="S4026" s="14">
        <f t="shared" si="500"/>
        <v>42217.670104166667</v>
      </c>
      <c r="T4026" s="14">
        <f t="shared" si="501"/>
        <v>42247.670104166667</v>
      </c>
      <c r="U4026" s="14" t="str">
        <f t="shared" si="502"/>
        <v>Aug</v>
      </c>
      <c r="V4026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5</v>
      </c>
      <c r="P4027" s="12">
        <f t="shared" si="497"/>
        <v>62.5</v>
      </c>
      <c r="Q4027" t="str">
        <f t="shared" si="498"/>
        <v>theater</v>
      </c>
      <c r="R4027" t="str">
        <f t="shared" si="499"/>
        <v>plays</v>
      </c>
      <c r="S4027" s="14">
        <f t="shared" si="500"/>
        <v>42151.237685185188</v>
      </c>
      <c r="T4027" s="14">
        <f t="shared" si="501"/>
        <v>42211.237685185188</v>
      </c>
      <c r="U4027" s="14" t="str">
        <f t="shared" si="502"/>
        <v>May</v>
      </c>
      <c r="V4027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12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4">
        <f t="shared" si="500"/>
        <v>42282.655543981484</v>
      </c>
      <c r="T4028" s="14">
        <f t="shared" si="501"/>
        <v>42342.697210648148</v>
      </c>
      <c r="U4028" s="14" t="str">
        <f t="shared" si="502"/>
        <v>Oct</v>
      </c>
      <c r="V4028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</v>
      </c>
      <c r="P4029" s="12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4">
        <f t="shared" si="500"/>
        <v>42768.97084490741</v>
      </c>
      <c r="T4029" s="14">
        <f t="shared" si="501"/>
        <v>42789.041666666672</v>
      </c>
      <c r="U4029" s="14" t="str">
        <f t="shared" si="502"/>
        <v>Feb</v>
      </c>
      <c r="V4029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28.050000000000004</v>
      </c>
      <c r="P4030" s="12">
        <f t="shared" si="497"/>
        <v>51</v>
      </c>
      <c r="Q4030" t="str">
        <f t="shared" si="498"/>
        <v>theater</v>
      </c>
      <c r="R4030" t="str">
        <f t="shared" si="499"/>
        <v>plays</v>
      </c>
      <c r="S4030" s="14">
        <f t="shared" si="500"/>
        <v>41765.938657407409</v>
      </c>
      <c r="T4030" s="14">
        <f t="shared" si="501"/>
        <v>41795.938657407409</v>
      </c>
      <c r="U4030" s="14" t="str">
        <f t="shared" si="502"/>
        <v>May</v>
      </c>
      <c r="V4030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12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4">
        <f t="shared" si="500"/>
        <v>42322.025115740747</v>
      </c>
      <c r="T4031" s="14">
        <f t="shared" si="501"/>
        <v>42352.025115740747</v>
      </c>
      <c r="U4031" s="14" t="str">
        <f t="shared" si="502"/>
        <v>Nov</v>
      </c>
      <c r="V4031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16</v>
      </c>
      <c r="P4032" s="1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4">
        <f t="shared" si="500"/>
        <v>42374.655081018514</v>
      </c>
      <c r="T4032" s="14">
        <f t="shared" si="501"/>
        <v>42403.784027777772</v>
      </c>
      <c r="U4032" s="14" t="str">
        <f t="shared" si="502"/>
        <v>Jan</v>
      </c>
      <c r="V4032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12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4">
        <f t="shared" si="500"/>
        <v>41941.585231481484</v>
      </c>
      <c r="T4033" s="14">
        <f t="shared" si="501"/>
        <v>41991.626898148148</v>
      </c>
      <c r="U4033" s="14" t="str">
        <f t="shared" si="502"/>
        <v>Oct</v>
      </c>
      <c r="V4033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6.8287037037037033</v>
      </c>
      <c r="P4034" s="12">
        <f t="shared" si="497"/>
        <v>59</v>
      </c>
      <c r="Q4034" t="str">
        <f t="shared" si="498"/>
        <v>theater</v>
      </c>
      <c r="R4034" t="str">
        <f t="shared" si="499"/>
        <v>plays</v>
      </c>
      <c r="S4034" s="14">
        <f t="shared" si="500"/>
        <v>42293.809212962966</v>
      </c>
      <c r="T4034" s="14">
        <f t="shared" si="501"/>
        <v>42353.85087962963</v>
      </c>
      <c r="U4034" s="14" t="str">
        <f t="shared" si="502"/>
        <v>Oct</v>
      </c>
      <c r="V4034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(E4035/D4035)*100</f>
        <v>25.698702928870294</v>
      </c>
      <c r="P4035" s="12">
        <f t="shared" ref="P4035:P4098" si="505">(E4035/L4035)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 - FIND("/",N4035))</f>
        <v>plays</v>
      </c>
      <c r="S4035" s="14">
        <f t="shared" ref="S4035:S4098" si="508">(((J4035/60)/60)/24)+DATE(1970,1,1)</f>
        <v>42614.268796296295</v>
      </c>
      <c r="T4035" s="14">
        <f t="shared" ref="T4035:T4098" si="509">(((I4035/60)/60)/24)+DATE(1970,1,1)</f>
        <v>42645.375</v>
      </c>
      <c r="U4035" s="14" t="str">
        <f t="shared" ref="U4035:U4098" si="510">TEXT(S4035,"mmm")</f>
        <v>Sep</v>
      </c>
      <c r="V4035">
        <f t="shared" ref="V4035:V4098" si="511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1.4814814814814816</v>
      </c>
      <c r="P4036" s="12">
        <f t="shared" si="505"/>
        <v>100</v>
      </c>
      <c r="Q4036" t="str">
        <f t="shared" si="506"/>
        <v>theater</v>
      </c>
      <c r="R4036" t="str">
        <f t="shared" si="507"/>
        <v>plays</v>
      </c>
      <c r="S4036" s="14">
        <f t="shared" si="508"/>
        <v>42067.947337962964</v>
      </c>
      <c r="T4036" s="14">
        <f t="shared" si="509"/>
        <v>42097.905671296292</v>
      </c>
      <c r="U4036" s="14" t="str">
        <f t="shared" si="510"/>
        <v>Mar</v>
      </c>
      <c r="V4036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36.85</v>
      </c>
      <c r="P4037" s="12">
        <f t="shared" si="505"/>
        <v>147.4</v>
      </c>
      <c r="Q4037" t="str">
        <f t="shared" si="506"/>
        <v>theater</v>
      </c>
      <c r="R4037" t="str">
        <f t="shared" si="507"/>
        <v>plays</v>
      </c>
      <c r="S4037" s="14">
        <f t="shared" si="508"/>
        <v>41903.882951388885</v>
      </c>
      <c r="T4037" s="14">
        <f t="shared" si="509"/>
        <v>41933.882951388885</v>
      </c>
      <c r="U4037" s="14" t="str">
        <f t="shared" si="510"/>
        <v>Sep</v>
      </c>
      <c r="V4037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47.05</v>
      </c>
      <c r="P4038" s="12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4">
        <f t="shared" si="508"/>
        <v>41804.937083333331</v>
      </c>
      <c r="T4038" s="14">
        <f t="shared" si="509"/>
        <v>41821.9375</v>
      </c>
      <c r="U4038" s="14" t="str">
        <f t="shared" si="510"/>
        <v>Jun</v>
      </c>
      <c r="V4038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11.428571428571429</v>
      </c>
      <c r="P4039" s="12">
        <f t="shared" si="505"/>
        <v>40</v>
      </c>
      <c r="Q4039" t="str">
        <f t="shared" si="506"/>
        <v>theater</v>
      </c>
      <c r="R4039" t="str">
        <f t="shared" si="507"/>
        <v>plays</v>
      </c>
      <c r="S4039" s="14">
        <f t="shared" si="508"/>
        <v>42497.070775462969</v>
      </c>
      <c r="T4039" s="14">
        <f t="shared" si="509"/>
        <v>42514.600694444445</v>
      </c>
      <c r="U4039" s="14" t="str">
        <f t="shared" si="510"/>
        <v>May</v>
      </c>
      <c r="V4039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12.04</v>
      </c>
      <c r="P4040" s="12">
        <f t="shared" si="505"/>
        <v>75.25</v>
      </c>
      <c r="Q4040" t="str">
        <f t="shared" si="506"/>
        <v>theater</v>
      </c>
      <c r="R4040" t="str">
        <f t="shared" si="507"/>
        <v>plays</v>
      </c>
      <c r="S4040" s="14">
        <f t="shared" si="508"/>
        <v>41869.798726851855</v>
      </c>
      <c r="T4040" s="14">
        <f t="shared" si="509"/>
        <v>41929.798726851855</v>
      </c>
      <c r="U4040" s="14" t="str">
        <f t="shared" si="510"/>
        <v>Aug</v>
      </c>
      <c r="V4040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60</v>
      </c>
      <c r="P4041" s="12">
        <f t="shared" si="505"/>
        <v>60</v>
      </c>
      <c r="Q4041" t="str">
        <f t="shared" si="506"/>
        <v>theater</v>
      </c>
      <c r="R4041" t="str">
        <f t="shared" si="507"/>
        <v>plays</v>
      </c>
      <c r="S4041" s="14">
        <f t="shared" si="508"/>
        <v>42305.670914351853</v>
      </c>
      <c r="T4041" s="14">
        <f t="shared" si="509"/>
        <v>42339.249305555553</v>
      </c>
      <c r="U4041" s="14" t="str">
        <f t="shared" si="510"/>
        <v>Oct</v>
      </c>
      <c r="V4041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31.25</v>
      </c>
      <c r="P4042" s="12">
        <f t="shared" si="505"/>
        <v>1250</v>
      </c>
      <c r="Q4042" t="str">
        <f t="shared" si="506"/>
        <v>theater</v>
      </c>
      <c r="R4042" t="str">
        <f t="shared" si="507"/>
        <v>plays</v>
      </c>
      <c r="S4042" s="14">
        <f t="shared" si="508"/>
        <v>42144.231527777782</v>
      </c>
      <c r="T4042" s="14">
        <f t="shared" si="509"/>
        <v>42203.125</v>
      </c>
      <c r="U4042" s="14" t="str">
        <f t="shared" si="510"/>
        <v>May</v>
      </c>
      <c r="V4042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0.42</v>
      </c>
      <c r="P4043" s="12">
        <f t="shared" si="505"/>
        <v>10.5</v>
      </c>
      <c r="Q4043" t="str">
        <f t="shared" si="506"/>
        <v>theater</v>
      </c>
      <c r="R4043" t="str">
        <f t="shared" si="507"/>
        <v>plays</v>
      </c>
      <c r="S4043" s="14">
        <f t="shared" si="508"/>
        <v>42559.474004629628</v>
      </c>
      <c r="T4043" s="14">
        <f t="shared" si="509"/>
        <v>42619.474004629628</v>
      </c>
      <c r="U4043" s="14" t="str">
        <f t="shared" si="510"/>
        <v>Jul</v>
      </c>
      <c r="V4043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0.21</v>
      </c>
      <c r="P4044" s="12">
        <f t="shared" si="505"/>
        <v>7</v>
      </c>
      <c r="Q4044" t="str">
        <f t="shared" si="506"/>
        <v>theater</v>
      </c>
      <c r="R4044" t="str">
        <f t="shared" si="507"/>
        <v>plays</v>
      </c>
      <c r="S4044" s="14">
        <f t="shared" si="508"/>
        <v>41995.084074074075</v>
      </c>
      <c r="T4044" s="14">
        <f t="shared" si="509"/>
        <v>42024.802777777775</v>
      </c>
      <c r="U4044" s="14" t="str">
        <f t="shared" si="510"/>
        <v>Dec</v>
      </c>
      <c r="V4044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12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4">
        <f t="shared" si="508"/>
        <v>41948.957465277781</v>
      </c>
      <c r="T4045" s="14">
        <f t="shared" si="509"/>
        <v>41963.957465277781</v>
      </c>
      <c r="U4045" s="14" t="str">
        <f t="shared" si="510"/>
        <v>Nov</v>
      </c>
      <c r="V4045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37.5</v>
      </c>
      <c r="P4046" s="12">
        <f t="shared" si="505"/>
        <v>56.25</v>
      </c>
      <c r="Q4046" t="str">
        <f t="shared" si="506"/>
        <v>theater</v>
      </c>
      <c r="R4046" t="str">
        <f t="shared" si="507"/>
        <v>plays</v>
      </c>
      <c r="S4046" s="14">
        <f t="shared" si="508"/>
        <v>42074.219699074078</v>
      </c>
      <c r="T4046" s="14">
        <f t="shared" si="509"/>
        <v>42104.208333333328</v>
      </c>
      <c r="U4046" s="14" t="str">
        <f t="shared" si="510"/>
        <v>Mar</v>
      </c>
      <c r="V4046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0.02</v>
      </c>
      <c r="P4047" s="12">
        <f t="shared" si="505"/>
        <v>1</v>
      </c>
      <c r="Q4047" t="str">
        <f t="shared" si="506"/>
        <v>theater</v>
      </c>
      <c r="R4047" t="str">
        <f t="shared" si="507"/>
        <v>plays</v>
      </c>
      <c r="S4047" s="14">
        <f t="shared" si="508"/>
        <v>41842.201261574075</v>
      </c>
      <c r="T4047" s="14">
        <f t="shared" si="509"/>
        <v>41872.201261574075</v>
      </c>
      <c r="U4047" s="14" t="str">
        <f t="shared" si="510"/>
        <v>Jul</v>
      </c>
      <c r="V4047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8.2142857142857135</v>
      </c>
      <c r="P4048" s="12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4">
        <f t="shared" si="508"/>
        <v>41904.650578703702</v>
      </c>
      <c r="T4048" s="14">
        <f t="shared" si="509"/>
        <v>41934.650578703702</v>
      </c>
      <c r="U4048" s="14" t="str">
        <f t="shared" si="510"/>
        <v>Sep</v>
      </c>
      <c r="V4048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2.1999999999999997</v>
      </c>
      <c r="P4049" s="12">
        <f t="shared" si="505"/>
        <v>27.5</v>
      </c>
      <c r="Q4049" t="str">
        <f t="shared" si="506"/>
        <v>theater</v>
      </c>
      <c r="R4049" t="str">
        <f t="shared" si="507"/>
        <v>plays</v>
      </c>
      <c r="S4049" s="14">
        <f t="shared" si="508"/>
        <v>41991.022488425922</v>
      </c>
      <c r="T4049" s="14">
        <f t="shared" si="509"/>
        <v>42015.041666666672</v>
      </c>
      <c r="U4049" s="14" t="str">
        <f t="shared" si="510"/>
        <v>Dec</v>
      </c>
      <c r="V4049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17.652941176470588</v>
      </c>
      <c r="P4050" s="12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4">
        <f t="shared" si="508"/>
        <v>42436.509108796294</v>
      </c>
      <c r="T4050" s="14">
        <f t="shared" si="509"/>
        <v>42471.467442129629</v>
      </c>
      <c r="U4050" s="14" t="str">
        <f t="shared" si="510"/>
        <v>Mar</v>
      </c>
      <c r="V4050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0.08</v>
      </c>
      <c r="P4051" s="12">
        <f t="shared" si="505"/>
        <v>16</v>
      </c>
      <c r="Q4051" t="str">
        <f t="shared" si="506"/>
        <v>theater</v>
      </c>
      <c r="R4051" t="str">
        <f t="shared" si="507"/>
        <v>plays</v>
      </c>
      <c r="S4051" s="14">
        <f t="shared" si="508"/>
        <v>42169.958506944444</v>
      </c>
      <c r="T4051" s="14">
        <f t="shared" si="509"/>
        <v>42199.958506944444</v>
      </c>
      <c r="U4051" s="14" t="str">
        <f t="shared" si="510"/>
        <v>Jun</v>
      </c>
      <c r="V4051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6.6666666666666666E-2</v>
      </c>
      <c r="P4052" s="12">
        <f t="shared" si="505"/>
        <v>1</v>
      </c>
      <c r="Q4052" t="str">
        <f t="shared" si="506"/>
        <v>theater</v>
      </c>
      <c r="R4052" t="str">
        <f t="shared" si="507"/>
        <v>plays</v>
      </c>
      <c r="S4052" s="14">
        <f t="shared" si="508"/>
        <v>41905.636469907404</v>
      </c>
      <c r="T4052" s="14">
        <f t="shared" si="509"/>
        <v>41935.636469907404</v>
      </c>
      <c r="U4052" s="14" t="str">
        <f t="shared" si="510"/>
        <v>Sep</v>
      </c>
      <c r="V4052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12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4">
        <f t="shared" si="508"/>
        <v>41761.810150462967</v>
      </c>
      <c r="T4053" s="14">
        <f t="shared" si="509"/>
        <v>41768.286805555559</v>
      </c>
      <c r="U4053" s="14" t="str">
        <f t="shared" si="510"/>
        <v>May</v>
      </c>
      <c r="V4053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37.533333333333339</v>
      </c>
      <c r="P4054" s="12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4">
        <f t="shared" si="508"/>
        <v>41865.878657407404</v>
      </c>
      <c r="T4054" s="14">
        <f t="shared" si="509"/>
        <v>41925.878657407404</v>
      </c>
      <c r="U4054" s="14" t="str">
        <f t="shared" si="510"/>
        <v>Aug</v>
      </c>
      <c r="V4054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22</v>
      </c>
      <c r="P4055" s="12">
        <f t="shared" si="505"/>
        <v>55</v>
      </c>
      <c r="Q4055" t="str">
        <f t="shared" si="506"/>
        <v>theater</v>
      </c>
      <c r="R4055" t="str">
        <f t="shared" si="507"/>
        <v>plays</v>
      </c>
      <c r="S4055" s="14">
        <f t="shared" si="508"/>
        <v>41928.690138888887</v>
      </c>
      <c r="T4055" s="14">
        <f t="shared" si="509"/>
        <v>41958.833333333328</v>
      </c>
      <c r="U4055" s="14" t="str">
        <f t="shared" si="510"/>
        <v>Oct</v>
      </c>
      <c r="V4055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12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4">
        <f t="shared" si="508"/>
        <v>42613.841261574074</v>
      </c>
      <c r="T4056" s="14">
        <f t="shared" si="509"/>
        <v>42644.166666666672</v>
      </c>
      <c r="U4056" s="14" t="str">
        <f t="shared" si="510"/>
        <v>Aug</v>
      </c>
      <c r="V4056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17.62</v>
      </c>
      <c r="P4057" s="12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4">
        <f t="shared" si="508"/>
        <v>41779.648506944446</v>
      </c>
      <c r="T4057" s="14">
        <f t="shared" si="509"/>
        <v>41809.648506944446</v>
      </c>
      <c r="U4057" s="14" t="str">
        <f t="shared" si="510"/>
        <v>May</v>
      </c>
      <c r="V4057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53</v>
      </c>
      <c r="P4058" s="12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4">
        <f t="shared" si="508"/>
        <v>42534.933321759265</v>
      </c>
      <c r="T4058" s="14">
        <f t="shared" si="509"/>
        <v>42554.832638888889</v>
      </c>
      <c r="U4058" s="14" t="str">
        <f t="shared" si="510"/>
        <v>Jun</v>
      </c>
      <c r="V4058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22.142857142857142</v>
      </c>
      <c r="P4059" s="12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4">
        <f t="shared" si="508"/>
        <v>42310.968518518523</v>
      </c>
      <c r="T4059" s="14">
        <f t="shared" si="509"/>
        <v>42333.958333333328</v>
      </c>
      <c r="U4059" s="14" t="str">
        <f t="shared" si="510"/>
        <v>Nov</v>
      </c>
      <c r="V4059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2.5333333333333332</v>
      </c>
      <c r="P4060" s="12">
        <f t="shared" si="505"/>
        <v>23.75</v>
      </c>
      <c r="Q4060" t="str">
        <f t="shared" si="506"/>
        <v>theater</v>
      </c>
      <c r="R4060" t="str">
        <f t="shared" si="507"/>
        <v>plays</v>
      </c>
      <c r="S4060" s="14">
        <f t="shared" si="508"/>
        <v>42446.060694444444</v>
      </c>
      <c r="T4060" s="14">
        <f t="shared" si="509"/>
        <v>42461.165972222225</v>
      </c>
      <c r="U4060" s="14" t="str">
        <f t="shared" si="510"/>
        <v>Mar</v>
      </c>
      <c r="V4060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</v>
      </c>
      <c r="P4061" s="12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4">
        <f t="shared" si="508"/>
        <v>41866.640648148146</v>
      </c>
      <c r="T4061" s="14">
        <f t="shared" si="509"/>
        <v>41898.125</v>
      </c>
      <c r="U4061" s="14" t="str">
        <f t="shared" si="510"/>
        <v>Aug</v>
      </c>
      <c r="V4061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</v>
      </c>
      <c r="P4062" s="12">
        <f t="shared" si="505"/>
        <v>57</v>
      </c>
      <c r="Q4062" t="str">
        <f t="shared" si="506"/>
        <v>theater</v>
      </c>
      <c r="R4062" t="str">
        <f t="shared" si="507"/>
        <v>plays</v>
      </c>
      <c r="S4062" s="14">
        <f t="shared" si="508"/>
        <v>41779.695092592592</v>
      </c>
      <c r="T4062" s="14">
        <f t="shared" si="509"/>
        <v>41813.666666666664</v>
      </c>
      <c r="U4062" s="14" t="str">
        <f t="shared" si="510"/>
        <v>May</v>
      </c>
      <c r="V4062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12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4">
        <f t="shared" si="508"/>
        <v>42421.141469907408</v>
      </c>
      <c r="T4063" s="14">
        <f t="shared" si="509"/>
        <v>42481.099803240737</v>
      </c>
      <c r="U4063" s="14" t="str">
        <f t="shared" si="510"/>
        <v>Feb</v>
      </c>
      <c r="V4063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2.4500000000000002</v>
      </c>
      <c r="P4064" s="12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4">
        <f t="shared" si="508"/>
        <v>42523.739212962959</v>
      </c>
      <c r="T4064" s="14">
        <f t="shared" si="509"/>
        <v>42553.739212962959</v>
      </c>
      <c r="U4064" s="14" t="str">
        <f t="shared" si="510"/>
        <v>Jun</v>
      </c>
      <c r="V4064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1.4210526315789473</v>
      </c>
      <c r="P4065" s="12">
        <f t="shared" si="505"/>
        <v>15</v>
      </c>
      <c r="Q4065" t="str">
        <f t="shared" si="506"/>
        <v>theater</v>
      </c>
      <c r="R4065" t="str">
        <f t="shared" si="507"/>
        <v>plays</v>
      </c>
      <c r="S4065" s="14">
        <f t="shared" si="508"/>
        <v>41787.681527777779</v>
      </c>
      <c r="T4065" s="14">
        <f t="shared" si="509"/>
        <v>41817.681527777779</v>
      </c>
      <c r="U4065" s="14" t="str">
        <f t="shared" si="510"/>
        <v>May</v>
      </c>
      <c r="V4065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19.25</v>
      </c>
      <c r="P4066" s="12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4">
        <f t="shared" si="508"/>
        <v>42093.588263888887</v>
      </c>
      <c r="T4066" s="14">
        <f t="shared" si="509"/>
        <v>42123.588263888887</v>
      </c>
      <c r="U4066" s="14" t="str">
        <f t="shared" si="510"/>
        <v>Mar</v>
      </c>
      <c r="V4066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0.67500000000000004</v>
      </c>
      <c r="P4067" s="12">
        <f t="shared" si="505"/>
        <v>6.75</v>
      </c>
      <c r="Q4067" t="str">
        <f t="shared" si="506"/>
        <v>theater</v>
      </c>
      <c r="R4067" t="str">
        <f t="shared" si="507"/>
        <v>plays</v>
      </c>
      <c r="S4067" s="14">
        <f t="shared" si="508"/>
        <v>41833.951516203706</v>
      </c>
      <c r="T4067" s="14">
        <f t="shared" si="509"/>
        <v>41863.951516203706</v>
      </c>
      <c r="U4067" s="14" t="str">
        <f t="shared" si="510"/>
        <v>Jul</v>
      </c>
      <c r="V4067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0.16666666666666669</v>
      </c>
      <c r="P4068" s="12">
        <f t="shared" si="505"/>
        <v>25</v>
      </c>
      <c r="Q4068" t="str">
        <f t="shared" si="506"/>
        <v>theater</v>
      </c>
      <c r="R4068" t="str">
        <f t="shared" si="507"/>
        <v>plays</v>
      </c>
      <c r="S4068" s="14">
        <f t="shared" si="508"/>
        <v>42479.039212962962</v>
      </c>
      <c r="T4068" s="14">
        <f t="shared" si="509"/>
        <v>42509.039212962962</v>
      </c>
      <c r="U4068" s="14" t="str">
        <f t="shared" si="510"/>
        <v>Apr</v>
      </c>
      <c r="V4068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60.9</v>
      </c>
      <c r="P4069" s="12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4">
        <f t="shared" si="508"/>
        <v>42235.117476851854</v>
      </c>
      <c r="T4069" s="14">
        <f t="shared" si="509"/>
        <v>42275.117476851854</v>
      </c>
      <c r="U4069" s="14" t="str">
        <f t="shared" si="510"/>
        <v>Aug</v>
      </c>
      <c r="V4069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1</v>
      </c>
      <c r="P4070" s="12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4">
        <f t="shared" si="508"/>
        <v>42718.963599537034</v>
      </c>
      <c r="T4070" s="14">
        <f t="shared" si="509"/>
        <v>42748.961805555555</v>
      </c>
      <c r="U4070" s="14" t="str">
        <f t="shared" si="510"/>
        <v>Dec</v>
      </c>
      <c r="V4070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34.4</v>
      </c>
      <c r="P4071" s="12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4">
        <f t="shared" si="508"/>
        <v>42022.661527777775</v>
      </c>
      <c r="T4071" s="14">
        <f t="shared" si="509"/>
        <v>42063.5</v>
      </c>
      <c r="U4071" s="14" t="str">
        <f t="shared" si="510"/>
        <v>Jan</v>
      </c>
      <c r="V4071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16.5</v>
      </c>
      <c r="P4072" s="12">
        <f t="shared" si="505"/>
        <v>27.5</v>
      </c>
      <c r="Q4072" t="str">
        <f t="shared" si="506"/>
        <v>theater</v>
      </c>
      <c r="R4072" t="str">
        <f t="shared" si="507"/>
        <v>plays</v>
      </c>
      <c r="S4072" s="14">
        <f t="shared" si="508"/>
        <v>42031.666898148149</v>
      </c>
      <c r="T4072" s="14">
        <f t="shared" si="509"/>
        <v>42064.125</v>
      </c>
      <c r="U4072" s="14" t="str">
        <f t="shared" si="510"/>
        <v>Jan</v>
      </c>
      <c r="V4072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12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4">
        <f t="shared" si="508"/>
        <v>42700.804756944446</v>
      </c>
      <c r="T4073" s="14">
        <f t="shared" si="509"/>
        <v>42730.804756944446</v>
      </c>
      <c r="U4073" s="14" t="str">
        <f t="shared" si="510"/>
        <v>Nov</v>
      </c>
      <c r="V4073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0.4</v>
      </c>
      <c r="P4074" s="12">
        <f t="shared" si="505"/>
        <v>2</v>
      </c>
      <c r="Q4074" t="str">
        <f t="shared" si="506"/>
        <v>theater</v>
      </c>
      <c r="R4074" t="str">
        <f t="shared" si="507"/>
        <v>plays</v>
      </c>
      <c r="S4074" s="14">
        <f t="shared" si="508"/>
        <v>41812.77443287037</v>
      </c>
      <c r="T4074" s="14">
        <f t="shared" si="509"/>
        <v>41872.77443287037</v>
      </c>
      <c r="U4074" s="14" t="str">
        <f t="shared" si="510"/>
        <v>Jun</v>
      </c>
      <c r="V4074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</v>
      </c>
      <c r="P4075" s="12">
        <f t="shared" si="505"/>
        <v>18.5</v>
      </c>
      <c r="Q4075" t="str">
        <f t="shared" si="506"/>
        <v>theater</v>
      </c>
      <c r="R4075" t="str">
        <f t="shared" si="507"/>
        <v>plays</v>
      </c>
      <c r="S4075" s="14">
        <f t="shared" si="508"/>
        <v>42078.34520833334</v>
      </c>
      <c r="T4075" s="14">
        <f t="shared" si="509"/>
        <v>42133.166666666672</v>
      </c>
      <c r="U4075" s="14" t="str">
        <f t="shared" si="510"/>
        <v>Mar</v>
      </c>
      <c r="V4075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26.727272727272727</v>
      </c>
      <c r="P4076" s="12">
        <f t="shared" si="505"/>
        <v>35</v>
      </c>
      <c r="Q4076" t="str">
        <f t="shared" si="506"/>
        <v>theater</v>
      </c>
      <c r="R4076" t="str">
        <f t="shared" si="507"/>
        <v>plays</v>
      </c>
      <c r="S4076" s="14">
        <f t="shared" si="508"/>
        <v>42283.552951388891</v>
      </c>
      <c r="T4076" s="14">
        <f t="shared" si="509"/>
        <v>42313.594618055555</v>
      </c>
      <c r="U4076" s="14" t="str">
        <f t="shared" si="510"/>
        <v>Oct</v>
      </c>
      <c r="V4076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28.799999999999997</v>
      </c>
      <c r="P4077" s="12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4">
        <f t="shared" si="508"/>
        <v>41779.045937499999</v>
      </c>
      <c r="T4077" s="14">
        <f t="shared" si="509"/>
        <v>41820.727777777778</v>
      </c>
      <c r="U4077" s="14" t="str">
        <f t="shared" si="510"/>
        <v>May</v>
      </c>
      <c r="V4077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12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4">
        <f t="shared" si="508"/>
        <v>41905.795706018522</v>
      </c>
      <c r="T4078" s="14">
        <f t="shared" si="509"/>
        <v>41933.82708333333</v>
      </c>
      <c r="U4078" s="14" t="str">
        <f t="shared" si="510"/>
        <v>Sep</v>
      </c>
      <c r="V4078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8.9</v>
      </c>
      <c r="P4079" s="12">
        <f t="shared" si="505"/>
        <v>222.5</v>
      </c>
      <c r="Q4079" t="str">
        <f t="shared" si="506"/>
        <v>theater</v>
      </c>
      <c r="R4079" t="str">
        <f t="shared" si="507"/>
        <v>plays</v>
      </c>
      <c r="S4079" s="14">
        <f t="shared" si="508"/>
        <v>42695.7105787037</v>
      </c>
      <c r="T4079" s="14">
        <f t="shared" si="509"/>
        <v>42725.7105787037</v>
      </c>
      <c r="U4079" s="14" t="str">
        <f t="shared" si="510"/>
        <v>Nov</v>
      </c>
      <c r="V4079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12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4">
        <f t="shared" si="508"/>
        <v>42732.787523148145</v>
      </c>
      <c r="T4080" s="14">
        <f t="shared" si="509"/>
        <v>42762.787523148145</v>
      </c>
      <c r="U4080" s="14" t="str">
        <f t="shared" si="510"/>
        <v>Dec</v>
      </c>
      <c r="V4080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0.16666666666666669</v>
      </c>
      <c r="P4081" s="12">
        <f t="shared" si="505"/>
        <v>5</v>
      </c>
      <c r="Q4081" t="str">
        <f t="shared" si="506"/>
        <v>theater</v>
      </c>
      <c r="R4081" t="str">
        <f t="shared" si="507"/>
        <v>plays</v>
      </c>
      <c r="S4081" s="14">
        <f t="shared" si="508"/>
        <v>42510.938900462963</v>
      </c>
      <c r="T4081" s="14">
        <f t="shared" si="509"/>
        <v>42540.938900462963</v>
      </c>
      <c r="U4081" s="14" t="str">
        <f t="shared" si="510"/>
        <v>May</v>
      </c>
      <c r="V4081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1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4">
        <f t="shared" si="508"/>
        <v>42511.698101851856</v>
      </c>
      <c r="T4082" s="14">
        <f t="shared" si="509"/>
        <v>42535.787500000006</v>
      </c>
      <c r="U4082" s="14" t="str">
        <f t="shared" si="510"/>
        <v>May</v>
      </c>
      <c r="V4082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15.737410071942445</v>
      </c>
      <c r="P4083" s="12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4">
        <f t="shared" si="508"/>
        <v>42041.581307870365</v>
      </c>
      <c r="T4083" s="14">
        <f t="shared" si="509"/>
        <v>42071.539641203708</v>
      </c>
      <c r="U4083" s="14" t="str">
        <f t="shared" si="510"/>
        <v>Feb</v>
      </c>
      <c r="V4083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2</v>
      </c>
      <c r="P4084" s="12">
        <f t="shared" si="505"/>
        <v>1.5</v>
      </c>
      <c r="Q4084" t="str">
        <f t="shared" si="506"/>
        <v>theater</v>
      </c>
      <c r="R4084" t="str">
        <f t="shared" si="507"/>
        <v>plays</v>
      </c>
      <c r="S4084" s="14">
        <f t="shared" si="508"/>
        <v>42307.189270833333</v>
      </c>
      <c r="T4084" s="14">
        <f t="shared" si="509"/>
        <v>42322.958333333328</v>
      </c>
      <c r="U4084" s="14" t="str">
        <f t="shared" si="510"/>
        <v>Oct</v>
      </c>
      <c r="V4084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21.685714285714287</v>
      </c>
      <c r="P4085" s="12">
        <f t="shared" si="505"/>
        <v>126.5</v>
      </c>
      <c r="Q4085" t="str">
        <f t="shared" si="506"/>
        <v>theater</v>
      </c>
      <c r="R4085" t="str">
        <f t="shared" si="507"/>
        <v>plays</v>
      </c>
      <c r="S4085" s="14">
        <f t="shared" si="508"/>
        <v>42353.761759259258</v>
      </c>
      <c r="T4085" s="14">
        <f t="shared" si="509"/>
        <v>42383.761759259258</v>
      </c>
      <c r="U4085" s="14" t="str">
        <f t="shared" si="510"/>
        <v>Dec</v>
      </c>
      <c r="V4085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0.33333333333333337</v>
      </c>
      <c r="P4086" s="12">
        <f t="shared" si="505"/>
        <v>10</v>
      </c>
      <c r="Q4086" t="str">
        <f t="shared" si="506"/>
        <v>theater</v>
      </c>
      <c r="R4086" t="str">
        <f t="shared" si="507"/>
        <v>plays</v>
      </c>
      <c r="S4086" s="14">
        <f t="shared" si="508"/>
        <v>42622.436412037037</v>
      </c>
      <c r="T4086" s="14">
        <f t="shared" si="509"/>
        <v>42652.436412037037</v>
      </c>
      <c r="U4086" s="14" t="str">
        <f t="shared" si="510"/>
        <v>Sep</v>
      </c>
      <c r="V4086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0.2857142857142857</v>
      </c>
      <c r="P4087" s="12">
        <f t="shared" si="505"/>
        <v>10</v>
      </c>
      <c r="Q4087" t="str">
        <f t="shared" si="506"/>
        <v>theater</v>
      </c>
      <c r="R4087" t="str">
        <f t="shared" si="507"/>
        <v>plays</v>
      </c>
      <c r="S4087" s="14">
        <f t="shared" si="508"/>
        <v>42058.603877314818</v>
      </c>
      <c r="T4087" s="14">
        <f t="shared" si="509"/>
        <v>42087.165972222225</v>
      </c>
      <c r="U4087" s="14" t="str">
        <f t="shared" si="510"/>
        <v>Feb</v>
      </c>
      <c r="V4087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</v>
      </c>
      <c r="P4088" s="12">
        <f t="shared" si="505"/>
        <v>9.4</v>
      </c>
      <c r="Q4088" t="str">
        <f t="shared" si="506"/>
        <v>theater</v>
      </c>
      <c r="R4088" t="str">
        <f t="shared" si="507"/>
        <v>plays</v>
      </c>
      <c r="S4088" s="14">
        <f t="shared" si="508"/>
        <v>42304.940960648149</v>
      </c>
      <c r="T4088" s="14">
        <f t="shared" si="509"/>
        <v>42329.166666666672</v>
      </c>
      <c r="U4088" s="14" t="str">
        <f t="shared" si="510"/>
        <v>Oct</v>
      </c>
      <c r="V4088">
        <f t="shared" si="511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12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4">
        <f t="shared" si="508"/>
        <v>42538.742893518516</v>
      </c>
      <c r="T4089" s="14">
        <f t="shared" si="509"/>
        <v>42568.742893518516</v>
      </c>
      <c r="U4089" s="14" t="str">
        <f t="shared" si="510"/>
        <v>Jun</v>
      </c>
      <c r="V4089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10.8</v>
      </c>
      <c r="P4090" s="12">
        <f t="shared" si="505"/>
        <v>72</v>
      </c>
      <c r="Q4090" t="str">
        <f t="shared" si="506"/>
        <v>theater</v>
      </c>
      <c r="R4090" t="str">
        <f t="shared" si="507"/>
        <v>plays</v>
      </c>
      <c r="S4090" s="14">
        <f t="shared" si="508"/>
        <v>41990.612546296295</v>
      </c>
      <c r="T4090" s="14">
        <f t="shared" si="509"/>
        <v>42020.434722222228</v>
      </c>
      <c r="U4090" s="14" t="str">
        <f t="shared" si="510"/>
        <v>Dec</v>
      </c>
      <c r="V4090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</v>
      </c>
      <c r="P4091" s="12">
        <f t="shared" si="505"/>
        <v>30</v>
      </c>
      <c r="Q4091" t="str">
        <f t="shared" si="506"/>
        <v>theater</v>
      </c>
      <c r="R4091" t="str">
        <f t="shared" si="507"/>
        <v>plays</v>
      </c>
      <c r="S4091" s="14">
        <f t="shared" si="508"/>
        <v>42122.732499999998</v>
      </c>
      <c r="T4091" s="14">
        <f t="shared" si="509"/>
        <v>42155.732638888891</v>
      </c>
      <c r="U4091" s="14" t="str">
        <f t="shared" si="510"/>
        <v>Apr</v>
      </c>
      <c r="V4091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</v>
      </c>
      <c r="P4092" s="1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4">
        <f t="shared" si="508"/>
        <v>42209.67288194444</v>
      </c>
      <c r="T4092" s="14">
        <f t="shared" si="509"/>
        <v>42223.625</v>
      </c>
      <c r="U4092" s="14" t="str">
        <f t="shared" si="510"/>
        <v>Jul</v>
      </c>
      <c r="V4092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12.75</v>
      </c>
      <c r="P4093" s="12">
        <f t="shared" si="505"/>
        <v>25.5</v>
      </c>
      <c r="Q4093" t="str">
        <f t="shared" si="506"/>
        <v>theater</v>
      </c>
      <c r="R4093" t="str">
        <f t="shared" si="507"/>
        <v>plays</v>
      </c>
      <c r="S4093" s="14">
        <f t="shared" si="508"/>
        <v>41990.506377314814</v>
      </c>
      <c r="T4093" s="14">
        <f t="shared" si="509"/>
        <v>42020.506377314814</v>
      </c>
      <c r="U4093" s="14" t="str">
        <f t="shared" si="510"/>
        <v>Dec</v>
      </c>
      <c r="V4093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1.8181818181818181E-2</v>
      </c>
      <c r="P4094" s="12">
        <f t="shared" si="505"/>
        <v>20</v>
      </c>
      <c r="Q4094" t="str">
        <f t="shared" si="506"/>
        <v>theater</v>
      </c>
      <c r="R4094" t="str">
        <f t="shared" si="507"/>
        <v>plays</v>
      </c>
      <c r="S4094" s="14">
        <f t="shared" si="508"/>
        <v>42039.194988425923</v>
      </c>
      <c r="T4094" s="14">
        <f t="shared" si="509"/>
        <v>42099.153321759266</v>
      </c>
      <c r="U4094" s="14" t="str">
        <f t="shared" si="510"/>
        <v>Feb</v>
      </c>
      <c r="V4094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</v>
      </c>
      <c r="P4095" s="12">
        <f t="shared" si="505"/>
        <v>15</v>
      </c>
      <c r="Q4095" t="str">
        <f t="shared" si="506"/>
        <v>theater</v>
      </c>
      <c r="R4095" t="str">
        <f t="shared" si="507"/>
        <v>plays</v>
      </c>
      <c r="S4095" s="14">
        <f t="shared" si="508"/>
        <v>42178.815891203703</v>
      </c>
      <c r="T4095" s="14">
        <f t="shared" si="509"/>
        <v>42238.815891203703</v>
      </c>
      <c r="U4095" s="14" t="str">
        <f t="shared" si="510"/>
        <v>Jun</v>
      </c>
      <c r="V4095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36.5</v>
      </c>
      <c r="P4096" s="12">
        <f t="shared" si="505"/>
        <v>91.25</v>
      </c>
      <c r="Q4096" t="str">
        <f t="shared" si="506"/>
        <v>theater</v>
      </c>
      <c r="R4096" t="str">
        <f t="shared" si="507"/>
        <v>plays</v>
      </c>
      <c r="S4096" s="14">
        <f t="shared" si="508"/>
        <v>41890.086805555555</v>
      </c>
      <c r="T4096" s="14">
        <f t="shared" si="509"/>
        <v>41934.207638888889</v>
      </c>
      <c r="U4096" s="14" t="str">
        <f t="shared" si="510"/>
        <v>Sep</v>
      </c>
      <c r="V4096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2.666666666666667</v>
      </c>
      <c r="P4097" s="12">
        <f t="shared" si="505"/>
        <v>800</v>
      </c>
      <c r="Q4097" t="str">
        <f t="shared" si="506"/>
        <v>theater</v>
      </c>
      <c r="R4097" t="str">
        <f t="shared" si="507"/>
        <v>plays</v>
      </c>
      <c r="S4097" s="14">
        <f t="shared" si="508"/>
        <v>42693.031828703708</v>
      </c>
      <c r="T4097" s="14">
        <f t="shared" si="509"/>
        <v>42723.031828703708</v>
      </c>
      <c r="U4097" s="14" t="str">
        <f t="shared" si="510"/>
        <v>Nov</v>
      </c>
      <c r="V4097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11.428571428571429</v>
      </c>
      <c r="P4098" s="12">
        <f t="shared" si="505"/>
        <v>80</v>
      </c>
      <c r="Q4098" t="str">
        <f t="shared" si="506"/>
        <v>theater</v>
      </c>
      <c r="R4098" t="str">
        <f t="shared" si="507"/>
        <v>plays</v>
      </c>
      <c r="S4098" s="14">
        <f t="shared" si="508"/>
        <v>42750.530312499999</v>
      </c>
      <c r="T4098" s="14">
        <f t="shared" si="509"/>
        <v>42794.368749999994</v>
      </c>
      <c r="U4098" s="14" t="str">
        <f t="shared" si="510"/>
        <v>Jan</v>
      </c>
      <c r="V4098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(E4099/D4099)*100</f>
        <v>0</v>
      </c>
      <c r="P4099" s="12" t="e">
        <f t="shared" ref="P4099:P4115" si="513">(E4099/L4099)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 - FIND("/",N4099))</f>
        <v>plays</v>
      </c>
      <c r="S4099" s="14">
        <f t="shared" ref="S4099:S4115" si="516">(((J4099/60)/60)/24)+DATE(1970,1,1)</f>
        <v>42344.824502314819</v>
      </c>
      <c r="T4099" s="14">
        <f t="shared" ref="T4099:T4115" si="517">(((I4099/60)/60)/24)+DATE(1970,1,1)</f>
        <v>42400.996527777781</v>
      </c>
      <c r="U4099" s="14" t="str">
        <f t="shared" ref="U4099:U4115" si="518">TEXT(S4099,"mmm")</f>
        <v>Dec</v>
      </c>
      <c r="V4099">
        <f t="shared" ref="V4099:V4115" si="51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12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4">
        <f t="shared" si="516"/>
        <v>42495.722187499996</v>
      </c>
      <c r="T4100" s="14">
        <f t="shared" si="517"/>
        <v>42525.722187499996</v>
      </c>
      <c r="U4100" s="14" t="str">
        <f t="shared" si="518"/>
        <v>May</v>
      </c>
      <c r="V4100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</v>
      </c>
      <c r="P4101" s="12">
        <f t="shared" si="513"/>
        <v>50</v>
      </c>
      <c r="Q4101" t="str">
        <f t="shared" si="514"/>
        <v>theater</v>
      </c>
      <c r="R4101" t="str">
        <f t="shared" si="515"/>
        <v>plays</v>
      </c>
      <c r="S4101" s="14">
        <f t="shared" si="516"/>
        <v>42570.850381944445</v>
      </c>
      <c r="T4101" s="14">
        <f t="shared" si="517"/>
        <v>42615.850381944445</v>
      </c>
      <c r="U4101" s="14" t="str">
        <f t="shared" si="518"/>
        <v>Jul</v>
      </c>
      <c r="V4101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1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4">
        <f t="shared" si="516"/>
        <v>41927.124884259261</v>
      </c>
      <c r="T4102" s="14">
        <f t="shared" si="517"/>
        <v>41937.124884259261</v>
      </c>
      <c r="U4102" s="14" t="str">
        <f t="shared" si="518"/>
        <v>Oct</v>
      </c>
      <c r="V4102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12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4">
        <f t="shared" si="516"/>
        <v>42730.903726851851</v>
      </c>
      <c r="T4103" s="14">
        <f t="shared" si="517"/>
        <v>42760.903726851851</v>
      </c>
      <c r="U4103" s="14" t="str">
        <f t="shared" si="518"/>
        <v>Dec</v>
      </c>
      <c r="V4103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27.400000000000002</v>
      </c>
      <c r="P4104" s="12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4">
        <f t="shared" si="516"/>
        <v>42475.848067129627</v>
      </c>
      <c r="T4104" s="14">
        <f t="shared" si="517"/>
        <v>42505.848067129627</v>
      </c>
      <c r="U4104" s="14" t="str">
        <f t="shared" si="518"/>
        <v>Apr</v>
      </c>
      <c r="V4104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10</v>
      </c>
      <c r="P4105" s="12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4">
        <f t="shared" si="516"/>
        <v>42188.83293981482</v>
      </c>
      <c r="T4105" s="14">
        <f t="shared" si="517"/>
        <v>42242.772222222222</v>
      </c>
      <c r="U4105" s="14" t="str">
        <f t="shared" si="518"/>
        <v>Jul</v>
      </c>
      <c r="V4105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21.366666666666667</v>
      </c>
      <c r="P4106" s="12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4">
        <f t="shared" si="516"/>
        <v>42640.278171296297</v>
      </c>
      <c r="T4106" s="14">
        <f t="shared" si="517"/>
        <v>42670.278171296297</v>
      </c>
      <c r="U4106" s="14" t="str">
        <f t="shared" si="518"/>
        <v>Sep</v>
      </c>
      <c r="V4106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6.9696969696969706</v>
      </c>
      <c r="P4107" s="12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4">
        <f t="shared" si="516"/>
        <v>42697.010520833333</v>
      </c>
      <c r="T4107" s="14">
        <f t="shared" si="517"/>
        <v>42730.010520833333</v>
      </c>
      <c r="U4107" s="14" t="str">
        <f t="shared" si="518"/>
        <v>Nov</v>
      </c>
      <c r="V4107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70.599999999999994</v>
      </c>
      <c r="P4108" s="12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4">
        <f t="shared" si="516"/>
        <v>42053.049375000002</v>
      </c>
      <c r="T4108" s="14">
        <f t="shared" si="517"/>
        <v>42096.041666666672</v>
      </c>
      <c r="U4108" s="14" t="str">
        <f t="shared" si="518"/>
        <v>Feb</v>
      </c>
      <c r="V4108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2.0500000000000003</v>
      </c>
      <c r="P4109" s="12">
        <f t="shared" si="513"/>
        <v>10.25</v>
      </c>
      <c r="Q4109" t="str">
        <f t="shared" si="514"/>
        <v>theater</v>
      </c>
      <c r="R4109" t="str">
        <f t="shared" si="515"/>
        <v>plays</v>
      </c>
      <c r="S4109" s="14">
        <f t="shared" si="516"/>
        <v>41883.916678240741</v>
      </c>
      <c r="T4109" s="14">
        <f t="shared" si="517"/>
        <v>41906.916678240741</v>
      </c>
      <c r="U4109" s="14" t="str">
        <f t="shared" si="518"/>
        <v>Sep</v>
      </c>
      <c r="V4109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</v>
      </c>
      <c r="P4110" s="12">
        <f t="shared" si="513"/>
        <v>59</v>
      </c>
      <c r="Q4110" t="str">
        <f t="shared" si="514"/>
        <v>theater</v>
      </c>
      <c r="R4110" t="str">
        <f t="shared" si="515"/>
        <v>plays</v>
      </c>
      <c r="S4110" s="14">
        <f t="shared" si="516"/>
        <v>42767.031678240746</v>
      </c>
      <c r="T4110" s="14">
        <f t="shared" si="517"/>
        <v>42797.208333333328</v>
      </c>
      <c r="U4110" s="14" t="str">
        <f t="shared" si="518"/>
        <v>Feb</v>
      </c>
      <c r="V4110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12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4">
        <f t="shared" si="516"/>
        <v>42307.539398148147</v>
      </c>
      <c r="T4111" s="14">
        <f t="shared" si="517"/>
        <v>42337.581064814818</v>
      </c>
      <c r="U4111" s="14" t="str">
        <f t="shared" si="518"/>
        <v>Oct</v>
      </c>
      <c r="V4111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28.666666666666668</v>
      </c>
      <c r="P4112" s="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4">
        <f t="shared" si="516"/>
        <v>42512.626747685179</v>
      </c>
      <c r="T4112" s="14">
        <f t="shared" si="517"/>
        <v>42572.626747685179</v>
      </c>
      <c r="U4112" s="14" t="str">
        <f t="shared" si="518"/>
        <v>May</v>
      </c>
      <c r="V4112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3.1333333333333333</v>
      </c>
      <c r="P4113" s="12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4">
        <f t="shared" si="516"/>
        <v>42029.135879629626</v>
      </c>
      <c r="T4113" s="14">
        <f t="shared" si="517"/>
        <v>42059.135879629626</v>
      </c>
      <c r="U4113" s="14" t="str">
        <f t="shared" si="518"/>
        <v>Jan</v>
      </c>
      <c r="V4113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0.04</v>
      </c>
      <c r="P4114" s="12">
        <f t="shared" si="513"/>
        <v>1</v>
      </c>
      <c r="Q4114" t="str">
        <f t="shared" si="514"/>
        <v>theater</v>
      </c>
      <c r="R4114" t="str">
        <f t="shared" si="515"/>
        <v>plays</v>
      </c>
      <c r="S4114" s="14">
        <f t="shared" si="516"/>
        <v>42400.946597222224</v>
      </c>
      <c r="T4114" s="14">
        <f t="shared" si="517"/>
        <v>42428</v>
      </c>
      <c r="U4114" s="14" t="str">
        <f t="shared" si="518"/>
        <v>Jan</v>
      </c>
      <c r="V4114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0.2</v>
      </c>
      <c r="P4115" s="12">
        <f t="shared" si="513"/>
        <v>1</v>
      </c>
      <c r="Q4115" t="str">
        <f t="shared" si="514"/>
        <v>theater</v>
      </c>
      <c r="R4115" t="str">
        <f t="shared" si="515"/>
        <v>plays</v>
      </c>
      <c r="S4115" s="14">
        <f t="shared" si="516"/>
        <v>42358.573182870372</v>
      </c>
      <c r="T4115" s="14">
        <f t="shared" si="517"/>
        <v>42377.273611111115</v>
      </c>
      <c r="U4115" s="14" t="str">
        <f t="shared" si="518"/>
        <v>Dec</v>
      </c>
      <c r="V4115">
        <f t="shared" si="519"/>
        <v>2015</v>
      </c>
    </row>
  </sheetData>
  <autoFilter ref="A1:V1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16"/>
  <sheetViews>
    <sheetView workbookViewId="0">
      <selection activeCell="D23" sqref="D23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  <row r="16" spans="1:6" x14ac:dyDescent="0.25"/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"/>
  <sheetViews>
    <sheetView topLeftCell="C1" workbookViewId="0">
      <selection activeCell="J8" sqref="J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7" t="s">
        <v>8223</v>
      </c>
      <c r="B1" t="s">
        <v>8360</v>
      </c>
    </row>
    <row r="2" spans="1:7" x14ac:dyDescent="0.25">
      <c r="A2" s="7" t="s">
        <v>8359</v>
      </c>
      <c r="B2" t="s">
        <v>8360</v>
      </c>
    </row>
    <row r="4" spans="1:7" x14ac:dyDescent="0.25">
      <c r="A4" s="7" t="s">
        <v>8364</v>
      </c>
      <c r="B4" s="7" t="s">
        <v>8363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7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7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7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7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8"/>
  <sheetViews>
    <sheetView workbookViewId="0">
      <selection activeCell="B19" sqref="B19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9.140625" bestFit="1" customWidth="1"/>
    <col min="5" max="5" width="10.7109375" bestFit="1" customWidth="1"/>
    <col min="6" max="6" width="11.28515625" bestFit="1" customWidth="1"/>
  </cols>
  <sheetData>
    <row r="1" spans="1:5" x14ac:dyDescent="0.25">
      <c r="A1" s="7" t="s">
        <v>8359</v>
      </c>
      <c r="B1" t="s">
        <v>8360</v>
      </c>
    </row>
    <row r="2" spans="1:5" x14ac:dyDescent="0.25">
      <c r="A2" s="7" t="s">
        <v>8400</v>
      </c>
      <c r="B2" t="s">
        <v>8360</v>
      </c>
    </row>
    <row r="3" spans="1:5" x14ac:dyDescent="0.25"/>
    <row r="4" spans="1:5" x14ac:dyDescent="0.25">
      <c r="A4" s="7" t="s">
        <v>8364</v>
      </c>
      <c r="B4" s="7" t="s">
        <v>8363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8" t="s">
        <v>8393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8394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8395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8396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8387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8397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8388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8389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8390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8391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8392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8398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S29" sqref="S29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1025" r:id="rId4">
          <objectPr defaultSize="0" autoPict="0" r:id="rId5">
            <anchor moveWithCells="1">
              <from>
                <xdr:col>0</xdr:col>
                <xdr:colOff>104775</xdr:colOff>
                <xdr:row>0</xdr:row>
                <xdr:rowOff>114300</xdr:rowOff>
              </from>
              <to>
                <xdr:col>13</xdr:col>
                <xdr:colOff>238125</xdr:colOff>
                <xdr:row>22</xdr:row>
                <xdr:rowOff>28575</xdr:rowOff>
              </to>
            </anchor>
          </objectPr>
        </oleObject>
      </mc:Choice>
      <mc:Fallback>
        <oleObject progId="Word.Document.12" shapeId="1025" r:id="rId4"/>
      </mc:Fallback>
    </mc:AlternateContent>
    <mc:AlternateContent xmlns:mc="http://schemas.openxmlformats.org/markup-compatibility/2006">
      <mc:Choice Requires="x14">
        <oleObject progId="Word.Document.12" shapeId="1026" r:id="rId6">
          <objectPr defaultSize="0" r:id="rId7">
            <anchor moveWithCells="1">
              <from>
                <xdr:col>0</xdr:col>
                <xdr:colOff>142875</xdr:colOff>
                <xdr:row>22</xdr:row>
                <xdr:rowOff>161925</xdr:rowOff>
              </from>
              <to>
                <xdr:col>11</xdr:col>
                <xdr:colOff>542925</xdr:colOff>
                <xdr:row>48</xdr:row>
                <xdr:rowOff>133350</xdr:rowOff>
              </to>
            </anchor>
          </objectPr>
        </oleObject>
      </mc:Choice>
      <mc:Fallback>
        <oleObject progId="Word.Document.12" shapeId="1026" r:id="rId6"/>
      </mc:Fallback>
    </mc:AlternateContent>
    <mc:AlternateContent xmlns:mc="http://schemas.openxmlformats.org/markup-compatibility/2006">
      <mc:Choice Requires="x14">
        <oleObject progId="Word.Document.12" shapeId="1027" r:id="rId8">
          <objectPr defaultSize="0" r:id="rId9">
            <anchor moveWithCells="1">
              <from>
                <xdr:col>13</xdr:col>
                <xdr:colOff>428625</xdr:colOff>
                <xdr:row>1</xdr:row>
                <xdr:rowOff>38100</xdr:rowOff>
              </from>
              <to>
                <xdr:col>23</xdr:col>
                <xdr:colOff>285750</xdr:colOff>
                <xdr:row>24</xdr:row>
                <xdr:rowOff>133350</xdr:rowOff>
              </to>
            </anchor>
          </objectPr>
        </oleObject>
      </mc:Choice>
      <mc:Fallback>
        <oleObject progId="Word.Document.12" shapeId="1027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4"/>
  <sheetViews>
    <sheetView workbookViewId="0">
      <selection activeCell="J22" sqref="J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8365</v>
      </c>
      <c r="B1" s="10" t="s">
        <v>8366</v>
      </c>
      <c r="C1" s="10" t="s">
        <v>8367</v>
      </c>
      <c r="D1" s="10" t="s">
        <v>8368</v>
      </c>
      <c r="E1" s="10" t="s">
        <v>8369</v>
      </c>
      <c r="F1" s="10" t="s">
        <v>8370</v>
      </c>
      <c r="G1" s="10" t="s">
        <v>8371</v>
      </c>
      <c r="H1" s="10" t="s">
        <v>8372</v>
      </c>
    </row>
    <row r="2" spans="1:8" x14ac:dyDescent="0.25">
      <c r="A2" t="s">
        <v>8373</v>
      </c>
      <c r="B2">
        <f>COUNTIFS(RawData!$F:$F,"successful",RawData!$D:$D,"&lt;1000")</f>
        <v>322</v>
      </c>
      <c r="C2">
        <f>COUNTIFS(RawData!$F:$F,"failed",RawData!$D:$D,"&lt;1000")</f>
        <v>113</v>
      </c>
      <c r="D2">
        <f>COUNTIFS(RawData!$F:$F,"canceled",RawData!$D:$D,"&lt;1000")</f>
        <v>18</v>
      </c>
      <c r="E2">
        <f>SUM(B2:D2)</f>
        <v>453</v>
      </c>
      <c r="F2" s="15">
        <f>(B2/E2)</f>
        <v>0.71081677704194257</v>
      </c>
      <c r="G2" s="15">
        <f>(C2/E2)</f>
        <v>0.24944812362030905</v>
      </c>
      <c r="H2" s="15">
        <f>(D2/E2)</f>
        <v>3.9735099337748346E-2</v>
      </c>
    </row>
    <row r="3" spans="1:8" x14ac:dyDescent="0.25">
      <c r="A3" t="s">
        <v>8374</v>
      </c>
      <c r="B3">
        <f>COUNTIFS(RawData!$F:$F,"successful",RawData!$D:$D,"&gt;=1000",RawData!$D:$D,"&lt;=4999")</f>
        <v>932</v>
      </c>
      <c r="C3">
        <f>COUNTIFS(RawData!$F:$F,"failed",RawData!$D:$D,"&gt;=1000",RawData!$D:$D,"&lt;=4999")</f>
        <v>420</v>
      </c>
      <c r="D3">
        <f>COUNTIFS(RawData!$F:$F,"canceled",RawData!$D:$D,"&gt;=1000",RawData!$D:$D,"&lt;=4999")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(C3/E3)</f>
        <v>0.29745042492917845</v>
      </c>
      <c r="H3" s="15">
        <f t="shared" ref="H3:H13" si="3">(D3/E3)</f>
        <v>4.2492917847025496E-2</v>
      </c>
    </row>
    <row r="4" spans="1:8" x14ac:dyDescent="0.25">
      <c r="A4" t="s">
        <v>8375</v>
      </c>
      <c r="B4">
        <f>COUNTIFS(RawData!$F:$F,"successful",RawData!$D:$D,"&gt;=5000",RawData!$D:$D,"&lt;=9999")</f>
        <v>381</v>
      </c>
      <c r="C4">
        <f>COUNTIFS(RawData!$F:$F,"failed",RawData!$D:$D,"&gt;=5000",RawData!$D:$D,"&lt;=9999")</f>
        <v>283</v>
      </c>
      <c r="D4">
        <f>COUNTIFS(RawData!$F:$F,"canceled",RawData!$D:$D,"&gt;=5000",RawData!$D:$D,"&lt;=9999")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8376</v>
      </c>
      <c r="B5">
        <f>COUNTIFS(RawData!$F:$F,"successful",RawData!$D:$D,"&gt;=10000",RawData!$D:$D,"&lt;=14999")</f>
        <v>168</v>
      </c>
      <c r="C5">
        <f>COUNTIFS(RawData!$F:$F,"failed",RawData!$D:$D,"&gt;=10000",RawData!$D:$D,"&lt;=14999")</f>
        <v>144</v>
      </c>
      <c r="D5">
        <f>COUNTIFS(RawData!$F:$F,"canceled",RawData!$D:$D,"&gt;=10000",RawData!$D:$D,"&lt;=14999")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8377</v>
      </c>
      <c r="B6">
        <f>COUNTIFS(RawData!$F:$F,"successful",RawData!$D:$D,"&gt;=15000",RawData!$D:$D,"&lt;=19999")</f>
        <v>94</v>
      </c>
      <c r="C6">
        <f>COUNTIFS(RawData!$F:$F,"failed",RawData!$D:$D,"&gt;=15000",RawData!$D:$D,"&lt;=19999")</f>
        <v>90</v>
      </c>
      <c r="D6">
        <f>COUNTIFS(RawData!$F:$F,"canceled",RawData!$D:$D,"&gt;=15000",RawData!$D:$D,"&lt;=19999")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8378</v>
      </c>
      <c r="B7">
        <f>COUNTIFS(RawData!$F:$F,"successful",RawData!$D:$D,"&gt;=20000",RawData!$D:$D,"&lt;=24999")</f>
        <v>62</v>
      </c>
      <c r="C7">
        <f>COUNTIFS(RawData!$F:$F,"failed",RawData!$D:$D,"&gt;=20000",RawData!$D:$D,"&lt;=24999")</f>
        <v>72</v>
      </c>
      <c r="D7">
        <f>COUNTIFS(RawData!$F:$F,"canceled",RawData!$D:$D,"&gt;=20000",RawData!$D:$D,"&lt;=24999")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8379</v>
      </c>
      <c r="B8">
        <f>COUNTIFS(RawData!$F:$F,"successful",RawData!$D:$D,"&gt;=25000",RawData!$D:$D,"&lt;=29999")</f>
        <v>55</v>
      </c>
      <c r="C8">
        <f>COUNTIFS(RawData!$F:$F,"failed",RawData!$D:$D,"&gt;=25000",RawData!$D:$D,"&lt;=29999")</f>
        <v>64</v>
      </c>
      <c r="D8">
        <f>COUNTIFS(RawData!$F:$F,"canceled",RawData!$D:$D,"&gt;=25000",RawData!$D:$D,"&lt;=29999")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8380</v>
      </c>
      <c r="B9">
        <f>COUNTIFS(RawData!$F:$F,"successful",RawData!$D:$D,"&gt;=30000",RawData!$D:$D,"&lt;=34999")</f>
        <v>32</v>
      </c>
      <c r="C9">
        <f>COUNTIFS(RawData!$F:$F,"failed",RawData!$D:$D,"&gt;=30000",RawData!$D:$D,"&lt;=34999")</f>
        <v>37</v>
      </c>
      <c r="D9">
        <f>COUNTIFS(RawData!$F:$F,"canceled",RawData!$D:$D,"&gt;=30000",RawData!$D:$D,"&lt;=34999")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8381</v>
      </c>
      <c r="B10">
        <f>COUNTIFS(RawData!$F:$F,"successful",RawData!$D:$D,"&gt;=35000",RawData!$D:$D,"&lt;=39999")</f>
        <v>26</v>
      </c>
      <c r="C10">
        <f>COUNTIFS(RawData!$F:$F,"failed",RawData!$D:$D,"&gt;=35000",RawData!$D:$D,"&lt;=39999")</f>
        <v>22</v>
      </c>
      <c r="D10">
        <f>COUNTIFS(RawData!$F:$F,"canceled",RawData!$D:$D,"&gt;=35000",RawData!$D:$D,"&lt;=39999")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8382</v>
      </c>
      <c r="B11">
        <f>COUNTIFS(RawData!$F:$F,"successful",RawData!$D:$D,"&gt;=40000",RawData!$D:$D,"&lt;=44999")</f>
        <v>21</v>
      </c>
      <c r="C11">
        <f>COUNTIFS(RawData!$F:$F,"failed",RawData!$D:$D,"&gt;=40000",RawData!$D:$D,"&lt;=44999")</f>
        <v>16</v>
      </c>
      <c r="D11">
        <f>COUNTIFS(RawData!$F:$F,"canceled",RawData!$D:$D,"&gt;=40000",RawData!$D:$D,"&lt;=44999")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8383</v>
      </c>
      <c r="B12">
        <f>COUNTIFS(RawData!$F:$F,"successful",RawData!$D:$D,"&gt;=45000",RawData!$D:$D,"&lt;=49999")</f>
        <v>6</v>
      </c>
      <c r="C12">
        <f>COUNTIFS(RawData!$F:$F,"failed",RawData!$D:$D,"&gt;=45000",RawData!$D:$D,"&lt;=49999")</f>
        <v>11</v>
      </c>
      <c r="D12">
        <f>COUNTIFS(RawData!$F:$F,"canceled",RawData!$D:$D,"&gt;=45000",RawData!$D:$D,"&lt;=49999")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8384</v>
      </c>
      <c r="B13">
        <f>COUNTIFS(RawData!$F:$F,"successful",RawData!$D:$D,"&gt;=50000")</f>
        <v>86</v>
      </c>
      <c r="C13">
        <f>COUNTIFS(RawData!$F:$F,"failed",RawData!$D:$D,"&gt;=50000")</f>
        <v>258</v>
      </c>
      <c r="D13">
        <f>COUNTIFS(RawData!$F:$F,"canceled",RawData!$D:$D,"&gt;=50000")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25"/>
  </sheetData>
  <pageMargins left="0.7" right="0.7" top="0.75" bottom="0.75" header="0.3" footer="0.3"/>
  <pageSetup orientation="portrait" r:id="rId1"/>
  <ignoredErrors>
    <ignoredError sqref="B4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PivotTable1_category</vt:lpstr>
      <vt:lpstr>PivotTable2_subcategory</vt:lpstr>
      <vt:lpstr>PivotTable3_DateConv</vt:lpstr>
      <vt:lpstr>Question_Answered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Emmanuel Te</cp:lastModifiedBy>
  <dcterms:created xsi:type="dcterms:W3CDTF">2017-04-20T15:17:24Z</dcterms:created>
  <dcterms:modified xsi:type="dcterms:W3CDTF">2018-09-13T04:04:37Z</dcterms:modified>
</cp:coreProperties>
</file>