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8_{8D5E2356-C996-4B36-8AEA-7F25BBE87209}" xr6:coauthVersionLast="47" xr6:coauthVersionMax="47" xr10:uidLastSave="{00000000-0000-0000-0000-000000000000}"/>
  <bookViews>
    <workbookView xWindow="22932" yWindow="-108" windowWidth="30936" windowHeight="16776"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H19" i="11" l="1"/>
  <c r="F9" i="11"/>
  <c r="E10" i="11" s="1"/>
  <c r="I5" i="11"/>
  <c r="H21" i="11"/>
  <c r="H20" i="11"/>
  <c r="H18" i="11"/>
  <c r="H17" i="11"/>
  <c r="H12" i="11"/>
  <c r="H8" i="11"/>
  <c r="H9" i="11" l="1"/>
  <c r="F10" i="11"/>
  <c r="E11" i="11" s="1"/>
  <c r="I6" i="11"/>
  <c r="H10" i="11" l="1"/>
  <c r="H13" i="11"/>
  <c r="F11" i="11"/>
  <c r="J5" i="11"/>
  <c r="K5" i="11" s="1"/>
  <c r="L5" i="11" s="1"/>
  <c r="M5" i="11" s="1"/>
  <c r="N5" i="11" s="1"/>
  <c r="O5" i="11" s="1"/>
  <c r="P5" i="11" s="1"/>
  <c r="I4" i="11"/>
  <c r="H14" i="11" l="1"/>
  <c r="H11" i="1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<sst xmlns="http://schemas.openxmlformats.org/spreadsheetml/2006/main" count="53" uniqueCount="51">
  <si>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</si>
  <si>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</si>
  <si>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</si>
  <si>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</si>
  <si>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</si>
  <si>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</si>
  <si>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</si>
  <si>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</si>
  <si>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</si>
  <si>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</si>
  <si>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</si>
  <si>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</si>
  <si>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</si>
  <si>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</si>
  <si>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</si>
  <si>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Insira novas linhas ACIMA desta</t>
  </si>
  <si>
    <t>Início do projeto:</t>
  </si>
  <si>
    <t>Semana de exibição:</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</si>
  <si>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</si>
  <si>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</si>
  <si>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</si>
  <si>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</si>
  <si>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</si>
  <si>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</si>
  <si>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</si>
  <si>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</si>
  <si>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</si>
  <si>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</si>
  <si>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</si>
  <si>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</si>
  <si>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</si>
  <si>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</si>
  <si>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</si>
  <si>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</si>
  <si>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</si>
  <si>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</si>
  <si>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</si>
  <si>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Pré-Desenvolvimento</t>
  </si>
  <si>
    <t>Planejamento</t>
  </si>
  <si>
    <t>Prototipação</t>
  </si>
  <si>
    <t>Elaboração Estrutura Analítica</t>
  </si>
  <si>
    <t>Desenvolvimento</t>
  </si>
  <si>
    <t>Desenvolvimento Frontend</t>
  </si>
  <si>
    <t>Desenvolvimento Backend</t>
  </si>
  <si>
    <t>Testes Funcionais</t>
  </si>
  <si>
    <t>Testes de Usabilidade</t>
  </si>
  <si>
    <t>Pós-Desenvolvimento</t>
  </si>
  <si>
    <t>Documentação</t>
  </si>
  <si>
    <t>Entrega e Apresentação</t>
  </si>
  <si>
    <t>Projeto Códigos de Alta Performance Mobile</t>
  </si>
  <si>
    <t>App de Conversão de Moedas em Tempo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</si>
</sst>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11" applyNumberFormat="0" applyAlignment="0" applyProtection="0"/>
    <xf numFmtId="0" fontId="31" fillId="16" borderId="12" applyNumberFormat="0" applyAlignment="0" applyProtection="0"/>
    <xf numFmtId="0" fontId="32" fillId="16" borderId="11" applyNumberFormat="0" applyAlignment="0" applyProtection="0"/>
    <xf numFmtId="0" fontId="33" fillId="0" borderId="13" applyNumberFormat="0" applyFill="0" applyAlignment="0" applyProtection="0"/>
    <xf numFmtId="0" fontId="34" fillId="17" borderId="14" applyNumberFormat="0" applyAlignment="0" applyProtection="0"/>
    <xf numFmtId="0" fontId="35" fillId="0" borderId="0" applyNumberFormat="0" applyFill="0" applyBorder="0" applyAlignment="0" applyProtection="0"/>
    <xf numFmtId="0" fontId="9" fillId="18"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165" fontId="9" fillId="3" borderId="2" xfId="10" applyFill="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4" borderId="2" xfId="10" applyFill="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165" fontId="9" fillId="9"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6" borderId="6" xfId="0" applyNumberFormat="1" applyFont="1" applyFill="1" applyBorder="1" applyAlignment="1">
      <alignment horizontal="center" vertical="center"/>
    </xf>
    <xf numFmtId="167" fontId="11" fillId="6" borderId="0" xfId="0" applyNumberFormat="1" applyFont="1" applyFill="1" applyAlignment="1">
      <alignment horizontal="center" vertical="center"/>
    </xf>
    <xf numFmtId="167" fontId="11" fillId="6" borderId="7" xfId="0" applyNumberFormat="1" applyFont="1" applyFill="1" applyBorder="1" applyAlignment="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4"/>
  <sheetViews>
    <sheetView showGridLines="0" tabSelected="1" showRuler="0" zoomScaleNormal="100" zoomScalePageLayoutView="70" workbookViewId="0">
      <pane ySplit="6" topLeftCell="A8" activePane="bottomLeft" state="frozen"/>
      <selection pane="bottomLeft" activeCell="F20" sqref="F20"/>
    </sheetView>
  </sheetViews>
  <sheetFormatPr defaultRowHeight="30" customHeight="1" x14ac:dyDescent="0.35"/>
  <cols>
    <col min="1" max="1" width="2.7265625" style="42"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43" t="s">
        <v>0</v>
      </c>
      <c r="B1" s="46" t="s">
        <v>49</v>
      </c>
      <c r="C1" s="1"/>
      <c r="D1" s="2"/>
      <c r="E1" s="4"/>
      <c r="F1" s="31"/>
      <c r="H1" s="2"/>
      <c r="I1" s="61" t="s">
        <v>22</v>
      </c>
    </row>
    <row r="2" spans="1:64" ht="30" customHeight="1" x14ac:dyDescent="0.45">
      <c r="A2" s="42" t="s">
        <v>1</v>
      </c>
      <c r="B2" s="47" t="s">
        <v>50</v>
      </c>
      <c r="I2" s="62" t="s">
        <v>23</v>
      </c>
    </row>
    <row r="3" spans="1:64" ht="30" customHeight="1" x14ac:dyDescent="0.35">
      <c r="A3" s="42" t="s">
        <v>2</v>
      </c>
      <c r="B3" s="48"/>
      <c r="C3" s="83" t="s">
        <v>16</v>
      </c>
      <c r="D3" s="84"/>
      <c r="E3" s="82">
        <v>45586</v>
      </c>
      <c r="F3" s="82"/>
    </row>
    <row r="4" spans="1:64" ht="30" customHeight="1" x14ac:dyDescent="0.35">
      <c r="A4" s="43" t="s">
        <v>3</v>
      </c>
      <c r="C4" s="83" t="s">
        <v>17</v>
      </c>
      <c r="D4" s="84"/>
      <c r="E4" s="7">
        <v>1</v>
      </c>
      <c r="I4" s="79">
        <f>I5</f>
        <v>45586</v>
      </c>
      <c r="J4" s="80"/>
      <c r="K4" s="80"/>
      <c r="L4" s="80"/>
      <c r="M4" s="80"/>
      <c r="N4" s="80"/>
      <c r="O4" s="81"/>
      <c r="P4" s="79">
        <f>P5</f>
        <v>45593</v>
      </c>
      <c r="Q4" s="80"/>
      <c r="R4" s="80"/>
      <c r="S4" s="80"/>
      <c r="T4" s="80"/>
      <c r="U4" s="80"/>
      <c r="V4" s="81"/>
      <c r="W4" s="79">
        <f>W5</f>
        <v>45600</v>
      </c>
      <c r="X4" s="80"/>
      <c r="Y4" s="80"/>
      <c r="Z4" s="80"/>
      <c r="AA4" s="80"/>
      <c r="AB4" s="80"/>
      <c r="AC4" s="81"/>
      <c r="AD4" s="79">
        <f>AD5</f>
        <v>45607</v>
      </c>
      <c r="AE4" s="80"/>
      <c r="AF4" s="80"/>
      <c r="AG4" s="80"/>
      <c r="AH4" s="80"/>
      <c r="AI4" s="80"/>
      <c r="AJ4" s="81"/>
      <c r="AK4" s="79">
        <f>AK5</f>
        <v>45614</v>
      </c>
      <c r="AL4" s="80"/>
      <c r="AM4" s="80"/>
      <c r="AN4" s="80"/>
      <c r="AO4" s="80"/>
      <c r="AP4" s="80"/>
      <c r="AQ4" s="81"/>
      <c r="AR4" s="79">
        <f>AR5</f>
        <v>45621</v>
      </c>
      <c r="AS4" s="80"/>
      <c r="AT4" s="80"/>
      <c r="AU4" s="80"/>
      <c r="AV4" s="80"/>
      <c r="AW4" s="80"/>
      <c r="AX4" s="81"/>
      <c r="AY4" s="79">
        <f>AY5</f>
        <v>45628</v>
      </c>
      <c r="AZ4" s="80"/>
      <c r="BA4" s="80"/>
      <c r="BB4" s="80"/>
      <c r="BC4" s="80"/>
      <c r="BD4" s="80"/>
      <c r="BE4" s="81"/>
      <c r="BF4" s="79">
        <f>BF5</f>
        <v>45635</v>
      </c>
      <c r="BG4" s="80"/>
      <c r="BH4" s="80"/>
      <c r="BI4" s="80"/>
      <c r="BJ4" s="80"/>
      <c r="BK4" s="80"/>
      <c r="BL4" s="81"/>
    </row>
    <row r="5" spans="1:64" ht="15" customHeight="1" x14ac:dyDescent="0.35">
      <c r="A5" s="43" t="s">
        <v>4</v>
      </c>
      <c r="B5" s="60"/>
      <c r="C5" s="60"/>
      <c r="D5" s="60"/>
      <c r="E5" s="60"/>
      <c r="F5" s="60"/>
      <c r="G5" s="60"/>
      <c r="I5" s="76">
        <f>Início_do_projeto-WEEKDAY(Início_do_projeto,1)+2+7*(Semana_de_exibição-1)</f>
        <v>45586</v>
      </c>
      <c r="J5" s="77">
        <f>I5+1</f>
        <v>45587</v>
      </c>
      <c r="K5" s="77">
        <f t="shared" ref="K5:AX5" si="0">J5+1</f>
        <v>45588</v>
      </c>
      <c r="L5" s="77">
        <f t="shared" si="0"/>
        <v>45589</v>
      </c>
      <c r="M5" s="77">
        <f t="shared" si="0"/>
        <v>45590</v>
      </c>
      <c r="N5" s="77">
        <f t="shared" si="0"/>
        <v>45591</v>
      </c>
      <c r="O5" s="78">
        <f t="shared" si="0"/>
        <v>45592</v>
      </c>
      <c r="P5" s="76">
        <f>O5+1</f>
        <v>45593</v>
      </c>
      <c r="Q5" s="77">
        <f>P5+1</f>
        <v>45594</v>
      </c>
      <c r="R5" s="77">
        <f t="shared" si="0"/>
        <v>45595</v>
      </c>
      <c r="S5" s="77">
        <f t="shared" si="0"/>
        <v>45596</v>
      </c>
      <c r="T5" s="77">
        <f t="shared" si="0"/>
        <v>45597</v>
      </c>
      <c r="U5" s="77">
        <f t="shared" si="0"/>
        <v>45598</v>
      </c>
      <c r="V5" s="78">
        <f t="shared" si="0"/>
        <v>45599</v>
      </c>
      <c r="W5" s="76">
        <f>V5+1</f>
        <v>45600</v>
      </c>
      <c r="X5" s="77">
        <f>W5+1</f>
        <v>45601</v>
      </c>
      <c r="Y5" s="77">
        <f t="shared" si="0"/>
        <v>45602</v>
      </c>
      <c r="Z5" s="77">
        <f t="shared" si="0"/>
        <v>45603</v>
      </c>
      <c r="AA5" s="77">
        <f t="shared" si="0"/>
        <v>45604</v>
      </c>
      <c r="AB5" s="77">
        <f t="shared" si="0"/>
        <v>45605</v>
      </c>
      <c r="AC5" s="78">
        <f t="shared" si="0"/>
        <v>45606</v>
      </c>
      <c r="AD5" s="76">
        <f>AC5+1</f>
        <v>45607</v>
      </c>
      <c r="AE5" s="77">
        <f>AD5+1</f>
        <v>45608</v>
      </c>
      <c r="AF5" s="77">
        <f t="shared" si="0"/>
        <v>45609</v>
      </c>
      <c r="AG5" s="77">
        <f t="shared" si="0"/>
        <v>45610</v>
      </c>
      <c r="AH5" s="77">
        <f t="shared" si="0"/>
        <v>45611</v>
      </c>
      <c r="AI5" s="77">
        <f t="shared" si="0"/>
        <v>45612</v>
      </c>
      <c r="AJ5" s="78">
        <f t="shared" si="0"/>
        <v>45613</v>
      </c>
      <c r="AK5" s="76">
        <f>AJ5+1</f>
        <v>45614</v>
      </c>
      <c r="AL5" s="77">
        <f>AK5+1</f>
        <v>45615</v>
      </c>
      <c r="AM5" s="77">
        <f t="shared" si="0"/>
        <v>45616</v>
      </c>
      <c r="AN5" s="77">
        <f t="shared" si="0"/>
        <v>45617</v>
      </c>
      <c r="AO5" s="77">
        <f t="shared" si="0"/>
        <v>45618</v>
      </c>
      <c r="AP5" s="77">
        <f t="shared" si="0"/>
        <v>45619</v>
      </c>
      <c r="AQ5" s="78">
        <f t="shared" si="0"/>
        <v>45620</v>
      </c>
      <c r="AR5" s="76">
        <f>AQ5+1</f>
        <v>45621</v>
      </c>
      <c r="AS5" s="77">
        <f>AR5+1</f>
        <v>45622</v>
      </c>
      <c r="AT5" s="77">
        <f t="shared" si="0"/>
        <v>45623</v>
      </c>
      <c r="AU5" s="77">
        <f t="shared" si="0"/>
        <v>45624</v>
      </c>
      <c r="AV5" s="77">
        <f t="shared" si="0"/>
        <v>45625</v>
      </c>
      <c r="AW5" s="77">
        <f t="shared" si="0"/>
        <v>45626</v>
      </c>
      <c r="AX5" s="78">
        <f t="shared" si="0"/>
        <v>45627</v>
      </c>
      <c r="AY5" s="76">
        <f>AX5+1</f>
        <v>45628</v>
      </c>
      <c r="AZ5" s="77">
        <f>AY5+1</f>
        <v>45629</v>
      </c>
      <c r="BA5" s="77">
        <f t="shared" ref="BA5:BE5" si="1">AZ5+1</f>
        <v>45630</v>
      </c>
      <c r="BB5" s="77">
        <f t="shared" si="1"/>
        <v>45631</v>
      </c>
      <c r="BC5" s="77">
        <f t="shared" si="1"/>
        <v>45632</v>
      </c>
      <c r="BD5" s="77">
        <f t="shared" si="1"/>
        <v>45633</v>
      </c>
      <c r="BE5" s="78">
        <f t="shared" si="1"/>
        <v>45634</v>
      </c>
      <c r="BF5" s="76">
        <f>BE5+1</f>
        <v>45635</v>
      </c>
      <c r="BG5" s="77">
        <f>BF5+1</f>
        <v>45636</v>
      </c>
      <c r="BH5" s="77">
        <f t="shared" ref="BH5:BL5" si="2">BG5+1</f>
        <v>45637</v>
      </c>
      <c r="BI5" s="77">
        <f t="shared" si="2"/>
        <v>45638</v>
      </c>
      <c r="BJ5" s="77">
        <f t="shared" si="2"/>
        <v>45639</v>
      </c>
      <c r="BK5" s="77">
        <f t="shared" si="2"/>
        <v>45640</v>
      </c>
      <c r="BL5" s="78">
        <f t="shared" si="2"/>
        <v>45641</v>
      </c>
    </row>
    <row r="6" spans="1:64" ht="30" customHeight="1" thickBot="1" x14ac:dyDescent="0.4">
      <c r="A6" s="43" t="s">
        <v>5</v>
      </c>
      <c r="B6" s="8" t="s">
        <v>14</v>
      </c>
      <c r="C6" s="9"/>
      <c r="D6" s="9" t="s">
        <v>18</v>
      </c>
      <c r="E6" s="9" t="s">
        <v>19</v>
      </c>
      <c r="F6" s="9" t="s">
        <v>20</v>
      </c>
      <c r="G6" s="9"/>
      <c r="H6" s="9" t="s">
        <v>21</v>
      </c>
      <c r="I6" s="10" t="str">
        <f t="shared" ref="I6" si="3">LEFT(TEXT(I5,"ddd"),1)</f>
        <v>s</v>
      </c>
      <c r="J6" s="10" t="str">
        <f t="shared" ref="J6:AR6" si="4">LEFT(TEXT(J5,"ddd"),1)</f>
        <v>t</v>
      </c>
      <c r="K6" s="10" t="str">
        <f t="shared" si="4"/>
        <v>q</v>
      </c>
      <c r="L6" s="10" t="str">
        <f t="shared" si="4"/>
        <v>q</v>
      </c>
      <c r="M6" s="10" t="str">
        <f t="shared" si="4"/>
        <v>s</v>
      </c>
      <c r="N6" s="10" t="str">
        <f t="shared" si="4"/>
        <v>s</v>
      </c>
      <c r="O6" s="10" t="str">
        <f t="shared" si="4"/>
        <v>d</v>
      </c>
      <c r="P6" s="10" t="str">
        <f t="shared" si="4"/>
        <v>s</v>
      </c>
      <c r="Q6" s="10" t="str">
        <f t="shared" si="4"/>
        <v>t</v>
      </c>
      <c r="R6" s="10" t="str">
        <f t="shared" si="4"/>
        <v>q</v>
      </c>
      <c r="S6" s="10" t="str">
        <f t="shared" si="4"/>
        <v>q</v>
      </c>
      <c r="T6" s="10" t="str">
        <f t="shared" si="4"/>
        <v>s</v>
      </c>
      <c r="U6" s="10" t="str">
        <f t="shared" si="4"/>
        <v>s</v>
      </c>
      <c r="V6" s="10" t="str">
        <f t="shared" si="4"/>
        <v>d</v>
      </c>
      <c r="W6" s="10" t="str">
        <f t="shared" si="4"/>
        <v>s</v>
      </c>
      <c r="X6" s="10" t="str">
        <f t="shared" si="4"/>
        <v>t</v>
      </c>
      <c r="Y6" s="10" t="str">
        <f t="shared" si="4"/>
        <v>q</v>
      </c>
      <c r="Z6" s="10" t="str">
        <f t="shared" si="4"/>
        <v>q</v>
      </c>
      <c r="AA6" s="10" t="str">
        <f t="shared" si="4"/>
        <v>s</v>
      </c>
      <c r="AB6" s="10" t="str">
        <f t="shared" si="4"/>
        <v>s</v>
      </c>
      <c r="AC6" s="10" t="str">
        <f t="shared" si="4"/>
        <v>d</v>
      </c>
      <c r="AD6" s="10" t="str">
        <f t="shared" si="4"/>
        <v>s</v>
      </c>
      <c r="AE6" s="10" t="str">
        <f t="shared" si="4"/>
        <v>t</v>
      </c>
      <c r="AF6" s="10" t="str">
        <f t="shared" si="4"/>
        <v>q</v>
      </c>
      <c r="AG6" s="10" t="str">
        <f t="shared" si="4"/>
        <v>q</v>
      </c>
      <c r="AH6" s="10" t="str">
        <f t="shared" si="4"/>
        <v>s</v>
      </c>
      <c r="AI6" s="10" t="str">
        <f t="shared" si="4"/>
        <v>s</v>
      </c>
      <c r="AJ6" s="10" t="str">
        <f t="shared" si="4"/>
        <v>d</v>
      </c>
      <c r="AK6" s="10" t="str">
        <f t="shared" si="4"/>
        <v>s</v>
      </c>
      <c r="AL6" s="10" t="str">
        <f t="shared" si="4"/>
        <v>t</v>
      </c>
      <c r="AM6" s="10" t="str">
        <f t="shared" si="4"/>
        <v>q</v>
      </c>
      <c r="AN6" s="10" t="str">
        <f t="shared" si="4"/>
        <v>q</v>
      </c>
      <c r="AO6" s="10" t="str">
        <f t="shared" si="4"/>
        <v>s</v>
      </c>
      <c r="AP6" s="10" t="str">
        <f t="shared" si="4"/>
        <v>s</v>
      </c>
      <c r="AQ6" s="10" t="str">
        <f t="shared" si="4"/>
        <v>d</v>
      </c>
      <c r="AR6" s="10" t="str">
        <f t="shared" si="4"/>
        <v>s</v>
      </c>
      <c r="AS6" s="10" t="str">
        <f t="shared" ref="AS6:BL6" si="5">LEFT(TEXT(AS5,"ddd"),1)</f>
        <v>t</v>
      </c>
      <c r="AT6" s="10" t="str">
        <f t="shared" si="5"/>
        <v>q</v>
      </c>
      <c r="AU6" s="10" t="str">
        <f t="shared" si="5"/>
        <v>q</v>
      </c>
      <c r="AV6" s="10" t="str">
        <f t="shared" si="5"/>
        <v>s</v>
      </c>
      <c r="AW6" s="10" t="str">
        <f t="shared" si="5"/>
        <v>s</v>
      </c>
      <c r="AX6" s="10" t="str">
        <f t="shared" si="5"/>
        <v>d</v>
      </c>
      <c r="AY6" s="10" t="str">
        <f t="shared" si="5"/>
        <v>s</v>
      </c>
      <c r="AZ6" s="10" t="str">
        <f t="shared" si="5"/>
        <v>t</v>
      </c>
      <c r="BA6" s="10" t="str">
        <f t="shared" si="5"/>
        <v>q</v>
      </c>
      <c r="BB6" s="10" t="str">
        <f t="shared" si="5"/>
        <v>q</v>
      </c>
      <c r="BC6" s="10" t="str">
        <f t="shared" si="5"/>
        <v>s</v>
      </c>
      <c r="BD6" s="10" t="str">
        <f t="shared" si="5"/>
        <v>s</v>
      </c>
      <c r="BE6" s="10" t="str">
        <f t="shared" si="5"/>
        <v>d</v>
      </c>
      <c r="BF6" s="10" t="str">
        <f t="shared" si="5"/>
        <v>s</v>
      </c>
      <c r="BG6" s="10" t="str">
        <f t="shared" si="5"/>
        <v>t</v>
      </c>
      <c r="BH6" s="10" t="str">
        <f t="shared" si="5"/>
        <v>q</v>
      </c>
      <c r="BI6" s="10" t="str">
        <f t="shared" si="5"/>
        <v>q</v>
      </c>
      <c r="BJ6" s="10" t="str">
        <f t="shared" si="5"/>
        <v>s</v>
      </c>
      <c r="BK6" s="10" t="str">
        <f t="shared" si="5"/>
        <v>s</v>
      </c>
      <c r="BL6" s="10" t="str">
        <f t="shared" si="5"/>
        <v>d</v>
      </c>
    </row>
    <row r="7" spans="1:64" ht="30" hidden="1" customHeight="1" thickBot="1" x14ac:dyDescent="0.4">
      <c r="A7" s="42" t="s">
        <v>6</v>
      </c>
      <c r="C7" s="45"/>
      <c r="E7"/>
      <c r="H7" t="str">
        <f>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x14ac:dyDescent="0.4">
      <c r="A8" s="43" t="s">
        <v>7</v>
      </c>
      <c r="B8" s="15" t="s">
        <v>37</v>
      </c>
      <c r="C8" s="49"/>
      <c r="D8" s="16"/>
      <c r="E8" s="64"/>
      <c r="F8" s="65"/>
      <c r="G8" s="14"/>
      <c r="H8" s="14" t="str">
        <f t="shared" ref="H8:H21" si="6">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4">
      <c r="A9" s="43" t="s">
        <v>8</v>
      </c>
      <c r="B9" s="56" t="s">
        <v>38</v>
      </c>
      <c r="C9" s="50"/>
      <c r="D9" s="17">
        <v>1</v>
      </c>
      <c r="E9" s="66">
        <f>Início_do_projeto</f>
        <v>45586</v>
      </c>
      <c r="F9" s="66">
        <f>E9+3</f>
        <v>45589</v>
      </c>
      <c r="G9" s="14"/>
      <c r="H9" s="14">
        <f t="shared" si="6"/>
        <v>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4">
      <c r="A10" s="43" t="s">
        <v>9</v>
      </c>
      <c r="B10" s="56" t="s">
        <v>40</v>
      </c>
      <c r="C10" s="50"/>
      <c r="D10" s="17">
        <v>1</v>
      </c>
      <c r="E10" s="66">
        <f>F9</f>
        <v>45589</v>
      </c>
      <c r="F10" s="66">
        <f>E10+2</f>
        <v>45591</v>
      </c>
      <c r="G10" s="14"/>
      <c r="H10" s="14">
        <f t="shared" si="6"/>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4">
      <c r="A11" s="42"/>
      <c r="B11" s="56" t="s">
        <v>39</v>
      </c>
      <c r="C11" s="50"/>
      <c r="D11" s="17">
        <v>1</v>
      </c>
      <c r="E11" s="66">
        <f>F10</f>
        <v>45591</v>
      </c>
      <c r="F11" s="66">
        <f>E11+4</f>
        <v>45595</v>
      </c>
      <c r="G11" s="14"/>
      <c r="H11" s="14">
        <f t="shared" si="6"/>
        <v>5</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4">
      <c r="A12" s="43" t="s">
        <v>10</v>
      </c>
      <c r="B12" s="18" t="s">
        <v>41</v>
      </c>
      <c r="C12" s="51"/>
      <c r="D12" s="19"/>
      <c r="E12" s="67"/>
      <c r="F12" s="68"/>
      <c r="G12" s="14"/>
      <c r="H12" s="14" t="str">
        <f t="shared" si="6"/>
        <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4">
      <c r="A13" s="43"/>
      <c r="B13" s="57" t="s">
        <v>42</v>
      </c>
      <c r="C13" s="52"/>
      <c r="D13" s="20">
        <v>1</v>
      </c>
      <c r="E13" s="69">
        <v>45596</v>
      </c>
      <c r="F13" s="69">
        <v>45604</v>
      </c>
      <c r="G13" s="14"/>
      <c r="H13" s="14">
        <f t="shared" si="6"/>
        <v>9</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4">
      <c r="A14" s="42"/>
      <c r="B14" s="57" t="s">
        <v>43</v>
      </c>
      <c r="C14" s="52"/>
      <c r="D14" s="20">
        <v>1</v>
      </c>
      <c r="E14" s="69">
        <v>45602</v>
      </c>
      <c r="F14" s="69">
        <v>45611</v>
      </c>
      <c r="G14" s="14"/>
      <c r="H14" s="14">
        <f t="shared" si="6"/>
        <v>10</v>
      </c>
      <c r="I14" s="28"/>
      <c r="J14" s="28"/>
      <c r="K14" s="28"/>
      <c r="L14" s="28"/>
      <c r="M14" s="28"/>
      <c r="N14" s="28"/>
      <c r="O14" s="28"/>
      <c r="P14" s="28"/>
      <c r="Q14" s="28"/>
      <c r="R14" s="28"/>
      <c r="S14" s="28"/>
      <c r="T14" s="28"/>
      <c r="U14" s="29"/>
      <c r="V14" s="29"/>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4">
      <c r="A15" s="42"/>
      <c r="B15" s="57" t="s">
        <v>44</v>
      </c>
      <c r="C15" s="52"/>
      <c r="D15" s="20">
        <v>1</v>
      </c>
      <c r="E15" s="69">
        <v>45612</v>
      </c>
      <c r="F15" s="69">
        <v>45624</v>
      </c>
      <c r="G15" s="14"/>
      <c r="H15" s="14">
        <f t="shared" si="6"/>
        <v>13</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4">
      <c r="A16" s="42"/>
      <c r="B16" s="57" t="s">
        <v>45</v>
      </c>
      <c r="C16" s="52"/>
      <c r="D16" s="20">
        <v>1</v>
      </c>
      <c r="E16" s="69">
        <v>45625</v>
      </c>
      <c r="F16" s="69">
        <v>45630</v>
      </c>
      <c r="G16" s="14"/>
      <c r="H16" s="14">
        <f t="shared" si="6"/>
        <v>6</v>
      </c>
      <c r="I16" s="28"/>
      <c r="J16" s="28"/>
      <c r="K16" s="28"/>
      <c r="L16" s="28"/>
      <c r="M16" s="28"/>
      <c r="N16" s="28"/>
      <c r="O16" s="28"/>
      <c r="P16" s="28"/>
      <c r="Q16" s="28"/>
      <c r="R16" s="28"/>
      <c r="S16" s="28"/>
      <c r="T16" s="28"/>
      <c r="U16" s="28"/>
      <c r="V16" s="28"/>
      <c r="W16" s="28"/>
      <c r="X16" s="28"/>
      <c r="Y16" s="29"/>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4">
      <c r="A17" s="42" t="s">
        <v>11</v>
      </c>
      <c r="B17" s="21" t="s">
        <v>46</v>
      </c>
      <c r="C17" s="53"/>
      <c r="D17" s="22"/>
      <c r="E17" s="70"/>
      <c r="F17" s="71"/>
      <c r="G17" s="14"/>
      <c r="H17" s="14" t="str">
        <f t="shared" si="6"/>
        <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4">
      <c r="A18" s="42"/>
      <c r="B18" s="58" t="s">
        <v>47</v>
      </c>
      <c r="C18" s="54"/>
      <c r="D18" s="23">
        <v>1</v>
      </c>
      <c r="E18" s="72">
        <v>45631</v>
      </c>
      <c r="F18" s="72">
        <v>45634</v>
      </c>
      <c r="G18" s="14"/>
      <c r="H18" s="14">
        <f t="shared" si="6"/>
        <v>4</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4">
      <c r="A19" s="42"/>
      <c r="B19" s="58" t="s">
        <v>48</v>
      </c>
      <c r="C19" s="54"/>
      <c r="D19" s="23">
        <v>1</v>
      </c>
      <c r="E19" s="72">
        <v>45635</v>
      </c>
      <c r="F19" s="72">
        <v>45635</v>
      </c>
      <c r="G19" s="14"/>
      <c r="H19" s="14">
        <f t="shared" si="6"/>
        <v>1</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4">
      <c r="A20" s="42" t="s">
        <v>12</v>
      </c>
      <c r="B20" s="59"/>
      <c r="C20" s="55"/>
      <c r="D20" s="13"/>
      <c r="E20" s="73"/>
      <c r="F20" s="73"/>
      <c r="G20" s="14"/>
      <c r="H20" s="14" t="str">
        <f t="shared" si="6"/>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4">
      <c r="A21" s="43" t="s">
        <v>13</v>
      </c>
      <c r="B21" s="24" t="s">
        <v>15</v>
      </c>
      <c r="C21" s="25"/>
      <c r="D21" s="26"/>
      <c r="E21" s="74"/>
      <c r="F21" s="75"/>
      <c r="G21" s="27"/>
      <c r="H21" s="27" t="str">
        <f t="shared" si="6"/>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ht="30" customHeight="1" x14ac:dyDescent="0.35">
      <c r="G22" s="6"/>
    </row>
    <row r="23" spans="1:64" ht="30" customHeight="1" x14ac:dyDescent="0.35">
      <c r="C23" s="11"/>
      <c r="F23" s="44"/>
    </row>
    <row r="24" spans="1:64" ht="30" customHeight="1" x14ac:dyDescent="0.35">
      <c r="C24"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cfRule type="expression" dxfId="2" priority="33">
      <formula>AND(TODAY()&gt;=I$5,TODAY()&lt;J$5)</formula>
    </cfRule>
  </conditionalFormatting>
  <conditionalFormatting sqref="I7:BL21">
    <cfRule type="expression" dxfId="1" priority="27">
      <formula>AND(Início_da_tarefa&lt;=I$5,ROUNDDOWN((Término_da_tarefa-Início_da_tarefa+1)*Progresso_da_tarefa,0)+Início_da_tarefa-1&gt;=I$5)</formula>
    </cfRule>
    <cfRule type="expression" dxfId="0"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94.453125" style="32" customWidth="1"/>
    <col min="2" max="16384" width="9.1796875" style="2"/>
  </cols>
  <sheetData>
    <row r="1" spans="1:2" ht="46.5" customHeight="1" x14ac:dyDescent="0.3"/>
    <row r="2" spans="1:2" s="34" customFormat="1" ht="15.5" x14ac:dyDescent="0.35">
      <c r="A2" s="33" t="s">
        <v>22</v>
      </c>
      <c r="B2" s="33"/>
    </row>
    <row r="3" spans="1:2" s="38" customFormat="1" ht="27" customHeight="1" x14ac:dyDescent="0.35">
      <c r="A3" s="63" t="s">
        <v>23</v>
      </c>
      <c r="B3" s="39"/>
    </row>
    <row r="4" spans="1:2" s="35" customFormat="1" ht="26" x14ac:dyDescent="0.6">
      <c r="A4" s="36" t="s">
        <v>24</v>
      </c>
    </row>
    <row r="5" spans="1:2" ht="74.150000000000006" customHeight="1" x14ac:dyDescent="0.3">
      <c r="A5" s="37" t="s">
        <v>25</v>
      </c>
    </row>
    <row r="6" spans="1:2" ht="26.25" customHeight="1" x14ac:dyDescent="0.3">
      <c r="A6" s="36" t="s">
        <v>26</v>
      </c>
    </row>
    <row r="7" spans="1:2" s="32" customFormat="1" ht="205" customHeight="1" x14ac:dyDescent="0.35">
      <c r="A7" s="41" t="s">
        <v>27</v>
      </c>
    </row>
    <row r="8" spans="1:2" s="35" customFormat="1" ht="26" x14ac:dyDescent="0.6">
      <c r="A8" s="36" t="s">
        <v>28</v>
      </c>
    </row>
    <row r="9" spans="1:2" ht="58" x14ac:dyDescent="0.3">
      <c r="A9" s="37" t="s">
        <v>29</v>
      </c>
    </row>
    <row r="10" spans="1:2" s="32" customFormat="1" ht="28" customHeight="1" x14ac:dyDescent="0.35">
      <c r="A10" s="40" t="s">
        <v>30</v>
      </c>
    </row>
    <row r="11" spans="1:2" s="35" customFormat="1" ht="26" x14ac:dyDescent="0.6">
      <c r="A11" s="36" t="s">
        <v>31</v>
      </c>
    </row>
    <row r="12" spans="1:2" ht="29" x14ac:dyDescent="0.3">
      <c r="A12" s="37" t="s">
        <v>32</v>
      </c>
    </row>
    <row r="13" spans="1:2" s="32" customFormat="1" ht="28" customHeight="1" x14ac:dyDescent="0.35">
      <c r="A13" s="40" t="s">
        <v>33</v>
      </c>
    </row>
    <row r="14" spans="1:2" s="35" customFormat="1" ht="26" x14ac:dyDescent="0.6">
      <c r="A14" s="36" t="s">
        <v>34</v>
      </c>
    </row>
    <row r="15" spans="1:2" ht="75" customHeight="1" x14ac:dyDescent="0.3">
      <c r="A15" s="37" t="s">
        <v>35</v>
      </c>
    </row>
    <row r="16" spans="1:2" ht="75" customHeight="1" x14ac:dyDescent="0.3">
      <c r="A16" s="37"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2024-12-08T14:45:29Z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