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t-Course/documents/"/>
    </mc:Choice>
  </mc:AlternateContent>
  <xr:revisionPtr revIDLastSave="0" documentId="8_{53F67187-2DD5-4755-8E40-D7151524EAAB}" xr6:coauthVersionLast="47" xr6:coauthVersionMax="47" xr10:uidLastSave="{00000000-0000-0000-0000-000000000000}"/>
  <bookViews>
    <workbookView xWindow="-110" yWindow="-110" windowWidth="19420" windowHeight="11020" xr2:uid="{04477921-83DF-4918-8EB4-DFE64C007277}"/>
  </bookViews>
  <sheets>
    <sheet name="Relatório" sheetId="1" r:id="rId1"/>
    <sheet name="Prova" sheetId="3" r:id="rId2"/>
    <sheet name="Cadastro de Produt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R5" i="1"/>
  <c r="R6" i="1"/>
  <c r="R7" i="1"/>
  <c r="R8" i="1"/>
  <c r="R4" i="1"/>
  <c r="J8" i="1"/>
  <c r="J16" i="1"/>
  <c r="J24" i="1"/>
  <c r="J32" i="1"/>
  <c r="J40" i="1"/>
  <c r="J48" i="1"/>
  <c r="J56" i="1"/>
  <c r="J64" i="1"/>
  <c r="J72" i="1"/>
  <c r="J80" i="1"/>
  <c r="J88" i="1"/>
  <c r="J96" i="1"/>
  <c r="A7" i="3"/>
  <c r="B4" i="1"/>
  <c r="W5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7" i="1"/>
  <c r="J98" i="1"/>
  <c r="J99" i="1"/>
  <c r="J100" i="1"/>
  <c r="J101" i="1"/>
  <c r="W12" i="1" l="1"/>
  <c r="W11" i="1"/>
  <c r="W10" i="1"/>
  <c r="W9" i="1"/>
  <c r="W8" i="1"/>
  <c r="W7" i="1"/>
  <c r="W4" i="1"/>
  <c r="W6" i="1"/>
  <c r="W13" i="1"/>
  <c r="O4" i="1"/>
  <c r="O6" i="1"/>
  <c r="O5" i="1"/>
</calcChain>
</file>

<file path=xl/sharedStrings.xml><?xml version="1.0" encoding="utf-8"?>
<sst xmlns="http://schemas.openxmlformats.org/spreadsheetml/2006/main" count="363" uniqueCount="46">
  <si>
    <t>CódigoProduto</t>
  </si>
  <si>
    <t>Filial</t>
  </si>
  <si>
    <t>documento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</si>
  <si>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</si>
  <si>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</si>
  <si>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</si>
  <si>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</si>
  <si>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</si>
  <si>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</si>
  <si>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</si>
  <si>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</si>
  <si>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</si>
  <si>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</si>
  <si>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</si>
  <si>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</si>
  <si>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</si>
  <si>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</si>
  <si>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</si>
  <si>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</si>
  <si>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</si>
  <si>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Descrição Produto</t>
  </si>
  <si>
    <t>Soja</t>
  </si>
  <si>
    <t>Milho</t>
  </si>
  <si>
    <t>Algodão</t>
  </si>
  <si>
    <t xml:space="preserve">1) Insira uma coluna de "descrição de produto" na frente da coluna "Código do Produto" dentro da planilha "relatório". É obrigatório que esta coluna esteja buscando a informação através de fórmulas da planilha "cadastro de produto". </t>
  </si>
  <si>
    <t>Volume</t>
  </si>
  <si>
    <t>2) Informe qual foi o maior valor de venda.</t>
  </si>
  <si>
    <t>3) Insira uma coluna de análise na planilha "relatório" e informe "Verificar preço" caso o preço unitário seja maior do que 2,00</t>
  </si>
  <si>
    <t>5) Informe qual foi o volume vendido para cada cliente.</t>
  </si>
  <si>
    <t>6) Considere que as vendas feitas em abril tiveram um desconto de 10%, crie uma coluna informando se há desconto, e outra com o desconto.</t>
  </si>
  <si>
    <t>7) Destaque através de formatação condicional quais são as notas que tem númeração repetida, para que o time fiscal possa analisar se houve duplicidade.</t>
  </si>
  <si>
    <t>8) Informe o volume de vendas por filial e produto.</t>
  </si>
  <si>
    <t>Regras: É necessário demonstrar a composição de cada número. Não é permitido filtrar os valores e digita-los manualmente na resposta da prova.</t>
  </si>
  <si>
    <t>Descrição do Produto</t>
  </si>
  <si>
    <t>Ok - Respondido na coluna B da planilha relatório</t>
  </si>
  <si>
    <t>Análise</t>
  </si>
  <si>
    <t>Ok - Respondido na coluna J</t>
  </si>
  <si>
    <t>4) Informe qual é a média de preço de venda de cada produtos.</t>
  </si>
  <si>
    <t>Média</t>
  </si>
  <si>
    <t>Ok - Respondido na coluna O da planilha "relatório"</t>
  </si>
  <si>
    <t>Ok - Respondido na coluna R da planilha relatório</t>
  </si>
  <si>
    <t>Desconto?</t>
  </si>
  <si>
    <t>Valor desconto</t>
  </si>
  <si>
    <t>Ok - Respondido nas colunas K e L da planilha relatório</t>
  </si>
  <si>
    <t>Ok - Formatação Condicional inserida na coluna D da planilha relatório.</t>
  </si>
  <si>
    <t>Ok - Respondido na coluna W3 da planilha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</si>
</sst>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  <scheme val="minor"/>
    </font>
    <font>
      <b/>
      <sz val="11"/>
      <color theme="0"/>
      <name val="Century Gothic"/>
      <family val="2"/>
    </font>
    <font>
      <sz val="16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u/>
      <sz val="11"/>
      <color rgb="FFFF000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43" fontId="0" fillId="0" borderId="0" xfId="1" applyFont="1"/>
    <xf numFmtId="0" fontId="0" fillId="0" borderId="1" xfId="0" applyBorder="1"/>
    <xf numFmtId="0" fontId="0" fillId="0" borderId="2" xfId="0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0" borderId="0" xfId="0" applyFont="1" applyAlignment="1">
      <alignment vertical="center" wrapText="1"/>
    </xf>
    <xf numFmtId="0" fontId="2" fillId="0" borderId="0" xfId="0" applyFont="1"/>
    <xf numFmtId="43" fontId="7" fillId="0" borderId="0" xfId="1" applyFont="1" applyAlignment="1">
      <alignment horizontal="center"/>
    </xf>
    <xf numFmtId="0" fontId="9" fillId="0" borderId="0" xfId="3" applyFont="1"/>
    <xf numFmtId="43" fontId="0" fillId="0" borderId="2" xfId="1" applyFont="1" applyBorder="1"/>
    <xf numFmtId="0" fontId="5" fillId="2" borderId="0" xfId="0" applyFont="1" applyFill="1"/>
    <xf numFmtId="9" fontId="0" fillId="0" borderId="0" xfId="2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3:L101" totalsRowShown="0" headerRowDxfId="8">
  <autoFilter ref="A3:L101" xr:uid="{5DB7D5CA-E954-4997-B4EC-73DFA26F1040}"/>
  <tableColumns count="12">
    <tableColumn id="1" xr3:uid="{507E6C5A-0569-4E37-A5D1-385DA24668EE}" name="CódigoProduto"/>
    <tableColumn id="11" xr3:uid="{6C499F37-275A-4231-BEF1-B78D1EF7B84C}" name="Descrição do Produto" dataDxfId="7">
      <calculatedColumnFormula>VLOOKUP(fContabilidade[[#This Row],[CódigoProduto]],'Cadastro de Produto'!A:B,2,0)</calculatedColumnFormula>
    </tableColumn>
    <tableColumn id="3" xr3:uid="{BC6EA8E7-B6ED-48AB-B5FF-DEA1997B8E89}" name="Filial"/>
    <tableColumn id="4" xr3:uid="{DCFAF6E7-AD01-4A0C-8335-42DD84A09AB9}" name="documento"/>
    <tableColumn id="5" xr3:uid="{1880693E-E340-4FBC-85B8-CBF917D2707F}" name="Data" dataDxfId="6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5"/>
    <tableColumn id="12" xr3:uid="{7CF4B1F9-4DC5-4053-8BD0-CCF5F7051785}" name="Análise" dataDxfId="4">
      <calculatedColumnFormula>IF(fContabilidade[[#This Row],[Valor]]/fContabilidade[[#This Row],[Volume]]&gt;2,"Verificar Preço","")</calculatedColumnFormula>
    </tableColumn>
    <tableColumn id="14" xr3:uid="{3FCD5CC1-E474-473E-B9BE-A55035E8234F}" name="Desconto?" dataDxfId="3">
      <calculatedColumnFormula>IF(MONTH(fContabilidade[[#This Row],[Data]])=4,"Desconto","Não há descontos")</calculatedColumnFormula>
    </tableColumn>
    <tableColumn id="15" xr3:uid="{9E82191B-A021-4EA6-A25F-27E02321A53F}" name="Valor desconto" dataCellStyle="Porcentagem">
      <calculatedColumnFormula>IF(fContabilidade[[#This Row],[Desconto?]]="Desconto",10%,0)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2:B5" totalsRowShown="0" tableBorderDxfId="2">
  <autoFilter ref="A2:B5" xr:uid="{B7EC75B5-455B-431E-B402-98527DF8E11C}"/>
  <tableColumns count="2">
    <tableColumn id="1" xr3:uid="{E6206F4E-412B-4486-B729-F8D1D3DF5085}" name="CódigoProduto" dataDxfId="1"/>
    <tableColumn id="2" xr3:uid="{1455436C-E75A-41F7-9420-65730A19A537}" name="Descrição Produto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3:W101"/>
  <sheetViews>
    <sheetView showGridLines="0" tabSelected="1" zoomScaleNormal="100" workbookViewId="0">
      <selection activeCell="A3" sqref="A3"/>
    </sheetView>
  </sheetViews>
  <sheetFormatPr defaultRowHeight="13.5" x14ac:dyDescent="0.25"/>
  <cols>
    <col min="1" max="2" width="19.5" customWidth="1"/>
    <col min="3" max="3" width="13.75" customWidth="1"/>
    <col min="4" max="4" width="15.58203125" customWidth="1"/>
    <col min="5" max="5" width="10.58203125" customWidth="1"/>
    <col min="6" max="6" width="10.75" customWidth="1"/>
    <col min="7" max="7" width="13.83203125" customWidth="1"/>
    <col min="8" max="8" width="10.5" customWidth="1"/>
    <col min="10" max="10" width="14.75" bestFit="1" customWidth="1"/>
    <col min="11" max="11" width="17.83203125" bestFit="1" customWidth="1"/>
    <col min="14" max="14" width="21.25" bestFit="1" customWidth="1"/>
    <col min="18" max="18" width="14" bestFit="1" customWidth="1"/>
    <col min="20" max="20" width="15" bestFit="1" customWidth="1"/>
    <col min="22" max="22" width="13.83203125" bestFit="1" customWidth="1"/>
    <col min="23" max="23" width="10.08203125" bestFit="1" customWidth="1"/>
  </cols>
  <sheetData>
    <row r="3" spans="1:23" ht="14" x14ac:dyDescent="0.3">
      <c r="A3" s="1" t="s">
        <v>0</v>
      </c>
      <c r="B3" s="1" t="s">
        <v>33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25</v>
      </c>
      <c r="J3" s="1" t="s">
        <v>35</v>
      </c>
      <c r="K3" s="1" t="s">
        <v>41</v>
      </c>
      <c r="L3" s="1" t="s">
        <v>42</v>
      </c>
      <c r="N3" s="8" t="s">
        <v>33</v>
      </c>
      <c r="O3" s="8" t="s">
        <v>38</v>
      </c>
      <c r="Q3" s="8" t="s">
        <v>4</v>
      </c>
      <c r="R3" s="14" t="s">
        <v>6</v>
      </c>
      <c r="T3" s="7" t="s">
        <v>0</v>
      </c>
      <c r="U3" s="8" t="s">
        <v>33</v>
      </c>
      <c r="V3" s="8" t="s">
        <v>1</v>
      </c>
      <c r="W3" s="14" t="s">
        <v>25</v>
      </c>
    </row>
    <row r="4" spans="1:23" ht="16" x14ac:dyDescent="0.35">
      <c r="A4">
        <v>456</v>
      </c>
      <c r="B4" t="str">
        <f>VLOOKUP(fContabilidade[[#This Row],[CódigoProduto]],'Cadastro de Produto'!A:B,2,0)</f>
        <v>Soja</v>
      </c>
      <c r="C4" t="s">
        <v>7</v>
      </c>
      <c r="D4" s="2">
        <v>3600</v>
      </c>
      <c r="E4" s="3">
        <v>43525</v>
      </c>
      <c r="F4" t="s">
        <v>8</v>
      </c>
      <c r="G4" t="s">
        <v>9</v>
      </c>
      <c r="H4" s="4">
        <v>4663</v>
      </c>
      <c r="I4">
        <v>3530</v>
      </c>
      <c r="J4" t="str">
        <f>IF(fContabilidade[[#This Row],[Valor]]/fContabilidade[[#This Row],[Volume]]&gt;2,"Verificar Preço","")</f>
        <v/>
      </c>
      <c r="K4" t="str">
        <f>IF(MONTH(fContabilidade[[#This Row],[Data]])=4,"Desconto","Não há descontos")</f>
        <v>Não há descontos</v>
      </c>
      <c r="L4" s="15">
        <f>IF(fContabilidade[[#This Row],[Desconto?]]="Desconto",10%,0)</f>
        <v>0</v>
      </c>
      <c r="N4" s="6" t="s">
        <v>21</v>
      </c>
      <c r="O4" s="13">
        <f>AVERAGEIF(B:B,N4,H:H)</f>
        <v>4496.1777777777779</v>
      </c>
      <c r="Q4" s="6" t="s">
        <v>8</v>
      </c>
      <c r="R4" s="4">
        <f>SUMIF(F:F,Q4,I:I)</f>
        <v>74801</v>
      </c>
      <c r="T4" s="5">
        <v>456</v>
      </c>
      <c r="U4" s="6" t="s">
        <v>21</v>
      </c>
      <c r="V4" s="6" t="s">
        <v>7</v>
      </c>
      <c r="W4" s="4">
        <f>SUMIFS(I:I,B:B,U4,C:C,V4)</f>
        <v>3530</v>
      </c>
    </row>
    <row r="5" spans="1:23" x14ac:dyDescent="0.25">
      <c r="A5">
        <v>327</v>
      </c>
      <c r="B5" t="str">
        <f>VLOOKUP(fContabilidade[[#This Row],[CódigoProduto]],'Cadastro de Produto'!A:B,2,0)</f>
        <v>Milho</v>
      </c>
      <c r="C5" t="s">
        <v>10</v>
      </c>
      <c r="D5">
        <v>4409</v>
      </c>
      <c r="E5" s="3">
        <v>43497</v>
      </c>
      <c r="F5" t="s">
        <v>11</v>
      </c>
      <c r="G5" t="s">
        <v>12</v>
      </c>
      <c r="H5" s="4">
        <v>1151</v>
      </c>
      <c r="I5">
        <v>2422</v>
      </c>
      <c r="J5" t="str">
        <f>IF(fContabilidade[[#This Row],[Valor]]/fContabilidade[[#This Row],[Volume]]&gt;2,"Verificar Preço","")</f>
        <v/>
      </c>
      <c r="K5" t="str">
        <f>IF(MONTH(fContabilidade[[#This Row],[Data]])=4,"Desconto","Não há descontos")</f>
        <v>Não há descontos</v>
      </c>
      <c r="L5" s="15">
        <f>IF(fContabilidade[[#This Row],[Desconto?]]="Desconto",10%,0)</f>
        <v>0</v>
      </c>
      <c r="N5" s="6" t="s">
        <v>22</v>
      </c>
      <c r="O5" s="13">
        <f>AVERAGEIF(B:B,N5,H:H)</f>
        <v>3077.1034482758619</v>
      </c>
      <c r="Q5" s="6" t="s">
        <v>11</v>
      </c>
      <c r="R5" s="4">
        <f>SUMIF(F:F,Q5,I:I)</f>
        <v>88878</v>
      </c>
      <c r="T5" s="5">
        <v>327</v>
      </c>
      <c r="U5" s="6" t="s">
        <v>22</v>
      </c>
      <c r="V5" s="6" t="s">
        <v>10</v>
      </c>
      <c r="W5" s="4">
        <f t="shared" ref="W5:W13" si="0">SUMIFS(I:I,B:B,U5,C:C,V5)</f>
        <v>43494</v>
      </c>
    </row>
    <row r="6" spans="1:23" x14ac:dyDescent="0.25">
      <c r="A6">
        <v>20</v>
      </c>
      <c r="B6" t="str">
        <f>VLOOKUP(fContabilidade[[#This Row],[CódigoProduto]],'Cadastro de Produto'!A:B,2,0)</f>
        <v>Algodão</v>
      </c>
      <c r="C6" t="s">
        <v>13</v>
      </c>
      <c r="D6">
        <v>2606</v>
      </c>
      <c r="E6" s="3">
        <v>43466</v>
      </c>
      <c r="F6" t="s">
        <v>14</v>
      </c>
      <c r="G6" t="s">
        <v>15</v>
      </c>
      <c r="H6" s="4">
        <v>37200</v>
      </c>
      <c r="I6">
        <v>4513</v>
      </c>
      <c r="J6" t="str">
        <f>IF(fContabilidade[[#This Row],[Valor]]/fContabilidade[[#This Row],[Volume]]&gt;2,"Verificar Preço","")</f>
        <v>Verificar Preço</v>
      </c>
      <c r="K6" t="str">
        <f>IF(MONTH(fContabilidade[[#This Row],[Data]])=4,"Desconto","Não há descontos")</f>
        <v>Não há descontos</v>
      </c>
      <c r="L6" s="15">
        <f>IF(fContabilidade[[#This Row],[Desconto?]]="Desconto",10%,0)</f>
        <v>0</v>
      </c>
      <c r="N6" s="6" t="s">
        <v>23</v>
      </c>
      <c r="O6" s="13">
        <f>AVERAGEIF(B:B,N6,H:H)</f>
        <v>8989.625</v>
      </c>
      <c r="Q6" s="6" t="s">
        <v>14</v>
      </c>
      <c r="R6" s="4">
        <f>SUMIF(F:F,Q6,I:I)</f>
        <v>82043</v>
      </c>
      <c r="T6" s="5">
        <v>20</v>
      </c>
      <c r="U6" s="6" t="s">
        <v>23</v>
      </c>
      <c r="V6" s="6" t="s">
        <v>13</v>
      </c>
      <c r="W6" s="4">
        <f t="shared" si="0"/>
        <v>33983</v>
      </c>
    </row>
    <row r="7" spans="1:23" x14ac:dyDescent="0.25">
      <c r="A7">
        <v>327</v>
      </c>
      <c r="B7" t="str">
        <f>VLOOKUP(fContabilidade[[#This Row],[CódigoProduto]],'Cadastro de Produto'!A:B,2,0)</f>
        <v>Milho</v>
      </c>
      <c r="C7" t="s">
        <v>13</v>
      </c>
      <c r="D7">
        <v>1387</v>
      </c>
      <c r="E7" s="3">
        <v>43525</v>
      </c>
      <c r="F7" t="s">
        <v>14</v>
      </c>
      <c r="G7" t="s">
        <v>16</v>
      </c>
      <c r="H7" s="4">
        <v>4735</v>
      </c>
      <c r="I7">
        <v>3048</v>
      </c>
      <c r="J7" t="str">
        <f>IF(fContabilidade[[#This Row],[Valor]]/fContabilidade[[#This Row],[Volume]]&gt;2,"Verificar Preço","")</f>
        <v/>
      </c>
      <c r="K7" t="str">
        <f>IF(MONTH(fContabilidade[[#This Row],[Data]])=4,"Desconto","Não há descontos")</f>
        <v>Não há descontos</v>
      </c>
      <c r="L7" s="15">
        <f>IF(fContabilidade[[#This Row],[Desconto?]]="Desconto",10%,0)</f>
        <v>0</v>
      </c>
      <c r="Q7" s="6" t="s">
        <v>18</v>
      </c>
      <c r="R7" s="4">
        <f>SUMIF(F:F,Q7,I:I)</f>
        <v>45062</v>
      </c>
      <c r="T7" s="5">
        <v>327</v>
      </c>
      <c r="U7" s="6" t="s">
        <v>22</v>
      </c>
      <c r="V7" s="6" t="s">
        <v>13</v>
      </c>
      <c r="W7" s="4">
        <f t="shared" si="0"/>
        <v>27216</v>
      </c>
    </row>
    <row r="8" spans="1:23" x14ac:dyDescent="0.25">
      <c r="A8">
        <v>327</v>
      </c>
      <c r="B8" t="str">
        <f>VLOOKUP(fContabilidade[[#This Row],[CódigoProduto]],'Cadastro de Produto'!A:B,2,0)</f>
        <v>Milho</v>
      </c>
      <c r="C8" t="s">
        <v>10</v>
      </c>
      <c r="D8">
        <v>3481</v>
      </c>
      <c r="E8" s="3">
        <v>43556</v>
      </c>
      <c r="F8" t="s">
        <v>8</v>
      </c>
      <c r="G8" t="s">
        <v>9</v>
      </c>
      <c r="H8" s="4">
        <v>1190</v>
      </c>
      <c r="I8">
        <v>3689</v>
      </c>
      <c r="J8" t="str">
        <f>IF(fContabilidade[[#This Row],[Valor]]/fContabilidade[[#This Row],[Volume]]&gt;2,"Verificar Preço","")</f>
        <v/>
      </c>
      <c r="K8" t="str">
        <f>IF(MONTH(fContabilidade[[#This Row],[Data]])=4,"Desconto","Não há descontos")</f>
        <v>Desconto</v>
      </c>
      <c r="L8" s="15">
        <f>IF(fContabilidade[[#This Row],[Desconto?]]="Desconto",10%,0)</f>
        <v>0.1</v>
      </c>
      <c r="Q8" s="6" t="s">
        <v>19</v>
      </c>
      <c r="R8" s="4">
        <f>SUMIF(F:F,Q8,I:I)</f>
        <v>53322</v>
      </c>
      <c r="T8" s="5">
        <v>456</v>
      </c>
      <c r="U8" s="6" t="s">
        <v>21</v>
      </c>
      <c r="V8" s="6" t="s">
        <v>17</v>
      </c>
      <c r="W8" s="4">
        <f t="shared" si="0"/>
        <v>74316</v>
      </c>
    </row>
    <row r="9" spans="1:23" x14ac:dyDescent="0.25">
      <c r="A9">
        <v>456</v>
      </c>
      <c r="B9" t="str">
        <f>VLOOKUP(fContabilidade[[#This Row],[CódigoProduto]],'Cadastro de Produto'!A:B,2,0)</f>
        <v>Soja</v>
      </c>
      <c r="C9" t="s">
        <v>17</v>
      </c>
      <c r="D9">
        <v>4877</v>
      </c>
      <c r="E9" s="3">
        <v>43525</v>
      </c>
      <c r="F9" t="s">
        <v>11</v>
      </c>
      <c r="G9" t="s">
        <v>12</v>
      </c>
      <c r="H9" s="4">
        <v>4556</v>
      </c>
      <c r="I9">
        <v>3555</v>
      </c>
      <c r="J9" t="str">
        <f>IF(fContabilidade[[#This Row],[Valor]]/fContabilidade[[#This Row],[Volume]]&gt;2,"Verificar Preço","")</f>
        <v/>
      </c>
      <c r="K9" t="str">
        <f>IF(MONTH(fContabilidade[[#This Row],[Data]])=4,"Desconto","Não há descontos")</f>
        <v>Não há descontos</v>
      </c>
      <c r="L9" s="15">
        <f>IF(fContabilidade[[#This Row],[Desconto?]]="Desconto",10%,0)</f>
        <v>0</v>
      </c>
      <c r="T9" s="5">
        <v>456</v>
      </c>
      <c r="U9" s="6" t="s">
        <v>21</v>
      </c>
      <c r="V9" s="6" t="s">
        <v>10</v>
      </c>
      <c r="W9" s="4">
        <f t="shared" si="0"/>
        <v>44500</v>
      </c>
    </row>
    <row r="10" spans="1:23" x14ac:dyDescent="0.25">
      <c r="A10">
        <v>456</v>
      </c>
      <c r="B10" t="str">
        <f>VLOOKUP(fContabilidade[[#This Row],[CódigoProduto]],'Cadastro de Produto'!A:B,2,0)</f>
        <v>Soja</v>
      </c>
      <c r="C10" t="s">
        <v>10</v>
      </c>
      <c r="D10">
        <v>1402</v>
      </c>
      <c r="E10" s="3">
        <v>43556</v>
      </c>
      <c r="F10" t="s">
        <v>11</v>
      </c>
      <c r="G10" t="s">
        <v>15</v>
      </c>
      <c r="H10" s="4">
        <v>1900</v>
      </c>
      <c r="I10">
        <v>3311</v>
      </c>
      <c r="J10" t="str">
        <f>IF(fContabilidade[[#This Row],[Valor]]/fContabilidade[[#This Row],[Volume]]&gt;2,"Verificar Preço","")</f>
        <v/>
      </c>
      <c r="K10" t="str">
        <f>IF(MONTH(fContabilidade[[#This Row],[Data]])=4,"Desconto","Não há descontos")</f>
        <v>Desconto</v>
      </c>
      <c r="L10" s="15">
        <f>IF(fContabilidade[[#This Row],[Desconto?]]="Desconto",10%,0)</f>
        <v>0.1</v>
      </c>
      <c r="T10" s="5">
        <v>20</v>
      </c>
      <c r="U10" s="6" t="s">
        <v>23</v>
      </c>
      <c r="V10" s="6" t="s">
        <v>10</v>
      </c>
      <c r="W10" s="4">
        <f t="shared" si="0"/>
        <v>28623</v>
      </c>
    </row>
    <row r="11" spans="1:23" x14ac:dyDescent="0.25">
      <c r="A11">
        <v>456</v>
      </c>
      <c r="B11" t="str">
        <f>VLOOKUP(fContabilidade[[#This Row],[CódigoProduto]],'Cadastro de Produto'!A:B,2,0)</f>
        <v>Soja</v>
      </c>
      <c r="C11" t="s">
        <v>17</v>
      </c>
      <c r="D11">
        <v>3066</v>
      </c>
      <c r="E11" s="3">
        <v>43497</v>
      </c>
      <c r="F11" t="s">
        <v>18</v>
      </c>
      <c r="G11" t="s">
        <v>16</v>
      </c>
      <c r="H11" s="4">
        <v>37500</v>
      </c>
      <c r="I11">
        <v>2992</v>
      </c>
      <c r="J11" t="str">
        <f>IF(fContabilidade[[#This Row],[Valor]]/fContabilidade[[#This Row],[Volume]]&gt;2,"Verificar Preço","")</f>
        <v>Verificar Preço</v>
      </c>
      <c r="K11" t="str">
        <f>IF(MONTH(fContabilidade[[#This Row],[Data]])=4,"Desconto","Não há descontos")</f>
        <v>Não há descontos</v>
      </c>
      <c r="L11" s="15">
        <f>IF(fContabilidade[[#This Row],[Desconto?]]="Desconto",10%,0)</f>
        <v>0</v>
      </c>
      <c r="T11" s="5">
        <v>327</v>
      </c>
      <c r="U11" s="6" t="s">
        <v>22</v>
      </c>
      <c r="V11" s="6" t="s">
        <v>17</v>
      </c>
      <c r="W11" s="4">
        <f t="shared" si="0"/>
        <v>30464</v>
      </c>
    </row>
    <row r="12" spans="1:23" x14ac:dyDescent="0.25">
      <c r="A12">
        <v>20</v>
      </c>
      <c r="B12" t="str">
        <f>VLOOKUP(fContabilidade[[#This Row],[CódigoProduto]],'Cadastro de Produto'!A:B,2,0)</f>
        <v>Algodão</v>
      </c>
      <c r="C12" t="s">
        <v>10</v>
      </c>
      <c r="D12">
        <v>4441</v>
      </c>
      <c r="E12" s="3">
        <v>43466</v>
      </c>
      <c r="F12" t="s">
        <v>18</v>
      </c>
      <c r="G12" t="s">
        <v>9</v>
      </c>
      <c r="H12" s="4">
        <v>31320</v>
      </c>
      <c r="I12">
        <v>4760</v>
      </c>
      <c r="J12" t="str">
        <f>IF(fContabilidade[[#This Row],[Valor]]/fContabilidade[[#This Row],[Volume]]&gt;2,"Verificar Preço","")</f>
        <v>Verificar Preço</v>
      </c>
      <c r="K12" t="str">
        <f>IF(MONTH(fContabilidade[[#This Row],[Data]])=4,"Desconto","Não há descontos")</f>
        <v>Não há descontos</v>
      </c>
      <c r="L12" s="15">
        <f>IF(fContabilidade[[#This Row],[Desconto?]]="Desconto",10%,0)</f>
        <v>0</v>
      </c>
      <c r="T12" s="5">
        <v>456</v>
      </c>
      <c r="U12" s="6" t="s">
        <v>21</v>
      </c>
      <c r="V12" s="6" t="s">
        <v>13</v>
      </c>
      <c r="W12" s="4">
        <f t="shared" si="0"/>
        <v>33351</v>
      </c>
    </row>
    <row r="13" spans="1:23" x14ac:dyDescent="0.25">
      <c r="A13">
        <v>20</v>
      </c>
      <c r="B13" t="str">
        <f>VLOOKUP(fContabilidade[[#This Row],[CódigoProduto]],'Cadastro de Produto'!A:B,2,0)</f>
        <v>Algodão</v>
      </c>
      <c r="C13" t="s">
        <v>13</v>
      </c>
      <c r="D13">
        <v>1656</v>
      </c>
      <c r="E13" s="3">
        <v>43525</v>
      </c>
      <c r="F13" t="s">
        <v>19</v>
      </c>
      <c r="G13" t="s">
        <v>12</v>
      </c>
      <c r="H13" s="4">
        <v>2521</v>
      </c>
      <c r="I13">
        <v>3535</v>
      </c>
      <c r="J13" t="str">
        <f>IF(fContabilidade[[#This Row],[Valor]]/fContabilidade[[#This Row],[Volume]]&gt;2,"Verificar Preço","")</f>
        <v/>
      </c>
      <c r="K13" t="str">
        <f>IF(MONTH(fContabilidade[[#This Row],[Data]])=4,"Desconto","Não há descontos")</f>
        <v>Não há descontos</v>
      </c>
      <c r="L13" s="15">
        <f>IF(fContabilidade[[#This Row],[Desconto?]]="Desconto",10%,0)</f>
        <v>0</v>
      </c>
      <c r="T13" s="5">
        <v>20</v>
      </c>
      <c r="U13" s="6" t="s">
        <v>23</v>
      </c>
      <c r="V13" s="6" t="s">
        <v>17</v>
      </c>
      <c r="W13" s="4">
        <f t="shared" si="0"/>
        <v>24629</v>
      </c>
    </row>
    <row r="14" spans="1:23" x14ac:dyDescent="0.25">
      <c r="A14">
        <v>456</v>
      </c>
      <c r="B14" t="str">
        <f>VLOOKUP(fContabilidade[[#This Row],[CódigoProduto]],'Cadastro de Produto'!A:B,2,0)</f>
        <v>Soja</v>
      </c>
      <c r="C14" t="s">
        <v>17</v>
      </c>
      <c r="D14">
        <v>1730</v>
      </c>
      <c r="E14" s="3">
        <v>43525</v>
      </c>
      <c r="F14" t="s">
        <v>19</v>
      </c>
      <c r="G14" t="s">
        <v>15</v>
      </c>
      <c r="H14" s="4">
        <v>22780</v>
      </c>
      <c r="I14">
        <v>3446</v>
      </c>
      <c r="J14" t="str">
        <f>IF(fContabilidade[[#This Row],[Valor]]/fContabilidade[[#This Row],[Volume]]&gt;2,"Verificar Preço","")</f>
        <v>Verificar Preço</v>
      </c>
      <c r="K14" t="str">
        <f>IF(MONTH(fContabilidade[[#This Row],[Data]])=4,"Desconto","Não há descontos")</f>
        <v>Não há descontos</v>
      </c>
      <c r="L14" s="15">
        <f>IF(fContabilidade[[#This Row],[Desconto?]]="Desconto",10%,0)</f>
        <v>0</v>
      </c>
    </row>
    <row r="15" spans="1:23" x14ac:dyDescent="0.25">
      <c r="A15">
        <v>456</v>
      </c>
      <c r="B15" t="str">
        <f>VLOOKUP(fContabilidade[[#This Row],[CódigoProduto]],'Cadastro de Produto'!A:B,2,0)</f>
        <v>Soja</v>
      </c>
      <c r="C15" t="s">
        <v>17</v>
      </c>
      <c r="D15">
        <v>1544</v>
      </c>
      <c r="E15" s="3">
        <v>43497</v>
      </c>
      <c r="F15" t="s">
        <v>8</v>
      </c>
      <c r="G15" t="s">
        <v>16</v>
      </c>
      <c r="H15" s="4">
        <v>4962</v>
      </c>
      <c r="I15">
        <v>3148</v>
      </c>
      <c r="J15" t="str">
        <f>IF(fContabilidade[[#This Row],[Valor]]/fContabilidade[[#This Row],[Volume]]&gt;2,"Verificar Preço","")</f>
        <v/>
      </c>
      <c r="K15" t="str">
        <f>IF(MONTH(fContabilidade[[#This Row],[Data]])=4,"Desconto","Não há descontos")</f>
        <v>Não há descontos</v>
      </c>
      <c r="L15" s="15">
        <f>IF(fContabilidade[[#This Row],[Desconto?]]="Desconto",10%,0)</f>
        <v>0</v>
      </c>
    </row>
    <row r="16" spans="1:23" x14ac:dyDescent="0.25">
      <c r="A16">
        <v>327</v>
      </c>
      <c r="B16" t="str">
        <f>VLOOKUP(fContabilidade[[#This Row],[CódigoProduto]],'Cadastro de Produto'!A:B,2,0)</f>
        <v>Milho</v>
      </c>
      <c r="C16" t="s">
        <v>17</v>
      </c>
      <c r="D16">
        <v>4775</v>
      </c>
      <c r="E16" s="3">
        <v>43466</v>
      </c>
      <c r="F16" t="s">
        <v>11</v>
      </c>
      <c r="G16" t="s">
        <v>9</v>
      </c>
      <c r="H16" s="4">
        <v>1645</v>
      </c>
      <c r="I16">
        <v>3974</v>
      </c>
      <c r="J16" t="str">
        <f>IF(fContabilidade[[#This Row],[Valor]]/fContabilidade[[#This Row],[Volume]]&gt;2,"Verificar Preço","")</f>
        <v/>
      </c>
      <c r="K16" t="str">
        <f>IF(MONTH(fContabilidade[[#This Row],[Data]])=4,"Desconto","Não há descontos")</f>
        <v>Não há descontos</v>
      </c>
      <c r="L16" s="15">
        <f>IF(fContabilidade[[#This Row],[Desconto?]]="Desconto",10%,0)</f>
        <v>0</v>
      </c>
    </row>
    <row r="17" spans="1:12" x14ac:dyDescent="0.25">
      <c r="A17">
        <v>327</v>
      </c>
      <c r="B17" t="str">
        <f>VLOOKUP(fContabilidade[[#This Row],[CódigoProduto]],'Cadastro de Produto'!A:B,2,0)</f>
        <v>Milho</v>
      </c>
      <c r="C17" t="s">
        <v>10</v>
      </c>
      <c r="D17">
        <v>1431</v>
      </c>
      <c r="E17" s="3">
        <v>43525</v>
      </c>
      <c r="F17" t="s">
        <v>14</v>
      </c>
      <c r="G17" t="s">
        <v>12</v>
      </c>
      <c r="H17" s="4">
        <v>1320</v>
      </c>
      <c r="I17">
        <v>4764</v>
      </c>
      <c r="J17" t="str">
        <f>IF(fContabilidade[[#This Row],[Valor]]/fContabilidade[[#This Row],[Volume]]&gt;2,"Verificar Preço","")</f>
        <v/>
      </c>
      <c r="K17" t="str">
        <f>IF(MONTH(fContabilidade[[#This Row],[Data]])=4,"Desconto","Não há descontos")</f>
        <v>Não há descontos</v>
      </c>
      <c r="L17" s="15">
        <f>IF(fContabilidade[[#This Row],[Desconto?]]="Desconto",10%,0)</f>
        <v>0</v>
      </c>
    </row>
    <row r="18" spans="1:12" x14ac:dyDescent="0.25">
      <c r="A18">
        <v>20</v>
      </c>
      <c r="B18" t="str">
        <f>VLOOKUP(fContabilidade[[#This Row],[CódigoProduto]],'Cadastro de Produto'!A:B,2,0)</f>
        <v>Algodão</v>
      </c>
      <c r="C18" t="s">
        <v>13</v>
      </c>
      <c r="D18">
        <v>3035</v>
      </c>
      <c r="E18" s="3">
        <v>43556</v>
      </c>
      <c r="F18" t="s">
        <v>8</v>
      </c>
      <c r="G18" t="s">
        <v>15</v>
      </c>
      <c r="H18" s="4">
        <v>2118</v>
      </c>
      <c r="I18">
        <v>4729</v>
      </c>
      <c r="J18" t="str">
        <f>IF(fContabilidade[[#This Row],[Valor]]/fContabilidade[[#This Row],[Volume]]&gt;2,"Verificar Preço","")</f>
        <v/>
      </c>
      <c r="K18" t="str">
        <f>IF(MONTH(fContabilidade[[#This Row],[Data]])=4,"Desconto","Não há descontos")</f>
        <v>Desconto</v>
      </c>
      <c r="L18" s="15">
        <f>IF(fContabilidade[[#This Row],[Desconto?]]="Desconto",10%,0)</f>
        <v>0.1</v>
      </c>
    </row>
    <row r="19" spans="1:12" x14ac:dyDescent="0.25">
      <c r="A19">
        <v>456</v>
      </c>
      <c r="B19" t="str">
        <f>VLOOKUP(fContabilidade[[#This Row],[CódigoProduto]],'Cadastro de Produto'!A:B,2,0)</f>
        <v>Soja</v>
      </c>
      <c r="C19" t="s">
        <v>13</v>
      </c>
      <c r="D19">
        <v>4942</v>
      </c>
      <c r="E19" s="3">
        <v>43525</v>
      </c>
      <c r="F19" t="s">
        <v>11</v>
      </c>
      <c r="G19" t="s">
        <v>16</v>
      </c>
      <c r="H19" s="4">
        <v>1486</v>
      </c>
      <c r="I19">
        <v>2684</v>
      </c>
      <c r="J19" t="str">
        <f>IF(fContabilidade[[#This Row],[Valor]]/fContabilidade[[#This Row],[Volume]]&gt;2,"Verificar Preço","")</f>
        <v/>
      </c>
      <c r="K19" t="str">
        <f>IF(MONTH(fContabilidade[[#This Row],[Data]])=4,"Desconto","Não há descontos")</f>
        <v>Não há descontos</v>
      </c>
      <c r="L19" s="15">
        <f>IF(fContabilidade[[#This Row],[Desconto?]]="Desconto",10%,0)</f>
        <v>0</v>
      </c>
    </row>
    <row r="20" spans="1:12" x14ac:dyDescent="0.25">
      <c r="A20">
        <v>456</v>
      </c>
      <c r="B20" t="str">
        <f>VLOOKUP(fContabilidade[[#This Row],[CódigoProduto]],'Cadastro de Produto'!A:B,2,0)</f>
        <v>Soja</v>
      </c>
      <c r="C20" t="s">
        <v>10</v>
      </c>
      <c r="D20">
        <v>1890</v>
      </c>
      <c r="E20" s="3">
        <v>43556</v>
      </c>
      <c r="F20" t="s">
        <v>14</v>
      </c>
      <c r="G20" t="s">
        <v>9</v>
      </c>
      <c r="H20" s="4">
        <v>4358</v>
      </c>
      <c r="I20">
        <v>3360</v>
      </c>
      <c r="J20" t="str">
        <f>IF(fContabilidade[[#This Row],[Valor]]/fContabilidade[[#This Row],[Volume]]&gt;2,"Verificar Preço","")</f>
        <v/>
      </c>
      <c r="K20" t="str">
        <f>IF(MONTH(fContabilidade[[#This Row],[Data]])=4,"Desconto","Não há descontos")</f>
        <v>Desconto</v>
      </c>
      <c r="L20" s="15">
        <f>IF(fContabilidade[[#This Row],[Desconto?]]="Desconto",10%,0)</f>
        <v>0.1</v>
      </c>
    </row>
    <row r="21" spans="1:12" x14ac:dyDescent="0.25">
      <c r="A21">
        <v>456</v>
      </c>
      <c r="B21" t="str">
        <f>VLOOKUP(fContabilidade[[#This Row],[CódigoProduto]],'Cadastro de Produto'!A:B,2,0)</f>
        <v>Soja</v>
      </c>
      <c r="C21" t="s">
        <v>17</v>
      </c>
      <c r="D21">
        <v>4795</v>
      </c>
      <c r="E21" s="3">
        <v>43497</v>
      </c>
      <c r="F21" t="s">
        <v>14</v>
      </c>
      <c r="G21" t="s">
        <v>12</v>
      </c>
      <c r="H21" s="4">
        <v>3032</v>
      </c>
      <c r="I21">
        <v>2640</v>
      </c>
      <c r="J21" t="str">
        <f>IF(fContabilidade[[#This Row],[Valor]]/fContabilidade[[#This Row],[Volume]]&gt;2,"Verificar Preço","")</f>
        <v/>
      </c>
      <c r="K21" t="str">
        <f>IF(MONTH(fContabilidade[[#This Row],[Data]])=4,"Desconto","Não há descontos")</f>
        <v>Não há descontos</v>
      </c>
      <c r="L21" s="15">
        <f>IF(fContabilidade[[#This Row],[Desconto?]]="Desconto",10%,0)</f>
        <v>0</v>
      </c>
    </row>
    <row r="22" spans="1:12" x14ac:dyDescent="0.25">
      <c r="A22">
        <v>327</v>
      </c>
      <c r="B22" t="str">
        <f>VLOOKUP(fContabilidade[[#This Row],[CódigoProduto]],'Cadastro de Produto'!A:B,2,0)</f>
        <v>Milho</v>
      </c>
      <c r="C22" t="s">
        <v>10</v>
      </c>
      <c r="D22">
        <v>4583</v>
      </c>
      <c r="E22" s="3">
        <v>43466</v>
      </c>
      <c r="F22" t="s">
        <v>8</v>
      </c>
      <c r="G22" t="s">
        <v>15</v>
      </c>
      <c r="H22" s="4">
        <v>4903</v>
      </c>
      <c r="I22">
        <v>2127</v>
      </c>
      <c r="J22" t="str">
        <f>IF(fContabilidade[[#This Row],[Valor]]/fContabilidade[[#This Row],[Volume]]&gt;2,"Verificar Preço","")</f>
        <v>Verificar Preço</v>
      </c>
      <c r="K22" t="str">
        <f>IF(MONTH(fContabilidade[[#This Row],[Data]])=4,"Desconto","Não há descontos")</f>
        <v>Não há descontos</v>
      </c>
      <c r="L22" s="15">
        <f>IF(fContabilidade[[#This Row],[Desconto?]]="Desconto",10%,0)</f>
        <v>0</v>
      </c>
    </row>
    <row r="23" spans="1:12" x14ac:dyDescent="0.25">
      <c r="A23">
        <v>20</v>
      </c>
      <c r="B23" t="str">
        <f>VLOOKUP(fContabilidade[[#This Row],[CódigoProduto]],'Cadastro de Produto'!A:B,2,0)</f>
        <v>Algodão</v>
      </c>
      <c r="C23" t="s">
        <v>17</v>
      </c>
      <c r="D23">
        <v>1927</v>
      </c>
      <c r="E23" s="3">
        <v>43525</v>
      </c>
      <c r="F23" t="s">
        <v>11</v>
      </c>
      <c r="G23" t="s">
        <v>16</v>
      </c>
      <c r="H23" s="4">
        <v>2253</v>
      </c>
      <c r="I23">
        <v>2786</v>
      </c>
      <c r="J23" t="str">
        <f>IF(fContabilidade[[#This Row],[Valor]]/fContabilidade[[#This Row],[Volume]]&gt;2,"Verificar Preço","")</f>
        <v/>
      </c>
      <c r="K23" t="str">
        <f>IF(MONTH(fContabilidade[[#This Row],[Data]])=4,"Desconto","Não há descontos")</f>
        <v>Não há descontos</v>
      </c>
      <c r="L23" s="15">
        <f>IF(fContabilidade[[#This Row],[Desconto?]]="Desconto",10%,0)</f>
        <v>0</v>
      </c>
    </row>
    <row r="24" spans="1:12" x14ac:dyDescent="0.25">
      <c r="A24">
        <v>20</v>
      </c>
      <c r="B24" t="str">
        <f>VLOOKUP(fContabilidade[[#This Row],[CódigoProduto]],'Cadastro de Produto'!A:B,2,0)</f>
        <v>Algodão</v>
      </c>
      <c r="C24" t="s">
        <v>10</v>
      </c>
      <c r="D24">
        <v>1097</v>
      </c>
      <c r="E24" s="3">
        <v>43525</v>
      </c>
      <c r="F24" t="s">
        <v>11</v>
      </c>
      <c r="G24" t="s">
        <v>9</v>
      </c>
      <c r="H24" s="4">
        <v>21700</v>
      </c>
      <c r="I24">
        <v>4529</v>
      </c>
      <c r="J24" t="str">
        <f>IF(fContabilidade[[#This Row],[Valor]]/fContabilidade[[#This Row],[Volume]]&gt;2,"Verificar Preço","")</f>
        <v>Verificar Preço</v>
      </c>
      <c r="K24" t="str">
        <f>IF(MONTH(fContabilidade[[#This Row],[Data]])=4,"Desconto","Não há descontos")</f>
        <v>Não há descontos</v>
      </c>
      <c r="L24" s="15">
        <f>IF(fContabilidade[[#This Row],[Desconto?]]="Desconto",10%,0)</f>
        <v>0</v>
      </c>
    </row>
    <row r="25" spans="1:12" x14ac:dyDescent="0.25">
      <c r="A25">
        <v>456</v>
      </c>
      <c r="B25" t="str">
        <f>VLOOKUP(fContabilidade[[#This Row],[CódigoProduto]],'Cadastro de Produto'!A:B,2,0)</f>
        <v>Soja</v>
      </c>
      <c r="C25" t="s">
        <v>13</v>
      </c>
      <c r="D25">
        <v>4922</v>
      </c>
      <c r="E25" s="3">
        <v>43497</v>
      </c>
      <c r="F25" t="s">
        <v>18</v>
      </c>
      <c r="G25" t="s">
        <v>12</v>
      </c>
      <c r="H25" s="4">
        <v>3878</v>
      </c>
      <c r="I25">
        <v>2818</v>
      </c>
      <c r="J25" t="str">
        <f>IF(fContabilidade[[#This Row],[Valor]]/fContabilidade[[#This Row],[Volume]]&gt;2,"Verificar Preço","")</f>
        <v/>
      </c>
      <c r="K25" t="str">
        <f>IF(MONTH(fContabilidade[[#This Row],[Data]])=4,"Desconto","Não há descontos")</f>
        <v>Não há descontos</v>
      </c>
      <c r="L25" s="15">
        <f>IF(fContabilidade[[#This Row],[Desconto?]]="Desconto",10%,0)</f>
        <v>0</v>
      </c>
    </row>
    <row r="26" spans="1:12" x14ac:dyDescent="0.25">
      <c r="A26">
        <v>327</v>
      </c>
      <c r="B26" t="str">
        <f>VLOOKUP(fContabilidade[[#This Row],[CódigoProduto]],'Cadastro de Produto'!A:B,2,0)</f>
        <v>Milho</v>
      </c>
      <c r="C26" t="s">
        <v>17</v>
      </c>
      <c r="D26">
        <v>2914</v>
      </c>
      <c r="E26" s="3">
        <v>43466</v>
      </c>
      <c r="F26" t="s">
        <v>18</v>
      </c>
      <c r="G26" t="s">
        <v>15</v>
      </c>
      <c r="H26" s="4">
        <v>3262</v>
      </c>
      <c r="I26">
        <v>2572</v>
      </c>
      <c r="J26" t="str">
        <f>IF(fContabilidade[[#This Row],[Valor]]/fContabilidade[[#This Row],[Volume]]&gt;2,"Verificar Preço","")</f>
        <v/>
      </c>
      <c r="K26" t="str">
        <f>IF(MONTH(fContabilidade[[#This Row],[Data]])=4,"Desconto","Não há descontos")</f>
        <v>Não há descontos</v>
      </c>
      <c r="L26" s="15">
        <f>IF(fContabilidade[[#This Row],[Desconto?]]="Desconto",10%,0)</f>
        <v>0</v>
      </c>
    </row>
    <row r="27" spans="1:12" x14ac:dyDescent="0.25">
      <c r="A27">
        <v>20</v>
      </c>
      <c r="B27" t="str">
        <f>VLOOKUP(fContabilidade[[#This Row],[CódigoProduto]],'Cadastro de Produto'!A:B,2,0)</f>
        <v>Algodão</v>
      </c>
      <c r="C27" t="s">
        <v>17</v>
      </c>
      <c r="D27">
        <v>1175</v>
      </c>
      <c r="E27" s="3">
        <v>43525</v>
      </c>
      <c r="F27" t="s">
        <v>19</v>
      </c>
      <c r="G27" t="s">
        <v>16</v>
      </c>
      <c r="H27" s="4">
        <v>3478</v>
      </c>
      <c r="I27">
        <v>2600</v>
      </c>
      <c r="J27" t="str">
        <f>IF(fContabilidade[[#This Row],[Valor]]/fContabilidade[[#This Row],[Volume]]&gt;2,"Verificar Preço","")</f>
        <v/>
      </c>
      <c r="K27" t="str">
        <f>IF(MONTH(fContabilidade[[#This Row],[Data]])=4,"Desconto","Não há descontos")</f>
        <v>Não há descontos</v>
      </c>
      <c r="L27" s="15">
        <f>IF(fContabilidade[[#This Row],[Desconto?]]="Desconto",10%,0)</f>
        <v>0</v>
      </c>
    </row>
    <row r="28" spans="1:12" x14ac:dyDescent="0.25">
      <c r="A28">
        <v>327</v>
      </c>
      <c r="B28" t="str">
        <f>VLOOKUP(fContabilidade[[#This Row],[CódigoProduto]],'Cadastro de Produto'!A:B,2,0)</f>
        <v>Milho</v>
      </c>
      <c r="C28" t="s">
        <v>17</v>
      </c>
      <c r="D28">
        <v>4089</v>
      </c>
      <c r="E28" s="3">
        <v>43556</v>
      </c>
      <c r="F28" t="s">
        <v>19</v>
      </c>
      <c r="G28" t="s">
        <v>9</v>
      </c>
      <c r="H28" s="4">
        <v>4329</v>
      </c>
      <c r="I28">
        <v>3040</v>
      </c>
      <c r="J28" t="str">
        <f>IF(fContabilidade[[#This Row],[Valor]]/fContabilidade[[#This Row],[Volume]]&gt;2,"Verificar Preço","")</f>
        <v/>
      </c>
      <c r="K28" t="str">
        <f>IF(MONTH(fContabilidade[[#This Row],[Data]])=4,"Desconto","Não há descontos")</f>
        <v>Desconto</v>
      </c>
      <c r="L28" s="15">
        <f>IF(fContabilidade[[#This Row],[Desconto?]]="Desconto",10%,0)</f>
        <v>0.1</v>
      </c>
    </row>
    <row r="29" spans="1:12" x14ac:dyDescent="0.25">
      <c r="A29">
        <v>327</v>
      </c>
      <c r="B29" t="str">
        <f>VLOOKUP(fContabilidade[[#This Row],[CódigoProduto]],'Cadastro de Produto'!A:B,2,0)</f>
        <v>Milho</v>
      </c>
      <c r="C29" t="s">
        <v>10</v>
      </c>
      <c r="D29">
        <v>3454</v>
      </c>
      <c r="E29" s="3">
        <v>43525</v>
      </c>
      <c r="F29" t="s">
        <v>8</v>
      </c>
      <c r="G29" t="s">
        <v>12</v>
      </c>
      <c r="H29" s="4">
        <v>1521</v>
      </c>
      <c r="I29">
        <v>4135</v>
      </c>
      <c r="J29" t="str">
        <f>IF(fContabilidade[[#This Row],[Valor]]/fContabilidade[[#This Row],[Volume]]&gt;2,"Verificar Preço","")</f>
        <v/>
      </c>
      <c r="K29" t="str">
        <f>IF(MONTH(fContabilidade[[#This Row],[Data]])=4,"Desconto","Não há descontos")</f>
        <v>Não há descontos</v>
      </c>
      <c r="L29" s="15">
        <f>IF(fContabilidade[[#This Row],[Desconto?]]="Desconto",10%,0)</f>
        <v>0</v>
      </c>
    </row>
    <row r="30" spans="1:12" x14ac:dyDescent="0.25">
      <c r="A30">
        <v>456</v>
      </c>
      <c r="B30" t="str">
        <f>VLOOKUP(fContabilidade[[#This Row],[CódigoProduto]],'Cadastro de Produto'!A:B,2,0)</f>
        <v>Soja</v>
      </c>
      <c r="C30" t="s">
        <v>13</v>
      </c>
      <c r="D30">
        <v>1314</v>
      </c>
      <c r="E30" s="3">
        <v>43556</v>
      </c>
      <c r="F30" t="s">
        <v>11</v>
      </c>
      <c r="G30" t="s">
        <v>15</v>
      </c>
      <c r="H30" s="4">
        <v>4251</v>
      </c>
      <c r="I30">
        <v>2670</v>
      </c>
      <c r="J30" t="str">
        <f>IF(fContabilidade[[#This Row],[Valor]]/fContabilidade[[#This Row],[Volume]]&gt;2,"Verificar Preço","")</f>
        <v/>
      </c>
      <c r="K30" t="str">
        <f>IF(MONTH(fContabilidade[[#This Row],[Data]])=4,"Desconto","Não há descontos")</f>
        <v>Desconto</v>
      </c>
      <c r="L30" s="15">
        <f>IF(fContabilidade[[#This Row],[Desconto?]]="Desconto",10%,0)</f>
        <v>0.1</v>
      </c>
    </row>
    <row r="31" spans="1:12" x14ac:dyDescent="0.25">
      <c r="A31">
        <v>456</v>
      </c>
      <c r="B31" t="str">
        <f>VLOOKUP(fContabilidade[[#This Row],[CódigoProduto]],'Cadastro de Produto'!A:B,2,0)</f>
        <v>Soja</v>
      </c>
      <c r="C31" t="s">
        <v>13</v>
      </c>
      <c r="D31">
        <v>4152</v>
      </c>
      <c r="E31" s="3">
        <v>43497</v>
      </c>
      <c r="F31" t="s">
        <v>14</v>
      </c>
      <c r="G31" t="s">
        <v>16</v>
      </c>
      <c r="H31" s="4">
        <v>2800</v>
      </c>
      <c r="I31">
        <v>2099</v>
      </c>
      <c r="J31" t="str">
        <f>IF(fContabilidade[[#This Row],[Valor]]/fContabilidade[[#This Row],[Volume]]&gt;2,"Verificar Preço","")</f>
        <v/>
      </c>
      <c r="K31" t="str">
        <f>IF(MONTH(fContabilidade[[#This Row],[Data]])=4,"Desconto","Não há descontos")</f>
        <v>Não há descontos</v>
      </c>
      <c r="L31" s="15">
        <f>IF(fContabilidade[[#This Row],[Desconto?]]="Desconto",10%,0)</f>
        <v>0</v>
      </c>
    </row>
    <row r="32" spans="1:12" x14ac:dyDescent="0.25">
      <c r="A32">
        <v>456</v>
      </c>
      <c r="B32" t="str">
        <f>VLOOKUP(fContabilidade[[#This Row],[CódigoProduto]],'Cadastro de Produto'!A:B,2,0)</f>
        <v>Soja</v>
      </c>
      <c r="C32" t="s">
        <v>10</v>
      </c>
      <c r="D32">
        <v>2120</v>
      </c>
      <c r="E32" s="3">
        <v>43466</v>
      </c>
      <c r="F32" t="s">
        <v>8</v>
      </c>
      <c r="G32" t="s">
        <v>9</v>
      </c>
      <c r="H32" s="4">
        <v>1841</v>
      </c>
      <c r="I32">
        <v>3114</v>
      </c>
      <c r="J32" t="str">
        <f>IF(fContabilidade[[#This Row],[Valor]]/fContabilidade[[#This Row],[Volume]]&gt;2,"Verificar Preço","")</f>
        <v/>
      </c>
      <c r="K32" t="str">
        <f>IF(MONTH(fContabilidade[[#This Row],[Data]])=4,"Desconto","Não há descontos")</f>
        <v>Não há descontos</v>
      </c>
      <c r="L32" s="15">
        <f>IF(fContabilidade[[#This Row],[Desconto?]]="Desconto",10%,0)</f>
        <v>0</v>
      </c>
    </row>
    <row r="33" spans="1:12" x14ac:dyDescent="0.25">
      <c r="A33">
        <v>20</v>
      </c>
      <c r="B33" t="str">
        <f>VLOOKUP(fContabilidade[[#This Row],[CódigoProduto]],'Cadastro de Produto'!A:B,2,0)</f>
        <v>Algodão</v>
      </c>
      <c r="C33" t="s">
        <v>17</v>
      </c>
      <c r="D33">
        <v>2414</v>
      </c>
      <c r="E33" s="3">
        <v>43525</v>
      </c>
      <c r="F33" t="s">
        <v>11</v>
      </c>
      <c r="G33" t="s">
        <v>12</v>
      </c>
      <c r="H33" s="4">
        <v>3216</v>
      </c>
      <c r="I33">
        <v>4048</v>
      </c>
      <c r="J33" t="str">
        <f>IF(fContabilidade[[#This Row],[Valor]]/fContabilidade[[#This Row],[Volume]]&gt;2,"Verificar Preço","")</f>
        <v/>
      </c>
      <c r="K33" t="str">
        <f>IF(MONTH(fContabilidade[[#This Row],[Data]])=4,"Desconto","Não há descontos")</f>
        <v>Não há descontos</v>
      </c>
      <c r="L33" s="15">
        <f>IF(fContabilidade[[#This Row],[Desconto?]]="Desconto",10%,0)</f>
        <v>0</v>
      </c>
    </row>
    <row r="34" spans="1:12" x14ac:dyDescent="0.25">
      <c r="A34">
        <v>20</v>
      </c>
      <c r="B34" t="str">
        <f>VLOOKUP(fContabilidade[[#This Row],[CódigoProduto]],'Cadastro de Produto'!A:B,2,0)</f>
        <v>Algodão</v>
      </c>
      <c r="C34" t="s">
        <v>10</v>
      </c>
      <c r="D34">
        <v>2418</v>
      </c>
      <c r="E34" s="3">
        <v>43525</v>
      </c>
      <c r="F34" t="s">
        <v>14</v>
      </c>
      <c r="G34" t="s">
        <v>15</v>
      </c>
      <c r="H34" s="4">
        <v>4662</v>
      </c>
      <c r="I34">
        <v>2307</v>
      </c>
      <c r="J34" t="str">
        <f>IF(fContabilidade[[#This Row],[Valor]]/fContabilidade[[#This Row],[Volume]]&gt;2,"Verificar Preço","")</f>
        <v>Verificar Preço</v>
      </c>
      <c r="K34" t="str">
        <f>IF(MONTH(fContabilidade[[#This Row],[Data]])=4,"Desconto","Não há descontos")</f>
        <v>Não há descontos</v>
      </c>
      <c r="L34" s="15">
        <f>IF(fContabilidade[[#This Row],[Desconto?]]="Desconto",10%,0)</f>
        <v>0</v>
      </c>
    </row>
    <row r="35" spans="1:12" x14ac:dyDescent="0.25">
      <c r="A35">
        <v>456</v>
      </c>
      <c r="B35" t="str">
        <f>VLOOKUP(fContabilidade[[#This Row],[CódigoProduto]],'Cadastro de Produto'!A:B,2,0)</f>
        <v>Soja</v>
      </c>
      <c r="C35" t="s">
        <v>17</v>
      </c>
      <c r="D35">
        <v>3298</v>
      </c>
      <c r="E35" s="3">
        <v>43497</v>
      </c>
      <c r="F35" t="s">
        <v>14</v>
      </c>
      <c r="G35" t="s">
        <v>16</v>
      </c>
      <c r="H35" s="4">
        <v>2002</v>
      </c>
      <c r="I35">
        <v>4913</v>
      </c>
      <c r="J35" t="str">
        <f>IF(fContabilidade[[#This Row],[Valor]]/fContabilidade[[#This Row],[Volume]]&gt;2,"Verificar Preço","")</f>
        <v/>
      </c>
      <c r="K35" t="str">
        <f>IF(MONTH(fContabilidade[[#This Row],[Data]])=4,"Desconto","Não há descontos")</f>
        <v>Não há descontos</v>
      </c>
      <c r="L35" s="15">
        <f>IF(fContabilidade[[#This Row],[Desconto?]]="Desconto",10%,0)</f>
        <v>0</v>
      </c>
    </row>
    <row r="36" spans="1:12" x14ac:dyDescent="0.25">
      <c r="A36">
        <v>456</v>
      </c>
      <c r="B36" t="str">
        <f>VLOOKUP(fContabilidade[[#This Row],[CódigoProduto]],'Cadastro de Produto'!A:B,2,0)</f>
        <v>Soja</v>
      </c>
      <c r="C36" t="s">
        <v>10</v>
      </c>
      <c r="D36">
        <v>3282</v>
      </c>
      <c r="E36" s="3">
        <v>43466</v>
      </c>
      <c r="F36" t="s">
        <v>8</v>
      </c>
      <c r="G36" t="s">
        <v>9</v>
      </c>
      <c r="H36" s="4">
        <v>1098</v>
      </c>
      <c r="I36">
        <v>2089</v>
      </c>
      <c r="J36" t="str">
        <f>IF(fContabilidade[[#This Row],[Valor]]/fContabilidade[[#This Row],[Volume]]&gt;2,"Verificar Preço","")</f>
        <v/>
      </c>
      <c r="K36" t="str">
        <f>IF(MONTH(fContabilidade[[#This Row],[Data]])=4,"Desconto","Não há descontos")</f>
        <v>Não há descontos</v>
      </c>
      <c r="L36" s="15">
        <f>IF(fContabilidade[[#This Row],[Desconto?]]="Desconto",10%,0)</f>
        <v>0</v>
      </c>
    </row>
    <row r="37" spans="1:12" x14ac:dyDescent="0.25">
      <c r="A37">
        <v>327</v>
      </c>
      <c r="B37" t="str">
        <f>VLOOKUP(fContabilidade[[#This Row],[CódigoProduto]],'Cadastro de Produto'!A:B,2,0)</f>
        <v>Milho</v>
      </c>
      <c r="C37" t="s">
        <v>13</v>
      </c>
      <c r="D37">
        <v>3377</v>
      </c>
      <c r="E37" s="3">
        <v>43525</v>
      </c>
      <c r="F37" t="s">
        <v>11</v>
      </c>
      <c r="G37" t="s">
        <v>12</v>
      </c>
      <c r="H37" s="4">
        <v>1941</v>
      </c>
      <c r="I37">
        <v>2480</v>
      </c>
      <c r="J37" t="str">
        <f>IF(fContabilidade[[#This Row],[Valor]]/fContabilidade[[#This Row],[Volume]]&gt;2,"Verificar Preço","")</f>
        <v/>
      </c>
      <c r="K37" t="str">
        <f>IF(MONTH(fContabilidade[[#This Row],[Data]])=4,"Desconto","Não há descontos")</f>
        <v>Não há descontos</v>
      </c>
      <c r="L37" s="15">
        <f>IF(fContabilidade[[#This Row],[Desconto?]]="Desconto",10%,0)</f>
        <v>0</v>
      </c>
    </row>
    <row r="38" spans="1:12" x14ac:dyDescent="0.25">
      <c r="A38">
        <v>327</v>
      </c>
      <c r="B38" t="str">
        <f>VLOOKUP(fContabilidade[[#This Row],[CódigoProduto]],'Cadastro de Produto'!A:B,2,0)</f>
        <v>Milho</v>
      </c>
      <c r="C38" t="s">
        <v>17</v>
      </c>
      <c r="D38">
        <v>1826</v>
      </c>
      <c r="E38" s="3">
        <v>43556</v>
      </c>
      <c r="F38" t="s">
        <v>11</v>
      </c>
      <c r="G38" t="s">
        <v>15</v>
      </c>
      <c r="H38" s="4">
        <v>2497</v>
      </c>
      <c r="I38">
        <v>2651</v>
      </c>
      <c r="J38" t="str">
        <f>IF(fContabilidade[[#This Row],[Valor]]/fContabilidade[[#This Row],[Volume]]&gt;2,"Verificar Preço","")</f>
        <v/>
      </c>
      <c r="K38" t="str">
        <f>IF(MONTH(fContabilidade[[#This Row],[Data]])=4,"Desconto","Não há descontos")</f>
        <v>Desconto</v>
      </c>
      <c r="L38" s="15">
        <f>IF(fContabilidade[[#This Row],[Desconto?]]="Desconto",10%,0)</f>
        <v>0.1</v>
      </c>
    </row>
    <row r="39" spans="1:12" x14ac:dyDescent="0.25">
      <c r="A39">
        <v>20</v>
      </c>
      <c r="B39" t="str">
        <f>VLOOKUP(fContabilidade[[#This Row],[CódigoProduto]],'Cadastro de Produto'!A:B,2,0)</f>
        <v>Algodão</v>
      </c>
      <c r="C39" t="s">
        <v>17</v>
      </c>
      <c r="D39">
        <v>2982</v>
      </c>
      <c r="E39" s="3">
        <v>43525</v>
      </c>
      <c r="F39" t="s">
        <v>18</v>
      </c>
      <c r="G39" t="s">
        <v>16</v>
      </c>
      <c r="H39" s="4">
        <v>1489</v>
      </c>
      <c r="I39">
        <v>2285</v>
      </c>
      <c r="J39" t="str">
        <f>IF(fContabilidade[[#This Row],[Valor]]/fContabilidade[[#This Row],[Volume]]&gt;2,"Verificar Preço","")</f>
        <v/>
      </c>
      <c r="K39" t="str">
        <f>IF(MONTH(fContabilidade[[#This Row],[Data]])=4,"Desconto","Não há descontos")</f>
        <v>Não há descontos</v>
      </c>
      <c r="L39" s="15">
        <f>IF(fContabilidade[[#This Row],[Desconto?]]="Desconto",10%,0)</f>
        <v>0</v>
      </c>
    </row>
    <row r="40" spans="1:12" x14ac:dyDescent="0.25">
      <c r="A40">
        <v>456</v>
      </c>
      <c r="B40" t="str">
        <f>VLOOKUP(fContabilidade[[#This Row],[CódigoProduto]],'Cadastro de Produto'!A:B,2,0)</f>
        <v>Soja</v>
      </c>
      <c r="C40" t="s">
        <v>17</v>
      </c>
      <c r="D40">
        <v>3622</v>
      </c>
      <c r="E40" s="3">
        <v>43556</v>
      </c>
      <c r="F40" t="s">
        <v>18</v>
      </c>
      <c r="G40" t="s">
        <v>9</v>
      </c>
      <c r="H40" s="4">
        <v>4708</v>
      </c>
      <c r="I40">
        <v>2463</v>
      </c>
      <c r="J40" t="str">
        <f>IF(fContabilidade[[#This Row],[Valor]]/fContabilidade[[#This Row],[Volume]]&gt;2,"Verificar Preço","")</f>
        <v/>
      </c>
      <c r="K40" t="str">
        <f>IF(MONTH(fContabilidade[[#This Row],[Data]])=4,"Desconto","Não há descontos")</f>
        <v>Desconto</v>
      </c>
      <c r="L40" s="15">
        <f>IF(fContabilidade[[#This Row],[Desconto?]]="Desconto",10%,0)</f>
        <v>0.1</v>
      </c>
    </row>
    <row r="41" spans="1:12" x14ac:dyDescent="0.25">
      <c r="A41">
        <v>456</v>
      </c>
      <c r="B41" t="str">
        <f>VLOOKUP(fContabilidade[[#This Row],[CódigoProduto]],'Cadastro de Produto'!A:B,2,0)</f>
        <v>Soja</v>
      </c>
      <c r="C41" t="s">
        <v>10</v>
      </c>
      <c r="D41">
        <v>2889</v>
      </c>
      <c r="E41" s="3">
        <v>43497</v>
      </c>
      <c r="F41" t="s">
        <v>19</v>
      </c>
      <c r="G41" t="s">
        <v>12</v>
      </c>
      <c r="H41" s="4">
        <v>4926</v>
      </c>
      <c r="I41">
        <v>2107</v>
      </c>
      <c r="J41" t="str">
        <f>IF(fContabilidade[[#This Row],[Valor]]/fContabilidade[[#This Row],[Volume]]&gt;2,"Verificar Preço","")</f>
        <v>Verificar Preço</v>
      </c>
      <c r="K41" t="str">
        <f>IF(MONTH(fContabilidade[[#This Row],[Data]])=4,"Desconto","Não há descontos")</f>
        <v>Não há descontos</v>
      </c>
      <c r="L41" s="15">
        <f>IF(fContabilidade[[#This Row],[Desconto?]]="Desconto",10%,0)</f>
        <v>0</v>
      </c>
    </row>
    <row r="42" spans="1:12" x14ac:dyDescent="0.25">
      <c r="A42">
        <v>456</v>
      </c>
      <c r="B42" t="str">
        <f>VLOOKUP(fContabilidade[[#This Row],[CódigoProduto]],'Cadastro de Produto'!A:B,2,0)</f>
        <v>Soja</v>
      </c>
      <c r="C42" t="s">
        <v>13</v>
      </c>
      <c r="D42">
        <v>1690</v>
      </c>
      <c r="E42" s="3">
        <v>43466</v>
      </c>
      <c r="F42" t="s">
        <v>19</v>
      </c>
      <c r="G42" t="s">
        <v>15</v>
      </c>
      <c r="H42" s="4">
        <v>2838</v>
      </c>
      <c r="I42">
        <v>2241</v>
      </c>
      <c r="J42" t="str">
        <f>IF(fContabilidade[[#This Row],[Valor]]/fContabilidade[[#This Row],[Volume]]&gt;2,"Verificar Preço","")</f>
        <v/>
      </c>
      <c r="K42" t="str">
        <f>IF(MONTH(fContabilidade[[#This Row],[Data]])=4,"Desconto","Não há descontos")</f>
        <v>Não há descontos</v>
      </c>
      <c r="L42" s="15">
        <f>IF(fContabilidade[[#This Row],[Desconto?]]="Desconto",10%,0)</f>
        <v>0</v>
      </c>
    </row>
    <row r="43" spans="1:12" x14ac:dyDescent="0.25">
      <c r="A43">
        <v>327</v>
      </c>
      <c r="B43" t="str">
        <f>VLOOKUP(fContabilidade[[#This Row],[CódigoProduto]],'Cadastro de Produto'!A:B,2,0)</f>
        <v>Milho</v>
      </c>
      <c r="C43" t="s">
        <v>13</v>
      </c>
      <c r="D43">
        <v>3479</v>
      </c>
      <c r="E43" s="3">
        <v>43525</v>
      </c>
      <c r="F43" t="s">
        <v>19</v>
      </c>
      <c r="G43" t="s">
        <v>16</v>
      </c>
      <c r="H43" s="4">
        <v>4645</v>
      </c>
      <c r="I43">
        <v>4829</v>
      </c>
      <c r="J43" t="str">
        <f>IF(fContabilidade[[#This Row],[Valor]]/fContabilidade[[#This Row],[Volume]]&gt;2,"Verificar Preço","")</f>
        <v/>
      </c>
      <c r="K43" t="str">
        <f>IF(MONTH(fContabilidade[[#This Row],[Data]])=4,"Desconto","Não há descontos")</f>
        <v>Não há descontos</v>
      </c>
      <c r="L43" s="15">
        <f>IF(fContabilidade[[#This Row],[Desconto?]]="Desconto",10%,0)</f>
        <v>0</v>
      </c>
    </row>
    <row r="44" spans="1:12" x14ac:dyDescent="0.25">
      <c r="A44">
        <v>456</v>
      </c>
      <c r="B44" t="str">
        <f>VLOOKUP(fContabilidade[[#This Row],[CódigoProduto]],'Cadastro de Produto'!A:B,2,0)</f>
        <v>Soja</v>
      </c>
      <c r="C44" t="s">
        <v>17</v>
      </c>
      <c r="D44">
        <v>4501</v>
      </c>
      <c r="E44" s="3">
        <v>43525</v>
      </c>
      <c r="F44" t="s">
        <v>8</v>
      </c>
      <c r="G44" t="s">
        <v>9</v>
      </c>
      <c r="H44" s="4">
        <v>2150</v>
      </c>
      <c r="I44">
        <v>4676</v>
      </c>
      <c r="J44" t="str">
        <f>IF(fContabilidade[[#This Row],[Valor]]/fContabilidade[[#This Row],[Volume]]&gt;2,"Verificar Preço","")</f>
        <v/>
      </c>
      <c r="K44" t="str">
        <f>IF(MONTH(fContabilidade[[#This Row],[Data]])=4,"Desconto","Não há descontos")</f>
        <v>Não há descontos</v>
      </c>
      <c r="L44" s="15">
        <f>IF(fContabilidade[[#This Row],[Desconto?]]="Desconto",10%,0)</f>
        <v>0</v>
      </c>
    </row>
    <row r="45" spans="1:12" x14ac:dyDescent="0.25">
      <c r="A45">
        <v>327</v>
      </c>
      <c r="B45" t="str">
        <f>VLOOKUP(fContabilidade[[#This Row],[CódigoProduto]],'Cadastro de Produto'!A:B,2,0)</f>
        <v>Milho</v>
      </c>
      <c r="C45" t="s">
        <v>10</v>
      </c>
      <c r="D45">
        <v>2455</v>
      </c>
      <c r="E45" s="3">
        <v>43497</v>
      </c>
      <c r="F45" t="s">
        <v>11</v>
      </c>
      <c r="G45" t="s">
        <v>12</v>
      </c>
      <c r="H45" s="4">
        <v>1564</v>
      </c>
      <c r="I45">
        <v>2163</v>
      </c>
      <c r="J45" t="str">
        <f>IF(fContabilidade[[#This Row],[Valor]]/fContabilidade[[#This Row],[Volume]]&gt;2,"Verificar Preço","")</f>
        <v/>
      </c>
      <c r="K45" t="str">
        <f>IF(MONTH(fContabilidade[[#This Row],[Data]])=4,"Desconto","Não há descontos")</f>
        <v>Não há descontos</v>
      </c>
      <c r="L45" s="15">
        <f>IF(fContabilidade[[#This Row],[Desconto?]]="Desconto",10%,0)</f>
        <v>0</v>
      </c>
    </row>
    <row r="46" spans="1:12" x14ac:dyDescent="0.25">
      <c r="A46">
        <v>20</v>
      </c>
      <c r="B46" t="str">
        <f>VLOOKUP(fContabilidade[[#This Row],[CódigoProduto]],'Cadastro de Produto'!A:B,2,0)</f>
        <v>Algodão</v>
      </c>
      <c r="C46" t="s">
        <v>13</v>
      </c>
      <c r="D46">
        <v>2200</v>
      </c>
      <c r="E46" s="3">
        <v>43466</v>
      </c>
      <c r="F46" t="s">
        <v>14</v>
      </c>
      <c r="G46" t="s">
        <v>15</v>
      </c>
      <c r="H46" s="4">
        <v>2112</v>
      </c>
      <c r="I46">
        <v>2423</v>
      </c>
      <c r="J46" t="str">
        <f>IF(fContabilidade[[#This Row],[Valor]]/fContabilidade[[#This Row],[Volume]]&gt;2,"Verificar Preço","")</f>
        <v/>
      </c>
      <c r="K46" t="str">
        <f>IF(MONTH(fContabilidade[[#This Row],[Data]])=4,"Desconto","Não há descontos")</f>
        <v>Não há descontos</v>
      </c>
      <c r="L46" s="15">
        <f>IF(fContabilidade[[#This Row],[Desconto?]]="Desconto",10%,0)</f>
        <v>0</v>
      </c>
    </row>
    <row r="47" spans="1:12" x14ac:dyDescent="0.25">
      <c r="A47">
        <v>327</v>
      </c>
      <c r="B47" t="str">
        <f>VLOOKUP(fContabilidade[[#This Row],[CódigoProduto]],'Cadastro de Produto'!A:B,2,0)</f>
        <v>Milho</v>
      </c>
      <c r="C47" t="s">
        <v>13</v>
      </c>
      <c r="D47">
        <v>4185</v>
      </c>
      <c r="E47" s="3">
        <v>43525</v>
      </c>
      <c r="F47" t="s">
        <v>14</v>
      </c>
      <c r="G47" t="s">
        <v>16</v>
      </c>
      <c r="H47" s="4">
        <v>4079</v>
      </c>
      <c r="I47">
        <v>4856</v>
      </c>
      <c r="J47" t="str">
        <f>IF(fContabilidade[[#This Row],[Valor]]/fContabilidade[[#This Row],[Volume]]&gt;2,"Verificar Preço","")</f>
        <v/>
      </c>
      <c r="K47" t="str">
        <f>IF(MONTH(fContabilidade[[#This Row],[Data]])=4,"Desconto","Não há descontos")</f>
        <v>Não há descontos</v>
      </c>
      <c r="L47" s="15">
        <f>IF(fContabilidade[[#This Row],[Desconto?]]="Desconto",10%,0)</f>
        <v>0</v>
      </c>
    </row>
    <row r="48" spans="1:12" x14ac:dyDescent="0.25">
      <c r="A48">
        <v>327</v>
      </c>
      <c r="B48" t="str">
        <f>VLOOKUP(fContabilidade[[#This Row],[CódigoProduto]],'Cadastro de Produto'!A:B,2,0)</f>
        <v>Milho</v>
      </c>
      <c r="C48" t="s">
        <v>10</v>
      </c>
      <c r="D48">
        <v>4129</v>
      </c>
      <c r="E48" s="3">
        <v>43556</v>
      </c>
      <c r="F48" t="s">
        <v>8</v>
      </c>
      <c r="G48" t="s">
        <v>9</v>
      </c>
      <c r="H48" s="4">
        <v>3581</v>
      </c>
      <c r="I48">
        <v>2929</v>
      </c>
      <c r="J48" t="str">
        <f>IF(fContabilidade[[#This Row],[Valor]]/fContabilidade[[#This Row],[Volume]]&gt;2,"Verificar Preço","")</f>
        <v/>
      </c>
      <c r="K48" t="str">
        <f>IF(MONTH(fContabilidade[[#This Row],[Data]])=4,"Desconto","Não há descontos")</f>
        <v>Desconto</v>
      </c>
      <c r="L48" s="15">
        <f>IF(fContabilidade[[#This Row],[Desconto?]]="Desconto",10%,0)</f>
        <v>0.1</v>
      </c>
    </row>
    <row r="49" spans="1:12" x14ac:dyDescent="0.25">
      <c r="A49">
        <v>456</v>
      </c>
      <c r="B49" t="str">
        <f>VLOOKUP(fContabilidade[[#This Row],[CódigoProduto]],'Cadastro de Produto'!A:B,2,0)</f>
        <v>Soja</v>
      </c>
      <c r="C49" t="s">
        <v>17</v>
      </c>
      <c r="D49">
        <v>1658</v>
      </c>
      <c r="E49" s="3">
        <v>43525</v>
      </c>
      <c r="F49" t="s">
        <v>11</v>
      </c>
      <c r="G49" t="s">
        <v>12</v>
      </c>
      <c r="H49" s="4">
        <v>1469</v>
      </c>
      <c r="I49">
        <v>4640</v>
      </c>
      <c r="J49" t="str">
        <f>IF(fContabilidade[[#This Row],[Valor]]/fContabilidade[[#This Row],[Volume]]&gt;2,"Verificar Preço","")</f>
        <v/>
      </c>
      <c r="K49" t="str">
        <f>IF(MONTH(fContabilidade[[#This Row],[Data]])=4,"Desconto","Não há descontos")</f>
        <v>Não há descontos</v>
      </c>
      <c r="L49" s="15">
        <f>IF(fContabilidade[[#This Row],[Desconto?]]="Desconto",10%,0)</f>
        <v>0</v>
      </c>
    </row>
    <row r="50" spans="1:12" x14ac:dyDescent="0.25">
      <c r="A50">
        <v>456</v>
      </c>
      <c r="B50" t="str">
        <f>VLOOKUP(fContabilidade[[#This Row],[CódigoProduto]],'Cadastro de Produto'!A:B,2,0)</f>
        <v>Soja</v>
      </c>
      <c r="C50" t="s">
        <v>10</v>
      </c>
      <c r="D50">
        <v>2019</v>
      </c>
      <c r="E50" s="3">
        <v>43556</v>
      </c>
      <c r="F50" t="s">
        <v>11</v>
      </c>
      <c r="G50" t="s">
        <v>15</v>
      </c>
      <c r="H50" s="4">
        <v>3867</v>
      </c>
      <c r="I50">
        <v>3679</v>
      </c>
      <c r="J50" t="str">
        <f>IF(fContabilidade[[#This Row],[Valor]]/fContabilidade[[#This Row],[Volume]]&gt;2,"Verificar Preço","")</f>
        <v/>
      </c>
      <c r="K50" t="str">
        <f>IF(MONTH(fContabilidade[[#This Row],[Data]])=4,"Desconto","Não há descontos")</f>
        <v>Desconto</v>
      </c>
      <c r="L50" s="15">
        <f>IF(fContabilidade[[#This Row],[Desconto?]]="Desconto",10%,0)</f>
        <v>0.1</v>
      </c>
    </row>
    <row r="51" spans="1:12" x14ac:dyDescent="0.25">
      <c r="A51">
        <v>456</v>
      </c>
      <c r="B51" t="str">
        <f>VLOOKUP(fContabilidade[[#This Row],[CódigoProduto]],'Cadastro de Produto'!A:B,2,0)</f>
        <v>Soja</v>
      </c>
      <c r="C51" t="s">
        <v>17</v>
      </c>
      <c r="D51">
        <v>1182</v>
      </c>
      <c r="E51" s="3">
        <v>43497</v>
      </c>
      <c r="F51" t="s">
        <v>18</v>
      </c>
      <c r="G51" t="s">
        <v>16</v>
      </c>
      <c r="H51" s="4">
        <v>4828</v>
      </c>
      <c r="I51">
        <v>2336</v>
      </c>
      <c r="J51" t="str">
        <f>IF(fContabilidade[[#This Row],[Valor]]/fContabilidade[[#This Row],[Volume]]&gt;2,"Verificar Preço","")</f>
        <v>Verificar Preço</v>
      </c>
      <c r="K51" t="str">
        <f>IF(MONTH(fContabilidade[[#This Row],[Data]])=4,"Desconto","Não há descontos")</f>
        <v>Não há descontos</v>
      </c>
      <c r="L51" s="15">
        <f>IF(fContabilidade[[#This Row],[Desconto?]]="Desconto",10%,0)</f>
        <v>0</v>
      </c>
    </row>
    <row r="52" spans="1:12" x14ac:dyDescent="0.25">
      <c r="A52">
        <v>20</v>
      </c>
      <c r="B52" t="str">
        <f>VLOOKUP(fContabilidade[[#This Row],[CódigoProduto]],'Cadastro de Produto'!A:B,2,0)</f>
        <v>Algodão</v>
      </c>
      <c r="C52" t="s">
        <v>10</v>
      </c>
      <c r="D52">
        <v>3260</v>
      </c>
      <c r="E52" s="3">
        <v>43466</v>
      </c>
      <c r="F52" t="s">
        <v>18</v>
      </c>
      <c r="G52" t="s">
        <v>9</v>
      </c>
      <c r="H52" s="4">
        <v>4058</v>
      </c>
      <c r="I52">
        <v>4993</v>
      </c>
      <c r="J52" t="str">
        <f>IF(fContabilidade[[#This Row],[Valor]]/fContabilidade[[#This Row],[Volume]]&gt;2,"Verificar Preço","")</f>
        <v/>
      </c>
      <c r="K52" t="str">
        <f>IF(MONTH(fContabilidade[[#This Row],[Data]])=4,"Desconto","Não há descontos")</f>
        <v>Não há descontos</v>
      </c>
      <c r="L52" s="15">
        <f>IF(fContabilidade[[#This Row],[Desconto?]]="Desconto",10%,0)</f>
        <v>0</v>
      </c>
    </row>
    <row r="53" spans="1:12" x14ac:dyDescent="0.25">
      <c r="A53">
        <v>20</v>
      </c>
      <c r="B53" t="str">
        <f>VLOOKUP(fContabilidade[[#This Row],[CódigoProduto]],'Cadastro de Produto'!A:B,2,0)</f>
        <v>Algodão</v>
      </c>
      <c r="C53" t="s">
        <v>13</v>
      </c>
      <c r="D53">
        <v>2426</v>
      </c>
      <c r="E53" s="3">
        <v>43525</v>
      </c>
      <c r="F53" t="s">
        <v>19</v>
      </c>
      <c r="G53" t="s">
        <v>12</v>
      </c>
      <c r="H53" s="4">
        <v>1502</v>
      </c>
      <c r="I53">
        <v>2259</v>
      </c>
      <c r="J53" t="str">
        <f>IF(fContabilidade[[#This Row],[Valor]]/fContabilidade[[#This Row],[Volume]]&gt;2,"Verificar Preço","")</f>
        <v/>
      </c>
      <c r="K53" t="str">
        <f>IF(MONTH(fContabilidade[[#This Row],[Data]])=4,"Desconto","Não há descontos")</f>
        <v>Não há descontos</v>
      </c>
      <c r="L53" s="15">
        <f>IF(fContabilidade[[#This Row],[Desconto?]]="Desconto",10%,0)</f>
        <v>0</v>
      </c>
    </row>
    <row r="54" spans="1:12" x14ac:dyDescent="0.25">
      <c r="A54">
        <v>456</v>
      </c>
      <c r="B54" t="str">
        <f>VLOOKUP(fContabilidade[[#This Row],[CódigoProduto]],'Cadastro de Produto'!A:B,2,0)</f>
        <v>Soja</v>
      </c>
      <c r="C54" t="s">
        <v>17</v>
      </c>
      <c r="D54">
        <v>1404</v>
      </c>
      <c r="E54" s="3">
        <v>43525</v>
      </c>
      <c r="F54" t="s">
        <v>19</v>
      </c>
      <c r="G54" t="s">
        <v>15</v>
      </c>
      <c r="H54" s="4">
        <v>2642</v>
      </c>
      <c r="I54">
        <v>2735</v>
      </c>
      <c r="J54" t="str">
        <f>IF(fContabilidade[[#This Row],[Valor]]/fContabilidade[[#This Row],[Volume]]&gt;2,"Verificar Preço","")</f>
        <v/>
      </c>
      <c r="K54" t="str">
        <f>IF(MONTH(fContabilidade[[#This Row],[Data]])=4,"Desconto","Não há descontos")</f>
        <v>Não há descontos</v>
      </c>
      <c r="L54" s="15">
        <f>IF(fContabilidade[[#This Row],[Desconto?]]="Desconto",10%,0)</f>
        <v>0</v>
      </c>
    </row>
    <row r="55" spans="1:12" x14ac:dyDescent="0.25">
      <c r="A55">
        <v>456</v>
      </c>
      <c r="B55" t="str">
        <f>VLOOKUP(fContabilidade[[#This Row],[CódigoProduto]],'Cadastro de Produto'!A:B,2,0)</f>
        <v>Soja</v>
      </c>
      <c r="C55" t="s">
        <v>17</v>
      </c>
      <c r="D55">
        <v>3670</v>
      </c>
      <c r="E55" s="3">
        <v>43497</v>
      </c>
      <c r="F55" t="s">
        <v>8</v>
      </c>
      <c r="G55" t="s">
        <v>16</v>
      </c>
      <c r="H55" s="4">
        <v>3349</v>
      </c>
      <c r="I55">
        <v>4679</v>
      </c>
      <c r="J55" t="str">
        <f>IF(fContabilidade[[#This Row],[Valor]]/fContabilidade[[#This Row],[Volume]]&gt;2,"Verificar Preço","")</f>
        <v/>
      </c>
      <c r="K55" t="str">
        <f>IF(MONTH(fContabilidade[[#This Row],[Data]])=4,"Desconto","Não há descontos")</f>
        <v>Não há descontos</v>
      </c>
      <c r="L55" s="15">
        <f>IF(fContabilidade[[#This Row],[Desconto?]]="Desconto",10%,0)</f>
        <v>0</v>
      </c>
    </row>
    <row r="56" spans="1:12" x14ac:dyDescent="0.25">
      <c r="A56">
        <v>327</v>
      </c>
      <c r="B56" t="str">
        <f>VLOOKUP(fContabilidade[[#This Row],[CódigoProduto]],'Cadastro de Produto'!A:B,2,0)</f>
        <v>Milho</v>
      </c>
      <c r="C56" t="s">
        <v>17</v>
      </c>
      <c r="D56">
        <v>1615</v>
      </c>
      <c r="E56" s="3">
        <v>43466</v>
      </c>
      <c r="F56" t="s">
        <v>11</v>
      </c>
      <c r="G56" t="s">
        <v>9</v>
      </c>
      <c r="H56" s="4">
        <v>1615</v>
      </c>
      <c r="I56">
        <v>3993</v>
      </c>
      <c r="J56" t="str">
        <f>IF(fContabilidade[[#This Row],[Valor]]/fContabilidade[[#This Row],[Volume]]&gt;2,"Verificar Preço","")</f>
        <v/>
      </c>
      <c r="K56" t="str">
        <f>IF(MONTH(fContabilidade[[#This Row],[Data]])=4,"Desconto","Não há descontos")</f>
        <v>Não há descontos</v>
      </c>
      <c r="L56" s="15">
        <f>IF(fContabilidade[[#This Row],[Desconto?]]="Desconto",10%,0)</f>
        <v>0</v>
      </c>
    </row>
    <row r="57" spans="1:12" x14ac:dyDescent="0.25">
      <c r="A57">
        <v>327</v>
      </c>
      <c r="B57" t="str">
        <f>VLOOKUP(fContabilidade[[#This Row],[CódigoProduto]],'Cadastro de Produto'!A:B,2,0)</f>
        <v>Milho</v>
      </c>
      <c r="C57" t="s">
        <v>10</v>
      </c>
      <c r="D57">
        <v>3130</v>
      </c>
      <c r="E57" s="3">
        <v>43525</v>
      </c>
      <c r="F57" t="s">
        <v>14</v>
      </c>
      <c r="G57" t="s">
        <v>12</v>
      </c>
      <c r="H57" s="4">
        <v>2345</v>
      </c>
      <c r="I57">
        <v>3697</v>
      </c>
      <c r="J57" t="str">
        <f>IF(fContabilidade[[#This Row],[Valor]]/fContabilidade[[#This Row],[Volume]]&gt;2,"Verificar Preço","")</f>
        <v/>
      </c>
      <c r="K57" t="str">
        <f>IF(MONTH(fContabilidade[[#This Row],[Data]])=4,"Desconto","Não há descontos")</f>
        <v>Não há descontos</v>
      </c>
      <c r="L57" s="15">
        <f>IF(fContabilidade[[#This Row],[Desconto?]]="Desconto",10%,0)</f>
        <v>0</v>
      </c>
    </row>
    <row r="58" spans="1:12" x14ac:dyDescent="0.25">
      <c r="A58">
        <v>20</v>
      </c>
      <c r="B58" t="str">
        <f>VLOOKUP(fContabilidade[[#This Row],[CódigoProduto]],'Cadastro de Produto'!A:B,2,0)</f>
        <v>Algodão</v>
      </c>
      <c r="C58" t="s">
        <v>13</v>
      </c>
      <c r="D58">
        <v>1233</v>
      </c>
      <c r="E58" s="3">
        <v>43556</v>
      </c>
      <c r="F58" t="s">
        <v>8</v>
      </c>
      <c r="G58" t="s">
        <v>15</v>
      </c>
      <c r="H58" s="4">
        <v>1717</v>
      </c>
      <c r="I58">
        <v>4957</v>
      </c>
      <c r="J58" t="str">
        <f>IF(fContabilidade[[#This Row],[Valor]]/fContabilidade[[#This Row],[Volume]]&gt;2,"Verificar Preço","")</f>
        <v/>
      </c>
      <c r="K58" t="str">
        <f>IF(MONTH(fContabilidade[[#This Row],[Data]])=4,"Desconto","Não há descontos")</f>
        <v>Desconto</v>
      </c>
      <c r="L58" s="15">
        <f>IF(fContabilidade[[#This Row],[Desconto?]]="Desconto",10%,0)</f>
        <v>0.1</v>
      </c>
    </row>
    <row r="59" spans="1:12" x14ac:dyDescent="0.25">
      <c r="A59">
        <v>456</v>
      </c>
      <c r="B59" t="str">
        <f>VLOOKUP(fContabilidade[[#This Row],[CódigoProduto]],'Cadastro de Produto'!A:B,2,0)</f>
        <v>Soja</v>
      </c>
      <c r="C59" t="s">
        <v>13</v>
      </c>
      <c r="D59">
        <v>2356</v>
      </c>
      <c r="E59" s="3">
        <v>43525</v>
      </c>
      <c r="F59" t="s">
        <v>11</v>
      </c>
      <c r="G59" t="s">
        <v>16</v>
      </c>
      <c r="H59" s="4">
        <v>4177</v>
      </c>
      <c r="I59">
        <v>3434</v>
      </c>
      <c r="J59" t="str">
        <f>IF(fContabilidade[[#This Row],[Valor]]/fContabilidade[[#This Row],[Volume]]&gt;2,"Verificar Preço","")</f>
        <v/>
      </c>
      <c r="K59" t="str">
        <f>IF(MONTH(fContabilidade[[#This Row],[Data]])=4,"Desconto","Não há descontos")</f>
        <v>Não há descontos</v>
      </c>
      <c r="L59" s="15">
        <f>IF(fContabilidade[[#This Row],[Desconto?]]="Desconto",10%,0)</f>
        <v>0</v>
      </c>
    </row>
    <row r="60" spans="1:12" x14ac:dyDescent="0.25">
      <c r="A60">
        <v>456</v>
      </c>
      <c r="B60" t="str">
        <f>VLOOKUP(fContabilidade[[#This Row],[CódigoProduto]],'Cadastro de Produto'!A:B,2,0)</f>
        <v>Soja</v>
      </c>
      <c r="C60" t="s">
        <v>10</v>
      </c>
      <c r="D60">
        <v>4426</v>
      </c>
      <c r="E60" s="3">
        <v>43556</v>
      </c>
      <c r="F60" t="s">
        <v>14</v>
      </c>
      <c r="G60" t="s">
        <v>9</v>
      </c>
      <c r="H60" s="4">
        <v>3997</v>
      </c>
      <c r="I60">
        <v>4375</v>
      </c>
      <c r="J60" t="str">
        <f>IF(fContabilidade[[#This Row],[Valor]]/fContabilidade[[#This Row],[Volume]]&gt;2,"Verificar Preço","")</f>
        <v/>
      </c>
      <c r="K60" t="str">
        <f>IF(MONTH(fContabilidade[[#This Row],[Data]])=4,"Desconto","Não há descontos")</f>
        <v>Desconto</v>
      </c>
      <c r="L60" s="15">
        <f>IF(fContabilidade[[#This Row],[Desconto?]]="Desconto",10%,0)</f>
        <v>0.1</v>
      </c>
    </row>
    <row r="61" spans="1:12" x14ac:dyDescent="0.25">
      <c r="A61">
        <v>456</v>
      </c>
      <c r="B61" t="str">
        <f>VLOOKUP(fContabilidade[[#This Row],[CódigoProduto]],'Cadastro de Produto'!A:B,2,0)</f>
        <v>Soja</v>
      </c>
      <c r="C61" t="s">
        <v>17</v>
      </c>
      <c r="D61">
        <v>1398</v>
      </c>
      <c r="E61" s="3">
        <v>43497</v>
      </c>
      <c r="F61" t="s">
        <v>14</v>
      </c>
      <c r="G61" t="s">
        <v>12</v>
      </c>
      <c r="H61" s="4">
        <v>3999</v>
      </c>
      <c r="I61">
        <v>4999</v>
      </c>
      <c r="J61" t="str">
        <f>IF(fContabilidade[[#This Row],[Valor]]/fContabilidade[[#This Row],[Volume]]&gt;2,"Verificar Preço","")</f>
        <v/>
      </c>
      <c r="K61" t="str">
        <f>IF(MONTH(fContabilidade[[#This Row],[Data]])=4,"Desconto","Não há descontos")</f>
        <v>Não há descontos</v>
      </c>
      <c r="L61" s="15">
        <f>IF(fContabilidade[[#This Row],[Desconto?]]="Desconto",10%,0)</f>
        <v>0</v>
      </c>
    </row>
    <row r="62" spans="1:12" x14ac:dyDescent="0.25">
      <c r="A62">
        <v>327</v>
      </c>
      <c r="B62" t="str">
        <f>VLOOKUP(fContabilidade[[#This Row],[CódigoProduto]],'Cadastro de Produto'!A:B,2,0)</f>
        <v>Milho</v>
      </c>
      <c r="C62" t="s">
        <v>10</v>
      </c>
      <c r="D62">
        <v>1682</v>
      </c>
      <c r="E62" s="3">
        <v>43466</v>
      </c>
      <c r="F62" t="s">
        <v>8</v>
      </c>
      <c r="G62" t="s">
        <v>15</v>
      </c>
      <c r="H62" s="4">
        <v>3166</v>
      </c>
      <c r="I62">
        <v>4074</v>
      </c>
      <c r="J62" t="str">
        <f>IF(fContabilidade[[#This Row],[Valor]]/fContabilidade[[#This Row],[Volume]]&gt;2,"Verificar Preço","")</f>
        <v/>
      </c>
      <c r="K62" t="str">
        <f>IF(MONTH(fContabilidade[[#This Row],[Data]])=4,"Desconto","Não há descontos")</f>
        <v>Não há descontos</v>
      </c>
      <c r="L62" s="15">
        <f>IF(fContabilidade[[#This Row],[Desconto?]]="Desconto",10%,0)</f>
        <v>0</v>
      </c>
    </row>
    <row r="63" spans="1:12" x14ac:dyDescent="0.25">
      <c r="A63">
        <v>20</v>
      </c>
      <c r="B63" t="str">
        <f>VLOOKUP(fContabilidade[[#This Row],[CódigoProduto]],'Cadastro de Produto'!A:B,2,0)</f>
        <v>Algodão</v>
      </c>
      <c r="C63" t="s">
        <v>17</v>
      </c>
      <c r="D63">
        <v>3782</v>
      </c>
      <c r="E63" s="3">
        <v>43525</v>
      </c>
      <c r="F63" t="s">
        <v>11</v>
      </c>
      <c r="G63" t="s">
        <v>16</v>
      </c>
      <c r="H63" s="4">
        <v>2105</v>
      </c>
      <c r="I63">
        <v>4548</v>
      </c>
      <c r="J63" t="str">
        <f>IF(fContabilidade[[#This Row],[Valor]]/fContabilidade[[#This Row],[Volume]]&gt;2,"Verificar Preço","")</f>
        <v/>
      </c>
      <c r="K63" t="str">
        <f>IF(MONTH(fContabilidade[[#This Row],[Data]])=4,"Desconto","Não há descontos")</f>
        <v>Não há descontos</v>
      </c>
      <c r="L63" s="15">
        <f>IF(fContabilidade[[#This Row],[Desconto?]]="Desconto",10%,0)</f>
        <v>0</v>
      </c>
    </row>
    <row r="64" spans="1:12" x14ac:dyDescent="0.25">
      <c r="A64">
        <v>20</v>
      </c>
      <c r="B64" t="str">
        <f>VLOOKUP(fContabilidade[[#This Row],[CódigoProduto]],'Cadastro de Produto'!A:B,2,0)</f>
        <v>Algodão</v>
      </c>
      <c r="C64" t="s">
        <v>10</v>
      </c>
      <c r="D64">
        <v>1805</v>
      </c>
      <c r="E64" s="3">
        <v>43525</v>
      </c>
      <c r="F64" t="s">
        <v>11</v>
      </c>
      <c r="G64" t="s">
        <v>9</v>
      </c>
      <c r="H64" s="4">
        <v>1996</v>
      </c>
      <c r="I64">
        <v>2648</v>
      </c>
      <c r="J64" t="str">
        <f>IF(fContabilidade[[#This Row],[Valor]]/fContabilidade[[#This Row],[Volume]]&gt;2,"Verificar Preço","")</f>
        <v/>
      </c>
      <c r="K64" t="str">
        <f>IF(MONTH(fContabilidade[[#This Row],[Data]])=4,"Desconto","Não há descontos")</f>
        <v>Não há descontos</v>
      </c>
      <c r="L64" s="15">
        <f>IF(fContabilidade[[#This Row],[Desconto?]]="Desconto",10%,0)</f>
        <v>0</v>
      </c>
    </row>
    <row r="65" spans="1:12" x14ac:dyDescent="0.25">
      <c r="A65">
        <v>456</v>
      </c>
      <c r="B65" t="str">
        <f>VLOOKUP(fContabilidade[[#This Row],[CódigoProduto]],'Cadastro de Produto'!A:B,2,0)</f>
        <v>Soja</v>
      </c>
      <c r="C65" t="s">
        <v>13</v>
      </c>
      <c r="D65">
        <v>3471</v>
      </c>
      <c r="E65" s="3">
        <v>43497</v>
      </c>
      <c r="F65" t="s">
        <v>18</v>
      </c>
      <c r="G65" t="s">
        <v>12</v>
      </c>
      <c r="H65" s="4">
        <v>1995</v>
      </c>
      <c r="I65">
        <v>2908</v>
      </c>
      <c r="J65" t="str">
        <f>IF(fContabilidade[[#This Row],[Valor]]/fContabilidade[[#This Row],[Volume]]&gt;2,"Verificar Preço","")</f>
        <v/>
      </c>
      <c r="K65" t="str">
        <f>IF(MONTH(fContabilidade[[#This Row],[Data]])=4,"Desconto","Não há descontos")</f>
        <v>Não há descontos</v>
      </c>
      <c r="L65" s="15">
        <f>IF(fContabilidade[[#This Row],[Desconto?]]="Desconto",10%,0)</f>
        <v>0</v>
      </c>
    </row>
    <row r="66" spans="1:12" x14ac:dyDescent="0.25">
      <c r="A66">
        <v>327</v>
      </c>
      <c r="B66" t="str">
        <f>VLOOKUP(fContabilidade[[#This Row],[CódigoProduto]],'Cadastro de Produto'!A:B,2,0)</f>
        <v>Milho</v>
      </c>
      <c r="C66" t="s">
        <v>17</v>
      </c>
      <c r="D66">
        <v>4413</v>
      </c>
      <c r="E66" s="3">
        <v>43466</v>
      </c>
      <c r="F66" t="s">
        <v>18</v>
      </c>
      <c r="G66" t="s">
        <v>15</v>
      </c>
      <c r="H66" s="4">
        <v>3899</v>
      </c>
      <c r="I66">
        <v>3436</v>
      </c>
      <c r="J66" t="str">
        <f>IF(fContabilidade[[#This Row],[Valor]]/fContabilidade[[#This Row],[Volume]]&gt;2,"Verificar Preço","")</f>
        <v/>
      </c>
      <c r="K66" t="str">
        <f>IF(MONTH(fContabilidade[[#This Row],[Data]])=4,"Desconto","Não há descontos")</f>
        <v>Não há descontos</v>
      </c>
      <c r="L66" s="15">
        <f>IF(fContabilidade[[#This Row],[Desconto?]]="Desconto",10%,0)</f>
        <v>0</v>
      </c>
    </row>
    <row r="67" spans="1:12" x14ac:dyDescent="0.25">
      <c r="A67">
        <v>20</v>
      </c>
      <c r="B67" t="str">
        <f>VLOOKUP(fContabilidade[[#This Row],[CódigoProduto]],'Cadastro de Produto'!A:B,2,0)</f>
        <v>Algodão</v>
      </c>
      <c r="C67" t="s">
        <v>17</v>
      </c>
      <c r="D67">
        <v>4776</v>
      </c>
      <c r="E67" s="3">
        <v>43525</v>
      </c>
      <c r="F67" t="s">
        <v>19</v>
      </c>
      <c r="G67" t="s">
        <v>16</v>
      </c>
      <c r="H67" s="4">
        <v>4519</v>
      </c>
      <c r="I67">
        <v>2191</v>
      </c>
      <c r="J67" t="str">
        <f>IF(fContabilidade[[#This Row],[Valor]]/fContabilidade[[#This Row],[Volume]]&gt;2,"Verificar Preço","")</f>
        <v>Verificar Preço</v>
      </c>
      <c r="K67" t="str">
        <f>IF(MONTH(fContabilidade[[#This Row],[Data]])=4,"Desconto","Não há descontos")</f>
        <v>Não há descontos</v>
      </c>
      <c r="L67" s="15">
        <f>IF(fContabilidade[[#This Row],[Desconto?]]="Desconto",10%,0)</f>
        <v>0</v>
      </c>
    </row>
    <row r="68" spans="1:12" x14ac:dyDescent="0.25">
      <c r="A68">
        <v>327</v>
      </c>
      <c r="B68" t="str">
        <f>VLOOKUP(fContabilidade[[#This Row],[CódigoProduto]],'Cadastro de Produto'!A:B,2,0)</f>
        <v>Milho</v>
      </c>
      <c r="C68" t="s">
        <v>17</v>
      </c>
      <c r="D68">
        <v>3667</v>
      </c>
      <c r="E68" s="3">
        <v>43556</v>
      </c>
      <c r="F68" t="s">
        <v>19</v>
      </c>
      <c r="G68" t="s">
        <v>9</v>
      </c>
      <c r="H68" s="4">
        <v>1558</v>
      </c>
      <c r="I68">
        <v>4372</v>
      </c>
      <c r="J68" t="str">
        <f>IF(fContabilidade[[#This Row],[Valor]]/fContabilidade[[#This Row],[Volume]]&gt;2,"Verificar Preço","")</f>
        <v/>
      </c>
      <c r="K68" t="str">
        <f>IF(MONTH(fContabilidade[[#This Row],[Data]])=4,"Desconto","Não há descontos")</f>
        <v>Desconto</v>
      </c>
      <c r="L68" s="15">
        <f>IF(fContabilidade[[#This Row],[Desconto?]]="Desconto",10%,0)</f>
        <v>0.1</v>
      </c>
    </row>
    <row r="69" spans="1:12" x14ac:dyDescent="0.25">
      <c r="A69">
        <v>327</v>
      </c>
      <c r="B69" t="str">
        <f>VLOOKUP(fContabilidade[[#This Row],[CódigoProduto]],'Cadastro de Produto'!A:B,2,0)</f>
        <v>Milho</v>
      </c>
      <c r="C69" t="s">
        <v>10</v>
      </c>
      <c r="D69">
        <v>1023</v>
      </c>
      <c r="E69" s="3">
        <v>43525</v>
      </c>
      <c r="F69" t="s">
        <v>8</v>
      </c>
      <c r="G69" t="s">
        <v>12</v>
      </c>
      <c r="H69" s="4">
        <v>4886</v>
      </c>
      <c r="I69">
        <v>2310</v>
      </c>
      <c r="J69" t="str">
        <f>IF(fContabilidade[[#This Row],[Valor]]/fContabilidade[[#This Row],[Volume]]&gt;2,"Verificar Preço","")</f>
        <v>Verificar Preço</v>
      </c>
      <c r="K69" t="str">
        <f>IF(MONTH(fContabilidade[[#This Row],[Data]])=4,"Desconto","Não há descontos")</f>
        <v>Não há descontos</v>
      </c>
      <c r="L69" s="15">
        <f>IF(fContabilidade[[#This Row],[Desconto?]]="Desconto",10%,0)</f>
        <v>0</v>
      </c>
    </row>
    <row r="70" spans="1:12" x14ac:dyDescent="0.25">
      <c r="A70">
        <v>456</v>
      </c>
      <c r="B70" t="str">
        <f>VLOOKUP(fContabilidade[[#This Row],[CódigoProduto]],'Cadastro de Produto'!A:B,2,0)</f>
        <v>Soja</v>
      </c>
      <c r="C70" t="s">
        <v>13</v>
      </c>
      <c r="D70">
        <v>1604</v>
      </c>
      <c r="E70" s="3">
        <v>43556</v>
      </c>
      <c r="F70" t="s">
        <v>11</v>
      </c>
      <c r="G70" t="s">
        <v>15</v>
      </c>
      <c r="H70" s="4">
        <v>3476</v>
      </c>
      <c r="I70">
        <v>2919</v>
      </c>
      <c r="J70" t="str">
        <f>IF(fContabilidade[[#This Row],[Valor]]/fContabilidade[[#This Row],[Volume]]&gt;2,"Verificar Preço","")</f>
        <v/>
      </c>
      <c r="K70" t="str">
        <f>IF(MONTH(fContabilidade[[#This Row],[Data]])=4,"Desconto","Não há descontos")</f>
        <v>Desconto</v>
      </c>
      <c r="L70" s="15">
        <f>IF(fContabilidade[[#This Row],[Desconto?]]="Desconto",10%,0)</f>
        <v>0.1</v>
      </c>
    </row>
    <row r="71" spans="1:12" x14ac:dyDescent="0.25">
      <c r="A71">
        <v>456</v>
      </c>
      <c r="B71" t="str">
        <f>VLOOKUP(fContabilidade[[#This Row],[CódigoProduto]],'Cadastro de Produto'!A:B,2,0)</f>
        <v>Soja</v>
      </c>
      <c r="C71" t="s">
        <v>13</v>
      </c>
      <c r="D71">
        <v>1477</v>
      </c>
      <c r="E71" s="3">
        <v>43497</v>
      </c>
      <c r="F71" t="s">
        <v>14</v>
      </c>
      <c r="G71" t="s">
        <v>16</v>
      </c>
      <c r="H71" s="4">
        <v>4913</v>
      </c>
      <c r="I71">
        <v>4177</v>
      </c>
      <c r="J71" t="str">
        <f>IF(fContabilidade[[#This Row],[Valor]]/fContabilidade[[#This Row],[Volume]]&gt;2,"Verificar Preço","")</f>
        <v/>
      </c>
      <c r="K71" t="str">
        <f>IF(MONTH(fContabilidade[[#This Row],[Data]])=4,"Desconto","Não há descontos")</f>
        <v>Não há descontos</v>
      </c>
      <c r="L71" s="15">
        <f>IF(fContabilidade[[#This Row],[Desconto?]]="Desconto",10%,0)</f>
        <v>0</v>
      </c>
    </row>
    <row r="72" spans="1:12" x14ac:dyDescent="0.25">
      <c r="A72">
        <v>456</v>
      </c>
      <c r="B72" t="str">
        <f>VLOOKUP(fContabilidade[[#This Row],[CódigoProduto]],'Cadastro de Produto'!A:B,2,0)</f>
        <v>Soja</v>
      </c>
      <c r="C72" t="s">
        <v>10</v>
      </c>
      <c r="D72">
        <v>4287</v>
      </c>
      <c r="E72" s="3">
        <v>43466</v>
      </c>
      <c r="F72" t="s">
        <v>8</v>
      </c>
      <c r="G72" t="s">
        <v>9</v>
      </c>
      <c r="H72" s="4">
        <v>4054</v>
      </c>
      <c r="I72">
        <v>4963</v>
      </c>
      <c r="J72" t="str">
        <f>IF(fContabilidade[[#This Row],[Valor]]/fContabilidade[[#This Row],[Volume]]&gt;2,"Verificar Preço","")</f>
        <v/>
      </c>
      <c r="K72" t="str">
        <f>IF(MONTH(fContabilidade[[#This Row],[Data]])=4,"Desconto","Não há descontos")</f>
        <v>Não há descontos</v>
      </c>
      <c r="L72" s="15">
        <f>IF(fContabilidade[[#This Row],[Desconto?]]="Desconto",10%,0)</f>
        <v>0</v>
      </c>
    </row>
    <row r="73" spans="1:12" x14ac:dyDescent="0.25">
      <c r="A73">
        <v>20</v>
      </c>
      <c r="B73" t="str">
        <f>VLOOKUP(fContabilidade[[#This Row],[CódigoProduto]],'Cadastro de Produto'!A:B,2,0)</f>
        <v>Algodão</v>
      </c>
      <c r="C73" t="s">
        <v>17</v>
      </c>
      <c r="D73">
        <v>3728</v>
      </c>
      <c r="E73" s="3">
        <v>43525</v>
      </c>
      <c r="F73" t="s">
        <v>11</v>
      </c>
      <c r="G73" t="s">
        <v>12</v>
      </c>
      <c r="H73" s="4">
        <v>1282</v>
      </c>
      <c r="I73">
        <v>2734</v>
      </c>
      <c r="J73" t="str">
        <f>IF(fContabilidade[[#This Row],[Valor]]/fContabilidade[[#This Row],[Volume]]&gt;2,"Verificar Preço","")</f>
        <v/>
      </c>
      <c r="K73" t="str">
        <f>IF(MONTH(fContabilidade[[#This Row],[Data]])=4,"Desconto","Não há descontos")</f>
        <v>Não há descontos</v>
      </c>
      <c r="L73" s="15">
        <f>IF(fContabilidade[[#This Row],[Desconto?]]="Desconto",10%,0)</f>
        <v>0</v>
      </c>
    </row>
    <row r="74" spans="1:12" x14ac:dyDescent="0.25">
      <c r="A74">
        <v>20</v>
      </c>
      <c r="B74" t="str">
        <f>VLOOKUP(fContabilidade[[#This Row],[CódigoProduto]],'Cadastro de Produto'!A:B,2,0)</f>
        <v>Algodão</v>
      </c>
      <c r="C74" t="s">
        <v>10</v>
      </c>
      <c r="D74">
        <v>2132</v>
      </c>
      <c r="E74" s="3">
        <v>43525</v>
      </c>
      <c r="F74" t="s">
        <v>14</v>
      </c>
      <c r="G74" t="s">
        <v>15</v>
      </c>
      <c r="H74" s="4">
        <v>3185</v>
      </c>
      <c r="I74">
        <v>4743</v>
      </c>
      <c r="J74" t="str">
        <f>IF(fContabilidade[[#This Row],[Valor]]/fContabilidade[[#This Row],[Volume]]&gt;2,"Verificar Preço","")</f>
        <v/>
      </c>
      <c r="K74" t="str">
        <f>IF(MONTH(fContabilidade[[#This Row],[Data]])=4,"Desconto","Não há descontos")</f>
        <v>Não há descontos</v>
      </c>
      <c r="L74" s="15">
        <f>IF(fContabilidade[[#This Row],[Desconto?]]="Desconto",10%,0)</f>
        <v>0</v>
      </c>
    </row>
    <row r="75" spans="1:12" x14ac:dyDescent="0.25">
      <c r="A75">
        <v>456</v>
      </c>
      <c r="B75" t="str">
        <f>VLOOKUP(fContabilidade[[#This Row],[CódigoProduto]],'Cadastro de Produto'!A:B,2,0)</f>
        <v>Soja</v>
      </c>
      <c r="C75" t="s">
        <v>17</v>
      </c>
      <c r="D75">
        <v>1805</v>
      </c>
      <c r="E75" s="3">
        <v>43497</v>
      </c>
      <c r="F75" t="s">
        <v>14</v>
      </c>
      <c r="G75" t="s">
        <v>16</v>
      </c>
      <c r="H75" s="4">
        <v>3200</v>
      </c>
      <c r="I75">
        <v>3275</v>
      </c>
      <c r="J75" t="str">
        <f>IF(fContabilidade[[#This Row],[Valor]]/fContabilidade[[#This Row],[Volume]]&gt;2,"Verificar Preço","")</f>
        <v/>
      </c>
      <c r="K75" t="str">
        <f>IF(MONTH(fContabilidade[[#This Row],[Data]])=4,"Desconto","Não há descontos")</f>
        <v>Não há descontos</v>
      </c>
      <c r="L75" s="15">
        <f>IF(fContabilidade[[#This Row],[Desconto?]]="Desconto",10%,0)</f>
        <v>0</v>
      </c>
    </row>
    <row r="76" spans="1:12" x14ac:dyDescent="0.25">
      <c r="A76">
        <v>456</v>
      </c>
      <c r="B76" t="str">
        <f>VLOOKUP(fContabilidade[[#This Row],[CódigoProduto]],'Cadastro de Produto'!A:B,2,0)</f>
        <v>Soja</v>
      </c>
      <c r="C76" t="s">
        <v>10</v>
      </c>
      <c r="D76">
        <v>1462</v>
      </c>
      <c r="E76" s="3">
        <v>43466</v>
      </c>
      <c r="F76" t="s">
        <v>8</v>
      </c>
      <c r="G76" t="s">
        <v>9</v>
      </c>
      <c r="H76" s="4">
        <v>1240</v>
      </c>
      <c r="I76">
        <v>4787</v>
      </c>
      <c r="J76" t="str">
        <f>IF(fContabilidade[[#This Row],[Valor]]/fContabilidade[[#This Row],[Volume]]&gt;2,"Verificar Preço","")</f>
        <v/>
      </c>
      <c r="K76" t="str">
        <f>IF(MONTH(fContabilidade[[#This Row],[Data]])=4,"Desconto","Não há descontos")</f>
        <v>Não há descontos</v>
      </c>
      <c r="L76" s="15">
        <f>IF(fContabilidade[[#This Row],[Desconto?]]="Desconto",10%,0)</f>
        <v>0</v>
      </c>
    </row>
    <row r="77" spans="1:12" x14ac:dyDescent="0.25">
      <c r="A77">
        <v>327</v>
      </c>
      <c r="B77" t="str">
        <f>VLOOKUP(fContabilidade[[#This Row],[CódigoProduto]],'Cadastro de Produto'!A:B,2,0)</f>
        <v>Milho</v>
      </c>
      <c r="C77" t="s">
        <v>13</v>
      </c>
      <c r="D77">
        <v>2045</v>
      </c>
      <c r="E77" s="3">
        <v>43525</v>
      </c>
      <c r="F77" t="s">
        <v>11</v>
      </c>
      <c r="G77" t="s">
        <v>12</v>
      </c>
      <c r="H77" s="4">
        <v>4894</v>
      </c>
      <c r="I77">
        <v>2938</v>
      </c>
      <c r="J77" t="str">
        <f>IF(fContabilidade[[#This Row],[Valor]]/fContabilidade[[#This Row],[Volume]]&gt;2,"Verificar Preço","")</f>
        <v/>
      </c>
      <c r="K77" t="str">
        <f>IF(MONTH(fContabilidade[[#This Row],[Data]])=4,"Desconto","Não há descontos")</f>
        <v>Não há descontos</v>
      </c>
      <c r="L77" s="15">
        <f>IF(fContabilidade[[#This Row],[Desconto?]]="Desconto",10%,0)</f>
        <v>0</v>
      </c>
    </row>
    <row r="78" spans="1:12" x14ac:dyDescent="0.25">
      <c r="A78">
        <v>327</v>
      </c>
      <c r="B78" t="str">
        <f>VLOOKUP(fContabilidade[[#This Row],[CódigoProduto]],'Cadastro de Produto'!A:B,2,0)</f>
        <v>Milho</v>
      </c>
      <c r="C78" t="s">
        <v>17</v>
      </c>
      <c r="D78">
        <v>4023</v>
      </c>
      <c r="E78" s="3">
        <v>43556</v>
      </c>
      <c r="F78" t="s">
        <v>11</v>
      </c>
      <c r="G78" t="s">
        <v>15</v>
      </c>
      <c r="H78" s="4">
        <v>3614</v>
      </c>
      <c r="I78">
        <v>2630</v>
      </c>
      <c r="J78" t="str">
        <f>IF(fContabilidade[[#This Row],[Valor]]/fContabilidade[[#This Row],[Volume]]&gt;2,"Verificar Preço","")</f>
        <v/>
      </c>
      <c r="K78" t="str">
        <f>IF(MONTH(fContabilidade[[#This Row],[Data]])=4,"Desconto","Não há descontos")</f>
        <v>Desconto</v>
      </c>
      <c r="L78" s="15">
        <f>IF(fContabilidade[[#This Row],[Desconto?]]="Desconto",10%,0)</f>
        <v>0.1</v>
      </c>
    </row>
    <row r="79" spans="1:12" x14ac:dyDescent="0.25">
      <c r="A79">
        <v>20</v>
      </c>
      <c r="B79" t="str">
        <f>VLOOKUP(fContabilidade[[#This Row],[CódigoProduto]],'Cadastro de Produto'!A:B,2,0)</f>
        <v>Algodão</v>
      </c>
      <c r="C79" t="s">
        <v>17</v>
      </c>
      <c r="D79">
        <v>4299</v>
      </c>
      <c r="E79" s="3">
        <v>43525</v>
      </c>
      <c r="F79" t="s">
        <v>18</v>
      </c>
      <c r="G79" t="s">
        <v>16</v>
      </c>
      <c r="H79" s="4">
        <v>4776</v>
      </c>
      <c r="I79">
        <v>3437</v>
      </c>
      <c r="J79" t="str">
        <f>IF(fContabilidade[[#This Row],[Valor]]/fContabilidade[[#This Row],[Volume]]&gt;2,"Verificar Preço","")</f>
        <v/>
      </c>
      <c r="K79" t="str">
        <f>IF(MONTH(fContabilidade[[#This Row],[Data]])=4,"Desconto","Não há descontos")</f>
        <v>Não há descontos</v>
      </c>
      <c r="L79" s="15">
        <f>IF(fContabilidade[[#This Row],[Desconto?]]="Desconto",10%,0)</f>
        <v>0</v>
      </c>
    </row>
    <row r="80" spans="1:12" x14ac:dyDescent="0.25">
      <c r="A80">
        <v>456</v>
      </c>
      <c r="B80" t="str">
        <f>VLOOKUP(fContabilidade[[#This Row],[CódigoProduto]],'Cadastro de Produto'!A:B,2,0)</f>
        <v>Soja</v>
      </c>
      <c r="C80" t="s">
        <v>17</v>
      </c>
      <c r="D80">
        <v>3927</v>
      </c>
      <c r="E80" s="3">
        <v>43556</v>
      </c>
      <c r="F80" t="s">
        <v>18</v>
      </c>
      <c r="G80" t="s">
        <v>9</v>
      </c>
      <c r="H80" s="4">
        <v>3470</v>
      </c>
      <c r="I80">
        <v>2644</v>
      </c>
      <c r="J80" t="str">
        <f>IF(fContabilidade[[#This Row],[Valor]]/fContabilidade[[#This Row],[Volume]]&gt;2,"Verificar Preço","")</f>
        <v/>
      </c>
      <c r="K80" t="str">
        <f>IF(MONTH(fContabilidade[[#This Row],[Data]])=4,"Desconto","Não há descontos")</f>
        <v>Desconto</v>
      </c>
      <c r="L80" s="15">
        <f>IF(fContabilidade[[#This Row],[Desconto?]]="Desconto",10%,0)</f>
        <v>0.1</v>
      </c>
    </row>
    <row r="81" spans="1:12" x14ac:dyDescent="0.25">
      <c r="A81">
        <v>456</v>
      </c>
      <c r="B81" t="str">
        <f>VLOOKUP(fContabilidade[[#This Row],[CódigoProduto]],'Cadastro de Produto'!A:B,2,0)</f>
        <v>Soja</v>
      </c>
      <c r="C81" t="s">
        <v>10</v>
      </c>
      <c r="D81">
        <v>3147</v>
      </c>
      <c r="E81" s="3">
        <v>43497</v>
      </c>
      <c r="F81" t="s">
        <v>19</v>
      </c>
      <c r="G81" t="s">
        <v>12</v>
      </c>
      <c r="H81" s="4">
        <v>2821</v>
      </c>
      <c r="I81">
        <v>4255</v>
      </c>
      <c r="J81" t="str">
        <f>IF(fContabilidade[[#This Row],[Valor]]/fContabilidade[[#This Row],[Volume]]&gt;2,"Verificar Preço","")</f>
        <v/>
      </c>
      <c r="K81" t="str">
        <f>IF(MONTH(fContabilidade[[#This Row],[Data]])=4,"Desconto","Não há descontos")</f>
        <v>Não há descontos</v>
      </c>
      <c r="L81" s="15">
        <f>IF(fContabilidade[[#This Row],[Desconto?]]="Desconto",10%,0)</f>
        <v>0</v>
      </c>
    </row>
    <row r="82" spans="1:12" x14ac:dyDescent="0.25">
      <c r="A82">
        <v>456</v>
      </c>
      <c r="B82" t="str">
        <f>VLOOKUP(fContabilidade[[#This Row],[CódigoProduto]],'Cadastro de Produto'!A:B,2,0)</f>
        <v>Soja</v>
      </c>
      <c r="C82" t="s">
        <v>13</v>
      </c>
      <c r="D82">
        <v>1535</v>
      </c>
      <c r="E82" s="3">
        <v>43466</v>
      </c>
      <c r="F82" t="s">
        <v>19</v>
      </c>
      <c r="G82" t="s">
        <v>15</v>
      </c>
      <c r="H82" s="4">
        <v>3263</v>
      </c>
      <c r="I82">
        <v>4347</v>
      </c>
      <c r="J82" t="str">
        <f>IF(fContabilidade[[#This Row],[Valor]]/fContabilidade[[#This Row],[Volume]]&gt;2,"Verificar Preço","")</f>
        <v/>
      </c>
      <c r="K82" t="str">
        <f>IF(MONTH(fContabilidade[[#This Row],[Data]])=4,"Desconto","Não há descontos")</f>
        <v>Não há descontos</v>
      </c>
      <c r="L82" s="15">
        <f>IF(fContabilidade[[#This Row],[Desconto?]]="Desconto",10%,0)</f>
        <v>0</v>
      </c>
    </row>
    <row r="83" spans="1:12" x14ac:dyDescent="0.25">
      <c r="A83">
        <v>327</v>
      </c>
      <c r="B83" t="str">
        <f>VLOOKUP(fContabilidade[[#This Row],[CódigoProduto]],'Cadastro de Produto'!A:B,2,0)</f>
        <v>Milho</v>
      </c>
      <c r="C83" t="s">
        <v>13</v>
      </c>
      <c r="D83">
        <v>2401</v>
      </c>
      <c r="E83" s="3">
        <v>43525</v>
      </c>
      <c r="F83" t="s">
        <v>19</v>
      </c>
      <c r="G83" t="s">
        <v>16</v>
      </c>
      <c r="H83" s="4">
        <v>1826</v>
      </c>
      <c r="I83">
        <v>4073</v>
      </c>
      <c r="J83" t="str">
        <f>IF(fContabilidade[[#This Row],[Valor]]/fContabilidade[[#This Row],[Volume]]&gt;2,"Verificar Preço","")</f>
        <v/>
      </c>
      <c r="K83" t="str">
        <f>IF(MONTH(fContabilidade[[#This Row],[Data]])=4,"Desconto","Não há descontos")</f>
        <v>Não há descontos</v>
      </c>
      <c r="L83" s="15">
        <f>IF(fContabilidade[[#This Row],[Desconto?]]="Desconto",10%,0)</f>
        <v>0</v>
      </c>
    </row>
    <row r="84" spans="1:12" x14ac:dyDescent="0.25">
      <c r="A84">
        <v>456</v>
      </c>
      <c r="B84" t="str">
        <f>VLOOKUP(fContabilidade[[#This Row],[CódigoProduto]],'Cadastro de Produto'!A:B,2,0)</f>
        <v>Soja</v>
      </c>
      <c r="C84" t="s">
        <v>17</v>
      </c>
      <c r="D84">
        <v>4025</v>
      </c>
      <c r="E84" s="3">
        <v>43525</v>
      </c>
      <c r="F84" t="s">
        <v>8</v>
      </c>
      <c r="G84" t="s">
        <v>9</v>
      </c>
      <c r="H84" s="4">
        <v>4243</v>
      </c>
      <c r="I84">
        <v>4746</v>
      </c>
      <c r="J84" t="str">
        <f>IF(fContabilidade[[#This Row],[Valor]]/fContabilidade[[#This Row],[Volume]]&gt;2,"Verificar Preço","")</f>
        <v/>
      </c>
      <c r="K84" t="str">
        <f>IF(MONTH(fContabilidade[[#This Row],[Data]])=4,"Desconto","Não há descontos")</f>
        <v>Não há descontos</v>
      </c>
      <c r="L84" s="15">
        <f>IF(fContabilidade[[#This Row],[Desconto?]]="Desconto",10%,0)</f>
        <v>0</v>
      </c>
    </row>
    <row r="85" spans="1:12" x14ac:dyDescent="0.25">
      <c r="A85">
        <v>327</v>
      </c>
      <c r="B85" t="str">
        <f>VLOOKUP(fContabilidade[[#This Row],[CódigoProduto]],'Cadastro de Produto'!A:B,2,0)</f>
        <v>Milho</v>
      </c>
      <c r="C85" t="s">
        <v>10</v>
      </c>
      <c r="D85">
        <v>1320</v>
      </c>
      <c r="E85" s="3">
        <v>43497</v>
      </c>
      <c r="F85" t="s">
        <v>11</v>
      </c>
      <c r="G85" t="s">
        <v>12</v>
      </c>
      <c r="H85" s="4">
        <v>4431</v>
      </c>
      <c r="I85">
        <v>4023</v>
      </c>
      <c r="J85" t="str">
        <f>IF(fContabilidade[[#This Row],[Valor]]/fContabilidade[[#This Row],[Volume]]&gt;2,"Verificar Preço","")</f>
        <v/>
      </c>
      <c r="K85" t="str">
        <f>IF(MONTH(fContabilidade[[#This Row],[Data]])=4,"Desconto","Não há descontos")</f>
        <v>Não há descontos</v>
      </c>
      <c r="L85" s="15">
        <f>IF(fContabilidade[[#This Row],[Desconto?]]="Desconto",10%,0)</f>
        <v>0</v>
      </c>
    </row>
    <row r="86" spans="1:12" x14ac:dyDescent="0.25">
      <c r="A86">
        <v>20</v>
      </c>
      <c r="B86" t="str">
        <f>VLOOKUP(fContabilidade[[#This Row],[CódigoProduto]],'Cadastro de Produto'!A:B,2,0)</f>
        <v>Algodão</v>
      </c>
      <c r="C86" t="s">
        <v>13</v>
      </c>
      <c r="D86">
        <v>4988</v>
      </c>
      <c r="E86" s="3">
        <v>43466</v>
      </c>
      <c r="F86" t="s">
        <v>14</v>
      </c>
      <c r="G86" t="s">
        <v>15</v>
      </c>
      <c r="H86" s="4">
        <v>41705</v>
      </c>
      <c r="I86">
        <v>2580</v>
      </c>
      <c r="J86" t="str">
        <f>IF(fContabilidade[[#This Row],[Valor]]/fContabilidade[[#This Row],[Volume]]&gt;2,"Verificar Preço","")</f>
        <v>Verificar Preço</v>
      </c>
      <c r="K86" t="str">
        <f>IF(MONTH(fContabilidade[[#This Row],[Data]])=4,"Desconto","Não há descontos")</f>
        <v>Não há descontos</v>
      </c>
      <c r="L86" s="15">
        <f>IF(fContabilidade[[#This Row],[Desconto?]]="Desconto",10%,0)</f>
        <v>0</v>
      </c>
    </row>
    <row r="87" spans="1:12" x14ac:dyDescent="0.25">
      <c r="A87">
        <v>327</v>
      </c>
      <c r="B87" t="str">
        <f>VLOOKUP(fContabilidade[[#This Row],[CódigoProduto]],'Cadastro de Produto'!A:B,2,0)</f>
        <v>Milho</v>
      </c>
      <c r="C87" t="s">
        <v>13</v>
      </c>
      <c r="D87">
        <v>4634</v>
      </c>
      <c r="E87" s="3">
        <v>43525</v>
      </c>
      <c r="F87" t="s">
        <v>14</v>
      </c>
      <c r="G87" t="s">
        <v>16</v>
      </c>
      <c r="H87" s="4">
        <v>4895</v>
      </c>
      <c r="I87">
        <v>4992</v>
      </c>
      <c r="J87" t="str">
        <f>IF(fContabilidade[[#This Row],[Valor]]/fContabilidade[[#This Row],[Volume]]&gt;2,"Verificar Preço","")</f>
        <v/>
      </c>
      <c r="K87" t="str">
        <f>IF(MONTH(fContabilidade[[#This Row],[Data]])=4,"Desconto","Não há descontos")</f>
        <v>Não há descontos</v>
      </c>
      <c r="L87" s="15">
        <f>IF(fContabilidade[[#This Row],[Desconto?]]="Desconto",10%,0)</f>
        <v>0</v>
      </c>
    </row>
    <row r="88" spans="1:12" x14ac:dyDescent="0.25">
      <c r="A88">
        <v>327</v>
      </c>
      <c r="B88" t="str">
        <f>VLOOKUP(fContabilidade[[#This Row],[CódigoProduto]],'Cadastro de Produto'!A:B,2,0)</f>
        <v>Milho</v>
      </c>
      <c r="C88" t="s">
        <v>10</v>
      </c>
      <c r="D88">
        <v>4350</v>
      </c>
      <c r="E88" s="3">
        <v>43556</v>
      </c>
      <c r="F88" t="s">
        <v>8</v>
      </c>
      <c r="G88" t="s">
        <v>9</v>
      </c>
      <c r="H88" s="4">
        <v>3712</v>
      </c>
      <c r="I88">
        <v>2481</v>
      </c>
      <c r="J88" t="str">
        <f>IF(fContabilidade[[#This Row],[Valor]]/fContabilidade[[#This Row],[Volume]]&gt;2,"Verificar Preço","")</f>
        <v/>
      </c>
      <c r="K88" t="str">
        <f>IF(MONTH(fContabilidade[[#This Row],[Data]])=4,"Desconto","Não há descontos")</f>
        <v>Desconto</v>
      </c>
      <c r="L88" s="15">
        <f>IF(fContabilidade[[#This Row],[Desconto?]]="Desconto",10%,0)</f>
        <v>0.1</v>
      </c>
    </row>
    <row r="89" spans="1:12" x14ac:dyDescent="0.25">
      <c r="A89">
        <v>456</v>
      </c>
      <c r="B89" t="str">
        <f>VLOOKUP(fContabilidade[[#This Row],[CódigoProduto]],'Cadastro de Produto'!A:B,2,0)</f>
        <v>Soja</v>
      </c>
      <c r="C89" t="s">
        <v>17</v>
      </c>
      <c r="D89">
        <v>3676</v>
      </c>
      <c r="E89" s="3">
        <v>43525</v>
      </c>
      <c r="F89" t="s">
        <v>11</v>
      </c>
      <c r="G89" t="s">
        <v>12</v>
      </c>
      <c r="H89" s="4">
        <v>3046</v>
      </c>
      <c r="I89">
        <v>2770</v>
      </c>
      <c r="J89" t="str">
        <f>IF(fContabilidade[[#This Row],[Valor]]/fContabilidade[[#This Row],[Volume]]&gt;2,"Verificar Preço","")</f>
        <v/>
      </c>
      <c r="K89" t="str">
        <f>IF(MONTH(fContabilidade[[#This Row],[Data]])=4,"Desconto","Não há descontos")</f>
        <v>Não há descontos</v>
      </c>
      <c r="L89" s="15">
        <f>IF(fContabilidade[[#This Row],[Desconto?]]="Desconto",10%,0)</f>
        <v>0</v>
      </c>
    </row>
    <row r="90" spans="1:12" x14ac:dyDescent="0.25">
      <c r="A90">
        <v>456</v>
      </c>
      <c r="B90" t="str">
        <f>VLOOKUP(fContabilidade[[#This Row],[CódigoProduto]],'Cadastro de Produto'!A:B,2,0)</f>
        <v>Soja</v>
      </c>
      <c r="C90" t="s">
        <v>10</v>
      </c>
      <c r="D90">
        <v>1206</v>
      </c>
      <c r="E90" s="3">
        <v>43556</v>
      </c>
      <c r="F90" t="s">
        <v>11</v>
      </c>
      <c r="G90" t="s">
        <v>15</v>
      </c>
      <c r="H90" s="4">
        <v>2180</v>
      </c>
      <c r="I90">
        <v>3799</v>
      </c>
      <c r="J90" t="str">
        <f>IF(fContabilidade[[#This Row],[Valor]]/fContabilidade[[#This Row],[Volume]]&gt;2,"Verificar Preço","")</f>
        <v/>
      </c>
      <c r="K90" t="str">
        <f>IF(MONTH(fContabilidade[[#This Row],[Data]])=4,"Desconto","Não há descontos")</f>
        <v>Desconto</v>
      </c>
      <c r="L90" s="15">
        <f>IF(fContabilidade[[#This Row],[Desconto?]]="Desconto",10%,0)</f>
        <v>0.1</v>
      </c>
    </row>
    <row r="91" spans="1:12" x14ac:dyDescent="0.25">
      <c r="A91">
        <v>456</v>
      </c>
      <c r="B91" t="str">
        <f>VLOOKUP(fContabilidade[[#This Row],[CódigoProduto]],'Cadastro de Produto'!A:B,2,0)</f>
        <v>Soja</v>
      </c>
      <c r="C91" t="s">
        <v>17</v>
      </c>
      <c r="D91">
        <v>3264</v>
      </c>
      <c r="E91" s="3">
        <v>43497</v>
      </c>
      <c r="F91" t="s">
        <v>18</v>
      </c>
      <c r="G91" t="s">
        <v>16</v>
      </c>
      <c r="H91" s="4">
        <v>2414</v>
      </c>
      <c r="I91">
        <v>2775</v>
      </c>
      <c r="J91" t="str">
        <f>IF(fContabilidade[[#This Row],[Valor]]/fContabilidade[[#This Row],[Volume]]&gt;2,"Verificar Preço","")</f>
        <v/>
      </c>
      <c r="K91" t="str">
        <f>IF(MONTH(fContabilidade[[#This Row],[Data]])=4,"Desconto","Não há descontos")</f>
        <v>Não há descontos</v>
      </c>
      <c r="L91" s="15">
        <f>IF(fContabilidade[[#This Row],[Desconto?]]="Desconto",10%,0)</f>
        <v>0</v>
      </c>
    </row>
    <row r="92" spans="1:12" x14ac:dyDescent="0.25">
      <c r="A92">
        <v>20</v>
      </c>
      <c r="B92" t="str">
        <f>VLOOKUP(fContabilidade[[#This Row],[CódigoProduto]],'Cadastro de Produto'!A:B,2,0)</f>
        <v>Algodão</v>
      </c>
      <c r="C92" t="s">
        <v>10</v>
      </c>
      <c r="D92">
        <v>4823</v>
      </c>
      <c r="E92" s="3">
        <v>43466</v>
      </c>
      <c r="F92" t="s">
        <v>18</v>
      </c>
      <c r="G92" t="s">
        <v>9</v>
      </c>
      <c r="H92" s="4">
        <v>4851</v>
      </c>
      <c r="I92">
        <v>4643</v>
      </c>
      <c r="J92" t="str">
        <f>IF(fContabilidade[[#This Row],[Valor]]/fContabilidade[[#This Row],[Volume]]&gt;2,"Verificar Preço","")</f>
        <v/>
      </c>
      <c r="K92" t="str">
        <f>IF(MONTH(fContabilidade[[#This Row],[Data]])=4,"Desconto","Não há descontos")</f>
        <v>Não há descontos</v>
      </c>
      <c r="L92" s="15">
        <f>IF(fContabilidade[[#This Row],[Desconto?]]="Desconto",10%,0)</f>
        <v>0</v>
      </c>
    </row>
    <row r="93" spans="1:12" x14ac:dyDescent="0.25">
      <c r="A93">
        <v>20</v>
      </c>
      <c r="B93" t="str">
        <f>VLOOKUP(fContabilidade[[#This Row],[CódigoProduto]],'Cadastro de Produto'!A:B,2,0)</f>
        <v>Algodão</v>
      </c>
      <c r="C93" t="s">
        <v>13</v>
      </c>
      <c r="D93">
        <v>1453</v>
      </c>
      <c r="E93" s="3">
        <v>43525</v>
      </c>
      <c r="F93" t="s">
        <v>19</v>
      </c>
      <c r="G93" t="s">
        <v>12</v>
      </c>
      <c r="H93" s="4">
        <v>1816</v>
      </c>
      <c r="I93">
        <v>4520</v>
      </c>
      <c r="J93" t="str">
        <f>IF(fContabilidade[[#This Row],[Valor]]/fContabilidade[[#This Row],[Volume]]&gt;2,"Verificar Preço","")</f>
        <v/>
      </c>
      <c r="K93" t="str">
        <f>IF(MONTH(fContabilidade[[#This Row],[Data]])=4,"Desconto","Não há descontos")</f>
        <v>Não há descontos</v>
      </c>
      <c r="L93" s="15">
        <f>IF(fContabilidade[[#This Row],[Desconto?]]="Desconto",10%,0)</f>
        <v>0</v>
      </c>
    </row>
    <row r="94" spans="1:12" x14ac:dyDescent="0.25">
      <c r="A94">
        <v>456</v>
      </c>
      <c r="B94" t="str">
        <f>VLOOKUP(fContabilidade[[#This Row],[CódigoProduto]],'Cadastro de Produto'!A:B,2,0)</f>
        <v>Soja</v>
      </c>
      <c r="C94" t="s">
        <v>17</v>
      </c>
      <c r="D94">
        <v>1720</v>
      </c>
      <c r="E94" s="3">
        <v>43525</v>
      </c>
      <c r="F94" t="s">
        <v>19</v>
      </c>
      <c r="G94" t="s">
        <v>15</v>
      </c>
      <c r="H94" s="4">
        <v>3260</v>
      </c>
      <c r="I94">
        <v>2772</v>
      </c>
      <c r="J94" t="str">
        <f>IF(fContabilidade[[#This Row],[Valor]]/fContabilidade[[#This Row],[Volume]]&gt;2,"Verificar Preço","")</f>
        <v/>
      </c>
      <c r="K94" t="str">
        <f>IF(MONTH(fContabilidade[[#This Row],[Data]])=4,"Desconto","Não há descontos")</f>
        <v>Não há descontos</v>
      </c>
      <c r="L94" s="15">
        <f>IF(fContabilidade[[#This Row],[Desconto?]]="Desconto",10%,0)</f>
        <v>0</v>
      </c>
    </row>
    <row r="95" spans="1:12" x14ac:dyDescent="0.25">
      <c r="A95">
        <v>456</v>
      </c>
      <c r="B95" t="str">
        <f>VLOOKUP(fContabilidade[[#This Row],[CódigoProduto]],'Cadastro de Produto'!A:B,2,0)</f>
        <v>Soja</v>
      </c>
      <c r="C95" t="s">
        <v>17</v>
      </c>
      <c r="D95">
        <v>3129</v>
      </c>
      <c r="E95" s="3">
        <v>43497</v>
      </c>
      <c r="F95" t="s">
        <v>8</v>
      </c>
      <c r="G95" t="s">
        <v>16</v>
      </c>
      <c r="H95" s="4">
        <v>2694</v>
      </c>
      <c r="I95">
        <v>3171</v>
      </c>
      <c r="J95" t="str">
        <f>IF(fContabilidade[[#This Row],[Valor]]/fContabilidade[[#This Row],[Volume]]&gt;2,"Verificar Preço","")</f>
        <v/>
      </c>
      <c r="K95" t="str">
        <f>IF(MONTH(fContabilidade[[#This Row],[Data]])=4,"Desconto","Não há descontos")</f>
        <v>Não há descontos</v>
      </c>
      <c r="L95" s="15">
        <f>IF(fContabilidade[[#This Row],[Desconto?]]="Desconto",10%,0)</f>
        <v>0</v>
      </c>
    </row>
    <row r="96" spans="1:12" x14ac:dyDescent="0.25">
      <c r="A96">
        <v>327</v>
      </c>
      <c r="B96" t="str">
        <f>VLOOKUP(fContabilidade[[#This Row],[CódigoProduto]],'Cadastro de Produto'!A:B,2,0)</f>
        <v>Milho</v>
      </c>
      <c r="C96" t="s">
        <v>17</v>
      </c>
      <c r="D96">
        <v>3368</v>
      </c>
      <c r="E96" s="3">
        <v>43466</v>
      </c>
      <c r="F96" t="s">
        <v>11</v>
      </c>
      <c r="G96" t="s">
        <v>9</v>
      </c>
      <c r="H96" s="4">
        <v>4621</v>
      </c>
      <c r="I96">
        <v>3796</v>
      </c>
      <c r="J96" t="str">
        <f>IF(fContabilidade[[#This Row],[Valor]]/fContabilidade[[#This Row],[Volume]]&gt;2,"Verificar Preço","")</f>
        <v/>
      </c>
      <c r="K96" t="str">
        <f>IF(MONTH(fContabilidade[[#This Row],[Data]])=4,"Desconto","Não há descontos")</f>
        <v>Não há descontos</v>
      </c>
      <c r="L96" s="15">
        <f>IF(fContabilidade[[#This Row],[Desconto?]]="Desconto",10%,0)</f>
        <v>0</v>
      </c>
    </row>
    <row r="97" spans="1:12" x14ac:dyDescent="0.25">
      <c r="A97">
        <v>327</v>
      </c>
      <c r="B97" t="str">
        <f>VLOOKUP(fContabilidade[[#This Row],[CódigoProduto]],'Cadastro de Produto'!A:B,2,0)</f>
        <v>Milho</v>
      </c>
      <c r="C97" t="s">
        <v>10</v>
      </c>
      <c r="D97">
        <v>4187</v>
      </c>
      <c r="E97" s="3">
        <v>43525</v>
      </c>
      <c r="F97" t="s">
        <v>14</v>
      </c>
      <c r="G97" t="s">
        <v>12</v>
      </c>
      <c r="H97" s="4">
        <v>1411</v>
      </c>
      <c r="I97">
        <v>4680</v>
      </c>
      <c r="J97" t="str">
        <f>IF(fContabilidade[[#This Row],[Valor]]/fContabilidade[[#This Row],[Volume]]&gt;2,"Verificar Preço","")</f>
        <v/>
      </c>
      <c r="K97" t="str">
        <f>IF(MONTH(fContabilidade[[#This Row],[Data]])=4,"Desconto","Não há descontos")</f>
        <v>Não há descontos</v>
      </c>
      <c r="L97" s="15">
        <f>IF(fContabilidade[[#This Row],[Desconto?]]="Desconto",10%,0)</f>
        <v>0</v>
      </c>
    </row>
    <row r="98" spans="1:12" x14ac:dyDescent="0.25">
      <c r="A98">
        <v>20</v>
      </c>
      <c r="B98" t="str">
        <f>VLOOKUP(fContabilidade[[#This Row],[CódigoProduto]],'Cadastro de Produto'!A:B,2,0)</f>
        <v>Algodão</v>
      </c>
      <c r="C98" t="s">
        <v>13</v>
      </c>
      <c r="D98">
        <v>1570</v>
      </c>
      <c r="E98" s="3">
        <v>43556</v>
      </c>
      <c r="F98" t="s">
        <v>8</v>
      </c>
      <c r="G98" t="s">
        <v>15</v>
      </c>
      <c r="H98" s="4">
        <v>30170</v>
      </c>
      <c r="I98">
        <v>4467</v>
      </c>
      <c r="J98" t="str">
        <f>IF(fContabilidade[[#This Row],[Valor]]/fContabilidade[[#This Row],[Volume]]&gt;2,"Verificar Preço","")</f>
        <v>Verificar Preço</v>
      </c>
      <c r="K98" t="str">
        <f>IF(MONTH(fContabilidade[[#This Row],[Data]])=4,"Desconto","Não há descontos")</f>
        <v>Desconto</v>
      </c>
      <c r="L98" s="15">
        <f>IF(fContabilidade[[#This Row],[Desconto?]]="Desconto",10%,0)</f>
        <v>0.1</v>
      </c>
    </row>
    <row r="99" spans="1:12" x14ac:dyDescent="0.25">
      <c r="A99">
        <v>456</v>
      </c>
      <c r="B99" t="str">
        <f>VLOOKUP(fContabilidade[[#This Row],[CódigoProduto]],'Cadastro de Produto'!A:B,2,0)</f>
        <v>Soja</v>
      </c>
      <c r="C99" t="s">
        <v>13</v>
      </c>
      <c r="D99">
        <v>2363</v>
      </c>
      <c r="E99" s="3">
        <v>43525</v>
      </c>
      <c r="F99" t="s">
        <v>11</v>
      </c>
      <c r="G99" t="s">
        <v>16</v>
      </c>
      <c r="H99" s="4">
        <v>3756</v>
      </c>
      <c r="I99">
        <v>3054</v>
      </c>
      <c r="J99" t="str">
        <f>IF(fContabilidade[[#This Row],[Valor]]/fContabilidade[[#This Row],[Volume]]&gt;2,"Verificar Preço","")</f>
        <v/>
      </c>
      <c r="K99" t="str">
        <f>IF(MONTH(fContabilidade[[#This Row],[Data]])=4,"Desconto","Não há descontos")</f>
        <v>Não há descontos</v>
      </c>
      <c r="L99" s="15">
        <f>IF(fContabilidade[[#This Row],[Desconto?]]="Desconto",10%,0)</f>
        <v>0</v>
      </c>
    </row>
    <row r="100" spans="1:12" x14ac:dyDescent="0.25">
      <c r="A100">
        <v>456</v>
      </c>
      <c r="B100" t="str">
        <f>VLOOKUP(fContabilidade[[#This Row],[CódigoProduto]],'Cadastro de Produto'!A:B,2,0)</f>
        <v>Soja</v>
      </c>
      <c r="C100" t="s">
        <v>10</v>
      </c>
      <c r="D100">
        <v>2344</v>
      </c>
      <c r="E100" s="3">
        <v>43556</v>
      </c>
      <c r="F100" t="s">
        <v>14</v>
      </c>
      <c r="G100" t="s">
        <v>9</v>
      </c>
      <c r="H100" s="4">
        <v>4814</v>
      </c>
      <c r="I100">
        <v>4661</v>
      </c>
      <c r="J100" t="str">
        <f>IF(fContabilidade[[#This Row],[Valor]]/fContabilidade[[#This Row],[Volume]]&gt;2,"Verificar Preço","")</f>
        <v/>
      </c>
      <c r="K100" t="str">
        <f>IF(MONTH(fContabilidade[[#This Row],[Data]])=4,"Desconto","Não há descontos")</f>
        <v>Desconto</v>
      </c>
      <c r="L100" s="15">
        <f>IF(fContabilidade[[#This Row],[Desconto?]]="Desconto",10%,0)</f>
        <v>0.1</v>
      </c>
    </row>
    <row r="101" spans="1:12" x14ac:dyDescent="0.25">
      <c r="A101">
        <v>456</v>
      </c>
      <c r="B101" t="str">
        <f>VLOOKUP(fContabilidade[[#This Row],[CódigoProduto]],'Cadastro de Produto'!A:B,2,0)</f>
        <v>Soja</v>
      </c>
      <c r="C101" t="s">
        <v>17</v>
      </c>
      <c r="D101">
        <v>3899</v>
      </c>
      <c r="E101" s="3">
        <v>43497</v>
      </c>
      <c r="F101" t="s">
        <v>14</v>
      </c>
      <c r="G101" t="s">
        <v>12</v>
      </c>
      <c r="H101" s="4">
        <v>3432</v>
      </c>
      <c r="I101">
        <v>4941</v>
      </c>
      <c r="J101" t="str">
        <f>IF(fContabilidade[[#This Row],[Valor]]/fContabilidade[[#This Row],[Volume]]&gt;2,"Verificar Preço","")</f>
        <v/>
      </c>
      <c r="K101" t="str">
        <f>IF(MONTH(fContabilidade[[#This Row],[Data]])=4,"Desconto","Não há descontos")</f>
        <v>Não há descontos</v>
      </c>
      <c r="L101" s="15">
        <f>IF(fContabilidade[[#This Row],[Desconto?]]="Desconto",10%,0)</f>
        <v>0</v>
      </c>
    </row>
  </sheetData>
  <conditionalFormatting sqref="D4:D101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B609-0625-4968-972B-32448F4FA912}">
  <sheetPr codeName="Planilha2">
    <tabColor rgb="FFFF0000"/>
  </sheetPr>
  <dimension ref="A1:A25"/>
  <sheetViews>
    <sheetView showGridLines="0" zoomScaleNormal="100" workbookViewId="0">
      <selection activeCell="A28" sqref="A28"/>
    </sheetView>
  </sheetViews>
  <sheetFormatPr defaultRowHeight="13.5" x14ac:dyDescent="0.25"/>
  <cols>
    <col min="1" max="1" width="104.75" customWidth="1"/>
  </cols>
  <sheetData>
    <row r="1" spans="1:1" ht="14" x14ac:dyDescent="0.3">
      <c r="A1" s="10" t="s">
        <v>32</v>
      </c>
    </row>
    <row r="3" spans="1:1" ht="82" x14ac:dyDescent="0.25">
      <c r="A3" s="9" t="s">
        <v>24</v>
      </c>
    </row>
    <row r="4" spans="1:1" ht="14" x14ac:dyDescent="0.3">
      <c r="A4" s="12" t="s">
        <v>34</v>
      </c>
    </row>
    <row r="6" spans="1:1" ht="20.5" x14ac:dyDescent="0.25">
      <c r="A6" s="9" t="s">
        <v>26</v>
      </c>
    </row>
    <row r="7" spans="1:1" ht="14" x14ac:dyDescent="0.3">
      <c r="A7" s="11">
        <f>LARGE(fContabilidade[Valor],1)</f>
        <v>41705</v>
      </c>
    </row>
    <row r="9" spans="1:1" ht="41" x14ac:dyDescent="0.25">
      <c r="A9" s="9" t="s">
        <v>27</v>
      </c>
    </row>
    <row r="10" spans="1:1" ht="14" x14ac:dyDescent="0.3">
      <c r="A10" s="12" t="s">
        <v>36</v>
      </c>
    </row>
    <row r="12" spans="1:1" ht="20.5" x14ac:dyDescent="0.25">
      <c r="A12" s="9" t="s">
        <v>37</v>
      </c>
    </row>
    <row r="13" spans="1:1" ht="14" x14ac:dyDescent="0.3">
      <c r="A13" s="12" t="s">
        <v>39</v>
      </c>
    </row>
    <row r="15" spans="1:1" ht="20.5" x14ac:dyDescent="0.25">
      <c r="A15" s="9" t="s">
        <v>28</v>
      </c>
    </row>
    <row r="16" spans="1:1" ht="14" x14ac:dyDescent="0.3">
      <c r="A16" s="12" t="s">
        <v>40</v>
      </c>
    </row>
    <row r="18" spans="1:1" ht="41" x14ac:dyDescent="0.25">
      <c r="A18" s="9" t="s">
        <v>29</v>
      </c>
    </row>
    <row r="19" spans="1:1" ht="14" x14ac:dyDescent="0.3">
      <c r="A19" s="12" t="s">
        <v>43</v>
      </c>
    </row>
    <row r="21" spans="1:1" ht="61.5" x14ac:dyDescent="0.25">
      <c r="A21" s="9" t="s">
        <v>30</v>
      </c>
    </row>
    <row r="22" spans="1:1" ht="14" x14ac:dyDescent="0.3">
      <c r="A22" s="12" t="s">
        <v>44</v>
      </c>
    </row>
    <row r="24" spans="1:1" ht="20.5" x14ac:dyDescent="0.25">
      <c r="A24" s="9" t="s">
        <v>31</v>
      </c>
    </row>
    <row r="25" spans="1:1" ht="14" x14ac:dyDescent="0.3">
      <c r="A25" s="12" t="s">
        <v>45</v>
      </c>
    </row>
  </sheetData>
  <hyperlinks>
    <hyperlink ref="A10" location="Relatório!J3" display="Ok - Respondido na coluna J" xr:uid="{1DB22882-ABA1-4ADD-B8F5-EBA6FF2BA411}"/>
    <hyperlink ref="A4" location="Relatório!B3" display="Ok - Respondido na coluna B da planilha relatório" xr:uid="{85F21D81-DA41-49C6-BE13-5C802D1F6AA7}"/>
    <hyperlink ref="A13" location="Relatório!O3" display="Ok - Respondido na coluna O da planilha &quot;relatório&quot;" xr:uid="{DE3641A0-A22B-429B-9863-8D62F15C445D}"/>
    <hyperlink ref="A16" location="Relatório!R3" display="Ok - Respondido na coluna R da planilha relatório" xr:uid="{74C1E31B-217A-4B34-B8C6-6BAE0086CA6E}"/>
    <hyperlink ref="A19" location="Relatório!K3" display="Ok - Respondido nas colunas K e L da planilha relatório" xr:uid="{36EC91C5-1ECA-4822-9A0B-FFF11AF0350C}"/>
    <hyperlink ref="A22" location="Relatório!D3" display="Ok - Formatação Condicional inserida na coluna D da planilha relatório." xr:uid="{AE93D289-271A-4F63-89B7-B72672F075F6}"/>
    <hyperlink ref="A25" location="Relatório!W3" display="Ok - Respondido na coluna W3 da planilha relatório" xr:uid="{80137A53-D24C-4B86-8F53-209C6D32B69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2:B5"/>
  <sheetViews>
    <sheetView showGridLines="0" workbookViewId="0">
      <selection activeCell="B3" sqref="B3"/>
    </sheetView>
  </sheetViews>
  <sheetFormatPr defaultRowHeight="13.5" x14ac:dyDescent="0.25"/>
  <cols>
    <col min="1" max="2" width="19" customWidth="1"/>
  </cols>
  <sheetData>
    <row r="2" spans="1:2" ht="14" x14ac:dyDescent="0.3">
      <c r="A2" s="8" t="s">
        <v>0</v>
      </c>
      <c r="B2" t="s">
        <v>20</v>
      </c>
    </row>
    <row r="3" spans="1:2" x14ac:dyDescent="0.25">
      <c r="A3" s="6">
        <v>456</v>
      </c>
      <c r="B3" t="s">
        <v>21</v>
      </c>
    </row>
    <row r="4" spans="1:2" x14ac:dyDescent="0.25">
      <c r="A4" s="6">
        <v>327</v>
      </c>
      <c r="B4" t="s">
        <v>22</v>
      </c>
    </row>
    <row r="5" spans="1:2" x14ac:dyDescent="0.25">
      <c r="A5" s="6">
        <v>20</v>
      </c>
      <c r="B5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Prova</vt:lpstr>
      <vt:lpstr>Cadastro de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2023-12-30T14:02:52Z</dcterms:modified>
</cp:coreProperties>
</file>