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40cbc61c02823304/Área de Trabalho/Excel-for-Business-Management/Curso-Excel/"/>
    </mc:Choice>
  </mc:AlternateContent>
  <xr:revisionPtr revIDLastSave="155" documentId="11_AD4D361C20488DEA4E38A0DDDC5C55145ADEDD8C" xr6:coauthVersionLast="47" xr6:coauthVersionMax="47" xr10:uidLastSave="{EECEBA26-D92B-4682-8062-658EE292A6D3}"/>
  <bookViews>
    <workbookView xWindow="-110" yWindow="-110" windowWidth="19420" windowHeight="10300" xr2:uid="{00000000-000D-0000-FFFF-FFFF00000000}"/>
  </bookViews>
  <sheets>
    <sheet name="Operações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  <c r="N7" i="1"/>
  <c r="N6" i="1"/>
  <c r="N5" i="1"/>
  <c r="B19" i="1"/>
  <c r="B20" i="1"/>
  <c r="B18" i="1"/>
  <c r="B14" i="1"/>
  <c r="B15" i="1"/>
  <c r="B13" i="1"/>
  <c r="N9" i="1"/>
  <c r="F9" i="1"/>
  <c r="F8" i="1"/>
  <c r="F7" i="1"/>
  <c r="N4" i="1"/>
  <c r="N3" i="1"/>
  <c r="J8" i="1"/>
  <c r="J7" i="1"/>
  <c r="J6" i="1"/>
  <c r="J5" i="1"/>
  <c r="J4" i="1"/>
  <c r="J3" i="1"/>
  <c r="F6" i="1"/>
  <c r="F5" i="1"/>
  <c r="F4" i="1"/>
  <c r="F3" i="1"/>
  <c r="D14" i="2" l="1"/>
  <c r="E13" i="2"/>
  <c r="E12" i="2"/>
  <c r="E11" i="2"/>
  <c r="E10" i="2"/>
  <c r="E9" i="2"/>
  <c r="E8" i="2"/>
  <c r="E7" i="2"/>
  <c r="E6" i="2"/>
  <c r="E5" i="2"/>
  <c r="E4" i="2"/>
  <c r="K6" i="2" l="1"/>
  <c r="K4" i="2"/>
  <c r="K7" i="2"/>
  <c r="E14" i="2"/>
  <c r="K8" i="2"/>
  <c r="K5" i="2"/>
</calcChain>
</file>

<file path=xl/sharedStrings.xml><?xml version="1.0" encoding="utf-8"?>
<sst xmlns="http://schemas.openxmlformats.org/spreadsheetml/2006/main" count="69" uniqueCount="59">
  <si>
    <t>TABELA DE COMPRAS</t>
  </si>
  <si>
    <t>NOME</t>
  </si>
  <si>
    <t>PREÇO</t>
  </si>
  <si>
    <t>QTD</t>
  </si>
  <si>
    <t>TOTAL</t>
  </si>
  <si>
    <t>FUNÇÕES MATEMÁTICAS</t>
  </si>
  <si>
    <t>P1</t>
  </si>
  <si>
    <t>+</t>
  </si>
  <si>
    <t>SOMA</t>
  </si>
  <si>
    <t>P2</t>
  </si>
  <si>
    <t>-</t>
  </si>
  <si>
    <t>SUBTRAÇÃO</t>
  </si>
  <si>
    <t>P3</t>
  </si>
  <si>
    <t>*</t>
  </si>
  <si>
    <t>MULTIPLICAÇÃO</t>
  </si>
  <si>
    <t>MÉDIA</t>
  </si>
  <si>
    <t>P4</t>
  </si>
  <si>
    <t>/</t>
  </si>
  <si>
    <t>DIVISÃO</t>
  </si>
  <si>
    <t>MÍNIMO</t>
  </si>
  <si>
    <t>P5</t>
  </si>
  <si>
    <t>MÁXIMO</t>
  </si>
  <si>
    <t>P6</t>
  </si>
  <si>
    <t>P7</t>
  </si>
  <si>
    <t>P8</t>
  </si>
  <si>
    <t>P9</t>
  </si>
  <si>
    <t>P10</t>
  </si>
  <si>
    <t>^</t>
  </si>
  <si>
    <t>QUADRADA</t>
  </si>
  <si>
    <t>GROUPING</t>
  </si>
  <si>
    <t>NUM1</t>
  </si>
  <si>
    <t>NUM2</t>
  </si>
  <si>
    <t>a</t>
  </si>
  <si>
    <t>A1</t>
  </si>
  <si>
    <t>A2</t>
  </si>
  <si>
    <t>A3</t>
  </si>
  <si>
    <t>MAIOR</t>
  </si>
  <si>
    <t>A4</t>
  </si>
  <si>
    <t>MENOR</t>
  </si>
  <si>
    <t>A5</t>
  </si>
  <si>
    <t>A6</t>
  </si>
  <si>
    <t>CONT.VALORES</t>
  </si>
  <si>
    <t>A7</t>
  </si>
  <si>
    <t>CONT.NÚM</t>
  </si>
  <si>
    <t>A8</t>
  </si>
  <si>
    <t>SE</t>
  </si>
  <si>
    <t xml:space="preserve"> = IGUAL</t>
  </si>
  <si>
    <t>A9</t>
  </si>
  <si>
    <t>Matemáticos:</t>
  </si>
  <si>
    <t>Lógicos:</t>
  </si>
  <si>
    <t>&gt;</t>
  </si>
  <si>
    <t>&gt;=</t>
  </si>
  <si>
    <t>&lt;</t>
  </si>
  <si>
    <t>&lt;=</t>
  </si>
  <si>
    <t>=</t>
  </si>
  <si>
    <t>&lt;&gt;</t>
  </si>
  <si>
    <t>MÌNIMO</t>
  </si>
  <si>
    <t>Funções: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</si>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</sst>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/>
    <xf numFmtId="44" fontId="0" fillId="0" borderId="0" xfId="0" applyNumberFormat="1"/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/>
    </xf>
    <xf numFmtId="44" fontId="2" fillId="0" borderId="2" xfId="1" applyFont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14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0" fillId="0" borderId="0" xfId="0" applyFont="1" applyAlignment="1">
      <alignment horizontal="right"/>
    </xf>
    <xf numFmtId="0" fontId="0" fillId="3" borderId="1" xfId="0" applyFill="1" applyBorder="1" applyAlignment="1">
      <alignment horizontal="center"/>
    </xf>
    <xf numFmtId="0" fontId="0" fillId="0" borderId="2" xfId="0" applyBorder="1"/>
    <xf numFmtId="0" fontId="0" fillId="5" borderId="0" xfId="1" applyNumberFormat="1" applyFont="1" applyFill="1"/>
    <xf numFmtId="0" fontId="0" fillId="0" borderId="2" xfId="0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21"/>
  <sheetViews>
    <sheetView showGridLines="0" tabSelected="1" workbookViewId="0">
      <selection activeCell="I12" sqref="I12"/>
    </sheetView>
  </sheetViews>
  <sheetFormatPr defaultRowHeight="14.5" x14ac:dyDescent="0.35"/>
  <cols>
    <col min="2" max="2" width="10.6328125" bestFit="1" customWidth="1"/>
    <col min="3" max="3" width="11.81640625" bestFit="1" customWidth="1"/>
    <col min="5" max="5" width="12.36328125" bestFit="1" customWidth="1"/>
    <col min="6" max="6" width="10.81640625" bestFit="1" customWidth="1"/>
    <col min="7" max="7" width="10.453125" bestFit="1" customWidth="1"/>
    <col min="8" max="8" width="3.1796875" customWidth="1"/>
    <col min="10" max="10" width="11.7265625" bestFit="1" customWidth="1"/>
    <col min="12" max="12" width="5.36328125" customWidth="1"/>
    <col min="14" max="14" width="11.7265625" bestFit="1" customWidth="1"/>
    <col min="22" max="22" width="10.453125" bestFit="1" customWidth="1"/>
  </cols>
  <sheetData>
    <row r="2" spans="1:15" x14ac:dyDescent="0.35">
      <c r="B2" s="14" t="s">
        <v>30</v>
      </c>
      <c r="C2" s="15">
        <v>20</v>
      </c>
      <c r="E2" s="4" t="s">
        <v>48</v>
      </c>
      <c r="F2" s="24">
        <v>10</v>
      </c>
      <c r="G2" s="24">
        <v>2</v>
      </c>
      <c r="I2" s="13" t="s">
        <v>49</v>
      </c>
      <c r="J2" s="24">
        <v>2</v>
      </c>
      <c r="K2" s="24">
        <v>2</v>
      </c>
      <c r="M2" s="13" t="s">
        <v>57</v>
      </c>
      <c r="N2" s="24">
        <v>5</v>
      </c>
      <c r="O2" s="24">
        <v>6</v>
      </c>
    </row>
    <row r="3" spans="1:15" x14ac:dyDescent="0.35">
      <c r="B3" s="14" t="s">
        <v>31</v>
      </c>
      <c r="C3" s="16">
        <v>30</v>
      </c>
      <c r="E3" s="19" t="s">
        <v>7</v>
      </c>
      <c r="F3" s="21">
        <f>F2+G2</f>
        <v>12</v>
      </c>
      <c r="G3" s="20"/>
      <c r="I3" s="19" t="s">
        <v>50</v>
      </c>
      <c r="J3" s="25" t="b">
        <f>J2&gt;K2</f>
        <v>0</v>
      </c>
      <c r="M3" s="19" t="s">
        <v>8</v>
      </c>
      <c r="N3" s="27">
        <f>SUM(N2,O2)</f>
        <v>11</v>
      </c>
    </row>
    <row r="4" spans="1:15" x14ac:dyDescent="0.35">
      <c r="E4" s="19" t="s">
        <v>10</v>
      </c>
      <c r="F4" s="7">
        <f>F2-G2</f>
        <v>8</v>
      </c>
      <c r="G4" s="20"/>
      <c r="I4" s="19" t="s">
        <v>51</v>
      </c>
      <c r="J4" s="22" t="b">
        <f>J2&gt;=K2</f>
        <v>1</v>
      </c>
      <c r="M4" s="19" t="s">
        <v>15</v>
      </c>
      <c r="N4" s="5">
        <f>AVERAGE(N2,O2)</f>
        <v>5.5</v>
      </c>
    </row>
    <row r="5" spans="1:15" x14ac:dyDescent="0.35">
      <c r="E5" s="19" t="s">
        <v>17</v>
      </c>
      <c r="F5" s="7">
        <f>F2/G2</f>
        <v>5</v>
      </c>
      <c r="G5" s="20"/>
      <c r="I5" s="19" t="s">
        <v>52</v>
      </c>
      <c r="J5" s="22" t="b">
        <f>J2&lt;K2</f>
        <v>0</v>
      </c>
      <c r="M5" s="19" t="s">
        <v>21</v>
      </c>
      <c r="N5" s="5">
        <f>MAX(D13:D21)</f>
        <v>9</v>
      </c>
    </row>
    <row r="6" spans="1:15" x14ac:dyDescent="0.35">
      <c r="E6" s="19" t="s">
        <v>13</v>
      </c>
      <c r="F6" s="7">
        <f>F2*G2</f>
        <v>20</v>
      </c>
      <c r="G6" s="20"/>
      <c r="I6" s="19" t="s">
        <v>53</v>
      </c>
      <c r="J6" s="22" t="b">
        <f>J2&lt;=K2</f>
        <v>1</v>
      </c>
      <c r="M6" s="19" t="s">
        <v>56</v>
      </c>
      <c r="N6" s="5">
        <f>MIN(D13:D21)</f>
        <v>1</v>
      </c>
    </row>
    <row r="7" spans="1:15" x14ac:dyDescent="0.35">
      <c r="E7" s="19" t="s">
        <v>27</v>
      </c>
      <c r="F7" s="7">
        <f>F2^G2</f>
        <v>100</v>
      </c>
      <c r="G7" s="20"/>
      <c r="I7" s="19" t="s">
        <v>54</v>
      </c>
      <c r="J7" s="22" t="b">
        <f>J2=K2</f>
        <v>1</v>
      </c>
      <c r="M7" s="19" t="s">
        <v>41</v>
      </c>
      <c r="N7" s="5">
        <f>COUNTA(J13:J18)</f>
        <v>6</v>
      </c>
    </row>
    <row r="8" spans="1:15" x14ac:dyDescent="0.35">
      <c r="E8" s="19" t="s">
        <v>28</v>
      </c>
      <c r="F8" s="7">
        <f>SQRT(F2)</f>
        <v>3.1622776601683795</v>
      </c>
      <c r="G8" s="20"/>
      <c r="I8" s="19" t="s">
        <v>55</v>
      </c>
      <c r="J8" s="22" t="b">
        <f>J2&lt;&gt;K2</f>
        <v>0</v>
      </c>
      <c r="M8" s="23" t="s">
        <v>43</v>
      </c>
      <c r="N8" s="5">
        <f>COUNT(J13:J18)</f>
        <v>4</v>
      </c>
    </row>
    <row r="9" spans="1:15" x14ac:dyDescent="0.35">
      <c r="E9" s="19" t="s">
        <v>29</v>
      </c>
      <c r="F9" s="7">
        <f>(F2+G2)/2</f>
        <v>6</v>
      </c>
      <c r="G9" s="20"/>
      <c r="M9" s="23" t="s">
        <v>45</v>
      </c>
      <c r="N9" s="7" t="str">
        <f>IF(N2&gt;2,"VERDADEIRO","FALSO")</f>
        <v>VERDADEIRO</v>
      </c>
      <c r="O9" s="18" t="s">
        <v>46</v>
      </c>
    </row>
    <row r="12" spans="1:15" x14ac:dyDescent="0.35">
      <c r="B12" t="s">
        <v>36</v>
      </c>
    </row>
    <row r="13" spans="1:15" x14ac:dyDescent="0.35">
      <c r="A13">
        <v>1</v>
      </c>
      <c r="B13" s="26">
        <f>LARGE($D$13:$D$21,A13)</f>
        <v>9</v>
      </c>
      <c r="D13">
        <v>1</v>
      </c>
      <c r="E13" t="s">
        <v>33</v>
      </c>
      <c r="F13" s="17">
        <v>45215</v>
      </c>
      <c r="J13" s="22">
        <v>1</v>
      </c>
    </row>
    <row r="14" spans="1:15" x14ac:dyDescent="0.35">
      <c r="A14">
        <v>2</v>
      </c>
      <c r="B14" s="26">
        <f>LARGE($D$13:$D$21,A14)</f>
        <v>8</v>
      </c>
      <c r="D14">
        <v>2</v>
      </c>
      <c r="E14" t="s">
        <v>34</v>
      </c>
      <c r="F14" s="17">
        <v>45216</v>
      </c>
      <c r="J14" s="22">
        <v>2</v>
      </c>
    </row>
    <row r="15" spans="1:15" x14ac:dyDescent="0.35">
      <c r="A15">
        <v>3</v>
      </c>
      <c r="B15" s="26">
        <f>LARGE($D$13:$D$21,A15)</f>
        <v>7</v>
      </c>
      <c r="D15">
        <v>3</v>
      </c>
      <c r="E15" t="s">
        <v>35</v>
      </c>
      <c r="F15" s="17">
        <v>45217</v>
      </c>
      <c r="J15" s="22" t="s">
        <v>32</v>
      </c>
    </row>
    <row r="16" spans="1:15" x14ac:dyDescent="0.35">
      <c r="D16">
        <v>4</v>
      </c>
      <c r="E16" t="s">
        <v>37</v>
      </c>
      <c r="F16" s="17">
        <v>45218</v>
      </c>
      <c r="J16" s="22">
        <v>3</v>
      </c>
    </row>
    <row r="17" spans="1:10" x14ac:dyDescent="0.35">
      <c r="B17" t="s">
        <v>38</v>
      </c>
      <c r="D17">
        <v>5</v>
      </c>
      <c r="E17" t="s">
        <v>39</v>
      </c>
      <c r="F17" s="17">
        <v>45219</v>
      </c>
      <c r="J17" s="22">
        <v>4</v>
      </c>
    </row>
    <row r="18" spans="1:10" x14ac:dyDescent="0.35">
      <c r="A18">
        <v>1</v>
      </c>
      <c r="B18" s="26">
        <f>SMALL($D$13:$D$21,A18)</f>
        <v>1</v>
      </c>
      <c r="D18">
        <v>6</v>
      </c>
      <c r="E18" t="s">
        <v>40</v>
      </c>
      <c r="F18" s="17">
        <v>45220</v>
      </c>
      <c r="J18" s="22" t="s">
        <v>58</v>
      </c>
    </row>
    <row r="19" spans="1:10" x14ac:dyDescent="0.35">
      <c r="A19">
        <v>2</v>
      </c>
      <c r="B19" s="26">
        <f>SMALL($D$13:$D$21,A19)</f>
        <v>2</v>
      </c>
      <c r="D19">
        <v>7</v>
      </c>
      <c r="E19" t="s">
        <v>42</v>
      </c>
      <c r="F19" s="17">
        <v>45221</v>
      </c>
    </row>
    <row r="20" spans="1:10" x14ac:dyDescent="0.35">
      <c r="A20">
        <v>3</v>
      </c>
      <c r="B20" s="26">
        <f>SMALL($D$13:$D$21,A20)</f>
        <v>3</v>
      </c>
      <c r="D20">
        <v>8</v>
      </c>
      <c r="E20" t="s">
        <v>44</v>
      </c>
    </row>
    <row r="21" spans="1:10" x14ac:dyDescent="0.35">
      <c r="D21">
        <v>9</v>
      </c>
      <c r="E21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681C-C8AC-418C-A359-A3BE2AE3CD9E}">
  <dimension ref="B2:K14"/>
  <sheetViews>
    <sheetView showGridLines="0" workbookViewId="0">
      <selection activeCell="G4" sqref="G4"/>
    </sheetView>
  </sheetViews>
  <sheetFormatPr defaultRowHeight="14.5" x14ac:dyDescent="0.35"/>
  <cols>
    <col min="5" max="5" width="10.1796875" bestFit="1" customWidth="1"/>
    <col min="11" max="11" width="10.08984375" bestFit="1" customWidth="1"/>
  </cols>
  <sheetData>
    <row r="2" spans="2:11" x14ac:dyDescent="0.35">
      <c r="B2" s="1" t="s">
        <v>0</v>
      </c>
      <c r="C2" s="2"/>
      <c r="D2" s="2"/>
      <c r="E2" s="2"/>
    </row>
    <row r="3" spans="2:11" x14ac:dyDescent="0.35">
      <c r="B3" s="3" t="s">
        <v>1</v>
      </c>
      <c r="C3" s="3" t="s">
        <v>2</v>
      </c>
      <c r="D3" s="3" t="s">
        <v>3</v>
      </c>
      <c r="E3" s="3" t="s">
        <v>4</v>
      </c>
      <c r="J3" s="4" t="s">
        <v>5</v>
      </c>
    </row>
    <row r="4" spans="2:11" x14ac:dyDescent="0.35">
      <c r="B4" s="5" t="s">
        <v>6</v>
      </c>
      <c r="C4" s="6">
        <v>3</v>
      </c>
      <c r="D4" s="7">
        <v>2</v>
      </c>
      <c r="E4" s="6">
        <f>C4*D4</f>
        <v>6</v>
      </c>
      <c r="G4" s="4" t="s">
        <v>7</v>
      </c>
      <c r="H4" s="4" t="s">
        <v>8</v>
      </c>
      <c r="J4" s="8" t="s">
        <v>8</v>
      </c>
      <c r="K4" s="9">
        <f>SUM(E4:E13)</f>
        <v>146.13</v>
      </c>
    </row>
    <row r="5" spans="2:11" x14ac:dyDescent="0.35">
      <c r="B5" s="5" t="s">
        <v>9</v>
      </c>
      <c r="C5" s="6">
        <v>2.35</v>
      </c>
      <c r="D5" s="7">
        <v>3</v>
      </c>
      <c r="E5" s="6">
        <f t="shared" ref="E5:E13" si="0">C5*D5</f>
        <v>7.0500000000000007</v>
      </c>
      <c r="G5" s="4" t="s">
        <v>10</v>
      </c>
      <c r="H5" s="4" t="s">
        <v>11</v>
      </c>
      <c r="J5" s="8" t="s">
        <v>4</v>
      </c>
      <c r="K5" s="10">
        <f>COUNTA(E4:E13)</f>
        <v>10</v>
      </c>
    </row>
    <row r="6" spans="2:11" x14ac:dyDescent="0.35">
      <c r="B6" s="5" t="s">
        <v>12</v>
      </c>
      <c r="C6" s="6">
        <v>4.2</v>
      </c>
      <c r="D6" s="7">
        <v>1</v>
      </c>
      <c r="E6" s="6">
        <f t="shared" si="0"/>
        <v>4.2</v>
      </c>
      <c r="G6" s="4" t="s">
        <v>13</v>
      </c>
      <c r="H6" s="4" t="s">
        <v>14</v>
      </c>
      <c r="J6" s="8" t="s">
        <v>15</v>
      </c>
      <c r="K6" s="9">
        <f>AVERAGE(E4:E13)</f>
        <v>14.613</v>
      </c>
    </row>
    <row r="7" spans="2:11" x14ac:dyDescent="0.35">
      <c r="B7" s="5" t="s">
        <v>16</v>
      </c>
      <c r="C7" s="6">
        <v>0.5</v>
      </c>
      <c r="D7" s="7">
        <v>4</v>
      </c>
      <c r="E7" s="6">
        <f t="shared" si="0"/>
        <v>2</v>
      </c>
      <c r="G7" s="4" t="s">
        <v>17</v>
      </c>
      <c r="H7" s="4" t="s">
        <v>18</v>
      </c>
      <c r="J7" s="8" t="s">
        <v>19</v>
      </c>
      <c r="K7" s="9">
        <f>MIN(E4:E13)</f>
        <v>2</v>
      </c>
    </row>
    <row r="8" spans="2:11" x14ac:dyDescent="0.35">
      <c r="B8" s="5" t="s">
        <v>20</v>
      </c>
      <c r="C8" s="6">
        <v>5.67</v>
      </c>
      <c r="D8" s="7">
        <v>6</v>
      </c>
      <c r="E8" s="6">
        <f t="shared" si="0"/>
        <v>34.019999999999996</v>
      </c>
      <c r="J8" s="8" t="s">
        <v>21</v>
      </c>
      <c r="K8" s="9">
        <f>MAX(E4:E13)</f>
        <v>69.23</v>
      </c>
    </row>
    <row r="9" spans="2:11" x14ac:dyDescent="0.35">
      <c r="B9" s="5" t="s">
        <v>22</v>
      </c>
      <c r="C9" s="6">
        <v>9.89</v>
      </c>
      <c r="D9" s="7">
        <v>7</v>
      </c>
      <c r="E9" s="6">
        <f t="shared" si="0"/>
        <v>69.23</v>
      </c>
    </row>
    <row r="10" spans="2:11" x14ac:dyDescent="0.35">
      <c r="B10" s="5" t="s">
        <v>23</v>
      </c>
      <c r="C10" s="6">
        <v>1.2</v>
      </c>
      <c r="D10" s="7">
        <v>4</v>
      </c>
      <c r="E10" s="6">
        <f t="shared" si="0"/>
        <v>4.8</v>
      </c>
    </row>
    <row r="11" spans="2:11" x14ac:dyDescent="0.35">
      <c r="B11" s="5" t="s">
        <v>24</v>
      </c>
      <c r="C11" s="6">
        <v>3.45</v>
      </c>
      <c r="D11" s="7">
        <v>3</v>
      </c>
      <c r="E11" s="6">
        <f t="shared" si="0"/>
        <v>10.350000000000001</v>
      </c>
    </row>
    <row r="12" spans="2:11" x14ac:dyDescent="0.35">
      <c r="B12" s="5" t="s">
        <v>25</v>
      </c>
      <c r="C12" s="6">
        <v>1.99</v>
      </c>
      <c r="D12" s="7">
        <v>2</v>
      </c>
      <c r="E12" s="6">
        <f t="shared" si="0"/>
        <v>3.98</v>
      </c>
    </row>
    <row r="13" spans="2:11" x14ac:dyDescent="0.35">
      <c r="B13" s="5" t="s">
        <v>26</v>
      </c>
      <c r="C13" s="6">
        <v>0.75</v>
      </c>
      <c r="D13" s="7">
        <v>6</v>
      </c>
      <c r="E13" s="6">
        <f t="shared" si="0"/>
        <v>4.5</v>
      </c>
    </row>
    <row r="14" spans="2:11" x14ac:dyDescent="0.35">
      <c r="C14" s="3" t="s">
        <v>4</v>
      </c>
      <c r="D14" s="11">
        <f>SUM(D4:D13)</f>
        <v>38</v>
      </c>
      <c r="E14" s="12">
        <f>SUM(E4:E13)</f>
        <v>146.13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Operações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quintino</dc:creator>
  <cp:lastModifiedBy>emanuel quintino</cp:lastModifiedBy>
  <dcterms:created xsi:type="dcterms:W3CDTF">2015-06-05T18:19:34Z</dcterms:created>
  <dcterms:modified xsi:type="dcterms:W3CDTF">2025-05-21T15:14:29Z</dcterms:modified>
</cp:coreProperties>
</file>