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xcel-Business-Management/"/>
    </mc:Choice>
  </mc:AlternateContent>
  <xr:revisionPtr revIDLastSave="107" documentId="8_{93BD24CB-EC34-4102-8BE1-D96F869370FD}" xr6:coauthVersionLast="47" xr6:coauthVersionMax="47" xr10:uidLastSave="{2A4BF2C2-FA48-4F92-AF59-A41E94FBBE7F}"/>
  <bookViews>
    <workbookView xWindow="-110" yWindow="-110" windowWidth="19420" windowHeight="11020" xr2:uid="{78FA6F16-8D65-4CD8-B4B1-CA9A1B2D209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C11" i="2" l="1"/>
  <c r="D11" i="2" s="1"/>
  <c r="D10" i="2"/>
  <c r="H10" i="2" s="1"/>
  <c r="D9" i="2"/>
  <c r="H9" i="2" s="1"/>
  <c r="G8" i="2"/>
  <c r="D8" i="2"/>
  <c r="G7" i="2"/>
  <c r="H7" i="2" s="1"/>
  <c r="D7" i="2"/>
  <c r="H8" i="2" l="1"/>
  <c r="I8" i="2" s="1"/>
  <c r="G10" i="2"/>
  <c r="I10" i="2" s="1"/>
  <c r="G9" i="2"/>
  <c r="I9" i="2" s="1"/>
  <c r="G11" i="2" l="1"/>
  <c r="I11" i="2" l="1"/>
  <c r="H11" i="2"/>
  <c r="N13" i="1" l="1"/>
  <c r="E8" i="1"/>
  <c r="F8" i="1" s="1"/>
  <c r="M6" i="1"/>
  <c r="N6" i="1" s="1"/>
  <c r="N7" i="1"/>
  <c r="N8" i="1"/>
  <c r="N9" i="1"/>
  <c r="N10" i="1"/>
  <c r="E7" i="1"/>
  <c r="F7" i="1" s="1"/>
  <c r="E6" i="1"/>
  <c r="F6" i="1" s="1"/>
  <c r="E5" i="1"/>
  <c r="F5" i="1" s="1"/>
  <c r="M16" i="1" l="1"/>
  <c r="M15" i="1"/>
  <c r="G6" i="1" l="1"/>
  <c r="H6" i="1" s="1"/>
  <c r="H5" i="1"/>
  <c r="G7" i="1"/>
  <c r="H7" i="1" s="1"/>
  <c r="G8" i="1"/>
  <c r="H8" i="1" s="1"/>
</calcChain>
</file>

<file path=xl/sharedStrings.xml><?xml version="1.0" encoding="utf-8"?>
<sst xmlns="http://schemas.openxmlformats.org/spreadsheetml/2006/main" count="38" uniqueCount="28">
  <si>
    <t>PRODUTO</t>
  </si>
  <si>
    <t>VENDA</t>
  </si>
  <si>
    <t>VARIÁVEL</t>
  </si>
  <si>
    <t>(R$) M.C</t>
  </si>
  <si>
    <t>% M.C</t>
  </si>
  <si>
    <t>PREÇO</t>
  </si>
  <si>
    <t>DESCONTO</t>
  </si>
  <si>
    <t>FATURAMENTO:</t>
  </si>
  <si>
    <t>DESPEZAS FIXAS:</t>
  </si>
  <si>
    <t>IMPOSTOS:</t>
  </si>
  <si>
    <t>COMISSÃO:</t>
  </si>
  <si>
    <t>TAXA DE CARTÃO:</t>
  </si>
  <si>
    <t>INVESTIMENTOS:</t>
  </si>
  <si>
    <t>DESCONTO:</t>
  </si>
  <si>
    <t>% LUCRO DESEJADO:</t>
  </si>
  <si>
    <t>META:</t>
  </si>
  <si>
    <t>P1</t>
  </si>
  <si>
    <t>P2</t>
  </si>
  <si>
    <t>P3</t>
  </si>
  <si>
    <t>DESPEZAS FIXAS(%):</t>
  </si>
  <si>
    <t>P4</t>
  </si>
  <si>
    <t>SEM DESCONTO</t>
  </si>
  <si>
    <t>COM DESCONTO</t>
  </si>
  <si>
    <t>VALOR</t>
  </si>
  <si>
    <t>%</t>
  </si>
  <si>
    <t>VENDA:</t>
  </si>
  <si>
    <t>C. VARIÁVEL:</t>
  </si>
  <si>
    <t>SOBRA: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</si>
</sst>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44" fontId="1" fillId="2" borderId="0" xfId="1" applyFont="1" applyFill="1"/>
    <xf numFmtId="10" fontId="1" fillId="2" borderId="0" xfId="2" applyNumberFormat="1" applyFont="1" applyFill="1"/>
    <xf numFmtId="9" fontId="1" fillId="2" borderId="0" xfId="2" applyFont="1" applyFill="1" applyAlignment="1">
      <alignment horizontal="center"/>
    </xf>
    <xf numFmtId="0" fontId="0" fillId="0" borderId="0" xfId="0" applyAlignment="1">
      <alignment horizontal="right" vertical="center"/>
    </xf>
    <xf numFmtId="44" fontId="0" fillId="2" borderId="0" xfId="0" applyNumberFormat="1" applyFill="1" applyAlignment="1">
      <alignment horizontal="left"/>
    </xf>
    <xf numFmtId="10" fontId="1" fillId="2" borderId="0" xfId="2" applyNumberFormat="1" applyFont="1" applyFill="1" applyBorder="1" applyAlignment="1">
      <alignment horizontal="right"/>
    </xf>
    <xf numFmtId="44" fontId="0" fillId="0" borderId="0" xfId="0" applyNumberFormat="1"/>
    <xf numFmtId="44" fontId="0" fillId="0" borderId="0" xfId="1" applyFont="1"/>
    <xf numFmtId="10" fontId="0" fillId="0" borderId="0" xfId="2" applyNumberFormat="1" applyFont="1"/>
    <xf numFmtId="10" fontId="0" fillId="0" borderId="0" xfId="0" applyNumberFormat="1"/>
    <xf numFmtId="0" fontId="0" fillId="2" borderId="0" xfId="0" applyFill="1" applyAlignment="1">
      <alignment horizontal="center"/>
    </xf>
    <xf numFmtId="9" fontId="2" fillId="2" borderId="0" xfId="2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6">
    <dxf>
      <font>
        <color rgb="FFFF0000"/>
      </font>
    </dxf>
    <dxf>
      <font>
        <color rgb="FFFF0000"/>
      </font>
    </dxf>
    <dxf>
      <font>
        <color rgb="FFC00000"/>
      </font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DFF96-1E6C-4346-A4A9-FFF075D846F2}" name="Tabela1" displayName="Tabela1" ref="B4:H8" totalsRowShown="0">
  <autoFilter ref="B4:H8" xr:uid="{94DDFF96-1E6C-4346-A4A9-FFF075D846F2}"/>
  <tableColumns count="7">
    <tableColumn id="1" xr3:uid="{9AD8C6FE-48FF-4FC1-85D2-4B832FDB4C58}" name="PRODUTO"/>
    <tableColumn id="2" xr3:uid="{A3620E68-433D-45FA-B996-11B1E639F9AD}" name="VENDA" dataCellStyle="Moeda"/>
    <tableColumn id="3" xr3:uid="{943C496E-4E66-4B00-9F5A-F1C35EA10D35}" name="VARIÁVEL" dataCellStyle="Moeda"/>
    <tableColumn id="4" xr3:uid="{9A5093B9-673F-41D2-B3D5-5FDA7C2F19F5}" name="(R$) M.C">
      <calculatedColumnFormula>C5-D5</calculatedColumnFormula>
    </tableColumn>
    <tableColumn id="5" xr3:uid="{770F1299-2C43-4B5A-9756-4A1AD714058C}" name="% M.C" dataDxfId="5" dataCellStyle="Porcentagem">
      <calculatedColumnFormula>E5/C5</calculatedColumnFormula>
    </tableColumn>
    <tableColumn id="6" xr3:uid="{82C4A445-31AA-4DD8-9439-8FEE0FD32D99}" name="PREÇO" dataDxfId="4">
      <calculatedColumnFormula>ROUNDUP($D5/(1-$M$16),2)</calculatedColumnFormula>
    </tableColumn>
    <tableColumn id="7" xr3:uid="{12C0BABE-F208-4099-9D14-FD21C6E90EC0}" name="DESCONTO" dataDxfId="3">
      <calculatedColumnFormula>ROUNDUP($G5/(1-$M$13),2)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9348-B7F5-43F5-8F36-4D113D1CF218}">
  <dimension ref="B4:N16"/>
  <sheetViews>
    <sheetView showGridLines="0" tabSelected="1" workbookViewId="0">
      <selection activeCell="G5" sqref="G5"/>
    </sheetView>
  </sheetViews>
  <sheetFormatPr defaultRowHeight="14.5" x14ac:dyDescent="0.35"/>
  <cols>
    <col min="2" max="2" width="11.08984375" customWidth="1"/>
    <col min="3" max="3" width="9.08984375" bestFit="1" customWidth="1"/>
    <col min="4" max="4" width="10.81640625" customWidth="1"/>
    <col min="5" max="5" width="11.1796875" customWidth="1"/>
    <col min="6" max="6" width="10.7265625" customWidth="1"/>
    <col min="7" max="7" width="9.08984375" bestFit="1" customWidth="1"/>
    <col min="8" max="8" width="12.1796875" customWidth="1"/>
    <col min="12" max="12" width="18.36328125" bestFit="1" customWidth="1"/>
    <col min="13" max="13" width="13.7265625" bestFit="1" customWidth="1"/>
    <col min="14" max="14" width="12.6328125" bestFit="1" customWidth="1"/>
  </cols>
  <sheetData>
    <row r="4" spans="2:14" x14ac:dyDescent="0.3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L4" s="1" t="s">
        <v>7</v>
      </c>
      <c r="M4" s="2">
        <v>100000</v>
      </c>
    </row>
    <row r="5" spans="2:14" x14ac:dyDescent="0.35">
      <c r="B5" t="s">
        <v>16</v>
      </c>
      <c r="C5" s="9">
        <v>20</v>
      </c>
      <c r="D5" s="9">
        <v>8</v>
      </c>
      <c r="E5" s="9">
        <f>C5-D5</f>
        <v>12</v>
      </c>
      <c r="F5" s="10">
        <f>E5/C5</f>
        <v>0.6</v>
      </c>
      <c r="G5" s="9">
        <f>ROUNDUP($D5/(1-$M$16),2)</f>
        <v>11.43</v>
      </c>
      <c r="H5" s="9">
        <f t="shared" ref="H5:H8" si="0">ROUNDUP($G5/(1-$M$13),2)</f>
        <v>12.7</v>
      </c>
      <c r="L5" s="1" t="s">
        <v>8</v>
      </c>
      <c r="M5" s="2">
        <v>8000</v>
      </c>
    </row>
    <row r="6" spans="2:14" x14ac:dyDescent="0.35">
      <c r="B6" t="s">
        <v>17</v>
      </c>
      <c r="C6" s="9">
        <v>12</v>
      </c>
      <c r="D6" s="9">
        <v>5</v>
      </c>
      <c r="E6" s="9">
        <f>C6-D6</f>
        <v>7</v>
      </c>
      <c r="F6" s="10">
        <f>E6/C6</f>
        <v>0.58333333333333337</v>
      </c>
      <c r="G6" s="9">
        <f t="shared" ref="G5:G8" si="1">ROUNDUP($D6/(1-$M$16),2)</f>
        <v>7.1499999999999995</v>
      </c>
      <c r="H6" s="9">
        <f t="shared" si="0"/>
        <v>7.95</v>
      </c>
      <c r="L6" s="1" t="s">
        <v>19</v>
      </c>
      <c r="M6" s="3">
        <f>M5/M4</f>
        <v>0.08</v>
      </c>
      <c r="N6" s="8">
        <f>M6*$M$4</f>
        <v>8000</v>
      </c>
    </row>
    <row r="7" spans="2:14" x14ac:dyDescent="0.35">
      <c r="B7" t="s">
        <v>18</v>
      </c>
      <c r="C7" s="9">
        <v>20</v>
      </c>
      <c r="D7" s="9">
        <v>12</v>
      </c>
      <c r="E7" s="8">
        <f>C7-D7</f>
        <v>8</v>
      </c>
      <c r="F7" s="10">
        <f>E7/C7</f>
        <v>0.4</v>
      </c>
      <c r="G7" s="8">
        <f t="shared" si="1"/>
        <v>17.150000000000002</v>
      </c>
      <c r="H7" s="8">
        <f t="shared" si="0"/>
        <v>19.060000000000002</v>
      </c>
      <c r="L7" s="1" t="s">
        <v>9</v>
      </c>
      <c r="M7" s="3">
        <v>0.02</v>
      </c>
      <c r="N7" s="8">
        <f>M7*$M$4</f>
        <v>2000</v>
      </c>
    </row>
    <row r="8" spans="2:14" x14ac:dyDescent="0.35">
      <c r="B8" t="s">
        <v>20</v>
      </c>
      <c r="C8" s="9">
        <v>25.71</v>
      </c>
      <c r="D8" s="9">
        <v>18</v>
      </c>
      <c r="E8" s="8">
        <f>C8-D8</f>
        <v>7.7100000000000009</v>
      </c>
      <c r="F8" s="10">
        <f>E8/C8</f>
        <v>0.29988331388564765</v>
      </c>
      <c r="G8" s="8">
        <f t="shared" si="1"/>
        <v>25.720000000000002</v>
      </c>
      <c r="H8" s="8">
        <f t="shared" si="0"/>
        <v>28.580000000000002</v>
      </c>
      <c r="L8" s="1" t="s">
        <v>10</v>
      </c>
      <c r="M8" s="3">
        <v>0.03</v>
      </c>
      <c r="N8" s="8">
        <f>M8*$M$4</f>
        <v>3000</v>
      </c>
    </row>
    <row r="9" spans="2:14" x14ac:dyDescent="0.35">
      <c r="L9" s="1" t="s">
        <v>11</v>
      </c>
      <c r="M9" s="3">
        <v>0.02</v>
      </c>
      <c r="N9" s="8">
        <f>M9*$M$4</f>
        <v>2000</v>
      </c>
    </row>
    <row r="10" spans="2:14" x14ac:dyDescent="0.35">
      <c r="L10" s="1" t="s">
        <v>12</v>
      </c>
      <c r="M10" s="3">
        <v>0.05</v>
      </c>
      <c r="N10" s="8">
        <f>M10*$M$4</f>
        <v>5000</v>
      </c>
    </row>
    <row r="11" spans="2:14" x14ac:dyDescent="0.35">
      <c r="L11" s="1" t="s">
        <v>13</v>
      </c>
      <c r="M11" s="3">
        <v>0.1</v>
      </c>
      <c r="N11" s="8"/>
    </row>
    <row r="13" spans="2:14" x14ac:dyDescent="0.35">
      <c r="L13" s="1" t="s">
        <v>14</v>
      </c>
      <c r="M13" s="4">
        <v>0.1</v>
      </c>
      <c r="N13" s="8">
        <f>M13*M4</f>
        <v>10000</v>
      </c>
    </row>
    <row r="15" spans="2:14" x14ac:dyDescent="0.35">
      <c r="L15" s="5" t="s">
        <v>15</v>
      </c>
      <c r="M15" s="6">
        <f>SUM(N6:N10) +M5+N13</f>
        <v>38000</v>
      </c>
    </row>
    <row r="16" spans="2:14" x14ac:dyDescent="0.35">
      <c r="L16" s="5"/>
      <c r="M16" s="7">
        <f>SUM(M6:M10)+M13</f>
        <v>0.30000000000000004</v>
      </c>
    </row>
  </sheetData>
  <conditionalFormatting sqref="B5:H8">
    <cfRule type="expression" dxfId="2" priority="3">
      <formula>$C5&lt;$G5</formula>
    </cfRule>
  </conditionalFormatting>
  <conditionalFormatting sqref="F5:F8">
    <cfRule type="iconSet" priority="2">
      <iconSet iconSet="3Symbol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9E225CF-62C2-4327-B9DB-82E422CE282C}">
            <x14:iconSet custom="1">
              <x14:cfvo type="percent">
                <xm:f>0</xm:f>
              </x14:cfvo>
              <x14:cfvo type="formula">
                <xm:f>$M$16</xm:f>
              </x14:cfvo>
              <x14:cfvo type="formula">
                <xm:f>$M$16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F5:F8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33A4-BB64-4107-A42C-B95C7C0A5BB7}">
  <dimension ref="B4:L11"/>
  <sheetViews>
    <sheetView showGridLines="0" workbookViewId="0">
      <selection activeCell="B4" sqref="B4:D4"/>
    </sheetView>
  </sheetViews>
  <sheetFormatPr defaultRowHeight="14.5" x14ac:dyDescent="0.35"/>
  <cols>
    <col min="2" max="2" width="11.36328125" bestFit="1" customWidth="1"/>
    <col min="3" max="3" width="10.08984375" bestFit="1" customWidth="1"/>
    <col min="4" max="4" width="7.90625" bestFit="1" customWidth="1"/>
    <col min="6" max="6" width="11.36328125" bestFit="1" customWidth="1"/>
    <col min="7" max="7" width="9.08984375" bestFit="1" customWidth="1"/>
    <col min="8" max="8" width="7.90625" bestFit="1" customWidth="1"/>
    <col min="9" max="9" width="6.90625" bestFit="1" customWidth="1"/>
    <col min="11" max="11" width="10.81640625" bestFit="1" customWidth="1"/>
    <col min="12" max="12" width="10.26953125" customWidth="1"/>
  </cols>
  <sheetData>
    <row r="4" spans="2:12" x14ac:dyDescent="0.35">
      <c r="B4" s="14" t="s">
        <v>21</v>
      </c>
      <c r="C4" s="15"/>
      <c r="D4" s="16"/>
      <c r="F4" s="14" t="s">
        <v>22</v>
      </c>
      <c r="G4" s="15"/>
      <c r="H4" s="16"/>
    </row>
    <row r="6" spans="2:12" ht="18.5" x14ac:dyDescent="0.45">
      <c r="C6" s="12" t="s">
        <v>23</v>
      </c>
      <c r="D6" s="12" t="s">
        <v>24</v>
      </c>
      <c r="G6" s="12" t="s">
        <v>23</v>
      </c>
      <c r="H6" s="12" t="s">
        <v>24</v>
      </c>
      <c r="K6" s="1" t="s">
        <v>13</v>
      </c>
      <c r="L6" s="13">
        <v>0.1</v>
      </c>
    </row>
    <row r="7" spans="2:12" x14ac:dyDescent="0.35">
      <c r="B7" s="1" t="s">
        <v>25</v>
      </c>
      <c r="C7" s="9">
        <v>100</v>
      </c>
      <c r="D7" s="10">
        <f>C7/$C$7</f>
        <v>1</v>
      </c>
      <c r="F7" s="1" t="s">
        <v>25</v>
      </c>
      <c r="G7" s="9">
        <f>C7-(C7*$L$6)</f>
        <v>90</v>
      </c>
      <c r="H7" s="10">
        <f>G7/$G$7</f>
        <v>1</v>
      </c>
    </row>
    <row r="8" spans="2:12" x14ac:dyDescent="0.35">
      <c r="B8" s="1" t="s">
        <v>26</v>
      </c>
      <c r="C8" s="9">
        <v>45</v>
      </c>
      <c r="D8" s="10">
        <f>C8/$C$7</f>
        <v>0.45</v>
      </c>
      <c r="F8" s="1" t="s">
        <v>26</v>
      </c>
      <c r="G8" s="9">
        <f>C8</f>
        <v>45</v>
      </c>
      <c r="H8" s="11">
        <f>G8/$G$7</f>
        <v>0.5</v>
      </c>
      <c r="I8" s="11">
        <f>H8-D8</f>
        <v>4.9999999999999989E-2</v>
      </c>
    </row>
    <row r="9" spans="2:12" x14ac:dyDescent="0.35">
      <c r="B9" s="1" t="s">
        <v>9</v>
      </c>
      <c r="C9" s="9">
        <v>5</v>
      </c>
      <c r="D9" s="10">
        <f>C9/$C$7</f>
        <v>0.05</v>
      </c>
      <c r="F9" s="1" t="s">
        <v>9</v>
      </c>
      <c r="G9" s="9">
        <f>G7*H9</f>
        <v>4.5</v>
      </c>
      <c r="H9" s="10">
        <f>$D$9</f>
        <v>0.05</v>
      </c>
      <c r="I9" s="10">
        <f>1-(G9/C9)</f>
        <v>9.9999999999999978E-2</v>
      </c>
    </row>
    <row r="10" spans="2:12" x14ac:dyDescent="0.35">
      <c r="B10" s="1" t="s">
        <v>10</v>
      </c>
      <c r="C10" s="9">
        <v>10</v>
      </c>
      <c r="D10" s="10">
        <f>C10/$C$7</f>
        <v>0.1</v>
      </c>
      <c r="F10" s="1" t="s">
        <v>10</v>
      </c>
      <c r="G10" s="9">
        <f>H10*G7</f>
        <v>9</v>
      </c>
      <c r="H10" s="10">
        <f>D10</f>
        <v>0.1</v>
      </c>
      <c r="I10" s="10">
        <f>1-(G10/C10)</f>
        <v>9.9999999999999978E-2</v>
      </c>
    </row>
    <row r="11" spans="2:12" x14ac:dyDescent="0.35">
      <c r="B11" s="1" t="s">
        <v>27</v>
      </c>
      <c r="C11" s="9">
        <f>C7-C8-C9-C10</f>
        <v>40</v>
      </c>
      <c r="D11" s="10">
        <f>C11/$C$7</f>
        <v>0.4</v>
      </c>
      <c r="F11" s="1" t="s">
        <v>27</v>
      </c>
      <c r="G11" s="9">
        <f>G7-G8-G9-G10</f>
        <v>31.5</v>
      </c>
      <c r="H11" s="10">
        <f>G11/$G$7</f>
        <v>0.35</v>
      </c>
      <c r="I11" s="10">
        <f>1-(G11/C11)</f>
        <v>0.21250000000000002</v>
      </c>
    </row>
  </sheetData>
  <mergeCells count="2">
    <mergeCell ref="B4:D4"/>
    <mergeCell ref="F4:H4"/>
  </mergeCells>
  <conditionalFormatting sqref="H8">
    <cfRule type="expression" dxfId="1" priority="2">
      <formula>$I$8&gt;0</formula>
    </cfRule>
  </conditionalFormatting>
  <conditionalFormatting sqref="H11:I11">
    <cfRule type="expression" dxfId="0" priority="1">
      <formula>$I$11&gt;$L$6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2024-06-27T11:47:48Z</dcterms:created>
  <dcterms:modified xsi:type="dcterms:W3CDTF">2024-07-03T18:39:48Z</dcterms:modified>
</cp:coreProperties>
</file>