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G Rig\Desktop\"/>
    </mc:Choice>
  </mc:AlternateContent>
  <xr:revisionPtr revIDLastSave="0" documentId="13_ncr:1_{9EF7ACF0-7AA5-4E57-8444-DA422860E47A}" xr6:coauthVersionLast="47" xr6:coauthVersionMax="47" xr10:uidLastSave="{00000000-0000-0000-0000-000000000000}"/>
  <bookViews>
    <workbookView xWindow="-120" yWindow="-120" windowWidth="29040" windowHeight="15840" activeTab="2" xr2:uid="{00000000-000D-0000-FFFF-FFFF00000000}"/>
  </bookViews>
  <sheets>
    <sheet name="My trades" sheetId="1" r:id="rId1"/>
    <sheet name="Stock exchanges" sheetId="2" r:id="rId2"/>
    <sheet name="Profit insights" sheetId="3" r:id="rId3"/>
    <sheet name="Number of trades exchanged" sheetId="4" r:id="rId4"/>
  </sheets>
  <calcPr calcId="191028"/>
  <pivotCaches>
    <pivotCache cacheId="0" r:id="rId5"/>
    <pivotCache cacheId="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4" l="1"/>
  <c r="C2" i="3"/>
  <c r="D20" i="4"/>
  <c r="D19" i="4"/>
  <c r="D18" i="4"/>
  <c r="D17" i="4"/>
  <c r="D16" i="4"/>
  <c r="D15" i="4"/>
  <c r="D14" i="4"/>
  <c r="D13" i="4"/>
  <c r="D12" i="4"/>
  <c r="D11" i="4"/>
  <c r="D10" i="4"/>
  <c r="D9" i="4"/>
  <c r="D8" i="4"/>
  <c r="D7" i="4"/>
  <c r="D6" i="4"/>
  <c r="D5" i="4"/>
  <c r="E3" i="4"/>
  <c r="F3" i="4" s="1"/>
  <c r="G3" i="4" s="1"/>
  <c r="H3" i="4" s="1"/>
  <c r="I3" i="4" s="1"/>
  <c r="J3" i="4" s="1"/>
  <c r="K3" i="4" s="1"/>
  <c r="L3" i="4" s="1"/>
  <c r="M3" i="4" s="1"/>
  <c r="M17" i="4" s="1"/>
  <c r="D2" i="2"/>
  <c r="F3" i="3"/>
  <c r="F4" i="3" s="1"/>
  <c r="F5" i="3" s="1"/>
  <c r="F6" i="3" s="1"/>
  <c r="F7" i="3" s="1"/>
  <c r="F8" i="3" s="1"/>
  <c r="F9" i="3" s="1"/>
  <c r="F10" i="3" s="1"/>
  <c r="T21" i="4"/>
  <c r="D21" i="4" l="1"/>
  <c r="H9" i="4"/>
  <c r="G13" i="4"/>
  <c r="M10" i="4"/>
  <c r="L12" i="4"/>
  <c r="L14" i="4"/>
  <c r="H16" i="4"/>
  <c r="G7" i="4"/>
  <c r="F9" i="4"/>
  <c r="F13" i="4"/>
  <c r="J5" i="4"/>
  <c r="L6" i="4"/>
  <c r="L8" i="4"/>
  <c r="L10" i="4"/>
  <c r="J12" i="4"/>
  <c r="J14" i="4"/>
  <c r="F16" i="4"/>
  <c r="M5" i="4"/>
  <c r="E4" i="4"/>
  <c r="F7" i="4"/>
  <c r="H7" i="4"/>
  <c r="H11" i="4"/>
  <c r="E15" i="4"/>
  <c r="F4" i="4"/>
  <c r="F11" i="4"/>
  <c r="L5" i="4"/>
  <c r="J6" i="4"/>
  <c r="J10" i="4"/>
  <c r="H14" i="4"/>
  <c r="G5" i="4"/>
  <c r="I6" i="4"/>
  <c r="H8" i="4"/>
  <c r="H10" i="4"/>
  <c r="H12" i="4"/>
  <c r="F14" i="4"/>
  <c r="H17" i="4"/>
  <c r="H4" i="4"/>
  <c r="J16" i="4"/>
  <c r="H5" i="4"/>
  <c r="J8" i="4"/>
  <c r="I12" i="4"/>
  <c r="F5" i="4"/>
  <c r="H6" i="4"/>
  <c r="F8" i="4"/>
  <c r="F10" i="4"/>
  <c r="F12" i="4"/>
  <c r="E14" i="4"/>
  <c r="F17" i="4"/>
  <c r="F6" i="4"/>
  <c r="E8" i="4"/>
  <c r="L11" i="4"/>
  <c r="L13" i="4"/>
  <c r="K15" i="4"/>
  <c r="F18" i="4"/>
  <c r="L7" i="4"/>
  <c r="L9" i="4"/>
  <c r="K11" i="4"/>
  <c r="J13" i="4"/>
  <c r="I15" i="4"/>
  <c r="L4" i="4"/>
  <c r="K4" i="4"/>
  <c r="J4" i="4"/>
  <c r="J7" i="4"/>
  <c r="J9" i="4"/>
  <c r="J11" i="4"/>
  <c r="H13" i="4"/>
  <c r="G15" i="4"/>
  <c r="L17" i="4"/>
  <c r="J18" i="4"/>
  <c r="H19" i="4"/>
  <c r="F20" i="4"/>
  <c r="M16" i="4"/>
  <c r="K17" i="4"/>
  <c r="I18" i="4"/>
  <c r="G19" i="4"/>
  <c r="E20" i="4"/>
  <c r="L16" i="4"/>
  <c r="J17" i="4"/>
  <c r="H18" i="4"/>
  <c r="F19" i="4"/>
  <c r="K5" i="4"/>
  <c r="I4" i="4"/>
  <c r="G6" i="4"/>
  <c r="E7" i="4"/>
  <c r="M9" i="4"/>
  <c r="K10" i="4"/>
  <c r="I11" i="4"/>
  <c r="G12" i="4"/>
  <c r="E13" i="4"/>
  <c r="L15" i="4"/>
  <c r="K16" i="4"/>
  <c r="I17" i="4"/>
  <c r="G18" i="4"/>
  <c r="E19" i="4"/>
  <c r="I5" i="4"/>
  <c r="G4" i="4"/>
  <c r="E6" i="4"/>
  <c r="M8" i="4"/>
  <c r="K9" i="4"/>
  <c r="I10" i="4"/>
  <c r="G11" i="4"/>
  <c r="E12" i="4"/>
  <c r="M14" i="4"/>
  <c r="J15" i="4"/>
  <c r="I16" i="4"/>
  <c r="G17" i="4"/>
  <c r="E18" i="4"/>
  <c r="M20" i="4"/>
  <c r="L20" i="4"/>
  <c r="M7" i="4"/>
  <c r="K8" i="4"/>
  <c r="I9" i="4"/>
  <c r="G10" i="4"/>
  <c r="E11" i="4"/>
  <c r="M13" i="4"/>
  <c r="K14" i="4"/>
  <c r="H15" i="4"/>
  <c r="G16" i="4"/>
  <c r="E17" i="4"/>
  <c r="M19" i="4"/>
  <c r="K20" i="4"/>
  <c r="L19" i="4"/>
  <c r="J20" i="4"/>
  <c r="E5" i="4"/>
  <c r="M6" i="4"/>
  <c r="K7" i="4"/>
  <c r="I8" i="4"/>
  <c r="G9" i="4"/>
  <c r="E10" i="4"/>
  <c r="M12" i="4"/>
  <c r="K13" i="4"/>
  <c r="I14" i="4"/>
  <c r="F15" i="4"/>
  <c r="E16" i="4"/>
  <c r="M18" i="4"/>
  <c r="K19" i="4"/>
  <c r="I20" i="4"/>
  <c r="L18" i="4"/>
  <c r="J19" i="4"/>
  <c r="T16" i="4" s="1"/>
  <c r="H20" i="4"/>
  <c r="M4" i="4"/>
  <c r="K6" i="4"/>
  <c r="I7" i="4"/>
  <c r="G8" i="4"/>
  <c r="E9" i="4"/>
  <c r="M11" i="4"/>
  <c r="K12" i="4"/>
  <c r="I13" i="4"/>
  <c r="G14" i="4"/>
  <c r="M15" i="4"/>
  <c r="K18" i="4"/>
  <c r="I19" i="4"/>
  <c r="G20" i="4"/>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B3" i="3"/>
  <c r="H3" i="3" s="1"/>
  <c r="B4" i="3"/>
  <c r="H4" i="3" s="1"/>
  <c r="B5" i="3"/>
  <c r="H5" i="3" s="1"/>
  <c r="B6" i="3"/>
  <c r="H6" i="3" s="1"/>
  <c r="B7" i="3"/>
  <c r="H7" i="3" s="1"/>
  <c r="B8" i="3"/>
  <c r="H8" i="3" s="1"/>
  <c r="B9" i="3"/>
  <c r="H9" i="3" s="1"/>
  <c r="B10" i="3"/>
  <c r="H10" i="3" s="1"/>
  <c r="B11" i="3"/>
  <c r="H11" i="3" s="1"/>
  <c r="B12" i="3"/>
  <c r="H12" i="3" s="1"/>
  <c r="B13" i="3"/>
  <c r="H13" i="3" s="1"/>
  <c r="B14" i="3"/>
  <c r="H14" i="3" s="1"/>
  <c r="B15" i="3"/>
  <c r="H15" i="3" s="1"/>
  <c r="B16" i="3"/>
  <c r="H16" i="3" s="1"/>
  <c r="B17" i="3"/>
  <c r="H17" i="3" s="1"/>
  <c r="B18" i="3"/>
  <c r="H18" i="3" s="1"/>
  <c r="B19" i="3"/>
  <c r="H19" i="3" s="1"/>
  <c r="B20" i="3"/>
  <c r="H20" i="3" s="1"/>
  <c r="B21" i="3"/>
  <c r="H21" i="3" s="1"/>
  <c r="B22" i="3"/>
  <c r="H22" i="3" s="1"/>
  <c r="B23" i="3"/>
  <c r="H23" i="3" s="1"/>
  <c r="B24" i="3"/>
  <c r="H24" i="3" s="1"/>
  <c r="B25" i="3"/>
  <c r="H25" i="3" s="1"/>
  <c r="B26" i="3"/>
  <c r="H26" i="3" s="1"/>
  <c r="B27" i="3"/>
  <c r="H27" i="3" s="1"/>
  <c r="B28" i="3"/>
  <c r="H28" i="3" s="1"/>
  <c r="B29" i="3"/>
  <c r="H29" i="3" s="1"/>
  <c r="B30" i="3"/>
  <c r="H30" i="3" s="1"/>
  <c r="B31" i="3"/>
  <c r="H31" i="3" s="1"/>
  <c r="B32" i="3"/>
  <c r="H32" i="3" s="1"/>
  <c r="B33" i="3"/>
  <c r="H33" i="3" s="1"/>
  <c r="B34" i="3"/>
  <c r="H34" i="3" s="1"/>
  <c r="B35" i="3"/>
  <c r="H35" i="3" s="1"/>
  <c r="B36" i="3"/>
  <c r="H36" i="3" s="1"/>
  <c r="B37" i="3"/>
  <c r="H37" i="3" s="1"/>
  <c r="B38" i="3"/>
  <c r="H38" i="3" s="1"/>
  <c r="B39" i="3"/>
  <c r="H39" i="3" s="1"/>
  <c r="B40" i="3"/>
  <c r="H40" i="3" s="1"/>
  <c r="B41" i="3"/>
  <c r="H41" i="3" s="1"/>
  <c r="B42" i="3"/>
  <c r="H42" i="3" s="1"/>
  <c r="B43" i="3"/>
  <c r="H43" i="3" s="1"/>
  <c r="B44" i="3"/>
  <c r="H44" i="3" s="1"/>
  <c r="B45" i="3"/>
  <c r="H45" i="3" s="1"/>
  <c r="B46" i="3"/>
  <c r="H46" i="3" s="1"/>
  <c r="B47" i="3"/>
  <c r="H47" i="3" s="1"/>
  <c r="B48" i="3"/>
  <c r="H48" i="3" s="1"/>
  <c r="B49" i="3"/>
  <c r="H49" i="3" s="1"/>
  <c r="B50" i="3"/>
  <c r="H50" i="3" s="1"/>
  <c r="B51" i="3"/>
  <c r="H51" i="3" s="1"/>
  <c r="B52" i="3"/>
  <c r="H52" i="3" s="1"/>
  <c r="B53" i="3"/>
  <c r="H53" i="3" s="1"/>
  <c r="B54" i="3"/>
  <c r="H54" i="3" s="1"/>
  <c r="B55" i="3"/>
  <c r="H55" i="3" s="1"/>
  <c r="B56" i="3"/>
  <c r="H56" i="3" s="1"/>
  <c r="B57" i="3"/>
  <c r="H57" i="3" s="1"/>
  <c r="B58" i="3"/>
  <c r="H58" i="3" s="1"/>
  <c r="B59" i="3"/>
  <c r="H59" i="3" s="1"/>
  <c r="B60" i="3"/>
  <c r="H60" i="3" s="1"/>
  <c r="B61" i="3"/>
  <c r="H61" i="3" s="1"/>
  <c r="B62" i="3"/>
  <c r="H62" i="3" s="1"/>
  <c r="B63" i="3"/>
  <c r="H63" i="3" s="1"/>
  <c r="B64" i="3"/>
  <c r="H64" i="3" s="1"/>
  <c r="B65" i="3"/>
  <c r="H65" i="3" s="1"/>
  <c r="B66" i="3"/>
  <c r="H66" i="3" s="1"/>
  <c r="B67" i="3"/>
  <c r="H67" i="3" s="1"/>
  <c r="B68" i="3"/>
  <c r="H68" i="3" s="1"/>
  <c r="B69" i="3"/>
  <c r="H69" i="3" s="1"/>
  <c r="B70" i="3"/>
  <c r="H70" i="3" s="1"/>
  <c r="B71" i="3"/>
  <c r="H71" i="3" s="1"/>
  <c r="B72" i="3"/>
  <c r="H72" i="3" s="1"/>
  <c r="B73" i="3"/>
  <c r="H73" i="3" s="1"/>
  <c r="B74" i="3"/>
  <c r="H74" i="3" s="1"/>
  <c r="B75" i="3"/>
  <c r="H75" i="3" s="1"/>
  <c r="B76" i="3"/>
  <c r="H76" i="3" s="1"/>
  <c r="B77" i="3"/>
  <c r="H77" i="3" s="1"/>
  <c r="B78" i="3"/>
  <c r="H78" i="3" s="1"/>
  <c r="B79" i="3"/>
  <c r="H79" i="3" s="1"/>
  <c r="B80" i="3"/>
  <c r="H80" i="3" s="1"/>
  <c r="B81" i="3"/>
  <c r="H81" i="3" s="1"/>
  <c r="B82" i="3"/>
  <c r="H82" i="3" s="1"/>
  <c r="B83" i="3"/>
  <c r="H83" i="3" s="1"/>
  <c r="B84" i="3"/>
  <c r="H84" i="3" s="1"/>
  <c r="B85" i="3"/>
  <c r="H85" i="3" s="1"/>
  <c r="B86" i="3"/>
  <c r="H86" i="3" s="1"/>
  <c r="B87" i="3"/>
  <c r="H87" i="3" s="1"/>
  <c r="B88" i="3"/>
  <c r="H88" i="3" s="1"/>
  <c r="B89" i="3"/>
  <c r="H89" i="3" s="1"/>
  <c r="B90" i="3"/>
  <c r="H90" i="3" s="1"/>
  <c r="B91" i="3"/>
  <c r="H91" i="3" s="1"/>
  <c r="B92" i="3"/>
  <c r="H92" i="3" s="1"/>
  <c r="B93" i="3"/>
  <c r="H93" i="3" s="1"/>
  <c r="B94" i="3"/>
  <c r="H94" i="3" s="1"/>
  <c r="B95" i="3"/>
  <c r="H95" i="3" s="1"/>
  <c r="B96" i="3"/>
  <c r="H96" i="3" s="1"/>
  <c r="B97" i="3"/>
  <c r="H97" i="3" s="1"/>
  <c r="B98" i="3"/>
  <c r="H98" i="3" s="1"/>
  <c r="B99" i="3"/>
  <c r="H99" i="3" s="1"/>
  <c r="B100" i="3"/>
  <c r="H100" i="3" s="1"/>
  <c r="B101" i="3"/>
  <c r="H101" i="3" s="1"/>
  <c r="B102" i="3"/>
  <c r="H102" i="3" s="1"/>
  <c r="B103" i="3"/>
  <c r="H103" i="3" s="1"/>
  <c r="B104" i="3"/>
  <c r="H104" i="3" s="1"/>
  <c r="B105" i="3"/>
  <c r="H105" i="3" s="1"/>
  <c r="B106" i="3"/>
  <c r="H106" i="3" s="1"/>
  <c r="B107" i="3"/>
  <c r="H107" i="3" s="1"/>
  <c r="B108" i="3"/>
  <c r="H108" i="3" s="1"/>
  <c r="B109" i="3"/>
  <c r="H109" i="3" s="1"/>
  <c r="B110" i="3"/>
  <c r="H110" i="3" s="1"/>
  <c r="B111" i="3"/>
  <c r="H111" i="3" s="1"/>
  <c r="B112" i="3"/>
  <c r="H112" i="3" s="1"/>
  <c r="B113" i="3"/>
  <c r="H113" i="3" s="1"/>
  <c r="B114" i="3"/>
  <c r="H114" i="3" s="1"/>
  <c r="B115" i="3"/>
  <c r="H115" i="3" s="1"/>
  <c r="B116" i="3"/>
  <c r="H116" i="3" s="1"/>
  <c r="B117" i="3"/>
  <c r="H117" i="3" s="1"/>
  <c r="B118" i="3"/>
  <c r="H118" i="3" s="1"/>
  <c r="B119" i="3"/>
  <c r="H119" i="3" s="1"/>
  <c r="B120" i="3"/>
  <c r="H120" i="3" s="1"/>
  <c r="B121" i="3"/>
  <c r="H121" i="3" s="1"/>
  <c r="B122" i="3"/>
  <c r="H122" i="3" s="1"/>
  <c r="B123" i="3"/>
  <c r="H123" i="3" s="1"/>
  <c r="B124" i="3"/>
  <c r="H124" i="3" s="1"/>
  <c r="B125" i="3"/>
  <c r="H125" i="3" s="1"/>
  <c r="B126" i="3"/>
  <c r="H126" i="3" s="1"/>
  <c r="B127" i="3"/>
  <c r="H127" i="3" s="1"/>
  <c r="B128" i="3"/>
  <c r="H128" i="3" s="1"/>
  <c r="B129" i="3"/>
  <c r="H129" i="3" s="1"/>
  <c r="B130" i="3"/>
  <c r="H130" i="3" s="1"/>
  <c r="B131" i="3"/>
  <c r="H131" i="3" s="1"/>
  <c r="B132" i="3"/>
  <c r="H132" i="3" s="1"/>
  <c r="B133" i="3"/>
  <c r="H133" i="3" s="1"/>
  <c r="B134" i="3"/>
  <c r="H134" i="3" s="1"/>
  <c r="B135" i="3"/>
  <c r="H135" i="3" s="1"/>
  <c r="B136" i="3"/>
  <c r="H136" i="3" s="1"/>
  <c r="B137" i="3"/>
  <c r="H137" i="3" s="1"/>
  <c r="B138" i="3"/>
  <c r="H138" i="3" s="1"/>
  <c r="B139" i="3"/>
  <c r="H139" i="3" s="1"/>
  <c r="B140" i="3"/>
  <c r="H140" i="3" s="1"/>
  <c r="B141" i="3"/>
  <c r="H141" i="3" s="1"/>
  <c r="B142" i="3"/>
  <c r="H142" i="3" s="1"/>
  <c r="B143" i="3"/>
  <c r="H143" i="3" s="1"/>
  <c r="B144" i="3"/>
  <c r="H144" i="3" s="1"/>
  <c r="B145" i="3"/>
  <c r="H145" i="3" s="1"/>
  <c r="B146" i="3"/>
  <c r="H146" i="3" s="1"/>
  <c r="B147" i="3"/>
  <c r="H147" i="3" s="1"/>
  <c r="B148" i="3"/>
  <c r="H148" i="3" s="1"/>
  <c r="B149" i="3"/>
  <c r="H149" i="3" s="1"/>
  <c r="B150" i="3"/>
  <c r="H150" i="3" s="1"/>
  <c r="B151" i="3"/>
  <c r="H151" i="3" s="1"/>
  <c r="B152" i="3"/>
  <c r="H152" i="3" s="1"/>
  <c r="B153" i="3"/>
  <c r="H153" i="3" s="1"/>
  <c r="B154" i="3"/>
  <c r="H154" i="3" s="1"/>
  <c r="B155" i="3"/>
  <c r="H155" i="3" s="1"/>
  <c r="B156" i="3"/>
  <c r="H156" i="3" s="1"/>
  <c r="B157" i="3"/>
  <c r="H157" i="3" s="1"/>
  <c r="B158" i="3"/>
  <c r="H158" i="3" s="1"/>
  <c r="B159" i="3"/>
  <c r="H159" i="3" s="1"/>
  <c r="B160" i="3"/>
  <c r="H160" i="3" s="1"/>
  <c r="B161" i="3"/>
  <c r="H161" i="3" s="1"/>
  <c r="B162" i="3"/>
  <c r="H162" i="3" s="1"/>
  <c r="B163" i="3"/>
  <c r="H163" i="3" s="1"/>
  <c r="B164" i="3"/>
  <c r="H164" i="3" s="1"/>
  <c r="B165" i="3"/>
  <c r="H165" i="3" s="1"/>
  <c r="B166" i="3"/>
  <c r="H166" i="3" s="1"/>
  <c r="B167" i="3"/>
  <c r="H167" i="3" s="1"/>
  <c r="B168" i="3"/>
  <c r="H168" i="3" s="1"/>
  <c r="B169" i="3"/>
  <c r="H169" i="3" s="1"/>
  <c r="B170" i="3"/>
  <c r="H170" i="3" s="1"/>
  <c r="B171" i="3"/>
  <c r="H171" i="3" s="1"/>
  <c r="B172" i="3"/>
  <c r="H172" i="3" s="1"/>
  <c r="B173" i="3"/>
  <c r="H173" i="3" s="1"/>
  <c r="B174" i="3"/>
  <c r="H174" i="3" s="1"/>
  <c r="B175" i="3"/>
  <c r="H175" i="3" s="1"/>
  <c r="B176" i="3"/>
  <c r="H176" i="3" s="1"/>
  <c r="B177" i="3"/>
  <c r="H177" i="3" s="1"/>
  <c r="B178" i="3"/>
  <c r="H178" i="3" s="1"/>
  <c r="B179" i="3"/>
  <c r="H179" i="3" s="1"/>
  <c r="B180" i="3"/>
  <c r="H180" i="3" s="1"/>
  <c r="B181" i="3"/>
  <c r="H181" i="3" s="1"/>
  <c r="B182" i="3"/>
  <c r="H182" i="3" s="1"/>
  <c r="B183" i="3"/>
  <c r="H183" i="3" s="1"/>
  <c r="B184" i="3"/>
  <c r="H184" i="3" s="1"/>
  <c r="B185" i="3"/>
  <c r="H185" i="3" s="1"/>
  <c r="B186" i="3"/>
  <c r="H186" i="3" s="1"/>
  <c r="B187" i="3"/>
  <c r="H187" i="3" s="1"/>
  <c r="B188" i="3"/>
  <c r="H188" i="3" s="1"/>
  <c r="B189" i="3"/>
  <c r="H189" i="3" s="1"/>
  <c r="B190" i="3"/>
  <c r="H190" i="3" s="1"/>
  <c r="B191" i="3"/>
  <c r="H191" i="3" s="1"/>
  <c r="B192" i="3"/>
  <c r="H192" i="3" s="1"/>
  <c r="B193" i="3"/>
  <c r="H193" i="3" s="1"/>
  <c r="B194" i="3"/>
  <c r="H194" i="3" s="1"/>
  <c r="B195" i="3"/>
  <c r="H195" i="3" s="1"/>
  <c r="B196" i="3"/>
  <c r="H196" i="3" s="1"/>
  <c r="B197" i="3"/>
  <c r="H197" i="3" s="1"/>
  <c r="B198" i="3"/>
  <c r="H198" i="3" s="1"/>
  <c r="B199" i="3"/>
  <c r="H199" i="3" s="1"/>
  <c r="B200" i="3"/>
  <c r="H200" i="3" s="1"/>
  <c r="B201" i="3"/>
  <c r="H201" i="3" s="1"/>
  <c r="B2"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3" i="3"/>
  <c r="A4" i="3"/>
  <c r="A5" i="3"/>
  <c r="A6" i="3"/>
  <c r="A7" i="3"/>
  <c r="A2" i="3"/>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3" i="2"/>
  <c r="G2" i="3" l="1" a="1"/>
  <c r="G2" i="3" s="1"/>
  <c r="H2" i="3"/>
  <c r="N10" i="4"/>
  <c r="F21" i="4"/>
  <c r="N4" i="4"/>
  <c r="H21" i="4"/>
  <c r="K21" i="4"/>
  <c r="J21" i="4"/>
  <c r="N15" i="4"/>
  <c r="L21" i="4"/>
  <c r="N17" i="4"/>
  <c r="E21" i="4"/>
  <c r="N11" i="4"/>
  <c r="M21" i="4"/>
  <c r="N12" i="4"/>
  <c r="I21" i="4"/>
  <c r="N5" i="4"/>
  <c r="N13" i="4"/>
  <c r="N14" i="4"/>
  <c r="N6" i="4"/>
  <c r="N18" i="4"/>
  <c r="N7" i="4"/>
  <c r="N8" i="4"/>
  <c r="N9" i="4"/>
  <c r="N19" i="4"/>
  <c r="N20" i="4"/>
  <c r="G21" i="4"/>
  <c r="N16" i="4"/>
  <c r="N21"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<sst xmlns="http://schemas.openxmlformats.org/spreadsheetml/2006/main" count="1082" uniqueCount="278">
  <si>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</si>
  <si>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</si>
  <si>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</si>
  <si>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</si>
  <si>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</si>
  <si>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</si>
  <si>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</si>
  <si>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</si>
  <si>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</si>
  <si>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</si>
  <si>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</si>
  <si>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</si>
  <si>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</si>
  <si>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</si>
  <si>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</si>
  <si>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</si>
  <si>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</si>
  <si>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</si>
  <si>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</si>
  <si>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</si>
  <si>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</si>
  <si>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</si>
  <si>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</si>
  <si>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</si>
  <si>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</si>
  <si>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</si>
  <si>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</si>
  <si>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</si>
  <si>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</si>
  <si>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</si>
  <si>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</si>
  <si>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</si>
  <si>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</si>
  <si>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</si>
  <si>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</si>
  <si>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</si>
  <si>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</si>
  <si>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</si>
  <si>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</si>
  <si>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</si>
  <si>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</si>
  <si>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</si>
  <si>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</si>
  <si>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</si>
  <si>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</si>
  <si>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</si>
  <si>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</si>
  <si>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</si>
  <si>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</si>
  <si>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</si>
  <si>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</si>
  <si>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</si>
  <si>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</si>
  <si>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</si>
  <si>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</si>
  <si>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</si>
  <si>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</si>
  <si>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</si>
  <si>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</si>
  <si>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</si>
  <si>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</si>
  <si>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</si>
  <si>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</si>
  <si>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</si>
  <si>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</si>
  <si>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</si>
  <si>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</si>
  <si>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</si>
  <si>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</si>
  <si>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</si>
  <si>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</si>
  <si>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</si>
  <si>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</si>
  <si>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</si>
  <si>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</si>
  <si>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</si>
  <si>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</si>
  <si>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</si>
  <si>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</si>
  <si>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</si>
  <si>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</si>
  <si>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</si>
  <si>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</si>
  <si>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</si>
  <si>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</si>
  <si>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</si>
  <si>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</si>
  <si>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</si>
  <si>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</si>
  <si>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</si>
  <si>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</si>
  <si>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</si>
  <si>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</si>
  <si>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</si>
  <si>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</si>
  <si>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</si>
  <si>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</si>
  <si>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</si>
  <si>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</si>
  <si>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</si>
  <si>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</si>
  <si>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</si>
  <si>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</si>
  <si>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</si>
  <si>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</si>
  <si>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</si>
  <si>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</si>
  <si>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</si>
  <si>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</si>
  <si>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</si>
  <si>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</si>
  <si>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</si>
  <si>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</si>
  <si>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</si>
  <si>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</si>
  <si>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</si>
  <si>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</si>
  <si>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</si>
  <si>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</si>
  <si>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</si>
  <si>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</si>
  <si>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</si>
  <si>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</si>
  <si>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</si>
  <si>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</si>
  <si>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</si>
  <si>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</si>
  <si>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</si>
  <si>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</si>
  <si>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</si>
  <si>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</si>
  <si>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</si>
  <si>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</si>
  <si>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</si>
  <si>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</si>
  <si>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</si>
  <si>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</si>
  <si>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</si>
  <si>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</si>
  <si>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</si>
  <si>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</si>
  <si>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</si>
  <si>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</si>
  <si>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</si>
  <si>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</si>
  <si>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</si>
  <si>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</si>
  <si>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</si>
  <si>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</si>
  <si>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</si>
  <si>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</si>
  <si>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</si>
  <si>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</si>
  <si>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</si>
  <si>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</si>
  <si>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</si>
  <si>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</si>
  <si>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</si>
  <si>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</si>
  <si>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</si>
  <si>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</si>
  <si>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</si>
  <si>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</si>
  <si>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</si>
  <si>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</si>
  <si>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</si>
  <si>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</si>
  <si>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</si>
  <si>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</si>
  <si>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</si>
  <si>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</si>
  <si>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</si>
  <si>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</si>
  <si>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</si>
  <si>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</si>
  <si>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</si>
  <si>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</si>
  <si>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</si>
  <si>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</si>
  <si>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</si>
  <si>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</si>
  <si>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</si>
  <si>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</si>
  <si>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</si>
  <si>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</si>
  <si>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</si>
  <si>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</si>
  <si>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</si>
  <si>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</si>
  <si>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</si>
  <si>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</si>
  <si>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</si>
  <si>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</si>
  <si>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</si>
  <si>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</si>
  <si>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</si>
  <si>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</si>
  <si>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</si>
  <si>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</si>
  <si>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</si>
  <si>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</si>
  <si>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</si>
  <si>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</si>
  <si>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</si>
  <si>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</si>
  <si>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</si>
  <si>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</si>
  <si>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</si>
  <si>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</si>
  <si>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</si>
  <si>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</si>
  <si>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</si>
  <si>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</si>
  <si>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</si>
  <si>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</si>
  <si>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</si>
  <si>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</si>
  <si>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</si>
  <si>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</si>
  <si>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</si>
  <si>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</si>
  <si>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</si>
  <si>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</si>
  <si>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</si>
  <si>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</si>
  <si>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</si>
  <si>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</si>
  <si>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</si>
  <si>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</si>
  <si>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</si>
  <si>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</si>
  <si>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</si>
  <si>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</si>
  <si>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</si>
  <si>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</si>
  <si>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</si>
  <si>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</si>
  <si>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</si>
  <si>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</si>
  <si>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</si>
  <si>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</si>
  <si>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</si>
  <si>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</si>
  <si>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</si>
  <si>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</si>
  <si>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</si>
  <si>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</si>
  <si>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Mandatory to pay taxes</t>
  </si>
  <si>
    <t>Etichette di riga</t>
  </si>
  <si>
    <t>Totale complessivo</t>
  </si>
  <si>
    <t>Somma di Quantity</t>
  </si>
  <si>
    <t>TradeID</t>
  </si>
  <si>
    <t>Duration</t>
  </si>
  <si>
    <t>Profit</t>
  </si>
  <si>
    <t>Media</t>
  </si>
  <si>
    <t>Errore standard</t>
  </si>
  <si>
    <t>Mediana</t>
  </si>
  <si>
    <t>Moda</t>
  </si>
  <si>
    <t>Deviazione standard</t>
  </si>
  <si>
    <t>Varianza campionaria</t>
  </si>
  <si>
    <t>Curtosi</t>
  </si>
  <si>
    <t>Asimmetria</t>
  </si>
  <si>
    <t>Intervallo</t>
  </si>
  <si>
    <t>Minimo</t>
  </si>
  <si>
    <t>Massimo</t>
  </si>
  <si>
    <t>Somma</t>
  </si>
  <si>
    <t>Conteggio</t>
  </si>
  <si>
    <t>Normal distribution</t>
  </si>
  <si>
    <t>Column Duration</t>
  </si>
  <si>
    <t>Absolute frequency</t>
  </si>
  <si>
    <t>Frequency duration</t>
  </si>
  <si>
    <t>Number of trades</t>
  </si>
  <si>
    <t xml:space="preserve">Distribuzioni marginali </t>
  </si>
  <si>
    <t>(più elementi)</t>
  </si>
  <si>
    <t>Conteggio di Quantity</t>
  </si>
  <si>
    <t>Probabilità di acquisti in Asia con quantità &lt;= 8</t>
  </si>
  <si>
    <t>Probabilità di acquisti esatti a 7 nel Regno Unito</t>
  </si>
  <si>
    <t xml:space="preserve">La distribuzione dei dati non sembra seguire completamente un modello normale. I valori di riferimento come la media (449,795), la moda (623) e la mediana (444) evidenziano un'asimmetria significativa. Questa discrepanza tra tali valori suggerisce che i dati potrebbero non essere distribuiti simmetricamente come ci si aspetterebbe in una distribuzione normale. Inoltre, considerando anche la deviazione standard (222,7933), si può notare una forte dispersione dei dati rispetto alla media, confermando ulteriormente la non normalità dei dati.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</si>
</sst>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_-[$$-409]* #,##0.00000_ ;_-[$$-409]* \-#,##0.00000\ ;_-[$$-409]* &quot;-&quot;?????_ ;_-@_ "/>
  </numFmts>
  <fonts count="13">
    <font>
      <sz val="10"/>
      <color rgb="FF000000"/>
      <name val="Arial"/>
      <scheme val="minor"/>
    </font>
    <font>
      <b/>
      <sz val="14"/>
      <color rgb="FF000000"/>
      <name val="Calibri"/>
    </font>
    <font>
      <sz val="10"/>
      <color rgb="FF000000"/>
      <name val="Monospace"/>
    </font>
    <font>
      <sz val="10"/>
      <color rgb="FF000000"/>
      <name val="Calibri"/>
    </font>
    <font>
      <sz val="10"/>
      <color theme="1"/>
      <name val="Calibri"/>
    </font>
    <font>
      <sz val="11"/>
      <color rgb="FF000000"/>
      <name val="Monospace"/>
    </font>
    <font>
      <sz val="10"/>
      <color rgb="FF303F9F"/>
      <name val="Monospace"/>
    </font>
    <font>
      <sz val="10"/>
      <color theme="1"/>
      <name val="Inherit"/>
    </font>
    <font>
      <sz val="10"/>
      <color theme="1"/>
      <name val="Monospace"/>
    </font>
    <font>
      <sz val="12"/>
      <color rgb="FF0070C0"/>
      <name val="Comics Sans MS"/>
    </font>
    <font>
      <sz val="10"/>
      <color rgb="FF000000"/>
      <name val="Arial"/>
      <family val="2"/>
      <scheme val="minor"/>
    </font>
    <font>
      <sz val="10"/>
      <color rgb="FF000000"/>
      <name val="Arial"/>
      <scheme val="minor"/>
    </font>
    <font>
      <sz val="10"/>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0"/>
        <bgColor rgb="FFF7F7F7"/>
      </patternFill>
    </fill>
    <fill>
      <patternFill patternType="solid">
        <fgColor them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bottom style="double">
        <color indexed="64"/>
      </bottom>
      <diagonal/>
    </border>
    <border>
      <left style="thin">
        <color indexed="64"/>
      </left>
      <right/>
      <top/>
      <bottom/>
      <diagonal/>
    </border>
    <border>
      <left/>
      <right style="double">
        <color indexed="64"/>
      </right>
      <top style="thin">
        <color indexed="64"/>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style="double">
        <color indexed="64"/>
      </left>
      <right/>
      <top/>
      <bottom/>
      <diagonal/>
    </border>
  </borders>
  <cellStyleXfs count="2">
    <xf numFmtId="0" fontId="0" fillId="0" borderId="0"/>
    <xf numFmtId="9" fontId="11" fillId="0" borderId="0" applyFont="0" applyFill="0" applyBorder="0" applyAlignment="0" applyProtection="0"/>
  </cellStyleXfs>
  <cellXfs count="56">
    <xf numFmtId="0" fontId="0" fillId="0" borderId="0" xfId="0"/>
    <xf numFmtId="0" fontId="3" fillId="0" borderId="1" xfId="0" applyFont="1" applyBorder="1"/>
    <xf numFmtId="0" fontId="0" fillId="2" borderId="0" xfId="0" applyFill="1"/>
    <xf numFmtId="0" fontId="4" fillId="2" borderId="0" xfId="0" applyFont="1" applyFill="1"/>
    <xf numFmtId="0" fontId="0" fillId="2" borderId="0" xfId="0" applyFill="1" applyAlignment="1">
      <alignment horizontal="left"/>
    </xf>
    <xf numFmtId="0" fontId="10" fillId="2" borderId="0" xfId="0" applyFont="1" applyFill="1"/>
    <xf numFmtId="9" fontId="0" fillId="2" borderId="0" xfId="1" applyFont="1" applyFill="1"/>
    <xf numFmtId="0" fontId="9" fillId="2" borderId="0" xfId="0" applyFont="1" applyFill="1" applyAlignment="1">
      <alignment vertical="center"/>
    </xf>
    <xf numFmtId="0" fontId="1" fillId="4" borderId="0" xfId="0" applyFont="1" applyFill="1"/>
    <xf numFmtId="0" fontId="0" fillId="4" borderId="0" xfId="0" applyFill="1"/>
    <xf numFmtId="0" fontId="4" fillId="4" borderId="0" xfId="0" applyFont="1" applyFill="1"/>
    <xf numFmtId="0" fontId="12" fillId="0" borderId="2" xfId="0" applyFont="1" applyBorder="1"/>
    <xf numFmtId="0" fontId="12" fillId="0" borderId="0" xfId="0" applyFont="1"/>
    <xf numFmtId="0" fontId="4" fillId="2" borderId="9" xfId="0" applyFont="1" applyFill="1" applyBorder="1"/>
    <xf numFmtId="0" fontId="9" fillId="0" borderId="12" xfId="0" applyFont="1" applyBorder="1" applyAlignment="1">
      <alignment horizontal="center" vertical="center"/>
    </xf>
    <xf numFmtId="0" fontId="9" fillId="0" borderId="11" xfId="0" applyFont="1" applyBorder="1" applyAlignment="1">
      <alignment horizontal="center" vertical="center"/>
    </xf>
    <xf numFmtId="0" fontId="9" fillId="0" borderId="14" xfId="0" applyFont="1" applyBorder="1" applyAlignment="1">
      <alignment horizontal="center" vertical="center"/>
    </xf>
    <xf numFmtId="0" fontId="9" fillId="2" borderId="17" xfId="0" applyFont="1" applyFill="1" applyBorder="1" applyAlignment="1">
      <alignment vertical="center"/>
    </xf>
    <xf numFmtId="0" fontId="3" fillId="0" borderId="1" xfId="0" applyFont="1" applyBorder="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9" fillId="0" borderId="10" xfId="0" applyFont="1" applyBorder="1" applyAlignment="1">
      <alignment horizontal="center" vertical="center"/>
    </xf>
    <xf numFmtId="0" fontId="3" fillId="0" borderId="3" xfId="0" applyFont="1" applyBorder="1" applyAlignment="1">
      <alignment horizontal="center" vertical="center"/>
    </xf>
    <xf numFmtId="0" fontId="2" fillId="2" borderId="0" xfId="0" applyFont="1" applyFill="1" applyAlignment="1">
      <alignment horizontal="center" vertical="center" wrapText="1"/>
    </xf>
    <xf numFmtId="164" fontId="6" fillId="2" borderId="0" xfId="0" applyNumberFormat="1" applyFont="1" applyFill="1" applyAlignment="1">
      <alignment horizontal="center" vertical="center" wrapText="1"/>
    </xf>
    <xf numFmtId="0" fontId="6" fillId="2" borderId="0" xfId="0" applyFont="1" applyFill="1" applyAlignment="1">
      <alignment horizontal="center" vertical="center" wrapText="1"/>
    </xf>
    <xf numFmtId="164" fontId="7" fillId="2" borderId="0" xfId="0" applyNumberFormat="1" applyFont="1" applyFill="1" applyAlignment="1">
      <alignment horizontal="center" vertical="center"/>
    </xf>
    <xf numFmtId="0" fontId="5" fillId="3" borderId="0" xfId="0" applyFont="1" applyFill="1" applyAlignment="1">
      <alignment horizontal="center" vertical="center" wrapText="1"/>
    </xf>
    <xf numFmtId="164" fontId="8" fillId="2" borderId="0" xfId="0" applyNumberFormat="1" applyFont="1" applyFill="1" applyAlignment="1">
      <alignment horizontal="center" vertical="center"/>
    </xf>
    <xf numFmtId="164" fontId="0" fillId="2" borderId="0" xfId="0" applyNumberFormat="1" applyFill="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165" fontId="0" fillId="2" borderId="0" xfId="0" applyNumberFormat="1" applyFill="1" applyAlignment="1">
      <alignment horizontal="center" vertical="center"/>
    </xf>
    <xf numFmtId="165" fontId="0" fillId="0" borderId="0" xfId="0" applyNumberFormat="1" applyAlignment="1">
      <alignment horizontal="center" vertical="center"/>
    </xf>
    <xf numFmtId="0" fontId="10" fillId="2" borderId="0" xfId="0" applyFont="1" applyFill="1" applyAlignment="1">
      <alignment wrapText="1"/>
    </xf>
    <xf numFmtId="0" fontId="12" fillId="2" borderId="1" xfId="0" applyFont="1" applyFill="1" applyBorder="1" applyAlignment="1">
      <alignment wrapText="1"/>
    </xf>
    <xf numFmtId="0" fontId="12" fillId="2" borderId="0" xfId="0" applyFont="1" applyFill="1" applyAlignment="1">
      <alignment wrapText="1"/>
    </xf>
    <xf numFmtId="0" fontId="12" fillId="0" borderId="6" xfId="0" applyFont="1" applyBorder="1" applyAlignment="1">
      <alignment horizontal="right"/>
    </xf>
    <xf numFmtId="0" fontId="12" fillId="0" borderId="2" xfId="0" applyFont="1" applyBorder="1" applyAlignment="1">
      <alignment horizontal="right"/>
    </xf>
    <xf numFmtId="0" fontId="9" fillId="0" borderId="16" xfId="0" applyFont="1" applyBorder="1" applyAlignment="1">
      <alignment horizontal="center" vertical="center"/>
    </xf>
    <xf numFmtId="0" fontId="9" fillId="0" borderId="18" xfId="0" applyFont="1" applyBorder="1" applyAlignment="1">
      <alignment horizontal="center" vertical="center"/>
    </xf>
    <xf numFmtId="0" fontId="9" fillId="0" borderId="20" xfId="0" applyFont="1" applyBorder="1" applyAlignment="1">
      <alignment horizontal="center" vertical="center"/>
    </xf>
    <xf numFmtId="0" fontId="9" fillId="0" borderId="13" xfId="0" applyFont="1" applyBorder="1" applyAlignment="1">
      <alignment horizontal="center" vertical="center"/>
    </xf>
    <xf numFmtId="0" fontId="9" fillId="0" borderId="19" xfId="0" applyFont="1" applyBorder="1" applyAlignment="1">
      <alignment horizontal="center" vertical="center"/>
    </xf>
    <xf numFmtId="0" fontId="9" fillId="0" borderId="15" xfId="0" applyFont="1" applyBorder="1" applyAlignment="1">
      <alignment horizontal="center" vertical="center"/>
    </xf>
    <xf numFmtId="0" fontId="9" fillId="0" borderId="17" xfId="0" applyFont="1" applyBorder="1" applyAlignment="1">
      <alignment horizontal="center" vertical="center"/>
    </xf>
    <xf numFmtId="0" fontId="9" fillId="0" borderId="8" xfId="0" applyFont="1" applyBorder="1" applyAlignment="1">
      <alignment horizontal="center" vertical="center"/>
    </xf>
    <xf numFmtId="0" fontId="12" fillId="0" borderId="5" xfId="0" applyFont="1" applyBorder="1" applyAlignment="1">
      <alignment horizontal="center"/>
    </xf>
    <xf numFmtId="0" fontId="12" fillId="0" borderId="4" xfId="0" applyFont="1" applyBorder="1" applyAlignment="1">
      <alignment horizontal="center"/>
    </xf>
    <xf numFmtId="0" fontId="12" fillId="0" borderId="7" xfId="0" applyFont="1" applyBorder="1" applyAlignment="1">
      <alignment horizontal="center"/>
    </xf>
    <xf numFmtId="9" fontId="12" fillId="0" borderId="5" xfId="1" applyFont="1" applyBorder="1" applyAlignment="1">
      <alignment horizontal="center"/>
    </xf>
    <xf numFmtId="9" fontId="12" fillId="0" borderId="4" xfId="1" applyFont="1" applyBorder="1" applyAlignment="1">
      <alignment horizontal="center"/>
    </xf>
    <xf numFmtId="9" fontId="12" fillId="0" borderId="7" xfId="1" applyFont="1" applyBorder="1" applyAlignment="1">
      <alignment horizontal="center"/>
    </xf>
  </cellXfs>
  <cellStyles count="2">
    <cellStyle name="Normale" xfId="0" builtinId="0"/>
    <cellStyle name="Percentuale" xfId="1" builtinId="5"/>
  </cellStyles>
  <dxfs count="12">
    <dxf>
      <font>
        <name val="Calibri"/>
        <family val="2"/>
        <scheme val="none"/>
      </font>
    </dxf>
    <dxf>
      <font>
        <name val="Calibri"/>
        <family val="2"/>
        <scheme val="none"/>
      </font>
    </dxf>
    <dxf>
      <font>
        <name val="Calibri"/>
        <family val="2"/>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Calibri" panose="020F0502020204030204" pitchFamily="34" charset="0"/>
                <a:ea typeface="+mj-ea"/>
                <a:cs typeface="Calibri" panose="020F0502020204030204" pitchFamily="34" charset="0"/>
              </a:defRPr>
            </a:pPr>
            <a:r>
              <a:rPr lang="it-IT" sz="2000" b="0" i="0" u="none" strike="noStrike" cap="none" normalizeH="0" baseline="0">
                <a:latin typeface="Calibri" panose="020F0502020204030204" pitchFamily="34" charset="0"/>
                <a:cs typeface="Calibri" panose="020F0502020204030204" pitchFamily="34" charset="0"/>
              </a:rPr>
              <a:t>Time frequencies</a:t>
            </a:r>
            <a:endParaRPr lang="it-IT">
              <a:latin typeface="Calibri" panose="020F0502020204030204" pitchFamily="34" charset="0"/>
              <a:cs typeface="Calibri" panose="020F0502020204030204" pitchFamily="34" charset="0"/>
            </a:endParaRPr>
          </a:p>
        </c:rich>
      </c:tx>
      <c:layout>
        <c:manualLayout>
          <c:xMode val="edge"/>
          <c:yMode val="edge"/>
          <c:x val="0.32973132578556241"/>
          <c:y val="5.3997923156801658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Calibri" panose="020F0502020204030204" pitchFamily="34" charset="0"/>
              <a:ea typeface="+mj-ea"/>
              <a:cs typeface="Calibri" panose="020F0502020204030204" pitchFamily="34" charset="0"/>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cat>
            <c:numRef>
              <c:f>'Profit insights'!$F$2:$F$11</c:f>
              <c:numCache>
                <c:formatCode>General</c:formatCode>
                <c:ptCount val="10"/>
                <c:pt idx="0">
                  <c:v>30</c:v>
                </c:pt>
                <c:pt idx="1">
                  <c:v>130</c:v>
                </c:pt>
                <c:pt idx="2">
                  <c:v>230</c:v>
                </c:pt>
                <c:pt idx="3">
                  <c:v>330</c:v>
                </c:pt>
                <c:pt idx="4">
                  <c:v>430</c:v>
                </c:pt>
                <c:pt idx="5">
                  <c:v>530</c:v>
                </c:pt>
                <c:pt idx="6">
                  <c:v>630</c:v>
                </c:pt>
                <c:pt idx="7">
                  <c:v>730</c:v>
                </c:pt>
                <c:pt idx="8">
                  <c:v>830</c:v>
                </c:pt>
                <c:pt idx="9">
                  <c:v>862</c:v>
                </c:pt>
              </c:numCache>
            </c:numRef>
          </c:cat>
          <c:val>
            <c:numRef>
              <c:f>'Profit insights'!$G$2:$G$11</c:f>
              <c:numCache>
                <c:formatCode>General</c:formatCode>
                <c:ptCount val="10"/>
                <c:pt idx="0">
                  <c:v>1</c:v>
                </c:pt>
                <c:pt idx="1">
                  <c:v>15</c:v>
                </c:pt>
                <c:pt idx="2">
                  <c:v>25</c:v>
                </c:pt>
                <c:pt idx="3">
                  <c:v>28</c:v>
                </c:pt>
                <c:pt idx="4">
                  <c:v>26</c:v>
                </c:pt>
                <c:pt idx="5">
                  <c:v>25</c:v>
                </c:pt>
                <c:pt idx="6">
                  <c:v>31</c:v>
                </c:pt>
                <c:pt idx="7">
                  <c:v>23</c:v>
                </c:pt>
                <c:pt idx="8">
                  <c:v>22</c:v>
                </c:pt>
                <c:pt idx="9">
                  <c:v>4</c:v>
                </c:pt>
              </c:numCache>
            </c:numRef>
          </c:val>
          <c:extLst>
            <c:ext xmlns:c16="http://schemas.microsoft.com/office/drawing/2014/chart" uri="{C3380CC4-5D6E-409C-BE32-E72D297353CC}">
              <c16:uniqueId val="{00000000-24E5-493B-A0D4-0EEF5093E1F4}"/>
            </c:ext>
          </c:extLst>
        </c:ser>
        <c:dLbls>
          <c:showLegendKey val="0"/>
          <c:showVal val="0"/>
          <c:showCatName val="0"/>
          <c:showSerName val="0"/>
          <c:showPercent val="0"/>
          <c:showBubbleSize val="0"/>
        </c:dLbls>
        <c:gapWidth val="199"/>
        <c:axId val="2077214735"/>
        <c:axId val="93792271"/>
      </c:barChart>
      <c:catAx>
        <c:axId val="207721473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it-IT">
                    <a:latin typeface="Calibri" panose="020F0502020204030204" pitchFamily="34" charset="0"/>
                    <a:cs typeface="Calibri" panose="020F0502020204030204" pitchFamily="34" charset="0"/>
                  </a:rPr>
                  <a:t>duration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crossAx val="93792271"/>
        <c:crosses val="autoZero"/>
        <c:auto val="1"/>
        <c:lblAlgn val="ctr"/>
        <c:lblOffset val="100"/>
        <c:noMultiLvlLbl val="0"/>
      </c:catAx>
      <c:valAx>
        <c:axId val="93792271"/>
        <c:scaling>
          <c:orientation val="minMax"/>
          <c:max val="3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it-IT">
                    <a:latin typeface="Calibri" panose="020F0502020204030204" pitchFamily="34" charset="0"/>
                    <a:cs typeface="Calibri" panose="020F0502020204030204" pitchFamily="34" charset="0"/>
                  </a:rPr>
                  <a:t> Frequency (0-30)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crossAx val="2077214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it-IT" sz="2000"/>
              <a:t>Normal distribution</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'Profit insights'!$H$2:$H$201</c:f>
              <c:numCache>
                <c:formatCode>General</c:formatCode>
                <c:ptCount val="200"/>
                <c:pt idx="0">
                  <c:v>0.18612022240363449</c:v>
                </c:pt>
                <c:pt idx="1">
                  <c:v>0.95967554326529791</c:v>
                </c:pt>
                <c:pt idx="2">
                  <c:v>0.49857644523770184</c:v>
                </c:pt>
                <c:pt idx="3">
                  <c:v>0.26078393486826834</c:v>
                </c:pt>
                <c:pt idx="4">
                  <c:v>0.78549593394728467</c:v>
                </c:pt>
                <c:pt idx="5">
                  <c:v>0.48246634231497426</c:v>
                </c:pt>
                <c:pt idx="6">
                  <c:v>0.46460088710321146</c:v>
                </c:pt>
                <c:pt idx="7">
                  <c:v>0.42383824794209546</c:v>
                </c:pt>
                <c:pt idx="8">
                  <c:v>0.70986877772623258</c:v>
                </c:pt>
                <c:pt idx="9">
                  <c:v>0.41157196708218374</c:v>
                </c:pt>
                <c:pt idx="10">
                  <c:v>0.73395436828992455</c:v>
                </c:pt>
                <c:pt idx="11">
                  <c:v>0.56807754184164194</c:v>
                </c:pt>
                <c:pt idx="12">
                  <c:v>6.3052107801330901E-2</c:v>
                </c:pt>
                <c:pt idx="13">
                  <c:v>0.83631020592584371</c:v>
                </c:pt>
                <c:pt idx="14">
                  <c:v>0.20597437497636367</c:v>
                </c:pt>
                <c:pt idx="15">
                  <c:v>4.7579593250984001E-2</c:v>
                </c:pt>
                <c:pt idx="16">
                  <c:v>0.9194410103267886</c:v>
                </c:pt>
                <c:pt idx="17">
                  <c:v>0.78154587557738386</c:v>
                </c:pt>
                <c:pt idx="18">
                  <c:v>0.9678553289590075</c:v>
                </c:pt>
                <c:pt idx="19">
                  <c:v>0.79582416556248048</c:v>
                </c:pt>
                <c:pt idx="20">
                  <c:v>0.6670612758378992</c:v>
                </c:pt>
                <c:pt idx="21">
                  <c:v>0.87676054945768678</c:v>
                </c:pt>
                <c:pt idx="22">
                  <c:v>0.66869093180947914</c:v>
                </c:pt>
                <c:pt idx="23">
                  <c:v>0.16975773748345369</c:v>
                </c:pt>
                <c:pt idx="24">
                  <c:v>3.6728751576747688E-2</c:v>
                </c:pt>
                <c:pt idx="25">
                  <c:v>0.13790569017132268</c:v>
                </c:pt>
                <c:pt idx="26">
                  <c:v>0.52720554104826478</c:v>
                </c:pt>
                <c:pt idx="27">
                  <c:v>0.68480783068157247</c:v>
                </c:pt>
                <c:pt idx="28">
                  <c:v>0.61167735078759855</c:v>
                </c:pt>
                <c:pt idx="29">
                  <c:v>0.85547274105707571</c:v>
                </c:pt>
                <c:pt idx="30">
                  <c:v>0.3890280379373825</c:v>
                </c:pt>
                <c:pt idx="31">
                  <c:v>0.93936210195998149</c:v>
                </c:pt>
                <c:pt idx="32">
                  <c:v>0.58739731290585717</c:v>
                </c:pt>
                <c:pt idx="33">
                  <c:v>0.75978441243641459</c:v>
                </c:pt>
                <c:pt idx="34">
                  <c:v>0.4717405360769284</c:v>
                </c:pt>
                <c:pt idx="35">
                  <c:v>0.96413239035868381</c:v>
                </c:pt>
                <c:pt idx="36">
                  <c:v>7.5588157639796885E-2</c:v>
                </c:pt>
                <c:pt idx="37">
                  <c:v>0.49678583826849509</c:v>
                </c:pt>
                <c:pt idx="38">
                  <c:v>0.55746732073636607</c:v>
                </c:pt>
                <c:pt idx="39">
                  <c:v>4.4545871557699034E-2</c:v>
                </c:pt>
                <c:pt idx="40">
                  <c:v>0.9059197869772313</c:v>
                </c:pt>
                <c:pt idx="41">
                  <c:v>6.1401796069812858E-2</c:v>
                </c:pt>
                <c:pt idx="42">
                  <c:v>0.21899720072153353</c:v>
                </c:pt>
                <c:pt idx="43">
                  <c:v>0.15865338978043819</c:v>
                </c:pt>
                <c:pt idx="44">
                  <c:v>0.87584332661520781</c:v>
                </c:pt>
                <c:pt idx="45">
                  <c:v>0.89574814842203421</c:v>
                </c:pt>
                <c:pt idx="46">
                  <c:v>0.28922520684631464</c:v>
                </c:pt>
                <c:pt idx="47">
                  <c:v>0.73247919785649884</c:v>
                </c:pt>
                <c:pt idx="48">
                  <c:v>0.6304579921732405</c:v>
                </c:pt>
                <c:pt idx="49">
                  <c:v>0.46103518749573469</c:v>
                </c:pt>
                <c:pt idx="50">
                  <c:v>0.77080997608809787</c:v>
                </c:pt>
                <c:pt idx="51">
                  <c:v>0.78021993818392965</c:v>
                </c:pt>
                <c:pt idx="52">
                  <c:v>0.79709403839412862</c:v>
                </c:pt>
                <c:pt idx="53">
                  <c:v>0.2861639060240031</c:v>
                </c:pt>
                <c:pt idx="54">
                  <c:v>9.8220487246137786E-2</c:v>
                </c:pt>
                <c:pt idx="55">
                  <c:v>0.9382763363300145</c:v>
                </c:pt>
                <c:pt idx="56">
                  <c:v>0.31744437148789761</c:v>
                </c:pt>
                <c:pt idx="57">
                  <c:v>0.76256760458053352</c:v>
                </c:pt>
                <c:pt idx="58">
                  <c:v>2.9766568088785975E-2</c:v>
                </c:pt>
                <c:pt idx="59">
                  <c:v>0.80830918726365009</c:v>
                </c:pt>
                <c:pt idx="60">
                  <c:v>0.87399457944624159</c:v>
                </c:pt>
                <c:pt idx="61">
                  <c:v>0.11381678722033335</c:v>
                </c:pt>
                <c:pt idx="62">
                  <c:v>0.77352135145630152</c:v>
                </c:pt>
                <c:pt idx="63">
                  <c:v>0.22433609028744392</c:v>
                </c:pt>
                <c:pt idx="64">
                  <c:v>0.85750458016488218</c:v>
                </c:pt>
                <c:pt idx="65">
                  <c:v>0.33524190460881842</c:v>
                </c:pt>
                <c:pt idx="66">
                  <c:v>0.19342233307406859</c:v>
                </c:pt>
                <c:pt idx="67">
                  <c:v>0.13496095342579423</c:v>
                </c:pt>
                <c:pt idx="68">
                  <c:v>5.2198103573280946E-2</c:v>
                </c:pt>
                <c:pt idx="69">
                  <c:v>0.53077734576712587</c:v>
                </c:pt>
                <c:pt idx="70">
                  <c:v>0.15328397535069677</c:v>
                </c:pt>
                <c:pt idx="71">
                  <c:v>0.17782027966583888</c:v>
                </c:pt>
                <c:pt idx="72">
                  <c:v>0.26517721776751635</c:v>
                </c:pt>
                <c:pt idx="73">
                  <c:v>0.60650760217980271</c:v>
                </c:pt>
                <c:pt idx="74">
                  <c:v>0.24218837373188173</c:v>
                </c:pt>
                <c:pt idx="75">
                  <c:v>0.16083527712614881</c:v>
                </c:pt>
                <c:pt idx="76">
                  <c:v>0.702137821542131</c:v>
                </c:pt>
                <c:pt idx="77">
                  <c:v>0.85135075434718366</c:v>
                </c:pt>
                <c:pt idx="78">
                  <c:v>0.13014949213125832</c:v>
                </c:pt>
                <c:pt idx="79">
                  <c:v>0.8821641794782209</c:v>
                </c:pt>
                <c:pt idx="80">
                  <c:v>0.42383824794209546</c:v>
                </c:pt>
                <c:pt idx="81">
                  <c:v>0.88910511113114632</c:v>
                </c:pt>
                <c:pt idx="82">
                  <c:v>0.32872449071782628</c:v>
                </c:pt>
                <c:pt idx="83">
                  <c:v>0.14291036458498646</c:v>
                </c:pt>
                <c:pt idx="84">
                  <c:v>0.40634059681206425</c:v>
                </c:pt>
                <c:pt idx="85">
                  <c:v>0.13790569017132268</c:v>
                </c:pt>
                <c:pt idx="86">
                  <c:v>0.4699546818629653</c:v>
                </c:pt>
                <c:pt idx="87">
                  <c:v>0.89411507497589271</c:v>
                </c:pt>
                <c:pt idx="88">
                  <c:v>0.92530897295251036</c:v>
                </c:pt>
                <c:pt idx="89">
                  <c:v>0.90889715948861249</c:v>
                </c:pt>
                <c:pt idx="90">
                  <c:v>0.9118040719107583</c:v>
                </c:pt>
                <c:pt idx="91">
                  <c:v>0.47531391378964</c:v>
                </c:pt>
                <c:pt idx="92">
                  <c:v>0.76256760458053352</c:v>
                </c:pt>
                <c:pt idx="93">
                  <c:v>0.91672390317657748</c:v>
                </c:pt>
                <c:pt idx="94">
                  <c:v>0.93084499117798281</c:v>
                </c:pt>
                <c:pt idx="95">
                  <c:v>0.17433576897482633</c:v>
                </c:pt>
                <c:pt idx="96">
                  <c:v>0.77080997608809787</c:v>
                </c:pt>
                <c:pt idx="97">
                  <c:v>0.71446175449899452</c:v>
                </c:pt>
                <c:pt idx="98">
                  <c:v>0.44325930714203321</c:v>
                </c:pt>
                <c:pt idx="99">
                  <c:v>3.8946292955566668E-2</c:v>
                </c:pt>
                <c:pt idx="100">
                  <c:v>0.57863887935822123</c:v>
                </c:pt>
                <c:pt idx="101">
                  <c:v>4.3708317645376041E-2</c:v>
                </c:pt>
                <c:pt idx="102">
                  <c:v>0.40460046612833783</c:v>
                </c:pt>
                <c:pt idx="103">
                  <c:v>0.39765912100913048</c:v>
                </c:pt>
                <c:pt idx="104">
                  <c:v>0.93936210195998149</c:v>
                </c:pt>
                <c:pt idx="105">
                  <c:v>0.78154587557738386</c:v>
                </c:pt>
                <c:pt idx="106">
                  <c:v>7.3064308819134546E-2</c:v>
                </c:pt>
                <c:pt idx="107">
                  <c:v>9.9000184242757458E-2</c:v>
                </c:pt>
                <c:pt idx="108">
                  <c:v>0.175492421344698</c:v>
                </c:pt>
                <c:pt idx="109">
                  <c:v>0.93717545184589157</c:v>
                </c:pt>
                <c:pt idx="110">
                  <c:v>0.21112749523239063</c:v>
                </c:pt>
                <c:pt idx="111">
                  <c:v>3.3597027689952465E-2</c:v>
                </c:pt>
                <c:pt idx="112">
                  <c:v>0.36854297654224344</c:v>
                </c:pt>
                <c:pt idx="113">
                  <c:v>0.88304823005398325</c:v>
                </c:pt>
                <c:pt idx="114">
                  <c:v>0.64726659533519526</c:v>
                </c:pt>
                <c:pt idx="115">
                  <c:v>0.44148738380781405</c:v>
                </c:pt>
                <c:pt idx="116">
                  <c:v>0.34511118613792602</c:v>
                </c:pt>
                <c:pt idx="117">
                  <c:v>0.26224419098569657</c:v>
                </c:pt>
                <c:pt idx="118">
                  <c:v>0.11643239018099746</c:v>
                </c:pt>
                <c:pt idx="119">
                  <c:v>0.49141455014077196</c:v>
                </c:pt>
                <c:pt idx="120">
                  <c:v>0.18253411531999533</c:v>
                </c:pt>
                <c:pt idx="121">
                  <c:v>3.9326272139616446E-2</c:v>
                </c:pt>
                <c:pt idx="122">
                  <c:v>0.75557650029708689</c:v>
                </c:pt>
                <c:pt idx="123">
                  <c:v>0.10871180622083704</c:v>
                </c:pt>
                <c:pt idx="124">
                  <c:v>0.90440445048609197</c:v>
                </c:pt>
                <c:pt idx="125">
                  <c:v>9.0669658772303055E-2</c:v>
                </c:pt>
                <c:pt idx="126">
                  <c:v>0.76395253383683637</c:v>
                </c:pt>
                <c:pt idx="127">
                  <c:v>0.42208110376102714</c:v>
                </c:pt>
                <c:pt idx="128">
                  <c:v>0.91533977727982274</c:v>
                </c:pt>
                <c:pt idx="129">
                  <c:v>0.95080153778322873</c:v>
                </c:pt>
                <c:pt idx="130">
                  <c:v>0.29384580657808718</c:v>
                </c:pt>
                <c:pt idx="131">
                  <c:v>0.83741621057881066</c:v>
                </c:pt>
                <c:pt idx="132">
                  <c:v>0.86348375148010181</c:v>
                </c:pt>
                <c:pt idx="133">
                  <c:v>0.25211108353062167</c:v>
                </c:pt>
                <c:pt idx="134">
                  <c:v>0.91533977727982274</c:v>
                </c:pt>
                <c:pt idx="135">
                  <c:v>0.72203888539146677</c:v>
                </c:pt>
                <c:pt idx="136">
                  <c:v>0.10377360034229909</c:v>
                </c:pt>
                <c:pt idx="137">
                  <c:v>0.53434667526060431</c:v>
                </c:pt>
                <c:pt idx="138">
                  <c:v>8.6350930935812462E-2</c:v>
                </c:pt>
                <c:pt idx="139">
                  <c:v>0.23939270178771951</c:v>
                </c:pt>
                <c:pt idx="140">
                  <c:v>0.6555666732737766</c:v>
                </c:pt>
                <c:pt idx="141">
                  <c:v>0.17782027966583888</c:v>
                </c:pt>
                <c:pt idx="142">
                  <c:v>0.94506902089897205</c:v>
                </c:pt>
                <c:pt idx="143">
                  <c:v>7.1214128529967613E-2</c:v>
                </c:pt>
                <c:pt idx="144">
                  <c:v>0.69901935312579022</c:v>
                </c:pt>
                <c:pt idx="145">
                  <c:v>0.26078393486826834</c:v>
                </c:pt>
                <c:pt idx="146">
                  <c:v>0.5111094770236031</c:v>
                </c:pt>
                <c:pt idx="147">
                  <c:v>0.42911863734426114</c:v>
                </c:pt>
                <c:pt idx="148">
                  <c:v>0.37023676943920736</c:v>
                </c:pt>
                <c:pt idx="149">
                  <c:v>0.19713803515314696</c:v>
                </c:pt>
                <c:pt idx="150">
                  <c:v>5.1720801624204192E-2</c:v>
                </c:pt>
                <c:pt idx="151">
                  <c:v>0.37533314624469655</c:v>
                </c:pt>
                <c:pt idx="152">
                  <c:v>0.8702397144680134</c:v>
                </c:pt>
                <c:pt idx="153">
                  <c:v>0.27857872876428941</c:v>
                </c:pt>
                <c:pt idx="154">
                  <c:v>0.94751865151633186</c:v>
                </c:pt>
                <c:pt idx="155">
                  <c:v>0.44680652490900818</c:v>
                </c:pt>
                <c:pt idx="156">
                  <c:v>8.287104715305732E-2</c:v>
                </c:pt>
                <c:pt idx="157">
                  <c:v>0.48783449597070155</c:v>
                </c:pt>
                <c:pt idx="158">
                  <c:v>0.41857149833881446</c:v>
                </c:pt>
                <c:pt idx="159">
                  <c:v>0.31904579064991623</c:v>
                </c:pt>
                <c:pt idx="160">
                  <c:v>0.86737319403555735</c:v>
                </c:pt>
                <c:pt idx="161">
                  <c:v>0.16749790165062561</c:v>
                </c:pt>
                <c:pt idx="162">
                  <c:v>8.7773076155726382E-2</c:v>
                </c:pt>
                <c:pt idx="163">
                  <c:v>0.86446334870242425</c:v>
                </c:pt>
                <c:pt idx="164">
                  <c:v>0.34016285693318205</c:v>
                </c:pt>
                <c:pt idx="165">
                  <c:v>0.14392584686950749</c:v>
                </c:pt>
                <c:pt idx="166">
                  <c:v>0.516478141157101</c:v>
                </c:pt>
                <c:pt idx="167">
                  <c:v>8.4250123272988781E-2</c:v>
                </c:pt>
                <c:pt idx="168">
                  <c:v>8.4250123272988781E-2</c:v>
                </c:pt>
                <c:pt idx="169">
                  <c:v>0.90667077587688671</c:v>
                </c:pt>
                <c:pt idx="170">
                  <c:v>0.662153445684316</c:v>
                </c:pt>
                <c:pt idx="171">
                  <c:v>0.69745461913720608</c:v>
                </c:pt>
                <c:pt idx="172">
                  <c:v>0.16083527712614881</c:v>
                </c:pt>
                <c:pt idx="173">
                  <c:v>0.91323133978720605</c:v>
                </c:pt>
                <c:pt idx="174">
                  <c:v>0.95928467935038819</c:v>
                </c:pt>
                <c:pt idx="175">
                  <c:v>0.10622197640180783</c:v>
                </c:pt>
                <c:pt idx="176">
                  <c:v>0.93936210195998149</c:v>
                </c:pt>
                <c:pt idx="177">
                  <c:v>0.57160378674500179</c:v>
                </c:pt>
                <c:pt idx="178">
                  <c:v>0.88038191676830757</c:v>
                </c:pt>
                <c:pt idx="179">
                  <c:v>0.84502176388349204</c:v>
                </c:pt>
                <c:pt idx="180">
                  <c:v>0.59088879581751907</c:v>
                </c:pt>
                <c:pt idx="181">
                  <c:v>0.16303666191667104</c:v>
                </c:pt>
                <c:pt idx="182">
                  <c:v>0.22974809572193339</c:v>
                </c:pt>
                <c:pt idx="183">
                  <c:v>0.5182670802966145</c:v>
                </c:pt>
                <c:pt idx="184">
                  <c:v>0.73395436828992455</c:v>
                </c:pt>
                <c:pt idx="185">
                  <c:v>4.8476123926246936E-2</c:v>
                </c:pt>
                <c:pt idx="186">
                  <c:v>0.90889715948861249</c:v>
                </c:pt>
                <c:pt idx="187">
                  <c:v>0.78154587557738386</c:v>
                </c:pt>
                <c:pt idx="188">
                  <c:v>0.31425178680774235</c:v>
                </c:pt>
                <c:pt idx="189">
                  <c:v>0.91251987825444481</c:v>
                </c:pt>
                <c:pt idx="190">
                  <c:v>0.35843482767165968</c:v>
                </c:pt>
                <c:pt idx="191">
                  <c:v>0.11381678722033335</c:v>
                </c:pt>
                <c:pt idx="192">
                  <c:v>0.67679086111529252</c:v>
                </c:pt>
                <c:pt idx="193">
                  <c:v>0.63384093124713525</c:v>
                </c:pt>
                <c:pt idx="194">
                  <c:v>0.6555666732737766</c:v>
                </c:pt>
                <c:pt idx="195">
                  <c:v>0.87676054945768678</c:v>
                </c:pt>
                <c:pt idx="196">
                  <c:v>0.73981355861192499</c:v>
                </c:pt>
                <c:pt idx="197">
                  <c:v>9.5908399631086674E-2</c:v>
                </c:pt>
                <c:pt idx="198">
                  <c:v>0.24359281867895283</c:v>
                </c:pt>
                <c:pt idx="199">
                  <c:v>0.54681571738099644</c:v>
                </c:pt>
              </c:numCache>
            </c:numRef>
          </c:yVal>
          <c:smooth val="0"/>
          <c:extLst>
            <c:ext xmlns:c16="http://schemas.microsoft.com/office/drawing/2014/chart" uri="{C3380CC4-5D6E-409C-BE32-E72D297353CC}">
              <c16:uniqueId val="{00000000-8F99-4FCC-8369-41A92FEC0442}"/>
            </c:ext>
          </c:extLst>
        </c:ser>
        <c:dLbls>
          <c:showLegendKey val="0"/>
          <c:showVal val="0"/>
          <c:showCatName val="0"/>
          <c:showSerName val="0"/>
          <c:showPercent val="0"/>
          <c:showBubbleSize val="0"/>
        </c:dLbls>
        <c:axId val="102760831"/>
        <c:axId val="1864920383"/>
      </c:scatterChart>
      <c:valAx>
        <c:axId val="1027608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r>
                  <a:rPr lang="it-IT"/>
                  <a:t>Frequency</a:t>
                </a:r>
                <a:r>
                  <a:rPr lang="it-IT" baseline="0"/>
                  <a:t> duration</a:t>
                </a:r>
              </a:p>
            </c:rich>
          </c:tx>
          <c:layout>
            <c:manualLayout>
              <c:xMode val="edge"/>
              <c:yMode val="edge"/>
              <c:x val="0.37726854515128455"/>
              <c:y val="0.89047005487950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crossAx val="1864920383"/>
        <c:crosses val="autoZero"/>
        <c:crossBetween val="midCat"/>
      </c:valAx>
      <c:valAx>
        <c:axId val="1864920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it-IT"/>
          </a:p>
        </c:txPr>
        <c:crossAx val="1027608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cs typeface="Calibri" panose="020F0502020204030204" pitchFamily="34" charset="0"/>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261938</xdr:colOff>
      <xdr:row>0</xdr:row>
      <xdr:rowOff>152400</xdr:rowOff>
    </xdr:from>
    <xdr:to>
      <xdr:col>15</xdr:col>
      <xdr:colOff>542925</xdr:colOff>
      <xdr:row>19</xdr:row>
      <xdr:rowOff>47624</xdr:rowOff>
    </xdr:to>
    <xdr:graphicFrame macro="">
      <xdr:nvGraphicFramePr>
        <xdr:cNvPr id="5" name="Grafico 4">
          <a:extLst>
            <a:ext uri="{FF2B5EF4-FFF2-40B4-BE49-F238E27FC236}">
              <a16:creationId xmlns:a16="http://schemas.microsoft.com/office/drawing/2014/main" id="{12F98478-8AEB-3B3B-6806-E131892D6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547686</xdr:colOff>
      <xdr:row>0</xdr:row>
      <xdr:rowOff>142874</xdr:rowOff>
    </xdr:from>
    <xdr:to>
      <xdr:col>22</xdr:col>
      <xdr:colOff>590549</xdr:colOff>
      <xdr:row>19</xdr:row>
      <xdr:rowOff>47624</xdr:rowOff>
    </xdr:to>
    <xdr:graphicFrame macro="">
      <xdr:nvGraphicFramePr>
        <xdr:cNvPr id="7" name="Grafico 6">
          <a:extLst>
            <a:ext uri="{FF2B5EF4-FFF2-40B4-BE49-F238E27FC236}">
              <a16:creationId xmlns:a16="http://schemas.microsoft.com/office/drawing/2014/main" id="{EA626EFF-7F7B-C4B6-8E43-BB1EB901D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G Rig" refreshedDate="45219.041702893519" createdVersion="8" refreshedVersion="8" minRefreshableVersion="3" recordCount="200" xr:uid="{299416F5-5D66-4CCA-A24C-2414BECE72F1}">
  <cacheSource type="worksheet">
    <worksheetSource ref="A1:H201" sheet="My trades"/>
  </cacheSource>
  <cacheFields count="8">
    <cacheField name="Trade" numFmtId="0">
      <sharedItems/>
    </cacheField>
    <cacheField name="Stock exchange" numFmtId="0">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6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ount="10">
        <n v="7"/>
        <n v="2"/>
        <n v="6"/>
        <n v="1"/>
        <n v="9"/>
        <n v="3"/>
        <n v="4"/>
        <n v="10"/>
        <n v="5"/>
        <n v="8"/>
      </sharedItems>
    </cacheField>
    <cacheField name="Buy Price" numFmtId="0">
      <sharedItems containsSemiMixedTypes="0" containsString="0" containsNumber="1" minValue="2.2027610408179498E-3" maxValue="0.98933192835650696"/>
    </cacheField>
    <cacheField name="Date sold" numFmtId="16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G Rig" refreshedDate="45224.577745601855" createdVersion="8" refreshedVersion="8" minRefreshableVersion="3" recordCount="200" xr:uid="{6677A9C5-52C6-4632-9360-52E741E27406}">
  <cacheSource type="worksheet">
    <worksheetSource ref="A1:D201" sheet="Stock exchanges"/>
  </cacheSource>
  <cacheFields count="4">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Stock exchange" numFmtId="0">
      <sharedItems/>
    </cacheField>
    <cacheField name="Quantity" numFmtId="0">
      <sharedItems containsSemiMixedTypes="0" containsString="0" containsNumber="1" containsInteger="1" minValue="1" maxValue="10"/>
    </cacheField>
    <cacheField name="Mandatory to pay tax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gfgcfxt"/>
    <s v="Bombay Stock Exchange"/>
    <x v="0"/>
    <d v="2022-10-07T00:00:00"/>
    <x v="0"/>
    <n v="0.28318547112501802"/>
    <d v="2023-06-15T00:00:00"/>
    <n v="0.557129814707503"/>
  </r>
  <r>
    <s v="aieoltom"/>
    <s v="Tehran Stock Exchange"/>
    <x v="1"/>
    <d v="2021-01-04T00:00:00"/>
    <x v="1"/>
    <n v="0.64142747007026002"/>
    <d v="2023-04-23T00:00:00"/>
    <n v="0.88983597888511301"/>
  </r>
  <r>
    <s v="almuieaq"/>
    <s v="National Stock Exchange"/>
    <x v="0"/>
    <d v="2021-11-19T00:00:00"/>
    <x v="2"/>
    <n v="0.98092817996517101"/>
    <d v="2023-02-11T00:00:00"/>
    <n v="0.72256312699759195"/>
  </r>
  <r>
    <s v="apxkynfx"/>
    <s v="SIX Swiss Exchange"/>
    <x v="2"/>
    <d v="2022-04-13T00:00:00"/>
    <x v="3"/>
    <n v="0.46027529609517198"/>
    <d v="2023-02-14T00:00:00"/>
    <n v="0.82793169583258497"/>
  </r>
  <r>
    <s v="bbjeprsq"/>
    <s v="Bombay Stock Exchange"/>
    <x v="0"/>
    <d v="2021-06-04T00:00:00"/>
    <x v="4"/>
    <n v="0.55179844990216698"/>
    <d v="2023-02-20T00:00:00"/>
    <n v="0.19789786446941801"/>
  </r>
  <r>
    <s v="bcizkhng"/>
    <s v="Euronext"/>
    <x v="3"/>
    <d v="2021-11-29T00:00:00"/>
    <x v="3"/>
    <n v="0.30386848867018701"/>
    <d v="2023-02-12T00:00:00"/>
    <n v="0.97814412656590199"/>
  </r>
  <r>
    <s v="bdkloegq"/>
    <s v="Korea Exchange"/>
    <x v="4"/>
    <d v="2021-10-31T00:00:00"/>
    <x v="5"/>
    <n v="0.100945559071712"/>
    <d v="2023-01-04T00:00:00"/>
    <n v="0.407405377776074"/>
  </r>
  <r>
    <s v="beszhcyh"/>
    <s v="Johannesburg Stock Exchange"/>
    <x v="5"/>
    <d v="2022-01-23T00:00:00"/>
    <x v="6"/>
    <n v="0.13652069785058399"/>
    <d v="2023-03-06T00:00:00"/>
    <n v="0.38969057106772598"/>
  </r>
  <r>
    <s v="bjfxoyxb"/>
    <s v="Toronto Stock Exchange"/>
    <x v="6"/>
    <d v="2021-10-03T00:00:00"/>
    <x v="7"/>
    <n v="0.41670439236003598"/>
    <d v="2023-04-29T00:00:00"/>
    <n v="0.54934508287877304"/>
  </r>
  <r>
    <s v="bpjmrhjo"/>
    <s v="Euronext"/>
    <x v="3"/>
    <d v="2022-01-26T00:00:00"/>
    <x v="2"/>
    <n v="0.24316986891245501"/>
    <d v="2023-03-02T00:00:00"/>
    <n v="0.420232824731951"/>
  </r>
  <r>
    <s v="brxwzrct"/>
    <s v="Deutsche Börse AG"/>
    <x v="7"/>
    <d v="2021-07-30T00:00:00"/>
    <x v="8"/>
    <n v="0.80079383386161695"/>
    <d v="2023-03-11T00:00:00"/>
    <n v="0.89666229529100405"/>
  </r>
  <r>
    <s v="bumcnvke"/>
    <s v="Bombay Stock Exchange"/>
    <x v="0"/>
    <d v="2021-12-13T00:00:00"/>
    <x v="7"/>
    <n v="0.638981266676107"/>
    <d v="2023-04-15T00:00:00"/>
    <n v="0.77496721699985804"/>
  </r>
  <r>
    <s v="cesjzpbs"/>
    <s v="Bombay Stock Exchange"/>
    <x v="0"/>
    <d v="2022-12-30T00:00:00"/>
    <x v="9"/>
    <n v="0.34625418958602699"/>
    <d v="2023-04-18T00:00:00"/>
    <n v="0.71065052633396197"/>
  </r>
  <r>
    <s v="cetffxgx"/>
    <s v="Saudi Stock Exchange (Tadawul)"/>
    <x v="8"/>
    <d v="2021-06-08T00:00:00"/>
    <x v="2"/>
    <n v="0.36584758654187899"/>
    <d v="2023-04-07T00:00:00"/>
    <n v="0.45311698845143"/>
  </r>
  <r>
    <s v="chhqshvn"/>
    <s v="Johannesburg Stock Exchange"/>
    <x v="5"/>
    <d v="2022-05-29T00:00:00"/>
    <x v="2"/>
    <n v="0.379060395757914"/>
    <d v="2023-02-20T00:00:00"/>
    <n v="0.31616207722275602"/>
  </r>
  <r>
    <s v="ciykrilb"/>
    <s v="Japan Exchange Group"/>
    <x v="9"/>
    <d v="2022-12-27T00:00:00"/>
    <x v="9"/>
    <n v="0.72895214290311094"/>
    <d v="2023-03-15T00:00:00"/>
    <n v="0.22418004410534101"/>
  </r>
  <r>
    <s v="cnitsbpk"/>
    <s v="Hong Kong Stock Exchange"/>
    <x v="10"/>
    <d v="2021-04-08T00:00:00"/>
    <x v="8"/>
    <n v="0.42202075102150899"/>
    <d v="2023-05-10T00:00:00"/>
    <n v="0.38793156543941099"/>
  </r>
  <r>
    <s v="cntrbotn"/>
    <s v="Shanghai Stock Exchange"/>
    <x v="11"/>
    <d v="2021-05-25T00:00:00"/>
    <x v="6"/>
    <n v="0.221183884694959"/>
    <d v="2023-02-07T00:00:00"/>
    <n v="0.33188863151931702"/>
  </r>
  <r>
    <s v="cwuqczya"/>
    <s v="National Stock Exchange"/>
    <x v="0"/>
    <d v="2021-01-09T00:00:00"/>
    <x v="3"/>
    <n v="0.33608049957319502"/>
    <d v="2023-05-21T00:00:00"/>
    <n v="0.632173644236244"/>
  </r>
  <r>
    <s v="cymioqte"/>
    <s v="Japan Exchange Group"/>
    <x v="9"/>
    <d v="2021-07-08T00:00:00"/>
    <x v="3"/>
    <n v="0.66879924137456503"/>
    <d v="2023-04-03T00:00:00"/>
    <n v="0.97050369055421803"/>
  </r>
  <r>
    <s v="dcnexoao"/>
    <s v="London Stock Exchange"/>
    <x v="12"/>
    <d v="2021-08-10T00:00:00"/>
    <x v="3"/>
    <n v="0.94855371414201095"/>
    <d v="2023-02-07T00:00:00"/>
    <n v="0.335795433783181"/>
  </r>
  <r>
    <s v="dcplrgaa"/>
    <s v="Bombay Stock Exchange"/>
    <x v="0"/>
    <d v="2021-04-17T00:00:00"/>
    <x v="4"/>
    <n v="0.84008770787604403"/>
    <d v="2023-03-26T00:00:00"/>
    <n v="0.55247139186324401"/>
  </r>
  <r>
    <s v="dieionnl"/>
    <s v="B3 Brasil Bolsa Balcão"/>
    <x v="13"/>
    <d v="2021-09-30T00:00:00"/>
    <x v="1"/>
    <n v="2.2027610408179498E-3"/>
    <d v="2023-03-31T00:00:00"/>
    <n v="0.38274839978632802"/>
  </r>
  <r>
    <s v="dlgsjszn"/>
    <s v="Nasdaq"/>
    <x v="14"/>
    <d v="2022-08-13T00:00:00"/>
    <x v="5"/>
    <n v="0.70520735936114698"/>
    <d v="2023-04-07T00:00:00"/>
    <n v="0.85427426099032899"/>
  </r>
  <r>
    <s v="dpaxyvrx"/>
    <s v="Toronto Stock Exchange"/>
    <x v="6"/>
    <d v="2022-11-17T00:00:00"/>
    <x v="1"/>
    <n v="0.83894286337563995"/>
    <d v="2023-01-07T00:00:00"/>
    <n v="0.67630232908539301"/>
  </r>
  <r>
    <s v="dspetbsq"/>
    <s v="B3 Brasil Bolsa Balcão"/>
    <x v="13"/>
    <d v="2022-06-13T00:00:00"/>
    <x v="9"/>
    <n v="0.87889715359181098"/>
    <d v="2023-01-06T00:00:00"/>
    <n v="0.20020556920871699"/>
  </r>
  <r>
    <s v="ebkkmqbi"/>
    <s v="Korea Exchange"/>
    <x v="4"/>
    <d v="2022-02-07T00:00:00"/>
    <x v="0"/>
    <n v="0.81200798012546904"/>
    <d v="2023-05-18T00:00:00"/>
    <n v="0.26150647842758601"/>
  </r>
  <r>
    <s v="egvfikiy"/>
    <s v="Bombay Stock Exchange"/>
    <x v="0"/>
    <d v="2021-10-23T00:00:00"/>
    <x v="3"/>
    <n v="0.27554760755730201"/>
    <d v="2023-05-03T00:00:00"/>
    <n v="0.19858809226913399"/>
  </r>
  <r>
    <s v="eknpqcge"/>
    <s v="Bombay Stock Exchange"/>
    <x v="0"/>
    <d v="2021-11-23T00:00:00"/>
    <x v="5"/>
    <n v="0.15183590676997499"/>
    <d v="2023-04-20T00:00:00"/>
    <n v="0.96263635120934099"/>
  </r>
  <r>
    <s v="ekteqlhb"/>
    <s v="Deutsche Börse AG"/>
    <x v="7"/>
    <d v="2021-03-26T00:00:00"/>
    <x v="3"/>
    <n v="0.31751651418006399"/>
    <d v="2023-02-10T00:00:00"/>
    <n v="0.47080505116614901"/>
  </r>
  <r>
    <s v="emjmheht"/>
    <s v="London Stock Exchange"/>
    <x v="12"/>
    <d v="2022-02-02T00:00:00"/>
    <x v="0"/>
    <n v="8.2508842921547004E-2"/>
    <d v="2023-02-24T00:00:00"/>
    <n v="0.90723039307728803"/>
  </r>
  <r>
    <s v="eodhevfz"/>
    <s v="Shenzhen Stock Exchange"/>
    <x v="11"/>
    <d v="2021-02-12T00:00:00"/>
    <x v="4"/>
    <n v="3.8415611438702597E-2"/>
    <d v="2023-04-18T00:00:00"/>
    <n v="0.69214535069910299"/>
  </r>
  <r>
    <s v="ewzlrcco"/>
    <s v="Taiwan Stock Exchange"/>
    <x v="15"/>
    <d v="2021-12-11T00:00:00"/>
    <x v="4"/>
    <n v="0.215773738787989"/>
    <d v="2023-04-24T00:00:00"/>
    <n v="0.54884364241615202"/>
  </r>
  <r>
    <s v="fenldjbq"/>
    <s v="Deutsche Börse AG"/>
    <x v="7"/>
    <d v="2021-09-07T00:00:00"/>
    <x v="8"/>
    <n v="0.72585135876436702"/>
    <d v="2023-05-07T00:00:00"/>
    <n v="0.173994592694031"/>
  </r>
  <r>
    <s v="fipcayvv"/>
    <s v="SIX Swiss Exchange"/>
    <x v="2"/>
    <d v="2021-12-24T00:00:00"/>
    <x v="9"/>
    <n v="0.68255570090641804"/>
    <d v="2023-03-03T00:00:00"/>
    <n v="0.60454082217188998"/>
  </r>
  <r>
    <s v="fjcdzhde"/>
    <s v="Euronext"/>
    <x v="3"/>
    <d v="2021-01-02T00:00:00"/>
    <x v="5"/>
    <n v="0.80123839065137303"/>
    <d v="2023-05-03T00:00:00"/>
    <n v="0.30527628395158701"/>
  </r>
  <r>
    <s v="fjhbimle"/>
    <s v="Taiwan Stock Exchange"/>
    <x v="15"/>
    <d v="2022-10-04T00:00:00"/>
    <x v="6"/>
    <n v="0.86036052556079601"/>
    <d v="2023-02-11T00:00:00"/>
    <n v="0.75556235613803402"/>
  </r>
  <r>
    <s v="fkgjitio"/>
    <s v="Deutsche Börse AG"/>
    <x v="7"/>
    <d v="2021-11-03T00:00:00"/>
    <x v="5"/>
    <n v="0.89411437906362101"/>
    <d v="2023-01-25T00:00:00"/>
    <n v="0.15236785201696099"/>
  </r>
  <r>
    <s v="frlnnmpc"/>
    <s v="New York Stock Exchange"/>
    <x v="14"/>
    <d v="2022-01-18T00:00:00"/>
    <x v="7"/>
    <n v="0.93792316902615502"/>
    <d v="2023-05-15T00:00:00"/>
    <n v="0.45551581516099299"/>
  </r>
  <r>
    <s v="fucpzbpk"/>
    <s v="Tehran Stock Exchange"/>
    <x v="1"/>
    <d v="2022-12-03T00:00:00"/>
    <x v="6"/>
    <n v="0.70777097045034598"/>
    <d v="2023-02-12T00:00:00"/>
    <n v="0.29010240599643"/>
  </r>
  <r>
    <s v="fzpkolfu"/>
    <s v="New York Stock Exchange"/>
    <x v="14"/>
    <d v="2021-04-29T00:00:00"/>
    <x v="7"/>
    <n v="0.32809052787687998"/>
    <d v="2023-05-12T00:00:00"/>
    <n v="0.53620178529362506"/>
  </r>
  <r>
    <s v="gcndrwci"/>
    <s v="Tehran Stock Exchange"/>
    <x v="1"/>
    <d v="2022-12-26T00:00:00"/>
    <x v="7"/>
    <n v="0.20148931810460499"/>
    <d v="2023-04-11T00:00:00"/>
    <n v="0.37346939187061601"/>
  </r>
  <r>
    <s v="gfiuzniq"/>
    <s v="Japan Exchange Group"/>
    <x v="9"/>
    <d v="2022-05-27T00:00:00"/>
    <x v="2"/>
    <n v="3.5993791246495099E-2"/>
    <d v="2023-02-28T00:00:00"/>
    <n v="0.97861539568179701"/>
  </r>
  <r>
    <s v="giuqiukz"/>
    <s v="Bombay Stock Exchange"/>
    <x v="0"/>
    <d v="2022-08-22T00:00:00"/>
    <x v="3"/>
    <n v="0.71704537744139196"/>
    <d v="2023-04-06T00:00:00"/>
    <n v="0.16233553287650401"/>
  </r>
  <r>
    <s v="gnghjpok"/>
    <s v="Shanghai Stock Exchange"/>
    <x v="11"/>
    <d v="2021-05-22T00:00:00"/>
    <x v="4"/>
    <n v="0.71155870482197403"/>
    <d v="2023-04-29T00:00:00"/>
    <n v="0.15390650537949099"/>
  </r>
  <r>
    <s v="goxmkirb"/>
    <s v="Deutsche Börse AG"/>
    <x v="7"/>
    <d v="2021-03-19T00:00:00"/>
    <x v="2"/>
    <n v="6.4033223650055093E-2"/>
    <d v="2023-03-19T00:00:00"/>
    <n v="4.2104998611888203E-3"/>
  </r>
  <r>
    <s v="gsarsxnf"/>
    <s v="Hong Kong Stock Exchange"/>
    <x v="10"/>
    <d v="2022-06-13T00:00:00"/>
    <x v="0"/>
    <n v="0.97988976578176401"/>
    <d v="2023-05-05T00:00:00"/>
    <n v="4.3763329833777703E-2"/>
  </r>
  <r>
    <s v="hafqyymf"/>
    <s v="Toronto Stock Exchange"/>
    <x v="6"/>
    <d v="2021-05-24T00:00:00"/>
    <x v="7"/>
    <n v="0.702645841021446"/>
    <d v="2023-01-02T00:00:00"/>
    <n v="0.369783832169231"/>
  </r>
  <r>
    <s v="hdpggnqd"/>
    <s v="Korea Exchange"/>
    <x v="4"/>
    <d v="2021-11-02T00:00:00"/>
    <x v="5"/>
    <n v="6.7860349366877903E-2"/>
    <d v="2023-04-10T00:00:00"/>
    <n v="0.67274821533457596"/>
  </r>
  <r>
    <s v="hdslpwul"/>
    <s v="London Stock Exchange"/>
    <x v="12"/>
    <d v="2021-12-30T00:00:00"/>
    <x v="4"/>
    <n v="0.407593318710052"/>
    <d v="2023-03-03T00:00:00"/>
    <n v="0.63816582309695902"/>
  </r>
  <r>
    <s v="heuzjzpi"/>
    <s v="Nasdaq"/>
    <x v="14"/>
    <d v="2021-06-14T00:00:00"/>
    <x v="6"/>
    <n v="0.52920695915069904"/>
    <d v="2023-02-19T00:00:00"/>
    <n v="0.13238552807963799"/>
  </r>
  <r>
    <s v="hfdavabb"/>
    <s v="SIX Swiss Exchange"/>
    <x v="2"/>
    <d v="2021-05-27T00:00:00"/>
    <x v="3"/>
    <n v="0.83003541427247696"/>
    <d v="2023-02-08T00:00:00"/>
    <n v="0.52621974753425005"/>
  </r>
  <r>
    <s v="hfjghpbq"/>
    <s v="SIX Swiss Exchange"/>
    <x v="2"/>
    <d v="2021-07-05T00:00:00"/>
    <x v="4"/>
    <n v="0.13503720101241901"/>
    <d v="2023-04-01T00:00:00"/>
    <n v="0.85749627053317901"/>
  </r>
  <r>
    <s v="hflsqchs"/>
    <s v="London Stock Exchange"/>
    <x v="12"/>
    <d v="2022-04-29T00:00:00"/>
    <x v="1"/>
    <n v="0.18457397753690899"/>
    <d v="2023-03-19T00:00:00"/>
    <n v="0.74032989684219797"/>
  </r>
  <r>
    <s v="hfwtmipz"/>
    <s v="Korea Exchange"/>
    <x v="4"/>
    <d v="2022-09-12T00:00:00"/>
    <x v="0"/>
    <n v="1.4827494446379701E-2"/>
    <d v="2023-02-21T00:00:00"/>
    <n v="0.41833053891377597"/>
  </r>
  <r>
    <s v="hkesgmfj"/>
    <s v="Johannesburg Stock Exchange"/>
    <x v="5"/>
    <d v="2021-03-23T00:00:00"/>
    <x v="6"/>
    <n v="0.27577765609607802"/>
    <d v="2023-05-25T00:00:00"/>
    <n v="0.84349820990746505"/>
  </r>
  <r>
    <s v="hmtiybmi"/>
    <s v="Japan Exchange Group"/>
    <x v="9"/>
    <d v="2022-04-16T00:00:00"/>
    <x v="1"/>
    <n v="1.4798370860461801E-2"/>
    <d v="2023-03-26T00:00:00"/>
    <n v="0.65581817056759795"/>
  </r>
  <r>
    <s v="hnmvqkxv"/>
    <s v="Shenzhen Stock Exchange"/>
    <x v="11"/>
    <d v="2021-08-12T00:00:00"/>
    <x v="6"/>
    <n v="0.71929697815108395"/>
    <d v="2023-04-13T00:00:00"/>
    <n v="5.4091466872212501E-2"/>
  </r>
  <r>
    <s v="hpvfzslv"/>
    <s v="Deutsche Börse AG"/>
    <x v="7"/>
    <d v="2022-12-27T00:00:00"/>
    <x v="2"/>
    <n v="0.45894107528788403"/>
    <d v="2023-01-26T00:00:00"/>
    <n v="0.64879966285478297"/>
  </r>
  <r>
    <s v="hrfilyua"/>
    <s v="Australian Securities Exchange"/>
    <x v="16"/>
    <d v="2021-06-09T00:00:00"/>
    <x v="2"/>
    <n v="0.75369284563293804"/>
    <d v="2023-03-15T00:00:00"/>
    <n v="0.95310350121023102"/>
  </r>
  <r>
    <s v="hutszssu"/>
    <s v="Saudi Stock Exchange (Tadawul)"/>
    <x v="8"/>
    <d v="2021-04-29T00:00:00"/>
    <x v="0"/>
    <n v="0.73835370024837998"/>
    <d v="2023-04-04T00:00:00"/>
    <n v="0.10264222958663"/>
  </r>
  <r>
    <s v="iagrfath"/>
    <s v="Tehran Stock Exchange"/>
    <x v="1"/>
    <d v="2022-10-26T00:00:00"/>
    <x v="9"/>
    <n v="0.585256316656942"/>
    <d v="2023-04-25T00:00:00"/>
    <n v="0.63534355964006295"/>
  </r>
  <r>
    <s v="icbmbfqb"/>
    <s v="B3 Brasil Bolsa Balcão"/>
    <x v="13"/>
    <d v="2021-05-24T00:00:00"/>
    <x v="4"/>
    <n v="0.87646719833682096"/>
    <d v="2023-01-31T00:00:00"/>
    <n v="0.32932752883912297"/>
  </r>
  <r>
    <s v="icgddrqk"/>
    <s v="Deutsche Börse AG"/>
    <x v="7"/>
    <d v="2022-07-31T00:00:00"/>
    <x v="8"/>
    <n v="0.68720157697523698"/>
    <d v="2023-05-08T00:00:00"/>
    <n v="0.79990973215818495"/>
  </r>
  <r>
    <s v="ifomvwpk"/>
    <s v="Johannesburg Stock Exchange"/>
    <x v="5"/>
    <d v="2021-05-31T00:00:00"/>
    <x v="3"/>
    <n v="0.48588703608226103"/>
    <d v="2023-04-19T00:00:00"/>
    <n v="0.45518918214522902"/>
  </r>
  <r>
    <s v="ifskxsgr"/>
    <s v="Shenzhen Stock Exchange"/>
    <x v="11"/>
    <d v="2022-04-08T00:00:00"/>
    <x v="1"/>
    <n v="0.68555193640676504"/>
    <d v="2023-03-29T00:00:00"/>
    <n v="0.40035912772023502"/>
  </r>
  <r>
    <s v="ivnpgban"/>
    <s v="B3 Brasil Bolsa Balcão"/>
    <x v="13"/>
    <d v="2022-04-28T00:00:00"/>
    <x v="3"/>
    <n v="0.574831092396204"/>
    <d v="2023-01-10T00:00:00"/>
    <n v="0.14703843884491"/>
  </r>
  <r>
    <s v="iztdnkqz"/>
    <s v="New York Stock Exchange"/>
    <x v="14"/>
    <d v="2022-08-27T00:00:00"/>
    <x v="6"/>
    <n v="0.89057060464664195"/>
    <d v="2023-03-19T00:00:00"/>
    <n v="0.24766978894018499"/>
  </r>
  <r>
    <s v="jarhgmub"/>
    <s v="Bombay Stock Exchange"/>
    <x v="0"/>
    <d v="2022-11-24T00:00:00"/>
    <x v="6"/>
    <n v="0.64606533640427699"/>
    <d v="2023-02-20T00:00:00"/>
    <n v="0.75502767909149604"/>
  </r>
  <r>
    <s v="jgrpnvil"/>
    <s v="Australian Securities Exchange"/>
    <x v="16"/>
    <d v="2022-01-13T00:00:00"/>
    <x v="8"/>
    <n v="2.4408043245797401E-2"/>
    <d v="2023-04-25T00:00:00"/>
    <n v="0.11842008103757801"/>
  </r>
  <r>
    <s v="jhrvrggo"/>
    <s v="Nasdaq"/>
    <x v="14"/>
    <d v="2022-07-10T00:00:00"/>
    <x v="3"/>
    <n v="0.144587962809021"/>
    <d v="2023-02-17T00:00:00"/>
    <n v="0.22337306376263399"/>
  </r>
  <r>
    <s v="jszxcuxx"/>
    <s v="Hong Kong Stock Exchange"/>
    <x v="10"/>
    <d v="2022-08-13T00:00:00"/>
    <x v="0"/>
    <n v="1.31744392227479E-2"/>
    <d v="2023-04-14T00:00:00"/>
    <n v="0.97185682841004495"/>
  </r>
  <r>
    <s v="jvcllvko"/>
    <s v="Euronext"/>
    <x v="3"/>
    <d v="2022-03-24T00:00:00"/>
    <x v="6"/>
    <n v="0.81530857906975795"/>
    <d v="2023-01-28T00:00:00"/>
    <n v="0.48260987316073201"/>
  </r>
  <r>
    <s v="jxgqnvpx"/>
    <s v="SIX Swiss Exchange"/>
    <x v="2"/>
    <d v="2021-12-24T00:00:00"/>
    <x v="2"/>
    <n v="0.15491081045699601"/>
    <d v="2023-05-18T00:00:00"/>
    <n v="0.76802453424894601"/>
  </r>
  <r>
    <s v="jyrrbwon"/>
    <s v="B3 Brasil Bolsa Balcão"/>
    <x v="13"/>
    <d v="2022-05-25T00:00:00"/>
    <x v="3"/>
    <n v="0.269555056043635"/>
    <d v="2023-03-15T00:00:00"/>
    <n v="0.122182361751799"/>
  </r>
  <r>
    <s v="kcqqvvon"/>
    <s v="National Stock Exchange"/>
    <x v="0"/>
    <d v="2022-08-21T00:00:00"/>
    <x v="5"/>
    <n v="0.71512622981990404"/>
    <d v="2023-04-07T00:00:00"/>
    <n v="2.82332058926804E-3"/>
  </r>
  <r>
    <s v="kdxpqsjj"/>
    <s v="Deutsche Börse AG"/>
    <x v="7"/>
    <d v="2021-08-15T00:00:00"/>
    <x v="8"/>
    <n v="0.517478802978105"/>
    <d v="2023-03-06T00:00:00"/>
    <n v="0.194941670945359"/>
  </r>
  <r>
    <s v="kltxxoqv"/>
    <s v="B3 Brasil Bolsa Balcão"/>
    <x v="13"/>
    <d v="2021-03-15T00:00:00"/>
    <x v="5"/>
    <n v="0.98933192835650696"/>
    <d v="2023-01-26T00:00:00"/>
    <n v="0.116747383128981"/>
  </r>
  <r>
    <s v="kmlcsefq"/>
    <s v="Taiwan Stock Exchange"/>
    <x v="15"/>
    <d v="2022-10-18T00:00:00"/>
    <x v="8"/>
    <n v="0.32415684712172899"/>
    <d v="2023-05-05T00:00:00"/>
    <n v="0.28398523541759901"/>
  </r>
  <r>
    <s v="knifvikn"/>
    <s v="Bombay Stock Exchange"/>
    <x v="0"/>
    <d v="2021-05-27T00:00:00"/>
    <x v="2"/>
    <n v="0.64559425958074801"/>
    <d v="2023-05-11T00:00:00"/>
    <n v="0.74976354481356899"/>
  </r>
  <r>
    <s v="knrhgdai"/>
    <s v="Australian Securities Exchange"/>
    <x v="16"/>
    <d v="2022-03-23T00:00:00"/>
    <x v="7"/>
    <n v="0.13502577444900801"/>
    <d v="2023-05-04T00:00:00"/>
    <n v="9.7289928257875094E-2"/>
  </r>
  <r>
    <s v="koqfbdwf"/>
    <s v="Japan Exchange Group"/>
    <x v="9"/>
    <d v="2021-06-06T00:00:00"/>
    <x v="9"/>
    <n v="0.74864767306151003"/>
    <d v="2023-05-29T00:00:00"/>
    <n v="0.91487830622236999"/>
  </r>
  <r>
    <s v="kpoujdyl"/>
    <s v="Shanghai Stock Exchange"/>
    <x v="11"/>
    <d v="2022-05-22T00:00:00"/>
    <x v="3"/>
    <n v="0.105161391848884"/>
    <d v="2023-05-08T00:00:00"/>
    <n v="0.22690729464404399"/>
  </r>
  <r>
    <s v="kqbdcljv"/>
    <s v="Nasdaq Nordic and Baltic Exchanges"/>
    <x v="3"/>
    <d v="2022-06-30T00:00:00"/>
    <x v="2"/>
    <n v="0.11408685507641"/>
    <d v="2023-01-28T00:00:00"/>
    <n v="0.33571676903915298"/>
  </r>
  <r>
    <s v="krqkwnaw"/>
    <s v="Nasdaq"/>
    <x v="14"/>
    <d v="2022-02-08T00:00:00"/>
    <x v="3"/>
    <n v="0.58372843681935904"/>
    <d v="2023-03-12T00:00:00"/>
    <n v="0.38186645762982302"/>
  </r>
  <r>
    <s v="kwbxqlin"/>
    <s v="Nasdaq Nordic and Baltic Exchanges"/>
    <x v="3"/>
    <d v="2022-06-09T00:00:00"/>
    <x v="2"/>
    <n v="1.6069181318315098E-2"/>
    <d v="2023-01-02T00:00:00"/>
    <n v="0.93551003990677095"/>
  </r>
  <r>
    <s v="kweyaukr"/>
    <s v="Australian Securities Exchange"/>
    <x v="16"/>
    <d v="2021-12-14T00:00:00"/>
    <x v="0"/>
    <n v="0.77483286137645402"/>
    <d v="2023-02-20T00:00:00"/>
    <n v="0.83972936204120796"/>
  </r>
  <r>
    <s v="ldjllwvy"/>
    <s v="Deutsche Börse AG"/>
    <x v="7"/>
    <d v="2021-04-18T00:00:00"/>
    <x v="2"/>
    <n v="0.83415711448827101"/>
    <d v="2023-04-16T00:00:00"/>
    <n v="0.73754903864989096"/>
  </r>
  <r>
    <s v="lenpuaop"/>
    <s v="National Stock Exchange"/>
    <x v="0"/>
    <d v="2021-03-30T00:00:00"/>
    <x v="0"/>
    <n v="0.27349998025771599"/>
    <d v="2023-05-10T00:00:00"/>
    <n v="0.398707058551939"/>
  </r>
  <r>
    <s v="lkxgzzvq"/>
    <s v="Euronext"/>
    <x v="3"/>
    <d v="2021-03-24T00:00:00"/>
    <x v="7"/>
    <n v="0.17894362318854701"/>
    <d v="2023-04-10T00:00:00"/>
    <n v="0.27983535659688702"/>
  </r>
  <r>
    <s v="loffykcg"/>
    <s v="Bombay Stock Exchange"/>
    <x v="0"/>
    <d v="2021-01-10T00:00:00"/>
    <x v="1"/>
    <n v="0.90504227111458202"/>
    <d v="2023-01-31T00:00:00"/>
    <n v="0.45883084719257899"/>
  </r>
  <r>
    <s v="lpzjhtkm"/>
    <s v="B3 Brasil Bolsa Balcão"/>
    <x v="13"/>
    <d v="2021-12-27T00:00:00"/>
    <x v="6"/>
    <n v="3.6105377236760302E-3"/>
    <d v="2023-03-08T00:00:00"/>
    <n v="0.430410454177235"/>
  </r>
  <r>
    <s v="maizvkuo"/>
    <s v="New York Stock Exchange"/>
    <x v="14"/>
    <d v="2021-06-19T00:00:00"/>
    <x v="1"/>
    <n v="0.256532208615462"/>
    <d v="2023-02-18T00:00:00"/>
    <n v="0.25683090454434099"/>
  </r>
  <r>
    <s v="mfdlyjqb"/>
    <s v="Australian Securities Exchange"/>
    <x v="16"/>
    <d v="2021-02-23T00:00:00"/>
    <x v="8"/>
    <n v="0.70021844930653598"/>
    <d v="2023-03-23T00:00:00"/>
    <n v="0.61187665279577597"/>
  </r>
  <r>
    <s v="mfwvjgje"/>
    <s v="Euronext"/>
    <x v="3"/>
    <d v="2021-02-08T00:00:00"/>
    <x v="1"/>
    <n v="0.86236623667253698"/>
    <d v="2023-03-30T00:00:00"/>
    <n v="0.56413054876588398"/>
  </r>
  <r>
    <s v="mghfyjbr"/>
    <s v="Nasdaq Nordic and Baltic Exchanges"/>
    <x v="3"/>
    <d v="2022-08-01T00:00:00"/>
    <x v="8"/>
    <n v="0.309379274915278"/>
    <d v="2023-03-30T00:00:00"/>
    <n v="6.4512653240185102E-3"/>
  </r>
  <r>
    <s v="mjbwcafl"/>
    <s v="Australian Securities Exchange"/>
    <x v="16"/>
    <d v="2021-07-19T00:00:00"/>
    <x v="0"/>
    <n v="0.55211790295911001"/>
    <d v="2023-03-26T00:00:00"/>
    <n v="0.33871055216854301"/>
  </r>
  <r>
    <s v="mjyuxzvj"/>
    <s v="Nasdaq Nordic and Baltic Exchanges"/>
    <x v="3"/>
    <d v="2021-10-22T00:00:00"/>
    <x v="6"/>
    <n v="0.20150989296011099"/>
    <d v="2023-05-21T00:00:00"/>
    <n v="0.23936851527945999"/>
  </r>
  <r>
    <s v="mkxkerbr"/>
    <s v="National Stock Exchange"/>
    <x v="0"/>
    <d v="2021-12-04T00:00:00"/>
    <x v="8"/>
    <n v="0.18484009932934201"/>
    <d v="2023-01-26T00:00:00"/>
    <n v="0.17511595791935999"/>
  </r>
  <r>
    <s v="mxmztjnk"/>
    <s v="Toronto Stock Exchange"/>
    <x v="6"/>
    <d v="2022-11-07T00:00:00"/>
    <x v="2"/>
    <n v="0.34955930087119302"/>
    <d v="2023-01-03T00:00:00"/>
    <n v="0.53327527116873796"/>
  </r>
  <r>
    <s v="mxpzparg"/>
    <s v="Australian Securities Exchange"/>
    <x v="16"/>
    <d v="2021-09-29T00:00:00"/>
    <x v="5"/>
    <n v="0.93189165277683395"/>
    <d v="2023-02-05T00:00:00"/>
    <n v="2.43785689040747E-2"/>
  </r>
  <r>
    <s v="nheepbxg"/>
    <s v="Taiwan Stock Exchange"/>
    <x v="15"/>
    <d v="2022-12-26T00:00:00"/>
    <x v="7"/>
    <n v="0.68735083469695002"/>
    <d v="2023-03-05T00:00:00"/>
    <n v="0.41787841201432302"/>
  </r>
  <r>
    <s v="njxhycea"/>
    <s v="Saudi Stock Exchange (Tadawul)"/>
    <x v="8"/>
    <d v="2022-02-13T00:00:00"/>
    <x v="8"/>
    <n v="0.17493546348643599"/>
    <d v="2023-03-16T00:00:00"/>
    <n v="0.83666855090333903"/>
  </r>
  <r>
    <s v="nklszbdc"/>
    <s v="Australian Securities Exchange"/>
    <x v="16"/>
    <d v="2022-04-08T00:00:00"/>
    <x v="0"/>
    <n v="0.75215132834364595"/>
    <d v="2023-05-05T00:00:00"/>
    <n v="2.6168363795351798E-2"/>
  </r>
  <r>
    <s v="nqgoiuik"/>
    <s v="Saudi Stock Exchange (Tadawul)"/>
    <x v="8"/>
    <d v="2021-03-08T00:00:00"/>
    <x v="3"/>
    <n v="0.30953917056170199"/>
    <d v="2023-05-12T00:00:00"/>
    <n v="0.66043948995340296"/>
  </r>
  <r>
    <s v="nriklgrf"/>
    <s v="Nasdaq"/>
    <x v="14"/>
    <d v="2021-08-14T00:00:00"/>
    <x v="7"/>
    <n v="0.62147829765565299"/>
    <d v="2023-04-29T00:00:00"/>
    <n v="0.44466276095616802"/>
  </r>
  <r>
    <s v="nuleyiit"/>
    <s v="B3 Brasil Bolsa Balcão"/>
    <x v="13"/>
    <d v="2022-12-08T00:00:00"/>
    <x v="0"/>
    <n v="0.60752716500644899"/>
    <d v="2023-04-13T00:00:00"/>
    <n v="0.90286839870973001"/>
  </r>
  <r>
    <s v="nzyednpn"/>
    <s v="Hong Kong Stock Exchange"/>
    <x v="10"/>
    <d v="2022-09-06T00:00:00"/>
    <x v="7"/>
    <n v="8.0126723415399101E-2"/>
    <d v="2023-02-16T00:00:00"/>
    <n v="0.51635999068168204"/>
  </r>
  <r>
    <s v="ogszgnpm"/>
    <s v="Euronext"/>
    <x v="3"/>
    <d v="2022-06-04T00:00:00"/>
    <x v="3"/>
    <n v="0.165768699711766"/>
    <d v="2023-02-01T00:00:00"/>
    <n v="0.35219920122081899"/>
  </r>
  <r>
    <s v="ohtzxhrm"/>
    <s v="B3 Brasil Bolsa Balcão"/>
    <x v="13"/>
    <d v="2021-03-21T00:00:00"/>
    <x v="0"/>
    <n v="0.95038285910889397"/>
    <d v="2023-05-21T00:00:00"/>
    <n v="0.493774747227402"/>
  </r>
  <r>
    <s v="olnjegug"/>
    <s v="SIX Swiss Exchange"/>
    <x v="2"/>
    <d v="2022-05-28T00:00:00"/>
    <x v="9"/>
    <n v="0.34324624551472199"/>
    <d v="2023-02-23T00:00:00"/>
    <n v="5.5941217861464797E-2"/>
  </r>
  <r>
    <s v="oplgqwal"/>
    <s v="B3 Brasil Bolsa Balcão"/>
    <x v="13"/>
    <d v="2022-12-12T00:00:00"/>
    <x v="4"/>
    <n v="0.88394112549340798"/>
    <d v="2023-01-23T00:00:00"/>
    <n v="0.170650898099275"/>
  </r>
  <r>
    <s v="orgnwenh"/>
    <s v="Tehran Stock Exchange"/>
    <x v="1"/>
    <d v="2022-01-17T00:00:00"/>
    <x v="1"/>
    <n v="0.19124266932346201"/>
    <d v="2023-01-27T00:00:00"/>
    <n v="0.44988838372928502"/>
  </r>
  <r>
    <s v="ossshndu"/>
    <s v="Japan Exchange Group"/>
    <x v="9"/>
    <d v="2021-05-08T00:00:00"/>
    <x v="4"/>
    <n v="0.70237024955138705"/>
    <d v="2023-04-23T00:00:00"/>
    <n v="0.23474526869976101"/>
  </r>
  <r>
    <s v="pberstsl"/>
    <s v="Korea Exchange"/>
    <x v="4"/>
    <d v="2021-09-25T00:00:00"/>
    <x v="3"/>
    <n v="0.47664293083306503"/>
    <d v="2023-03-13T00:00:00"/>
    <n v="0.23032087534575099"/>
  </r>
  <r>
    <s v="pcifviip"/>
    <s v="Nasdaq"/>
    <x v="14"/>
    <d v="2022-01-20T00:00:00"/>
    <x v="9"/>
    <n v="0.52894618812607497"/>
    <d v="2023-03-13T00:00:00"/>
    <n v="0.14894391596640999"/>
  </r>
  <r>
    <s v="pnsxdhqo"/>
    <s v="Australian Securities Exchange"/>
    <x v="16"/>
    <d v="2022-02-03T00:00:00"/>
    <x v="3"/>
    <n v="0.90771622925444195"/>
    <d v="2023-01-30T00:00:00"/>
    <n v="0.76439006848756197"/>
  </r>
  <r>
    <s v="poohpdwc"/>
    <s v="London Stock Exchange"/>
    <x v="12"/>
    <d v="2022-03-05T00:00:00"/>
    <x v="6"/>
    <n v="0.93532778717298004"/>
    <d v="2023-01-07T00:00:00"/>
    <n v="2.9378328012187802E-2"/>
  </r>
  <r>
    <s v="pswtoazn"/>
    <s v="Bombay Stock Exchange"/>
    <x v="0"/>
    <d v="2022-08-28T00:00:00"/>
    <x v="2"/>
    <n v="0.103932010083317"/>
    <d v="2023-02-28T00:00:00"/>
    <n v="6.0761804468123501E-5"/>
  </r>
  <r>
    <s v="pxkjcmpp"/>
    <s v="National Stock Exchange"/>
    <x v="0"/>
    <d v="2022-01-28T00:00:00"/>
    <x v="5"/>
    <n v="0.33696098865178298"/>
    <d v="2023-04-18T00:00:00"/>
    <n v="0.68587611661549097"/>
  </r>
  <r>
    <s v="pxzcvvvv"/>
    <s v="Hong Kong Stock Exchange"/>
    <x v="10"/>
    <d v="2022-06-21T00:00:00"/>
    <x v="4"/>
    <n v="0.32825674154548301"/>
    <d v="2023-02-24T00:00:00"/>
    <n v="0.48045519677837101"/>
  </r>
  <r>
    <s v="pyljmfku"/>
    <s v="SIX Swiss Exchange"/>
    <x v="2"/>
    <d v="2022-11-14T00:00:00"/>
    <x v="7"/>
    <n v="0.47307005712237998"/>
    <d v="2023-01-11T00:00:00"/>
    <n v="0.10169187940690801"/>
  </r>
  <r>
    <s v="pysaclod"/>
    <s v="Deutsche Börse AG"/>
    <x v="7"/>
    <d v="2021-06-24T00:00:00"/>
    <x v="4"/>
    <n v="0.71248835178386805"/>
    <d v="2023-02-18T00:00:00"/>
    <n v="0.42914106932160101"/>
  </r>
  <r>
    <s v="pywztrno"/>
    <s v="Johannesburg Stock Exchange"/>
    <x v="5"/>
    <d v="2022-08-19T00:00:00"/>
    <x v="3"/>
    <n v="0.87147093954098998"/>
    <d v="2023-02-10T00:00:00"/>
    <n v="0.35443622359295701"/>
  </r>
  <r>
    <s v="qdqbwhng"/>
    <s v="Tehran Stock Exchange"/>
    <x v="1"/>
    <d v="2021-03-17T00:00:00"/>
    <x v="2"/>
    <n v="5.4464754581670202E-2"/>
    <d v="2023-03-28T00:00:00"/>
    <n v="0.49434155447053002"/>
  </r>
  <r>
    <s v="qexyofhb"/>
    <s v="Australian Securities Exchange"/>
    <x v="16"/>
    <d v="2022-11-21T00:00:00"/>
    <x v="9"/>
    <n v="0.46539821567982897"/>
    <d v="2023-04-22T00:00:00"/>
    <n v="0.39766402949830199"/>
  </r>
  <r>
    <s v="qhprzdnb"/>
    <s v="B3 Brasil Bolsa Balcão"/>
    <x v="13"/>
    <d v="2021-07-03T00:00:00"/>
    <x v="1"/>
    <n v="0.41769016811982401"/>
    <d v="2023-03-05T00:00:00"/>
    <n v="0.67060305745283799"/>
  </r>
  <r>
    <s v="qklyndfp"/>
    <s v="Hong Kong Stock Exchange"/>
    <x v="10"/>
    <d v="2022-04-10T00:00:00"/>
    <x v="8"/>
    <n v="0.90898321519765801"/>
    <d v="2023-05-21T00:00:00"/>
    <n v="0.71076510162728801"/>
  </r>
  <r>
    <s v="qonnwndv"/>
    <s v="Australian Securities Exchange"/>
    <x v="16"/>
    <d v="2021-04-11T00:00:00"/>
    <x v="1"/>
    <n v="2.2277472344418001E-2"/>
    <d v="2023-05-07T00:00:00"/>
    <n v="0.31572522679826798"/>
  </r>
  <r>
    <s v="rcmrnpig"/>
    <s v="National Stock Exchange"/>
    <x v="0"/>
    <d v="2021-01-27T00:00:00"/>
    <x v="7"/>
    <n v="4.84656763549157E-2"/>
    <d v="2023-04-25T00:00:00"/>
    <n v="0.76568330987062005"/>
  </r>
  <r>
    <s v="rfngluke"/>
    <s v="Taiwan Stock Exchange"/>
    <x v="15"/>
    <d v="2022-02-24T00:00:00"/>
    <x v="7"/>
    <n v="0.29076178482231801"/>
    <d v="2023-01-19T00:00:00"/>
    <n v="0.33143123502147698"/>
  </r>
  <r>
    <s v="rgbcrwet"/>
    <s v="New York Stock Exchange"/>
    <x v="14"/>
    <d v="2021-07-21T00:00:00"/>
    <x v="2"/>
    <n v="0.74483031602755301"/>
    <d v="2023-05-21T00:00:00"/>
    <n v="0.45618689536000101"/>
  </r>
  <r>
    <s v="rkupdsbn"/>
    <s v="Toronto Stock Exchange"/>
    <x v="6"/>
    <d v="2021-02-17T00:00:00"/>
    <x v="1"/>
    <n v="0.55145811024395297"/>
    <d v="2023-01-12T00:00:00"/>
    <n v="0.43942741221319298"/>
  </r>
  <r>
    <s v="rxbzlipl"/>
    <s v="Deutsche Börse AG"/>
    <x v="7"/>
    <d v="2022-06-03T00:00:00"/>
    <x v="1"/>
    <n v="0.75204781971908696"/>
    <d v="2023-03-31T00:00:00"/>
    <n v="0.46296822834011098"/>
  </r>
  <r>
    <s v="rypujago"/>
    <s v="Nasdaq"/>
    <x v="14"/>
    <d v="2021-01-29T00:00:00"/>
    <x v="0"/>
    <n v="0.47691846634392299"/>
    <d v="2023-02-24T00:00:00"/>
    <n v="0.46204966570717498"/>
  </r>
  <r>
    <s v="scoljxeg"/>
    <s v="Nasdaq Nordic and Baltic Exchanges"/>
    <x v="3"/>
    <d v="2021-09-03T00:00:00"/>
    <x v="4"/>
    <n v="0.351563700735118"/>
    <d v="2023-04-07T00:00:00"/>
    <n v="0.95442216883254405"/>
  </r>
  <r>
    <s v="seaeoiib"/>
    <s v="Deutsche Börse AG"/>
    <x v="7"/>
    <d v="2022-11-13T00:00:00"/>
    <x v="5"/>
    <n v="0.708252824575899"/>
    <d v="2023-05-01T00:00:00"/>
    <n v="0.25743349659995701"/>
  </r>
  <r>
    <s v="sejklwar"/>
    <s v="London Stock Exchange"/>
    <x v="12"/>
    <d v="2021-12-05T00:00:00"/>
    <x v="2"/>
    <n v="8.1168066351901699E-2"/>
    <d v="2023-03-19T00:00:00"/>
    <n v="0.51544985308443603"/>
  </r>
  <r>
    <s v="seszlhqz"/>
    <s v="Taiwan Stock Exchange"/>
    <x v="15"/>
    <d v="2022-09-11T00:00:00"/>
    <x v="5"/>
    <n v="0.44727279397540398"/>
    <d v="2023-02-04T00:00:00"/>
    <n v="0.72124646028638995"/>
  </r>
  <r>
    <s v="sgdkuekd"/>
    <s v="Toronto Stock Exchange"/>
    <x v="6"/>
    <d v="2022-05-09T00:00:00"/>
    <x v="8"/>
    <n v="0.55996144918041602"/>
    <d v="2023-02-25T00:00:00"/>
    <n v="4.0845294204603297E-3"/>
  </r>
  <r>
    <s v="slqawwyu"/>
    <s v="Nasdaq Nordic and Baltic Exchanges"/>
    <x v="3"/>
    <d v="2021-11-21T00:00:00"/>
    <x v="6"/>
    <n v="0.56230632063577901"/>
    <d v="2023-05-14T00:00:00"/>
    <n v="0.68743114384612203"/>
  </r>
  <r>
    <s v="stsjuvrd"/>
    <s v="Toronto Stock Exchange"/>
    <x v="6"/>
    <d v="2022-07-27T00:00:00"/>
    <x v="8"/>
    <n v="0.72618042932337601"/>
    <d v="2023-03-28T00:00:00"/>
    <n v="0.31138195774945998"/>
  </r>
  <r>
    <s v="tazccemg"/>
    <s v="Shenzhen Stock Exchange"/>
    <x v="11"/>
    <d v="2021-01-10T00:00:00"/>
    <x v="5"/>
    <n v="0.113699112632604"/>
    <d v="2023-03-27T00:00:00"/>
    <n v="3.0869795040312301E-2"/>
  </r>
  <r>
    <s v="tgayvhvz"/>
    <s v="Nasdaq Nordic and Baltic Exchanges"/>
    <x v="3"/>
    <d v="2022-09-18T00:00:00"/>
    <x v="3"/>
    <n v="8.6409222229514596E-2"/>
    <d v="2023-01-19T00:00:00"/>
    <n v="0.720395287309052"/>
  </r>
  <r>
    <s v="tiebtpqq"/>
    <s v="Shenzhen Stock Exchange"/>
    <x v="11"/>
    <d v="2021-10-15T00:00:00"/>
    <x v="6"/>
    <n v="0.573839853564304"/>
    <d v="2023-05-04T00:00:00"/>
    <n v="0.74143260510805697"/>
  </r>
  <r>
    <s v="tjtyuhoi"/>
    <s v="Johannesburg Stock Exchange"/>
    <x v="5"/>
    <d v="2022-06-22T00:00:00"/>
    <x v="7"/>
    <n v="5.8312359538940997E-2"/>
    <d v="2023-04-25T00:00:00"/>
    <n v="0.50418526458823998"/>
  </r>
  <r>
    <s v="tsmbtvip"/>
    <s v="London Stock Exchange"/>
    <x v="12"/>
    <d v="2021-10-11T00:00:00"/>
    <x v="0"/>
    <n v="0.717702757066082"/>
    <d v="2023-01-10T00:00:00"/>
    <n v="0.1182538345041"/>
  </r>
  <r>
    <s v="tsrjnkjg"/>
    <s v="Korea Exchange"/>
    <x v="4"/>
    <d v="2021-12-04T00:00:00"/>
    <x v="3"/>
    <n v="0.29181649358212502"/>
    <d v="2023-01-18T00:00:00"/>
    <n v="0.59525600260086198"/>
  </r>
  <r>
    <s v="ttxgpfqy"/>
    <s v="B3 Brasil Bolsa Balcão"/>
    <x v="13"/>
    <d v="2022-02-24T00:00:00"/>
    <x v="0"/>
    <n v="0.41475447056245102"/>
    <d v="2023-03-07T00:00:00"/>
    <n v="0.41302964862980401"/>
  </r>
  <r>
    <s v="tuneagik"/>
    <s v="Tehran Stock Exchange"/>
    <x v="1"/>
    <d v="2022-07-24T00:00:00"/>
    <x v="5"/>
    <n v="0.273622029983696"/>
    <d v="2023-04-10T00:00:00"/>
    <n v="0.28004873586635498"/>
  </r>
  <r>
    <s v="twxakkhn"/>
    <s v="Australian Securities Exchange"/>
    <x v="16"/>
    <d v="2022-10-23T00:00:00"/>
    <x v="8"/>
    <n v="0.36944159210677702"/>
    <d v="2023-01-18T00:00:00"/>
    <n v="0.83598479662907399"/>
  </r>
  <r>
    <s v="txuwmhfn"/>
    <s v="Australian Securities Exchange"/>
    <x v="16"/>
    <d v="2022-02-15T00:00:00"/>
    <x v="3"/>
    <n v="0.58311714000128001"/>
    <d v="2023-03-01T00:00:00"/>
    <n v="0.132094119226041"/>
  </r>
  <r>
    <s v="tyoavqhc"/>
    <s v="Deutsche Börse AG"/>
    <x v="7"/>
    <d v="2021-04-26T00:00:00"/>
    <x v="2"/>
    <n v="0.65300297719761102"/>
    <d v="2023-03-28T00:00:00"/>
    <n v="0.67542025364515701"/>
  </r>
  <r>
    <s v="ucjtvrzo"/>
    <s v="Shenzhen Stock Exchange"/>
    <x v="11"/>
    <d v="2022-05-03T00:00:00"/>
    <x v="9"/>
    <n v="0.29111039384551202"/>
    <d v="2023-03-18T00:00:00"/>
    <n v="0.67736656660512595"/>
  </r>
  <r>
    <s v="ueoaufxg"/>
    <s v="Shenzhen Stock Exchange"/>
    <x v="11"/>
    <d v="2021-02-13T00:00:00"/>
    <x v="6"/>
    <n v="0.112536236136402"/>
    <d v="2023-05-05T00:00:00"/>
    <n v="0.73892418680528005"/>
  </r>
  <r>
    <s v="ugegxjpi"/>
    <s v="Deutsche Börse AG"/>
    <x v="7"/>
    <d v="2022-01-18T00:00:00"/>
    <x v="4"/>
    <n v="0.15192205963339001"/>
    <d v="2023-03-14T00:00:00"/>
    <n v="0.20150857478536399"/>
  </r>
  <r>
    <s v="uijhzhtp"/>
    <s v="Australian Securities Exchange"/>
    <x v="16"/>
    <d v="2022-09-26T00:00:00"/>
    <x v="1"/>
    <n v="0.28151547287029699"/>
    <d v="2023-02-14T00:00:00"/>
    <n v="0.112845737208008"/>
  </r>
  <r>
    <s v="uiytklhp"/>
    <s v="Bombay Stock Exchange"/>
    <x v="0"/>
    <d v="2022-01-19T00:00:00"/>
    <x v="1"/>
    <n v="0.47294292208057698"/>
    <d v="2023-04-07T00:00:00"/>
    <n v="0.79212265204075905"/>
  </r>
  <r>
    <s v="umdvcmek"/>
    <s v="Bombay Stock Exchange"/>
    <x v="0"/>
    <d v="2022-02-13T00:00:00"/>
    <x v="1"/>
    <n v="0.95827680251471803"/>
    <d v="2023-03-24T00:00:00"/>
    <n v="0.89660265479322399"/>
  </r>
  <r>
    <s v="unxxstxp"/>
    <s v="Saudi Stock Exchange (Tadawul)"/>
    <x v="8"/>
    <d v="2022-02-12T00:00:00"/>
    <x v="1"/>
    <n v="0.27963347908695002"/>
    <d v="2023-01-23T00:00:00"/>
    <n v="0.24854191017697499"/>
  </r>
  <r>
    <s v="upcbwvls"/>
    <s v="Nasdaq"/>
    <x v="14"/>
    <d v="2021-03-02T00:00:00"/>
    <x v="9"/>
    <n v="0.434644149591145"/>
    <d v="2023-01-29T00:00:00"/>
    <n v="0.625342854199327"/>
  </r>
  <r>
    <s v="uvenvheh"/>
    <s v="Shanghai Stock Exchange"/>
    <x v="11"/>
    <d v="2022-07-03T00:00:00"/>
    <x v="8"/>
    <n v="0.74838580953710099"/>
    <d v="2023-02-23T00:00:00"/>
    <n v="0.56239389347784197"/>
  </r>
  <r>
    <s v="vajwbmmv"/>
    <s v="Toronto Stock Exchange"/>
    <x v="6"/>
    <d v="2022-12-21T00:00:00"/>
    <x v="2"/>
    <n v="0.48045901029779903"/>
    <d v="2023-05-18T00:00:00"/>
    <n v="0.433788778732414"/>
  </r>
  <r>
    <s v="vggvbbxh"/>
    <s v="B3 Brasil Bolsa Balcão"/>
    <x v="13"/>
    <d v="2021-06-07T00:00:00"/>
    <x v="0"/>
    <n v="0.98744929724646802"/>
    <d v="2023-05-03T00:00:00"/>
    <n v="0.21163360381443899"/>
  </r>
  <r>
    <s v="vjtxbscg"/>
    <s v="Bombay Stock Exchange"/>
    <x v="0"/>
    <d v="2022-05-30T00:00:00"/>
    <x v="5"/>
    <n v="5.2479096578398297E-2"/>
    <d v="2023-05-23T00:00:00"/>
    <n v="5.8390055671951401E-2"/>
  </r>
  <r>
    <s v="vnkvbrpg"/>
    <s v="Shanghai Stock Exchange"/>
    <x v="11"/>
    <d v="2022-08-28T00:00:00"/>
    <x v="6"/>
    <n v="6.3638338964366797E-2"/>
    <d v="2023-03-29T00:00:00"/>
    <n v="0.82222519151117301"/>
  </r>
  <r>
    <s v="vqkagvwm"/>
    <s v="Euronext"/>
    <x v="3"/>
    <d v="2021-11-15T00:00:00"/>
    <x v="5"/>
    <n v="7.0327700844507193E-2"/>
    <d v="2023-02-17T00:00:00"/>
    <n v="9.4112460113233404E-2"/>
  </r>
  <r>
    <s v="waxzujox"/>
    <s v="New York Stock Exchange"/>
    <x v="14"/>
    <d v="2022-12-02T00:00:00"/>
    <x v="5"/>
    <n v="0.95057620706778501"/>
    <d v="2023-04-24T00:00:00"/>
    <n v="0.96163422719710601"/>
  </r>
  <r>
    <s v="wfglkcmq"/>
    <s v="Australian Securities Exchange"/>
    <x v="16"/>
    <d v="2022-12-08T00:00:00"/>
    <x v="3"/>
    <n v="0.48177369539871401"/>
    <d v="2023-04-30T00:00:00"/>
    <n v="0.92834498334210402"/>
  </r>
  <r>
    <s v="wgpoqytj"/>
    <s v="London Stock Exchange"/>
    <x v="12"/>
    <d v="2021-01-08T00:00:00"/>
    <x v="1"/>
    <n v="0.43098053100217298"/>
    <d v="2023-01-22T00:00:00"/>
    <n v="0.43731221847381901"/>
  </r>
  <r>
    <s v="wgzgfkki"/>
    <s v="Korea Exchange"/>
    <x v="4"/>
    <d v="2021-08-31T00:00:00"/>
    <x v="9"/>
    <n v="0.59735476523394404"/>
    <d v="2023-02-25T00:00:00"/>
    <n v="0.16822758298431501"/>
  </r>
  <r>
    <s v="wiujcxll"/>
    <s v="Korea Exchange"/>
    <x v="4"/>
    <d v="2021-09-10T00:00:00"/>
    <x v="2"/>
    <n v="0.26280269378864801"/>
    <d v="2023-03-29T00:00:00"/>
    <n v="0.14823080489066301"/>
  </r>
  <r>
    <s v="wmesgogf"/>
    <s v="Shanghai Stock Exchange"/>
    <x v="11"/>
    <d v="2022-08-06T00:00:00"/>
    <x v="6"/>
    <n v="0.90284110874477896"/>
    <d v="2023-03-23T00:00:00"/>
    <n v="0.63507569454438495"/>
  </r>
  <r>
    <s v="wzerurjz"/>
    <s v="SIX Swiss Exchange"/>
    <x v="2"/>
    <d v="2021-02-14T00:00:00"/>
    <x v="2"/>
    <n v="0.98199261995326603"/>
    <d v="2023-03-09T00:00:00"/>
    <n v="0.54481123922804697"/>
  </r>
  <r>
    <s v="xbcdvdtp"/>
    <s v="Japan Exchange Group"/>
    <x v="9"/>
    <d v="2021-02-02T00:00:00"/>
    <x v="5"/>
    <n v="0.84716039463076198"/>
    <d v="2023-05-21T00:00:00"/>
    <n v="1.3086187744415801E-2"/>
  </r>
  <r>
    <s v="xgimgqvp"/>
    <s v="Nasdaq Nordic and Baltic Exchanges"/>
    <x v="3"/>
    <d v="2022-10-02T00:00:00"/>
    <x v="8"/>
    <n v="0.30637569785375002"/>
    <d v="2023-03-23T00:00:00"/>
    <n v="1.25503463839893E-3"/>
  </r>
  <r>
    <s v="xgszegxx"/>
    <s v="Shanghai Stock Exchange"/>
    <x v="11"/>
    <d v="2021-01-15T00:00:00"/>
    <x v="2"/>
    <n v="0.76879912576772802"/>
    <d v="2023-03-21T00:00:00"/>
    <n v="0.86548533755676105"/>
  </r>
  <r>
    <s v="xgxazdwr"/>
    <s v="Deutsche Börse AG"/>
    <x v="7"/>
    <d v="2021-11-14T00:00:00"/>
    <x v="0"/>
    <n v="0.38563992038543599"/>
    <d v="2023-03-19T00:00:00"/>
    <n v="0.508902669316179"/>
  </r>
  <r>
    <s v="xkdlzakx"/>
    <s v="New York Stock Exchange"/>
    <x v="14"/>
    <d v="2021-04-23T00:00:00"/>
    <x v="9"/>
    <n v="0.85335977277591302"/>
    <d v="2023-04-05T00:00:00"/>
    <n v="0.99207281995433205"/>
  </r>
  <r>
    <s v="xmfevyrg"/>
    <s v="Tehran Stock Exchange"/>
    <x v="1"/>
    <d v="2021-04-03T00:00:00"/>
    <x v="8"/>
    <n v="0.28334897654743202"/>
    <d v="2023-02-08T00:00:00"/>
    <n v="0.63454053513977304"/>
  </r>
  <r>
    <s v="xmzhzbvl"/>
    <s v="New York Stock Exchange"/>
    <x v="14"/>
    <d v="2022-01-11T00:00:00"/>
    <x v="5"/>
    <n v="0.117748642112043"/>
    <d v="2023-05-27T00:00:00"/>
    <n v="0.67092430905617095"/>
  </r>
  <r>
    <s v="xslzwome"/>
    <s v="Saudi Stock Exchange (Tadawul)"/>
    <x v="8"/>
    <d v="2022-08-17T00:00:00"/>
    <x v="8"/>
    <n v="0.76783916519082696"/>
    <d v="2023-04-05T00:00:00"/>
    <n v="0.24099871039557799"/>
  </r>
  <r>
    <s v="xydeqivj"/>
    <s v="Saudi Stock Exchange (Tadawul)"/>
    <x v="8"/>
    <d v="2022-07-24T00:00:00"/>
    <x v="1"/>
    <n v="0.14806713315151801"/>
    <d v="2023-05-05T00:00:00"/>
    <n v="0.312315972509696"/>
  </r>
  <r>
    <s v="ybasexlh"/>
    <s v="Saudi Stock Exchange (Tadawul)"/>
    <x v="8"/>
    <d v="2022-01-16T00:00:00"/>
    <x v="0"/>
    <n v="7.8885651390256904E-3"/>
    <d v="2023-04-21T00:00:00"/>
    <n v="0.42001946730883299"/>
  </r>
  <r>
    <s v="ydcmffnz"/>
    <s v="Taiwan Stock Exchange"/>
    <x v="15"/>
    <d v="2021-08-08T00:00:00"/>
    <x v="0"/>
    <n v="6.5026558074850402E-2"/>
    <d v="2023-03-20T00:00:00"/>
    <n v="0.566596656084567"/>
  </r>
  <r>
    <s v="yjrqvwdc"/>
    <s v="National Stock Exchange"/>
    <x v="0"/>
    <d v="2022-11-18T00:00:00"/>
    <x v="3"/>
    <n v="0.30777843623572698"/>
    <d v="2023-02-06T00:00:00"/>
    <n v="0.172453184843159"/>
  </r>
  <r>
    <s v="ynqvlbrq"/>
    <s v="Johannesburg Stock Exchange"/>
    <x v="5"/>
    <d v="2021-01-18T00:00:00"/>
    <x v="8"/>
    <n v="0.1874453216227"/>
    <d v="2023-02-04T00:00:00"/>
    <n v="0.22911064366850301"/>
  </r>
  <r>
    <s v="ynrcizqr"/>
    <s v="Japan Exchange Group"/>
    <x v="9"/>
    <d v="2021-07-26T00:00:00"/>
    <x v="2"/>
    <n v="0.83300140406454304"/>
    <d v="2023-04-10T00:00:00"/>
    <n v="0.70242147925557197"/>
  </r>
  <r>
    <s v="ypdwpcvo"/>
    <s v="Deutsche Börse AG"/>
    <x v="7"/>
    <d v="2022-05-13T00:00:00"/>
    <x v="5"/>
    <n v="0.27727516856333601"/>
    <d v="2023-04-20T00:00:00"/>
    <n v="0.34199564672456301"/>
  </r>
  <r>
    <s v="yrvvdedn"/>
    <s v="Bombay Stock Exchange"/>
    <x v="0"/>
    <d v="2021-01-03T00:00:00"/>
    <x v="1"/>
    <n v="0.22356266053190499"/>
    <d v="2023-01-25T00:00:00"/>
    <n v="0.43217504342818902"/>
  </r>
  <r>
    <s v="ysndnwiy"/>
    <s v="Hong Kong Stock Exchange"/>
    <x v="10"/>
    <d v="2022-02-14T00:00:00"/>
    <x v="2"/>
    <n v="0.64447099494037297"/>
    <d v="2023-02-18T00:00:00"/>
    <n v="0.96567027076396705"/>
  </r>
  <r>
    <s v="ywfotaaf"/>
    <s v="Shanghai Stock Exchange"/>
    <x v="11"/>
    <d v="2022-07-18T00:00:00"/>
    <x v="2"/>
    <n v="0.91937449423976403"/>
    <d v="2023-01-15T00:00:00"/>
    <n v="0.80855685548065803"/>
  </r>
  <r>
    <s v="yyclexzy"/>
    <s v="Shenzhen Stock Exchange"/>
    <x v="11"/>
    <d v="2021-07-14T00:00:00"/>
    <x v="3"/>
    <n v="0.26377783191771698"/>
    <d v="2023-01-17T00:00:00"/>
    <n v="0.53464391868976202"/>
  </r>
  <r>
    <s v="zhhtkovi"/>
    <s v="Johannesburg Stock Exchange"/>
    <x v="5"/>
    <d v="2021-09-18T00:00:00"/>
    <x v="5"/>
    <n v="0.48376018648020602"/>
    <d v="2023-02-26T00:00:00"/>
    <n v="0.28976743361438201"/>
  </r>
  <r>
    <s v="zkxftiop"/>
    <s v="B3 Brasil Bolsa Balcão"/>
    <x v="13"/>
    <d v="2021-08-01T00:00:00"/>
    <x v="1"/>
    <n v="0.56649641364178105"/>
    <d v="2023-01-22T00:00:00"/>
    <n v="0.76019400248091895"/>
  </r>
  <r>
    <s v="zlqfijoe"/>
    <s v="Australian Securities Exchange"/>
    <x v="16"/>
    <d v="2021-02-02T00:00:00"/>
    <x v="7"/>
    <n v="0.81758392927810297"/>
    <d v="2023-01-11T00:00:00"/>
    <n v="0.16419798109251399"/>
  </r>
  <r>
    <s v="zrgkwdyf"/>
    <s v="Hong Kong Stock Exchange"/>
    <x v="10"/>
    <d v="2021-08-04T00:00:00"/>
    <x v="8"/>
    <n v="0.24147425161639699"/>
    <d v="2023-03-20T00:00:00"/>
    <n v="0.23302367858983999"/>
  </r>
  <r>
    <s v="zsbkamjf"/>
    <s v="B3 Brasil Bolsa Balcão"/>
    <x v="13"/>
    <d v="2022-09-24T00:00:00"/>
    <x v="2"/>
    <n v="0.51291771398490105"/>
    <d v="2023-03-02T00:00:00"/>
    <n v="0.755021488484095"/>
  </r>
  <r>
    <s v="zsylhezi"/>
    <s v="Taiwan Stock Exchange"/>
    <x v="15"/>
    <d v="2022-06-30T00:00:00"/>
    <x v="4"/>
    <n v="0.30094368268289601"/>
    <d v="2023-04-21T00:00:00"/>
    <n v="0.55983002083455202"/>
  </r>
  <r>
    <s v="zvxjotpr"/>
    <s v="B3 Brasil Bolsa Balcão"/>
    <x v="13"/>
    <d v="2021-11-02T00:00:00"/>
    <x v="9"/>
    <n v="0.91352809441905303"/>
    <d v="2023-02-21T00:00:00"/>
    <n v="0.1379857921212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Bombay Stock Exchange"/>
    <n v="7"/>
    <s v="Si"/>
  </r>
  <r>
    <x v="1"/>
    <s v="Tehran Stock Exchange"/>
    <n v="2"/>
    <s v="No"/>
  </r>
  <r>
    <x v="0"/>
    <s v="National Stock Exchange"/>
    <n v="6"/>
    <s v="Si"/>
  </r>
  <r>
    <x v="2"/>
    <s v="SIX Swiss Exchange"/>
    <n v="1"/>
    <s v="No"/>
  </r>
  <r>
    <x v="0"/>
    <s v="Bombay Stock Exchange"/>
    <n v="9"/>
    <s v="Si"/>
  </r>
  <r>
    <x v="3"/>
    <s v="Euronext"/>
    <n v="1"/>
    <s v="Si"/>
  </r>
  <r>
    <x v="4"/>
    <s v="Korea Exchange"/>
    <n v="3"/>
    <s v="No"/>
  </r>
  <r>
    <x v="5"/>
    <s v="Johannesburg Stock Exchange"/>
    <n v="4"/>
    <s v="No"/>
  </r>
  <r>
    <x v="6"/>
    <s v="Toronto Stock Exchange"/>
    <n v="10"/>
    <s v="No"/>
  </r>
  <r>
    <x v="3"/>
    <s v="Euronext"/>
    <n v="6"/>
    <s v="Si"/>
  </r>
  <r>
    <x v="7"/>
    <s v="Deutsche Börse AG"/>
    <n v="5"/>
    <s v="Si"/>
  </r>
  <r>
    <x v="0"/>
    <s v="Bombay Stock Exchange"/>
    <n v="10"/>
    <s v="Si"/>
  </r>
  <r>
    <x v="0"/>
    <s v="Bombay Stock Exchange"/>
    <n v="8"/>
    <s v="Si"/>
  </r>
  <r>
    <x v="8"/>
    <s v="Saudi Stock Exchange (Tadawul)"/>
    <n v="6"/>
    <s v="No"/>
  </r>
  <r>
    <x v="5"/>
    <s v="Johannesburg Stock Exchange"/>
    <n v="6"/>
    <s v="No"/>
  </r>
  <r>
    <x v="9"/>
    <s v="Japan Exchange Group"/>
    <n v="8"/>
    <s v="No"/>
  </r>
  <r>
    <x v="10"/>
    <s v="Hong Kong Stock Exchange"/>
    <n v="5"/>
    <s v="No"/>
  </r>
  <r>
    <x v="11"/>
    <s v="Shanghai Stock Exchange"/>
    <n v="4"/>
    <s v="Si"/>
  </r>
  <r>
    <x v="0"/>
    <s v="National Stock Exchange"/>
    <n v="1"/>
    <s v="Si"/>
  </r>
  <r>
    <x v="9"/>
    <s v="Japan Exchange Group"/>
    <n v="1"/>
    <s v="No"/>
  </r>
  <r>
    <x v="12"/>
    <s v="London Stock Exchange"/>
    <n v="1"/>
    <s v="No"/>
  </r>
  <r>
    <x v="0"/>
    <s v="Bombay Stock Exchange"/>
    <n v="9"/>
    <s v="Si"/>
  </r>
  <r>
    <x v="13"/>
    <s v="B3 Brasil Bolsa Balcão"/>
    <n v="2"/>
    <s v="Si"/>
  </r>
  <r>
    <x v="14"/>
    <s v="Nasdaq"/>
    <n v="3"/>
    <s v="Si"/>
  </r>
  <r>
    <x v="6"/>
    <s v="Toronto Stock Exchange"/>
    <n v="2"/>
    <s v="No"/>
  </r>
  <r>
    <x v="13"/>
    <s v="B3 Brasil Bolsa Balcão"/>
    <n v="8"/>
    <s v="Si"/>
  </r>
  <r>
    <x v="4"/>
    <s v="Korea Exchange"/>
    <n v="7"/>
    <s v="No"/>
  </r>
  <r>
    <x v="0"/>
    <s v="Bombay Stock Exchange"/>
    <n v="1"/>
    <s v="Si"/>
  </r>
  <r>
    <x v="0"/>
    <s v="Bombay Stock Exchange"/>
    <n v="3"/>
    <s v="Si"/>
  </r>
  <r>
    <x v="7"/>
    <s v="Deutsche Börse AG"/>
    <n v="1"/>
    <s v="Si"/>
  </r>
  <r>
    <x v="12"/>
    <s v="London Stock Exchange"/>
    <n v="7"/>
    <s v="No"/>
  </r>
  <r>
    <x v="11"/>
    <s v="Shenzhen Stock Exchange"/>
    <n v="9"/>
    <s v="Si"/>
  </r>
  <r>
    <x v="15"/>
    <s v="Taiwan Stock Exchange"/>
    <n v="9"/>
    <s v="No"/>
  </r>
  <r>
    <x v="7"/>
    <s v="Deutsche Börse AG"/>
    <n v="5"/>
    <s v="Si"/>
  </r>
  <r>
    <x v="2"/>
    <s v="SIX Swiss Exchange"/>
    <n v="8"/>
    <s v="No"/>
  </r>
  <r>
    <x v="3"/>
    <s v="Euronext"/>
    <n v="3"/>
    <s v="Si"/>
  </r>
  <r>
    <x v="15"/>
    <s v="Taiwan Stock Exchange"/>
    <n v="4"/>
    <s v="No"/>
  </r>
  <r>
    <x v="7"/>
    <s v="Deutsche Börse AG"/>
    <n v="3"/>
    <s v="Si"/>
  </r>
  <r>
    <x v="14"/>
    <s v="New York Stock Exchange"/>
    <n v="10"/>
    <s v="Si"/>
  </r>
  <r>
    <x v="1"/>
    <s v="Tehran Stock Exchange"/>
    <n v="4"/>
    <s v="No"/>
  </r>
  <r>
    <x v="14"/>
    <s v="New York Stock Exchange"/>
    <n v="10"/>
    <s v="Si"/>
  </r>
  <r>
    <x v="1"/>
    <s v="Tehran Stock Exchange"/>
    <n v="10"/>
    <s v="No"/>
  </r>
  <r>
    <x v="9"/>
    <s v="Japan Exchange Group"/>
    <n v="6"/>
    <s v="No"/>
  </r>
  <r>
    <x v="0"/>
    <s v="Bombay Stock Exchange"/>
    <n v="1"/>
    <s v="Si"/>
  </r>
  <r>
    <x v="11"/>
    <s v="Shanghai Stock Exchange"/>
    <n v="9"/>
    <s v="Si"/>
  </r>
  <r>
    <x v="7"/>
    <s v="Deutsche Börse AG"/>
    <n v="6"/>
    <s v="Si"/>
  </r>
  <r>
    <x v="10"/>
    <s v="Hong Kong Stock Exchange"/>
    <n v="7"/>
    <s v="No"/>
  </r>
  <r>
    <x v="6"/>
    <s v="Toronto Stock Exchange"/>
    <n v="10"/>
    <s v="No"/>
  </r>
  <r>
    <x v="4"/>
    <s v="Korea Exchange"/>
    <n v="3"/>
    <s v="No"/>
  </r>
  <r>
    <x v="12"/>
    <s v="London Stock Exchange"/>
    <n v="9"/>
    <s v="No"/>
  </r>
  <r>
    <x v="14"/>
    <s v="Nasdaq"/>
    <n v="4"/>
    <s v="Si"/>
  </r>
  <r>
    <x v="2"/>
    <s v="SIX Swiss Exchange"/>
    <n v="1"/>
    <s v="No"/>
  </r>
  <r>
    <x v="2"/>
    <s v="SIX Swiss Exchange"/>
    <n v="9"/>
    <s v="No"/>
  </r>
  <r>
    <x v="12"/>
    <s v="London Stock Exchange"/>
    <n v="2"/>
    <s v="No"/>
  </r>
  <r>
    <x v="4"/>
    <s v="Korea Exchange"/>
    <n v="7"/>
    <s v="No"/>
  </r>
  <r>
    <x v="5"/>
    <s v="Johannesburg Stock Exchange"/>
    <n v="4"/>
    <s v="No"/>
  </r>
  <r>
    <x v="9"/>
    <s v="Japan Exchange Group"/>
    <n v="2"/>
    <s v="No"/>
  </r>
  <r>
    <x v="11"/>
    <s v="Shenzhen Stock Exchange"/>
    <n v="4"/>
    <s v="Si"/>
  </r>
  <r>
    <x v="7"/>
    <s v="Deutsche Börse AG"/>
    <n v="6"/>
    <s v="Si"/>
  </r>
  <r>
    <x v="16"/>
    <s v="Australian Securities Exchange"/>
    <n v="6"/>
    <s v="Si"/>
  </r>
  <r>
    <x v="8"/>
    <s v="Saudi Stock Exchange (Tadawul)"/>
    <n v="7"/>
    <s v="No"/>
  </r>
  <r>
    <x v="1"/>
    <s v="Tehran Stock Exchange"/>
    <n v="8"/>
    <s v="No"/>
  </r>
  <r>
    <x v="13"/>
    <s v="B3 Brasil Bolsa Balcão"/>
    <n v="9"/>
    <s v="Si"/>
  </r>
  <r>
    <x v="7"/>
    <s v="Deutsche Börse AG"/>
    <n v="5"/>
    <s v="Si"/>
  </r>
  <r>
    <x v="5"/>
    <s v="Johannesburg Stock Exchange"/>
    <n v="1"/>
    <s v="No"/>
  </r>
  <r>
    <x v="11"/>
    <s v="Shenzhen Stock Exchange"/>
    <n v="2"/>
    <s v="Si"/>
  </r>
  <r>
    <x v="13"/>
    <s v="B3 Brasil Bolsa Balcão"/>
    <n v="1"/>
    <s v="Si"/>
  </r>
  <r>
    <x v="14"/>
    <s v="New York Stock Exchange"/>
    <n v="4"/>
    <s v="Si"/>
  </r>
  <r>
    <x v="0"/>
    <s v="Bombay Stock Exchange"/>
    <n v="4"/>
    <s v="Si"/>
  </r>
  <r>
    <x v="16"/>
    <s v="Australian Securities Exchange"/>
    <n v="5"/>
    <s v="Si"/>
  </r>
  <r>
    <x v="14"/>
    <s v="Nasdaq"/>
    <n v="1"/>
    <s v="Si"/>
  </r>
  <r>
    <x v="10"/>
    <s v="Hong Kong Stock Exchange"/>
    <n v="7"/>
    <s v="No"/>
  </r>
  <r>
    <x v="3"/>
    <s v="Euronext"/>
    <n v="4"/>
    <s v="Si"/>
  </r>
  <r>
    <x v="2"/>
    <s v="SIX Swiss Exchange"/>
    <n v="6"/>
    <s v="No"/>
  </r>
  <r>
    <x v="13"/>
    <s v="B3 Brasil Bolsa Balcão"/>
    <n v="1"/>
    <s v="Si"/>
  </r>
  <r>
    <x v="0"/>
    <s v="National Stock Exchange"/>
    <n v="3"/>
    <s v="Si"/>
  </r>
  <r>
    <x v="7"/>
    <s v="Deutsche Börse AG"/>
    <n v="5"/>
    <s v="Si"/>
  </r>
  <r>
    <x v="13"/>
    <s v="B3 Brasil Bolsa Balcão"/>
    <n v="3"/>
    <s v="Si"/>
  </r>
  <r>
    <x v="15"/>
    <s v="Taiwan Stock Exchange"/>
    <n v="5"/>
    <s v="No"/>
  </r>
  <r>
    <x v="0"/>
    <s v="Bombay Stock Exchange"/>
    <n v="6"/>
    <s v="Si"/>
  </r>
  <r>
    <x v="16"/>
    <s v="Australian Securities Exchange"/>
    <n v="10"/>
    <s v="Si"/>
  </r>
  <r>
    <x v="9"/>
    <s v="Japan Exchange Group"/>
    <n v="8"/>
    <s v="No"/>
  </r>
  <r>
    <x v="11"/>
    <s v="Shanghai Stock Exchange"/>
    <n v="1"/>
    <s v="Si"/>
  </r>
  <r>
    <x v="3"/>
    <s v="Nasdaq Nordic and Baltic Exchanges"/>
    <n v="6"/>
    <s v="Si"/>
  </r>
  <r>
    <x v="14"/>
    <s v="Nasdaq"/>
    <n v="1"/>
    <s v="Si"/>
  </r>
  <r>
    <x v="3"/>
    <s v="Nasdaq Nordic and Baltic Exchanges"/>
    <n v="6"/>
    <s v="Si"/>
  </r>
  <r>
    <x v="16"/>
    <s v="Australian Securities Exchange"/>
    <n v="7"/>
    <s v="Si"/>
  </r>
  <r>
    <x v="7"/>
    <s v="Deutsche Börse AG"/>
    <n v="6"/>
    <s v="Si"/>
  </r>
  <r>
    <x v="0"/>
    <s v="National Stock Exchange"/>
    <n v="7"/>
    <s v="Si"/>
  </r>
  <r>
    <x v="3"/>
    <s v="Euronext"/>
    <n v="10"/>
    <s v="Si"/>
  </r>
  <r>
    <x v="0"/>
    <s v="Bombay Stock Exchange"/>
    <n v="2"/>
    <s v="Si"/>
  </r>
  <r>
    <x v="13"/>
    <s v="B3 Brasil Bolsa Balcão"/>
    <n v="4"/>
    <s v="Si"/>
  </r>
  <r>
    <x v="14"/>
    <s v="New York Stock Exchange"/>
    <n v="2"/>
    <s v="Si"/>
  </r>
  <r>
    <x v="16"/>
    <s v="Australian Securities Exchange"/>
    <n v="5"/>
    <s v="Si"/>
  </r>
  <r>
    <x v="3"/>
    <s v="Euronext"/>
    <n v="2"/>
    <s v="Si"/>
  </r>
  <r>
    <x v="3"/>
    <s v="Nasdaq Nordic and Baltic Exchanges"/>
    <n v="5"/>
    <s v="Si"/>
  </r>
  <r>
    <x v="16"/>
    <s v="Australian Securities Exchange"/>
    <n v="7"/>
    <s v="Si"/>
  </r>
  <r>
    <x v="3"/>
    <s v="Nasdaq Nordic and Baltic Exchanges"/>
    <n v="4"/>
    <s v="Si"/>
  </r>
  <r>
    <x v="0"/>
    <s v="National Stock Exchange"/>
    <n v="5"/>
    <s v="Si"/>
  </r>
  <r>
    <x v="6"/>
    <s v="Toronto Stock Exchange"/>
    <n v="6"/>
    <s v="No"/>
  </r>
  <r>
    <x v="16"/>
    <s v="Australian Securities Exchange"/>
    <n v="3"/>
    <s v="Si"/>
  </r>
  <r>
    <x v="15"/>
    <s v="Taiwan Stock Exchange"/>
    <n v="10"/>
    <s v="No"/>
  </r>
  <r>
    <x v="8"/>
    <s v="Saudi Stock Exchange (Tadawul)"/>
    <n v="5"/>
    <s v="No"/>
  </r>
  <r>
    <x v="16"/>
    <s v="Australian Securities Exchange"/>
    <n v="7"/>
    <s v="Si"/>
  </r>
  <r>
    <x v="8"/>
    <s v="Saudi Stock Exchange (Tadawul)"/>
    <n v="1"/>
    <s v="No"/>
  </r>
  <r>
    <x v="14"/>
    <s v="Nasdaq"/>
    <n v="10"/>
    <s v="Si"/>
  </r>
  <r>
    <x v="13"/>
    <s v="B3 Brasil Bolsa Balcão"/>
    <n v="7"/>
    <s v="Si"/>
  </r>
  <r>
    <x v="10"/>
    <s v="Hong Kong Stock Exchange"/>
    <n v="10"/>
    <s v="No"/>
  </r>
  <r>
    <x v="3"/>
    <s v="Euronext"/>
    <n v="1"/>
    <s v="Si"/>
  </r>
  <r>
    <x v="13"/>
    <s v="B3 Brasil Bolsa Balcão"/>
    <n v="7"/>
    <s v="Si"/>
  </r>
  <r>
    <x v="2"/>
    <s v="SIX Swiss Exchange"/>
    <n v="8"/>
    <s v="No"/>
  </r>
  <r>
    <x v="13"/>
    <s v="B3 Brasil Bolsa Balcão"/>
    <n v="9"/>
    <s v="Si"/>
  </r>
  <r>
    <x v="1"/>
    <s v="Tehran Stock Exchange"/>
    <n v="2"/>
    <s v="No"/>
  </r>
  <r>
    <x v="9"/>
    <s v="Japan Exchange Group"/>
    <n v="9"/>
    <s v="No"/>
  </r>
  <r>
    <x v="4"/>
    <s v="Korea Exchange"/>
    <n v="1"/>
    <s v="No"/>
  </r>
  <r>
    <x v="14"/>
    <s v="Nasdaq"/>
    <n v="8"/>
    <s v="Si"/>
  </r>
  <r>
    <x v="16"/>
    <s v="Australian Securities Exchange"/>
    <n v="1"/>
    <s v="Si"/>
  </r>
  <r>
    <x v="12"/>
    <s v="London Stock Exchange"/>
    <n v="4"/>
    <s v="No"/>
  </r>
  <r>
    <x v="0"/>
    <s v="Bombay Stock Exchange"/>
    <n v="6"/>
    <s v="Si"/>
  </r>
  <r>
    <x v="0"/>
    <s v="National Stock Exchange"/>
    <n v="3"/>
    <s v="Si"/>
  </r>
  <r>
    <x v="10"/>
    <s v="Hong Kong Stock Exchange"/>
    <n v="9"/>
    <s v="No"/>
  </r>
  <r>
    <x v="2"/>
    <s v="SIX Swiss Exchange"/>
    <n v="10"/>
    <s v="No"/>
  </r>
  <r>
    <x v="7"/>
    <s v="Deutsche Börse AG"/>
    <n v="9"/>
    <s v="Si"/>
  </r>
  <r>
    <x v="5"/>
    <s v="Johannesburg Stock Exchange"/>
    <n v="1"/>
    <s v="No"/>
  </r>
  <r>
    <x v="1"/>
    <s v="Tehran Stock Exchange"/>
    <n v="6"/>
    <s v="No"/>
  </r>
  <r>
    <x v="16"/>
    <s v="Australian Securities Exchange"/>
    <n v="8"/>
    <s v="Si"/>
  </r>
  <r>
    <x v="13"/>
    <s v="B3 Brasil Bolsa Balcão"/>
    <n v="2"/>
    <s v="Si"/>
  </r>
  <r>
    <x v="10"/>
    <s v="Hong Kong Stock Exchange"/>
    <n v="5"/>
    <s v="No"/>
  </r>
  <r>
    <x v="16"/>
    <s v="Australian Securities Exchange"/>
    <n v="2"/>
    <s v="Si"/>
  </r>
  <r>
    <x v="0"/>
    <s v="National Stock Exchange"/>
    <n v="10"/>
    <s v="Si"/>
  </r>
  <r>
    <x v="15"/>
    <s v="Taiwan Stock Exchange"/>
    <n v="10"/>
    <s v="No"/>
  </r>
  <r>
    <x v="14"/>
    <s v="New York Stock Exchange"/>
    <n v="6"/>
    <s v="Si"/>
  </r>
  <r>
    <x v="6"/>
    <s v="Toronto Stock Exchange"/>
    <n v="2"/>
    <s v="No"/>
  </r>
  <r>
    <x v="7"/>
    <s v="Deutsche Börse AG"/>
    <n v="2"/>
    <s v="Si"/>
  </r>
  <r>
    <x v="14"/>
    <s v="Nasdaq"/>
    <n v="7"/>
    <s v="Si"/>
  </r>
  <r>
    <x v="3"/>
    <s v="Nasdaq Nordic and Baltic Exchanges"/>
    <n v="9"/>
    <s v="Si"/>
  </r>
  <r>
    <x v="7"/>
    <s v="Deutsche Börse AG"/>
    <n v="3"/>
    <s v="Si"/>
  </r>
  <r>
    <x v="12"/>
    <s v="London Stock Exchange"/>
    <n v="6"/>
    <s v="No"/>
  </r>
  <r>
    <x v="15"/>
    <s v="Taiwan Stock Exchange"/>
    <n v="3"/>
    <s v="No"/>
  </r>
  <r>
    <x v="6"/>
    <s v="Toronto Stock Exchange"/>
    <n v="5"/>
    <s v="No"/>
  </r>
  <r>
    <x v="3"/>
    <s v="Nasdaq Nordic and Baltic Exchanges"/>
    <n v="4"/>
    <s v="Si"/>
  </r>
  <r>
    <x v="6"/>
    <s v="Toronto Stock Exchange"/>
    <n v="5"/>
    <s v="No"/>
  </r>
  <r>
    <x v="11"/>
    <s v="Shenzhen Stock Exchange"/>
    <n v="3"/>
    <s v="Si"/>
  </r>
  <r>
    <x v="3"/>
    <s v="Nasdaq Nordic and Baltic Exchanges"/>
    <n v="1"/>
    <s v="Si"/>
  </r>
  <r>
    <x v="11"/>
    <s v="Shenzhen Stock Exchange"/>
    <n v="4"/>
    <s v="Si"/>
  </r>
  <r>
    <x v="5"/>
    <s v="Johannesburg Stock Exchange"/>
    <n v="10"/>
    <s v="No"/>
  </r>
  <r>
    <x v="12"/>
    <s v="London Stock Exchange"/>
    <n v="7"/>
    <s v="No"/>
  </r>
  <r>
    <x v="4"/>
    <s v="Korea Exchange"/>
    <n v="1"/>
    <s v="No"/>
  </r>
  <r>
    <x v="13"/>
    <s v="B3 Brasil Bolsa Balcão"/>
    <n v="7"/>
    <s v="Si"/>
  </r>
  <r>
    <x v="1"/>
    <s v="Tehran Stock Exchange"/>
    <n v="3"/>
    <s v="No"/>
  </r>
  <r>
    <x v="16"/>
    <s v="Australian Securities Exchange"/>
    <n v="5"/>
    <s v="Si"/>
  </r>
  <r>
    <x v="16"/>
    <s v="Australian Securities Exchange"/>
    <n v="1"/>
    <s v="Si"/>
  </r>
  <r>
    <x v="7"/>
    <s v="Deutsche Börse AG"/>
    <n v="6"/>
    <s v="Si"/>
  </r>
  <r>
    <x v="11"/>
    <s v="Shenzhen Stock Exchange"/>
    <n v="8"/>
    <s v="Si"/>
  </r>
  <r>
    <x v="11"/>
    <s v="Shenzhen Stock Exchange"/>
    <n v="4"/>
    <s v="Si"/>
  </r>
  <r>
    <x v="7"/>
    <s v="Deutsche Börse AG"/>
    <n v="9"/>
    <s v="Si"/>
  </r>
  <r>
    <x v="16"/>
    <s v="Australian Securities Exchange"/>
    <n v="2"/>
    <s v="Si"/>
  </r>
  <r>
    <x v="0"/>
    <s v="Bombay Stock Exchange"/>
    <n v="2"/>
    <s v="Si"/>
  </r>
  <r>
    <x v="0"/>
    <s v="Bombay Stock Exchange"/>
    <n v="2"/>
    <s v="Si"/>
  </r>
  <r>
    <x v="8"/>
    <s v="Saudi Stock Exchange (Tadawul)"/>
    <n v="2"/>
    <s v="No"/>
  </r>
  <r>
    <x v="14"/>
    <s v="Nasdaq"/>
    <n v="8"/>
    <s v="Si"/>
  </r>
  <r>
    <x v="11"/>
    <s v="Shanghai Stock Exchange"/>
    <n v="5"/>
    <s v="Si"/>
  </r>
  <r>
    <x v="6"/>
    <s v="Toronto Stock Exchange"/>
    <n v="6"/>
    <s v="No"/>
  </r>
  <r>
    <x v="13"/>
    <s v="B3 Brasil Bolsa Balcão"/>
    <n v="7"/>
    <s v="Si"/>
  </r>
  <r>
    <x v="0"/>
    <s v="Bombay Stock Exchange"/>
    <n v="3"/>
    <s v="Si"/>
  </r>
  <r>
    <x v="11"/>
    <s v="Shanghai Stock Exchange"/>
    <n v="4"/>
    <s v="Si"/>
  </r>
  <r>
    <x v="3"/>
    <s v="Euronext"/>
    <n v="3"/>
    <s v="Si"/>
  </r>
  <r>
    <x v="14"/>
    <s v="New York Stock Exchange"/>
    <n v="3"/>
    <s v="Si"/>
  </r>
  <r>
    <x v="16"/>
    <s v="Australian Securities Exchange"/>
    <n v="1"/>
    <s v="Si"/>
  </r>
  <r>
    <x v="12"/>
    <s v="London Stock Exchange"/>
    <n v="2"/>
    <s v="No"/>
  </r>
  <r>
    <x v="4"/>
    <s v="Korea Exchange"/>
    <n v="8"/>
    <s v="No"/>
  </r>
  <r>
    <x v="4"/>
    <s v="Korea Exchange"/>
    <n v="6"/>
    <s v="No"/>
  </r>
  <r>
    <x v="11"/>
    <s v="Shanghai Stock Exchange"/>
    <n v="4"/>
    <s v="Si"/>
  </r>
  <r>
    <x v="2"/>
    <s v="SIX Swiss Exchange"/>
    <n v="6"/>
    <s v="No"/>
  </r>
  <r>
    <x v="9"/>
    <s v="Japan Exchange Group"/>
    <n v="3"/>
    <s v="No"/>
  </r>
  <r>
    <x v="3"/>
    <s v="Nasdaq Nordic and Baltic Exchanges"/>
    <n v="5"/>
    <s v="Si"/>
  </r>
  <r>
    <x v="11"/>
    <s v="Shanghai Stock Exchange"/>
    <n v="6"/>
    <s v="Si"/>
  </r>
  <r>
    <x v="7"/>
    <s v="Deutsche Börse AG"/>
    <n v="7"/>
    <s v="Si"/>
  </r>
  <r>
    <x v="14"/>
    <s v="New York Stock Exchange"/>
    <n v="8"/>
    <s v="Si"/>
  </r>
  <r>
    <x v="1"/>
    <s v="Tehran Stock Exchange"/>
    <n v="5"/>
    <s v="No"/>
  </r>
  <r>
    <x v="14"/>
    <s v="New York Stock Exchange"/>
    <n v="3"/>
    <s v="Si"/>
  </r>
  <r>
    <x v="8"/>
    <s v="Saudi Stock Exchange (Tadawul)"/>
    <n v="5"/>
    <s v="No"/>
  </r>
  <r>
    <x v="8"/>
    <s v="Saudi Stock Exchange (Tadawul)"/>
    <n v="2"/>
    <s v="No"/>
  </r>
  <r>
    <x v="8"/>
    <s v="Saudi Stock Exchange (Tadawul)"/>
    <n v="7"/>
    <s v="No"/>
  </r>
  <r>
    <x v="15"/>
    <s v="Taiwan Stock Exchange"/>
    <n v="7"/>
    <s v="No"/>
  </r>
  <r>
    <x v="0"/>
    <s v="National Stock Exchange"/>
    <n v="1"/>
    <s v="Si"/>
  </r>
  <r>
    <x v="5"/>
    <s v="Johannesburg Stock Exchange"/>
    <n v="5"/>
    <s v="No"/>
  </r>
  <r>
    <x v="9"/>
    <s v="Japan Exchange Group"/>
    <n v="6"/>
    <s v="No"/>
  </r>
  <r>
    <x v="7"/>
    <s v="Deutsche Börse AG"/>
    <n v="3"/>
    <s v="Si"/>
  </r>
  <r>
    <x v="0"/>
    <s v="Bombay Stock Exchange"/>
    <n v="2"/>
    <s v="Si"/>
  </r>
  <r>
    <x v="10"/>
    <s v="Hong Kong Stock Exchange"/>
    <n v="6"/>
    <s v="No"/>
  </r>
  <r>
    <x v="11"/>
    <s v="Shanghai Stock Exchange"/>
    <n v="6"/>
    <s v="Si"/>
  </r>
  <r>
    <x v="11"/>
    <s v="Shenzhen Stock Exchange"/>
    <n v="1"/>
    <s v="Si"/>
  </r>
  <r>
    <x v="5"/>
    <s v="Johannesburg Stock Exchange"/>
    <n v="3"/>
    <s v="No"/>
  </r>
  <r>
    <x v="13"/>
    <s v="B3 Brasil Bolsa Balcão"/>
    <n v="2"/>
    <s v="Si"/>
  </r>
  <r>
    <x v="16"/>
    <s v="Australian Securities Exchange"/>
    <n v="10"/>
    <s v="Si"/>
  </r>
  <r>
    <x v="10"/>
    <s v="Hong Kong Stock Exchange"/>
    <n v="5"/>
    <s v="No"/>
  </r>
  <r>
    <x v="13"/>
    <s v="B3 Brasil Bolsa Balcão"/>
    <n v="6"/>
    <s v="Si"/>
  </r>
  <r>
    <x v="15"/>
    <s v="Taiwan Stock Exchange"/>
    <n v="9"/>
    <s v="No"/>
  </r>
  <r>
    <x v="13"/>
    <s v="B3 Brasil Bolsa Balcão"/>
    <n v="8"/>
    <s v="S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2E8F9A-FE10-4C02-A711-2EEB969D7263}" name="Tabella pivot2" cacheId="1"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F1:G19" firstHeaderRow="1" firstDataRow="1" firstDataCol="1"/>
  <pivotFields count="4">
    <pivotField axis="axisRow" showAll="0">
      <items count="18">
        <item x="16"/>
        <item x="13"/>
        <item x="6"/>
        <item x="11"/>
        <item x="3"/>
        <item x="7"/>
        <item x="10"/>
        <item x="0"/>
        <item x="1"/>
        <item x="9"/>
        <item x="8"/>
        <item x="5"/>
        <item x="4"/>
        <item x="2"/>
        <item x="15"/>
        <item x="12"/>
        <item x="14"/>
        <item t="default"/>
      </items>
    </pivotField>
    <pivotField showAll="0"/>
    <pivotField dataField="1" showAll="0"/>
    <pivotField showAll="0"/>
  </pivotFields>
  <rowFields count="1">
    <field x="0"/>
  </rowFields>
  <rowItems count="18">
    <i>
      <x/>
    </i>
    <i>
      <x v="1"/>
    </i>
    <i>
      <x v="2"/>
    </i>
    <i>
      <x v="3"/>
    </i>
    <i>
      <x v="4"/>
    </i>
    <i>
      <x v="5"/>
    </i>
    <i>
      <x v="6"/>
    </i>
    <i>
      <x v="7"/>
    </i>
    <i>
      <x v="8"/>
    </i>
    <i>
      <x v="9"/>
    </i>
    <i>
      <x v="10"/>
    </i>
    <i>
      <x v="11"/>
    </i>
    <i>
      <x v="12"/>
    </i>
    <i>
      <x v="13"/>
    </i>
    <i>
      <x v="14"/>
    </i>
    <i>
      <x v="15"/>
    </i>
    <i>
      <x v="16"/>
    </i>
    <i t="grand">
      <x/>
    </i>
  </rowItems>
  <colItems count="1">
    <i/>
  </colItems>
  <dataFields count="1">
    <dataField name="Somma di Quantity" fld="2" baseField="0" baseItem="0"/>
  </dataFields>
  <formats count="6">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A5BDB7-4FDC-4F3D-AADF-06C20EBF93A0}" name="Tabella pivot1"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Y5:Y6" firstHeaderRow="1" firstDataRow="1" firstDataCol="0" rowPageCount="2" colPageCount="1"/>
  <pivotFields count="8">
    <pivotField showAll="0"/>
    <pivotField showAll="0"/>
    <pivotField axis="axisPage" multipleItemSelectionAllowed="1" showAll="0">
      <items count="18">
        <item h="1" x="16"/>
        <item h="1" x="13"/>
        <item h="1" x="6"/>
        <item x="11"/>
        <item h="1" x="3"/>
        <item h="1" x="7"/>
        <item x="10"/>
        <item x="0"/>
        <item x="1"/>
        <item x="9"/>
        <item x="8"/>
        <item h="1" x="5"/>
        <item x="4"/>
        <item h="1" x="2"/>
        <item x="15"/>
        <item h="1" x="12"/>
        <item h="1" x="14"/>
        <item t="default"/>
      </items>
    </pivotField>
    <pivotField numFmtId="164" showAll="0"/>
    <pivotField axis="axisPage" dataField="1" multipleItemSelectionAllowed="1" showAll="0">
      <items count="11">
        <item x="3"/>
        <item x="1"/>
        <item x="5"/>
        <item x="6"/>
        <item x="8"/>
        <item x="2"/>
        <item x="0"/>
        <item x="9"/>
        <item h="1" x="4"/>
        <item h="1" x="7"/>
        <item t="default"/>
      </items>
    </pivotField>
    <pivotField showAll="0"/>
    <pivotField numFmtId="164" showAll="0"/>
    <pivotField showAll="0"/>
  </pivotFields>
  <rowItems count="1">
    <i/>
  </rowItems>
  <colItems count="1">
    <i/>
  </colItems>
  <pageFields count="2">
    <pageField fld="2" hier="-1"/>
    <pageField fld="4" hier="-1"/>
  </pageFields>
  <dataFields count="1">
    <dataField name="Conteggio di Quantity" fld="4" subtotal="count" baseField="0" baseItem="2131893488"/>
  </dataFields>
  <formats count="6">
    <format dxfId="5">
      <pivotArea type="all" dataOnly="0" outline="0" fieldPosition="0"/>
    </format>
    <format dxfId="4">
      <pivotArea outline="0" collapsedLevelsAreSubtotals="1" fieldPosition="0"/>
    </format>
    <format dxfId="3">
      <pivotArea dataOnly="0" labelOnly="1" outline="0" axis="axisValues" fieldPosition="0"/>
    </format>
    <format dxfId="2">
      <pivotArea type="all" dataOnly="0" outline="0" fieldPosition="0"/>
    </format>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Tehran_Stock_Exchange" TargetMode="External"/><Relationship Id="rId21" Type="http://schemas.openxmlformats.org/officeDocument/2006/relationships/hyperlink" Target="https://en.wikipedia.org/wiki/Japan_Exchange_Group" TargetMode="External"/><Relationship Id="rId42" Type="http://schemas.openxmlformats.org/officeDocument/2006/relationships/hyperlink" Target="https://en.wikipedia.org/wiki/New_York_Stock_Exchange" TargetMode="External"/><Relationship Id="rId63" Type="http://schemas.openxmlformats.org/officeDocument/2006/relationships/hyperlink" Target="https://en.wikipedia.org/wiki/B3_(stock_exchange)" TargetMode="External"/><Relationship Id="rId84" Type="http://schemas.openxmlformats.org/officeDocument/2006/relationships/hyperlink" Target="https://en.wikipedia.org/wiki/Nasdaq_Nordic" TargetMode="External"/><Relationship Id="rId138" Type="http://schemas.openxmlformats.org/officeDocument/2006/relationships/hyperlink" Target="https://en.wikipedia.org/wiki/Korea_Exchange" TargetMode="External"/><Relationship Id="rId159" Type="http://schemas.openxmlformats.org/officeDocument/2006/relationships/hyperlink" Target="https://en.wikipedia.org/wiki/Shanghai_Stock_Exchange" TargetMode="External"/><Relationship Id="rId170" Type="http://schemas.openxmlformats.org/officeDocument/2006/relationships/hyperlink" Target="https://en.wikipedia.org/wiki/Tadawul" TargetMode="External"/><Relationship Id="rId107" Type="http://schemas.openxmlformats.org/officeDocument/2006/relationships/hyperlink" Target="https://en.wikipedia.org/wiki/Japan_Exchange_Group" TargetMode="External"/><Relationship Id="rId11" Type="http://schemas.openxmlformats.org/officeDocument/2006/relationships/hyperlink" Target="https://en.wikipedia.org/wiki/Euronext" TargetMode="External"/><Relationship Id="rId32" Type="http://schemas.openxmlformats.org/officeDocument/2006/relationships/hyperlink" Target="https://en.wikipedia.org/wiki/Londo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B3_(stock_exchange)" TargetMode="External"/><Relationship Id="rId128" Type="http://schemas.openxmlformats.org/officeDocument/2006/relationships/hyperlink" Target="https://en.wikipedia.org/wiki/London_Stock_Exchange" TargetMode="External"/><Relationship Id="rId149" Type="http://schemas.openxmlformats.org/officeDocument/2006/relationships/hyperlink" Target="https://en.wikipedia.org/wiki/Shanghai_Stock_Exchange" TargetMode="External"/><Relationship Id="rId5" Type="http://schemas.openxmlformats.org/officeDocument/2006/relationships/hyperlink" Target="https://en.wikipedia.org/wiki/SIX_Swiss_Exchange" TargetMode="External"/><Relationship Id="rId95" Type="http://schemas.openxmlformats.org/officeDocument/2006/relationships/hyperlink" Target="https://en.wikipedia.org/wiki/Toronto_Stock_Exchange" TargetMode="External"/><Relationship Id="rId160" Type="http://schemas.openxmlformats.org/officeDocument/2006/relationships/hyperlink" Target="https://en.wikipedia.org/wiki/SIX_Swiss_Exchange" TargetMode="External"/><Relationship Id="rId181" Type="http://schemas.openxmlformats.org/officeDocument/2006/relationships/hyperlink" Target="https://en.wikipedia.org/wiki/B3_(stock_exchange)" TargetMode="External"/><Relationship Id="rId22" Type="http://schemas.openxmlformats.org/officeDocument/2006/relationships/hyperlink" Target="https://en.wikipedia.org/wiki/London_Stock_Exchange" TargetMode="External"/><Relationship Id="rId43" Type="http://schemas.openxmlformats.org/officeDocument/2006/relationships/hyperlink" Target="https://en.wikipedia.org/wiki/Tehran_Stock_Exchange" TargetMode="External"/><Relationship Id="rId64" Type="http://schemas.openxmlformats.org/officeDocument/2006/relationships/hyperlink" Target="https://en.wikipedia.org/wiki/Deutsche_B%C3%B6rse" TargetMode="External"/><Relationship Id="rId118" Type="http://schemas.openxmlformats.org/officeDocument/2006/relationships/hyperlink" Target="https://en.wikipedia.org/wiki/B3_(stock_exchange)" TargetMode="External"/><Relationship Id="rId139" Type="http://schemas.openxmlformats.org/officeDocument/2006/relationships/hyperlink" Target="https://en.wikipedia.org/wiki/B3_(stock_exchange)" TargetMode="External"/><Relationship Id="rId85" Type="http://schemas.openxmlformats.org/officeDocument/2006/relationships/hyperlink" Target="https://en.wikipedia.org/wiki/Deutsche_B%C3%B6rse" TargetMode="External"/><Relationship Id="rId150" Type="http://schemas.openxmlformats.org/officeDocument/2006/relationships/hyperlink" Target="https://en.wikipedia.org/wiki/Toronto_Stock_Exchange" TargetMode="External"/><Relationship Id="rId171" Type="http://schemas.openxmlformats.org/officeDocument/2006/relationships/hyperlink" Target="https://en.wikipedia.org/wiki/Taiwan_Stock_Exchange" TargetMode="External"/><Relationship Id="rId12" Type="http://schemas.openxmlformats.org/officeDocument/2006/relationships/hyperlink" Target="https://en.wikipedia.org/wiki/Deutsche_B%C3%B6rse" TargetMode="External"/><Relationship Id="rId33" Type="http://schemas.openxmlformats.org/officeDocument/2006/relationships/hyperlink" Target="https://en.wikipedia.org/wiki/Shenzhen_Stock_Exchange" TargetMode="External"/><Relationship Id="rId108" Type="http://schemas.openxmlformats.org/officeDocument/2006/relationships/hyperlink" Target="https://en.wikipedia.org/wiki/Korea_Exchange" TargetMode="External"/><Relationship Id="rId129" Type="http://schemas.openxmlformats.org/officeDocument/2006/relationships/hyperlink" Target="https://en.wikipedia.org/wiki/Taiwan_Stock_Exchange" TargetMode="External"/><Relationship Id="rId54" Type="http://schemas.openxmlformats.org/officeDocument/2006/relationships/hyperlink" Target="https://en.wikipedia.org/wiki/SIX_Swiss_Exchange" TargetMode="External"/><Relationship Id="rId75" Type="http://schemas.openxmlformats.org/officeDocument/2006/relationships/hyperlink" Target="https://en.wikipedia.org/wiki/National_Stock_Exchange_of_India" TargetMode="External"/><Relationship Id="rId96" Type="http://schemas.openxmlformats.org/officeDocument/2006/relationships/hyperlink" Target="https://en.wikipedia.org/wiki/Taiwan_Stock_Exchange" TargetMode="External"/><Relationship Id="rId140" Type="http://schemas.openxmlformats.org/officeDocument/2006/relationships/hyperlink" Target="https://en.wikipedia.org/wiki/Tehran_Stock_Exchange" TargetMode="External"/><Relationship Id="rId161" Type="http://schemas.openxmlformats.org/officeDocument/2006/relationships/hyperlink" Target="https://en.wikipedia.org/wiki/Japan_Exchange_Group" TargetMode="External"/><Relationship Id="rId182" Type="http://schemas.openxmlformats.org/officeDocument/2006/relationships/hyperlink" Target="https://en.wikipedia.org/wiki/Hong_Kong_Stock_Exchange" TargetMode="External"/><Relationship Id="rId6" Type="http://schemas.openxmlformats.org/officeDocument/2006/relationships/hyperlink" Target="https://en.wikipedia.org/wiki/Bombay_Stock_Exchange" TargetMode="External"/><Relationship Id="rId23" Type="http://schemas.openxmlformats.org/officeDocument/2006/relationships/hyperlink" Target="https://en.wikipedia.org/wiki/Bombay_Stock_Exchange" TargetMode="External"/><Relationship Id="rId119" Type="http://schemas.openxmlformats.org/officeDocument/2006/relationships/hyperlink" Target="https://en.wikipedia.org/wiki/Hong_Kong_Stock_Exchange" TargetMode="External"/><Relationship Id="rId44" Type="http://schemas.openxmlformats.org/officeDocument/2006/relationships/hyperlink" Target="https://en.wikipedia.org/wiki/Japan_Exchange_Group" TargetMode="External"/><Relationship Id="rId65" Type="http://schemas.openxmlformats.org/officeDocument/2006/relationships/hyperlink" Target="https://en.wikipedia.org/wiki/JSE_Limited" TargetMode="External"/><Relationship Id="rId86" Type="http://schemas.openxmlformats.org/officeDocument/2006/relationships/hyperlink" Target="https://en.wikipedia.org/wiki/National_Stock_Exchange_of_India" TargetMode="External"/><Relationship Id="rId130" Type="http://schemas.openxmlformats.org/officeDocument/2006/relationships/hyperlink" Target="https://en.wikipedia.org/wiki/Toronto_Stock_Exchange" TargetMode="External"/><Relationship Id="rId151" Type="http://schemas.openxmlformats.org/officeDocument/2006/relationships/hyperlink" Target="https://en.wikipedia.org/wiki/B3_(stock_exchange)" TargetMode="External"/><Relationship Id="rId172" Type="http://schemas.openxmlformats.org/officeDocument/2006/relationships/hyperlink" Target="https://en.wikipedia.org/wiki/National_Stock_Exchange_of_India"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Hong_Kong_Stock_Exchange" TargetMode="External"/><Relationship Id="rId39" Type="http://schemas.openxmlformats.org/officeDocument/2006/relationships/hyperlink" Target="https://en.wikipedia.org/wiki/Deutsche_B%C3%B6rse" TargetMode="External"/><Relationship Id="rId109" Type="http://schemas.openxmlformats.org/officeDocument/2006/relationships/hyperlink" Target="https://en.wikipedia.org/wiki/Nasdaq" TargetMode="External"/><Relationship Id="rId34" Type="http://schemas.openxmlformats.org/officeDocument/2006/relationships/hyperlink" Target="https://en.wikipedia.org/wiki/Taiwan_Stock_Exchange" TargetMode="External"/><Relationship Id="rId50" Type="http://schemas.openxmlformats.org/officeDocument/2006/relationships/hyperlink" Target="https://en.wikipedia.org/wiki/Korea_Exchange" TargetMode="External"/><Relationship Id="rId55" Type="http://schemas.openxmlformats.org/officeDocument/2006/relationships/hyperlink" Target="https://en.wikipedia.org/wiki/London_Stock_Exchange" TargetMode="External"/><Relationship Id="rId76" Type="http://schemas.openxmlformats.org/officeDocument/2006/relationships/hyperlink" Target="https://en.wikipedia.org/wiki/Deutsche_B%C3%B6rs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SIX_Swiss_Exchange" TargetMode="External"/><Relationship Id="rId120" Type="http://schemas.openxmlformats.org/officeDocument/2006/relationships/hyperlink" Target="https://en.wikipedia.org/wiki/National_Stock_Exchange_of_India" TargetMode="External"/><Relationship Id="rId125" Type="http://schemas.openxmlformats.org/officeDocument/2006/relationships/hyperlink" Target="https://en.wikipedia.org/wiki/Nasdaq" TargetMode="External"/><Relationship Id="rId141" Type="http://schemas.openxmlformats.org/officeDocument/2006/relationships/hyperlink" Target="https://en.wikipedia.org/wiki/Deutsche_B%C3%B6rse" TargetMode="External"/><Relationship Id="rId146" Type="http://schemas.openxmlformats.org/officeDocument/2006/relationships/hyperlink" Target="https://en.wikipedia.org/wiki/Bombay_Stock_Exchange" TargetMode="External"/><Relationship Id="rId167" Type="http://schemas.openxmlformats.org/officeDocument/2006/relationships/hyperlink" Target="https://en.wikipedia.org/wiki/New_York_Stock_Exchange" TargetMode="External"/><Relationship Id="rId7" Type="http://schemas.openxmlformats.org/officeDocument/2006/relationships/hyperlink" Target="https://en.wikipedia.org/wiki/Euronext" TargetMode="External"/><Relationship Id="rId71" Type="http://schemas.openxmlformats.org/officeDocument/2006/relationships/hyperlink" Target="https://en.wikipedia.org/wiki/Hong_Kong_Stock_Exchange"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Nasdaq_Nordic" TargetMode="External"/><Relationship Id="rId183" Type="http://schemas.openxmlformats.org/officeDocument/2006/relationships/hyperlink" Target="https://en.wikipedia.org/wiki/B3_(stock_exchange)" TargetMode="External"/><Relationship Id="rId2" Type="http://schemas.openxmlformats.org/officeDocument/2006/relationships/hyperlink" Target="https://en.wikipedia.org/wiki/Bombay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B3_(stock_exchange)" TargetMode="External"/><Relationship Id="rId40" Type="http://schemas.openxmlformats.org/officeDocument/2006/relationships/hyperlink" Target="https://en.wikipedia.org/wiki/New_York_Stock_Exchange" TargetMode="External"/><Relationship Id="rId45" Type="http://schemas.openxmlformats.org/officeDocument/2006/relationships/hyperlink" Target="https://en.wikipedia.org/wiki/Bombay_Stock_Exchange" TargetMode="External"/><Relationship Id="rId66" Type="http://schemas.openxmlformats.org/officeDocument/2006/relationships/hyperlink" Target="https://en.wikipedia.org/wiki/Shenzhen_Stock_Exchange" TargetMode="External"/><Relationship Id="rId87" Type="http://schemas.openxmlformats.org/officeDocument/2006/relationships/hyperlink" Target="https://en.wikipedia.org/wiki/Euronext" TargetMode="External"/><Relationship Id="rId110" Type="http://schemas.openxmlformats.org/officeDocument/2006/relationships/hyperlink" Target="https://en.wikipedia.org/wiki/London_Stock_Exchange" TargetMode="External"/><Relationship Id="rId115" Type="http://schemas.openxmlformats.org/officeDocument/2006/relationships/hyperlink" Target="https://en.wikipedia.org/wiki/Deutsche_B%C3%B6rse" TargetMode="External"/><Relationship Id="rId131" Type="http://schemas.openxmlformats.org/officeDocument/2006/relationships/hyperlink" Target="https://en.wikipedia.org/wiki/Nasdaq_Nordic" TargetMode="External"/><Relationship Id="rId136" Type="http://schemas.openxmlformats.org/officeDocument/2006/relationships/hyperlink" Target="https://en.wikipedia.org/wiki/JSE_Limited"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anghai_Stock_Exchange" TargetMode="External"/><Relationship Id="rId61" Type="http://schemas.openxmlformats.org/officeDocument/2006/relationships/hyperlink" Target="https://en.wikipedia.org/wiki/Tadawul" TargetMode="External"/><Relationship Id="rId82" Type="http://schemas.openxmlformats.org/officeDocument/2006/relationships/hyperlink" Target="https://en.wikipedia.org/wiki/Nasdaq_Nordic" TargetMode="External"/><Relationship Id="rId152" Type="http://schemas.openxmlformats.org/officeDocument/2006/relationships/hyperlink" Target="https://en.wikipedia.org/wiki/Bombay_Stock_Exchange" TargetMode="External"/><Relationship Id="rId173" Type="http://schemas.openxmlformats.org/officeDocument/2006/relationships/hyperlink" Target="https://en.wikipedia.org/wiki/JSE_Limited" TargetMode="External"/><Relationship Id="rId19" Type="http://schemas.openxmlformats.org/officeDocument/2006/relationships/hyperlink" Target="https://en.wikipedia.org/wiki/Shanghai_Stock_Exchange" TargetMode="External"/><Relationship Id="rId14" Type="http://schemas.openxmlformats.org/officeDocument/2006/relationships/hyperlink" Target="https://en.wikipedia.org/wiki/Bombay_Stock_Exchange" TargetMode="External"/><Relationship Id="rId30" Type="http://schemas.openxmlformats.org/officeDocument/2006/relationships/hyperlink" Target="https://en.wikipedia.org/wiki/Bombay_Stock_Exchange" TargetMode="External"/><Relationship Id="rId35" Type="http://schemas.openxmlformats.org/officeDocument/2006/relationships/hyperlink" Target="https://en.wikipedia.org/wiki/Deutsche_B%C3%B6rse" TargetMode="External"/><Relationship Id="rId56" Type="http://schemas.openxmlformats.org/officeDocument/2006/relationships/hyperlink" Target="https://en.wikipedia.org/wiki/Korea_Exchange" TargetMode="External"/><Relationship Id="rId77" Type="http://schemas.openxmlformats.org/officeDocument/2006/relationships/hyperlink" Target="https://en.wikipedia.org/wiki/B3_(stock_exchange)" TargetMode="External"/><Relationship Id="rId100" Type="http://schemas.openxmlformats.org/officeDocument/2006/relationships/hyperlink" Target="https://en.wikipedia.org/wiki/B3_(stock_exchange)" TargetMode="External"/><Relationship Id="rId105" Type="http://schemas.openxmlformats.org/officeDocument/2006/relationships/hyperlink" Target="https://en.wikipedia.org/wiki/B3_(stock_exchange)" TargetMode="External"/><Relationship Id="rId126" Type="http://schemas.openxmlformats.org/officeDocument/2006/relationships/hyperlink" Target="https://en.wikipedia.org/wiki/Nasdaq_Nordic" TargetMode="External"/><Relationship Id="rId147" Type="http://schemas.openxmlformats.org/officeDocument/2006/relationships/hyperlink" Target="https://en.wikipedia.org/wiki/Tadawul"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Korea_Exchange" TargetMode="External"/><Relationship Id="rId51" Type="http://schemas.openxmlformats.org/officeDocument/2006/relationships/hyperlink" Target="https://en.wikipedia.org/wiki/London_Stock_Exchange" TargetMode="External"/><Relationship Id="rId72" Type="http://schemas.openxmlformats.org/officeDocument/2006/relationships/hyperlink" Target="https://en.wikipedia.org/wiki/Euronext" TargetMode="External"/><Relationship Id="rId93" Type="http://schemas.openxmlformats.org/officeDocument/2006/relationships/hyperlink" Target="https://en.wikipedia.org/wiki/Nasdaq_Nordic" TargetMode="External"/><Relationship Id="rId98" Type="http://schemas.openxmlformats.org/officeDocument/2006/relationships/hyperlink" Target="https://en.wikipedia.org/wiki/Tadawul" TargetMode="External"/><Relationship Id="rId121" Type="http://schemas.openxmlformats.org/officeDocument/2006/relationships/hyperlink" Target="https://en.wikipedia.org/wiki/Taiwan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Shanghai_Stock_Exchange" TargetMode="External"/><Relationship Id="rId184" Type="http://schemas.openxmlformats.org/officeDocument/2006/relationships/hyperlink" Target="https://en.wikipedia.org/wiki/Taiwan_Stock_Exchange" TargetMode="External"/><Relationship Id="rId3" Type="http://schemas.openxmlformats.org/officeDocument/2006/relationships/hyperlink" Target="https://en.wikipedia.org/wiki/Tehran_Stock_Exchange" TargetMode="External"/><Relationship Id="rId25" Type="http://schemas.openxmlformats.org/officeDocument/2006/relationships/hyperlink" Target="https://en.wikipedia.org/wiki/Nasdaq" TargetMode="External"/><Relationship Id="rId46" Type="http://schemas.openxmlformats.org/officeDocument/2006/relationships/hyperlink" Target="https://en.wikipedia.org/wiki/Shanghai_Stock_Exchange" TargetMode="External"/><Relationship Id="rId67" Type="http://schemas.openxmlformats.org/officeDocument/2006/relationships/hyperlink" Target="https://en.wikipedia.org/wiki/B3_(stock_exchange)" TargetMode="External"/><Relationship Id="rId116" Type="http://schemas.openxmlformats.org/officeDocument/2006/relationships/hyperlink" Target="https://en.wikipedia.org/wiki/JSE_Limited" TargetMode="External"/><Relationship Id="rId137" Type="http://schemas.openxmlformats.org/officeDocument/2006/relationships/hyperlink" Target="https://en.wikipedia.org/wiki/London_Stock_Exchange" TargetMode="External"/><Relationship Id="rId158" Type="http://schemas.openxmlformats.org/officeDocument/2006/relationships/hyperlink" Target="https://en.wikipedia.org/wiki/Korea_Exchange" TargetMode="External"/><Relationship Id="rId20" Type="http://schemas.openxmlformats.org/officeDocument/2006/relationships/hyperlink" Target="https://en.wikipedia.org/wiki/National_Stock_Exchange_of_India" TargetMode="External"/><Relationship Id="rId41" Type="http://schemas.openxmlformats.org/officeDocument/2006/relationships/hyperlink" Target="https://en.wikipedia.org/wiki/Tehran_Stock_Exchange" TargetMode="External"/><Relationship Id="rId62" Type="http://schemas.openxmlformats.org/officeDocument/2006/relationships/hyperlink" Target="https://en.wikipedia.org/wiki/Tehran_Stock_Exchange" TargetMode="External"/><Relationship Id="rId83" Type="http://schemas.openxmlformats.org/officeDocument/2006/relationships/hyperlink" Target="https://en.wikipedia.org/wiki/Nasdaq" TargetMode="External"/><Relationship Id="rId88" Type="http://schemas.openxmlformats.org/officeDocument/2006/relationships/hyperlink" Target="https://en.wikipedia.org/wiki/Bombay_Stock_Exchange" TargetMode="External"/><Relationship Id="rId111" Type="http://schemas.openxmlformats.org/officeDocument/2006/relationships/hyperlink" Target="https://en.wikipedia.org/wiki/Bombay_Stock_Exchange" TargetMode="External"/><Relationship Id="rId132" Type="http://schemas.openxmlformats.org/officeDocument/2006/relationships/hyperlink" Target="https://en.wikipedia.org/wiki/Toronto_Stock_Exchange" TargetMode="External"/><Relationship Id="rId153" Type="http://schemas.openxmlformats.org/officeDocument/2006/relationships/hyperlink" Target="https://en.wikipedia.org/wiki/Shanghai_Stock_Exchange" TargetMode="External"/><Relationship Id="rId174" Type="http://schemas.openxmlformats.org/officeDocument/2006/relationships/hyperlink" Target="https://en.wikipedia.org/wiki/Japan_Exchange_Group" TargetMode="External"/><Relationship Id="rId179" Type="http://schemas.openxmlformats.org/officeDocument/2006/relationships/hyperlink" Target="https://en.wikipedia.org/wiki/Shenzhen_Stock_Exchange" TargetMode="External"/><Relationship Id="rId15" Type="http://schemas.openxmlformats.org/officeDocument/2006/relationships/hyperlink" Target="https://en.wikipedia.org/wiki/Tadawul" TargetMode="External"/><Relationship Id="rId36" Type="http://schemas.openxmlformats.org/officeDocument/2006/relationships/hyperlink" Target="https://en.wikipedia.org/wiki/SIX_Swiss_Exchange" TargetMode="External"/><Relationship Id="rId57" Type="http://schemas.openxmlformats.org/officeDocument/2006/relationships/hyperlink" Target="https://en.wikipedia.org/wiki/JSE_Limited" TargetMode="External"/><Relationship Id="rId106" Type="http://schemas.openxmlformats.org/officeDocument/2006/relationships/hyperlink" Target="https://en.wikipedia.org/wiki/Tehran_Stock_Exchange" TargetMode="External"/><Relationship Id="rId127" Type="http://schemas.openxmlformats.org/officeDocument/2006/relationships/hyperlink" Target="https://en.wikipedia.org/wiki/Deutsche_B%C3%B6rse" TargetMode="External"/><Relationship Id="rId10" Type="http://schemas.openxmlformats.org/officeDocument/2006/relationships/hyperlink" Target="https://en.wikipedia.org/wiki/Toronto_Stock_Exchange" TargetMode="External"/><Relationship Id="rId31" Type="http://schemas.openxmlformats.org/officeDocument/2006/relationships/hyperlink" Target="https://en.wikipedia.org/wiki/Deutsche_B%C3%B6rse" TargetMode="External"/><Relationship Id="rId52" Type="http://schemas.openxmlformats.org/officeDocument/2006/relationships/hyperlink" Target="https://en.wikipedia.org/wiki/Nasdaq" TargetMode="External"/><Relationship Id="rId73" Type="http://schemas.openxmlformats.org/officeDocument/2006/relationships/hyperlink" Target="https://en.wikipedia.org/wiki/SIX_Swiss_Exchange" TargetMode="External"/><Relationship Id="rId78" Type="http://schemas.openxmlformats.org/officeDocument/2006/relationships/hyperlink" Target="https://en.wikipedia.org/wiki/Taiwan_Stock_Exchange" TargetMode="External"/><Relationship Id="rId94" Type="http://schemas.openxmlformats.org/officeDocument/2006/relationships/hyperlink" Target="https://en.wikipedia.org/wiki/National_Stock_Exchange_of_India" TargetMode="External"/><Relationship Id="rId99" Type="http://schemas.openxmlformats.org/officeDocument/2006/relationships/hyperlink" Target="https://en.wikipedia.org/wiki/Nasdaq" TargetMode="External"/><Relationship Id="rId101" Type="http://schemas.openxmlformats.org/officeDocument/2006/relationships/hyperlink" Target="https://en.wikipedia.org/wiki/Hong_Kong_Stock_Exchange" TargetMode="External"/><Relationship Id="rId122" Type="http://schemas.openxmlformats.org/officeDocument/2006/relationships/hyperlink" Target="https://en.wikipedia.org/wiki/New_York_Stock_Exchange" TargetMode="External"/><Relationship Id="rId143" Type="http://schemas.openxmlformats.org/officeDocument/2006/relationships/hyperlink" Target="https://en.wikipedia.org/wiki/Shenzhen_Stock_Exchange" TargetMode="External"/><Relationship Id="rId148" Type="http://schemas.openxmlformats.org/officeDocument/2006/relationships/hyperlink" Target="https://en.wikipedia.org/wiki/Nasdaq" TargetMode="External"/><Relationship Id="rId164" Type="http://schemas.openxmlformats.org/officeDocument/2006/relationships/hyperlink" Target="https://en.wikipedia.org/wiki/Deutsche_B%C3%B6rse" TargetMode="External"/><Relationship Id="rId169" Type="http://schemas.openxmlformats.org/officeDocument/2006/relationships/hyperlink" Target="https://en.wikipedia.org/wiki/Tadawul" TargetMode="External"/><Relationship Id="rId185" Type="http://schemas.openxmlformats.org/officeDocument/2006/relationships/hyperlink" Target="https://en.wikipedia.org/wiki/B3_(stock_exchange)" TargetMode="External"/><Relationship Id="rId4" Type="http://schemas.openxmlformats.org/officeDocument/2006/relationships/hyperlink" Target="https://en.wikipedia.org/wiki/National_Stock_Exchange_of_India" TargetMode="External"/><Relationship Id="rId9" Type="http://schemas.openxmlformats.org/officeDocument/2006/relationships/hyperlink" Target="https://en.wikipedia.org/wiki/JSE_Limited" TargetMode="External"/><Relationship Id="rId180" Type="http://schemas.openxmlformats.org/officeDocument/2006/relationships/hyperlink" Target="https://en.wikipedia.org/wiki/JSE_Limited" TargetMode="External"/><Relationship Id="rId26" Type="http://schemas.openxmlformats.org/officeDocument/2006/relationships/hyperlink" Target="https://en.wikipedia.org/wiki/Toronto_Stock_Exchange" TargetMode="External"/><Relationship Id="rId47" Type="http://schemas.openxmlformats.org/officeDocument/2006/relationships/hyperlink" Target="https://en.wikipedia.org/wiki/Deutsche_B%C3%B6rse" TargetMode="External"/><Relationship Id="rId68" Type="http://schemas.openxmlformats.org/officeDocument/2006/relationships/hyperlink" Target="https://en.wikipedia.org/wiki/New_York_Stock_Exchange" TargetMode="External"/><Relationship Id="rId89" Type="http://schemas.openxmlformats.org/officeDocument/2006/relationships/hyperlink" Target="https://en.wikipedia.org/wiki/B3_(stock_exchange)" TargetMode="External"/><Relationship Id="rId112" Type="http://schemas.openxmlformats.org/officeDocument/2006/relationships/hyperlink" Target="https://en.wikipedia.org/wiki/National_Stock_Exchange_of_India" TargetMode="External"/><Relationship Id="rId133" Type="http://schemas.openxmlformats.org/officeDocument/2006/relationships/hyperlink" Target="https://en.wikipedia.org/wiki/Shenzhen_Stock_Exchange" TargetMode="External"/><Relationship Id="rId154" Type="http://schemas.openxmlformats.org/officeDocument/2006/relationships/hyperlink" Target="https://en.wikipedia.org/wiki/Euronext" TargetMode="External"/><Relationship Id="rId175" Type="http://schemas.openxmlformats.org/officeDocument/2006/relationships/hyperlink" Target="https://en.wikipedia.org/wiki/Deutsche_B%C3%B6rse" TargetMode="External"/><Relationship Id="rId16" Type="http://schemas.openxmlformats.org/officeDocument/2006/relationships/hyperlink" Target="https://en.wikipedia.org/wiki/JSE_Limited" TargetMode="External"/><Relationship Id="rId37" Type="http://schemas.openxmlformats.org/officeDocument/2006/relationships/hyperlink" Target="https://en.wikipedia.org/wiki/Euronext" TargetMode="External"/><Relationship Id="rId58" Type="http://schemas.openxmlformats.org/officeDocument/2006/relationships/hyperlink" Target="https://en.wikipedia.org/wiki/Japan_Exchange_Group" TargetMode="External"/><Relationship Id="rId79" Type="http://schemas.openxmlformats.org/officeDocument/2006/relationships/hyperlink" Target="https://en.wikipedia.org/wiki/Bombay_Stock_Exchange" TargetMode="External"/><Relationship Id="rId102" Type="http://schemas.openxmlformats.org/officeDocument/2006/relationships/hyperlink" Target="https://en.wikipedia.org/wiki/Euronext" TargetMode="External"/><Relationship Id="rId123" Type="http://schemas.openxmlformats.org/officeDocument/2006/relationships/hyperlink" Target="https://en.wikipedia.org/wiki/Toronto_Stock_Exchange" TargetMode="External"/><Relationship Id="rId144" Type="http://schemas.openxmlformats.org/officeDocument/2006/relationships/hyperlink" Target="https://en.wikipedia.org/wiki/Deutsche_B%C3%B6rse" TargetMode="External"/><Relationship Id="rId90" Type="http://schemas.openxmlformats.org/officeDocument/2006/relationships/hyperlink" Target="https://en.wikipedia.org/wiki/New_York_Stock_Exchange" TargetMode="External"/><Relationship Id="rId165" Type="http://schemas.openxmlformats.org/officeDocument/2006/relationships/hyperlink" Target="https://en.wikipedia.org/wiki/New_York_Stock_Exchange" TargetMode="External"/><Relationship Id="rId27" Type="http://schemas.openxmlformats.org/officeDocument/2006/relationships/hyperlink" Target="https://en.wikipedia.org/wiki/B3_(stock_exchange)" TargetMode="External"/><Relationship Id="rId48" Type="http://schemas.openxmlformats.org/officeDocument/2006/relationships/hyperlink" Target="https://en.wikipedia.org/wiki/Hong_Kong_Stock_Exchange" TargetMode="External"/><Relationship Id="rId69" Type="http://schemas.openxmlformats.org/officeDocument/2006/relationships/hyperlink" Target="https://en.wikipedia.org/wiki/Bombay_Stock_Exchange" TargetMode="External"/><Relationship Id="rId113" Type="http://schemas.openxmlformats.org/officeDocument/2006/relationships/hyperlink" Target="https://en.wikipedia.org/wiki/Hong_Kong_Stock_Exchange" TargetMode="External"/><Relationship Id="rId134" Type="http://schemas.openxmlformats.org/officeDocument/2006/relationships/hyperlink" Target="https://en.wikipedia.org/wiki/Nasdaq_Nordic" TargetMode="External"/><Relationship Id="rId80" Type="http://schemas.openxmlformats.org/officeDocument/2006/relationships/hyperlink" Target="https://en.wikipedia.org/wiki/Japan_Exchange_Group" TargetMode="External"/><Relationship Id="rId155" Type="http://schemas.openxmlformats.org/officeDocument/2006/relationships/hyperlink" Target="https://en.wikipedia.org/wiki/New_York_Stock_Exchange" TargetMode="External"/><Relationship Id="rId176" Type="http://schemas.openxmlformats.org/officeDocument/2006/relationships/hyperlink" Target="https://en.wikipedia.org/wiki/Bombay_Stock_Exchange" TargetMode="External"/><Relationship Id="rId17" Type="http://schemas.openxmlformats.org/officeDocument/2006/relationships/hyperlink" Target="https://en.wikipedia.org/wiki/Japan_Exchange_Group" TargetMode="External"/><Relationship Id="rId38" Type="http://schemas.openxmlformats.org/officeDocument/2006/relationships/hyperlink" Target="https://en.wikipedia.org/wiki/Taiwan_Stock_Exchange" TargetMode="External"/><Relationship Id="rId59" Type="http://schemas.openxmlformats.org/officeDocument/2006/relationships/hyperlink" Target="https://en.wikipedia.org/wiki/Shenzhen_Stock_Exchange" TargetMode="External"/><Relationship Id="rId103" Type="http://schemas.openxmlformats.org/officeDocument/2006/relationships/hyperlink" Target="https://en.wikipedia.org/wiki/B3_(stock_exchange)" TargetMode="External"/><Relationship Id="rId124" Type="http://schemas.openxmlformats.org/officeDocument/2006/relationships/hyperlink" Target="https://en.wikipedia.org/wiki/Deutsche_B%C3%B6rse" TargetMode="External"/><Relationship Id="rId70" Type="http://schemas.openxmlformats.org/officeDocument/2006/relationships/hyperlink" Target="https://en.wikipedia.org/wiki/Nasdaq" TargetMode="External"/><Relationship Id="rId91" Type="http://schemas.openxmlformats.org/officeDocument/2006/relationships/hyperlink" Target="https://en.wikipedia.org/wiki/Euronext"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Tehran_Stock_Exchange" TargetMode="External"/><Relationship Id="rId1" Type="http://schemas.openxmlformats.org/officeDocument/2006/relationships/pivotTable" Target="../pivotTables/pivotTable1.xml"/><Relationship Id="rId28" Type="http://schemas.openxmlformats.org/officeDocument/2006/relationships/hyperlink" Target="https://en.wikipedia.org/wiki/Korea_Exchange" TargetMode="External"/><Relationship Id="rId49" Type="http://schemas.openxmlformats.org/officeDocument/2006/relationships/hyperlink" Target="https://en.wikipedia.org/wiki/Toronto_Stock_Exchange" TargetMode="External"/><Relationship Id="rId114" Type="http://schemas.openxmlformats.org/officeDocument/2006/relationships/hyperlink" Target="https://en.wikipedia.org/wiki/SIX_Swiss_Exchange" TargetMode="External"/><Relationship Id="rId60" Type="http://schemas.openxmlformats.org/officeDocument/2006/relationships/hyperlink" Target="https://en.wikipedia.org/wiki/Deutsche_B%C3%B6rse" TargetMode="External"/><Relationship Id="rId81" Type="http://schemas.openxmlformats.org/officeDocument/2006/relationships/hyperlink" Target="https://en.wikipedia.org/wiki/Shanghai_Stock_Exchange" TargetMode="External"/><Relationship Id="rId135" Type="http://schemas.openxmlformats.org/officeDocument/2006/relationships/hyperlink" Target="https://en.wikipedia.org/wiki/Shenzhen_Stock_Exchange" TargetMode="External"/><Relationship Id="rId156" Type="http://schemas.openxmlformats.org/officeDocument/2006/relationships/hyperlink" Target="https://en.wikipedia.org/wiki/London_Stock_Exchange" TargetMode="External"/><Relationship Id="rId177" Type="http://schemas.openxmlformats.org/officeDocument/2006/relationships/hyperlink" Target="https://en.wikipedia.org/wiki/Hong_Kong_Stock_Exchang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61"/>
  <sheetViews>
    <sheetView zoomScaleNormal="100" workbookViewId="0">
      <pane ySplit="1" topLeftCell="A64" activePane="bottomLeft" state="frozen"/>
      <selection pane="bottomLeft" activeCell="G7" sqref="G7"/>
    </sheetView>
  </sheetViews>
  <sheetFormatPr defaultColWidth="12.5703125" defaultRowHeight="15.75" customHeight="1"/>
  <cols>
    <col min="1" max="1" width="12.5703125" style="22"/>
    <col min="2" max="2" width="33.85546875" style="22" customWidth="1"/>
    <col min="3" max="3" width="12.5703125" style="22"/>
    <col min="4" max="4" width="12.5703125" style="32"/>
    <col min="5" max="5" width="12.5703125" style="22"/>
    <col min="6" max="6" width="13.7109375" style="22" customWidth="1"/>
    <col min="7" max="8" width="12.5703125" style="22"/>
  </cols>
  <sheetData>
    <row r="1" spans="1:29" ht="20.25" thickTop="1" thickBot="1">
      <c r="A1" s="15" t="s">
        <v>0</v>
      </c>
      <c r="B1" s="14" t="s">
        <v>1</v>
      </c>
      <c r="C1" s="15" t="s">
        <v>2</v>
      </c>
      <c r="D1" s="23" t="s">
        <v>3</v>
      </c>
      <c r="E1" s="15" t="s">
        <v>4</v>
      </c>
      <c r="F1" s="14" t="s">
        <v>5</v>
      </c>
      <c r="G1" s="15" t="s">
        <v>6</v>
      </c>
      <c r="H1" s="15" t="s">
        <v>7</v>
      </c>
      <c r="I1" s="8"/>
      <c r="J1" s="9"/>
      <c r="K1" s="9"/>
      <c r="L1" s="9"/>
      <c r="M1" s="9"/>
      <c r="N1" s="9"/>
      <c r="O1" s="9"/>
      <c r="P1" s="9"/>
      <c r="Q1" s="9"/>
      <c r="R1" s="9"/>
      <c r="S1" s="9"/>
      <c r="T1" s="9"/>
      <c r="U1" s="9"/>
      <c r="V1" s="9"/>
      <c r="W1" s="9"/>
      <c r="X1" s="9"/>
      <c r="Y1" s="9"/>
      <c r="Z1" s="9"/>
      <c r="AA1" s="9"/>
      <c r="AB1" s="9"/>
      <c r="AC1" s="9"/>
    </row>
    <row r="2" spans="1:29" ht="13.5" thickTop="1">
      <c r="A2" s="24" t="s">
        <v>8</v>
      </c>
      <c r="B2" s="24" t="s">
        <v>9</v>
      </c>
      <c r="C2" s="24" t="s">
        <v>10</v>
      </c>
      <c r="D2" s="24">
        <v>44841</v>
      </c>
      <c r="E2" s="24">
        <v>7</v>
      </c>
      <c r="F2" s="24">
        <v>0.28318547112501802</v>
      </c>
      <c r="G2" s="24">
        <v>45092</v>
      </c>
      <c r="H2" s="24">
        <v>0.557129814707503</v>
      </c>
      <c r="I2" s="10"/>
      <c r="J2" s="9"/>
      <c r="K2" s="9"/>
      <c r="L2" s="9"/>
      <c r="M2" s="9"/>
      <c r="N2" s="9"/>
      <c r="O2" s="9"/>
      <c r="P2" s="9"/>
      <c r="Q2" s="9"/>
      <c r="R2" s="9"/>
      <c r="S2" s="9"/>
      <c r="T2" s="9"/>
      <c r="U2" s="9"/>
      <c r="V2" s="9"/>
      <c r="W2" s="9"/>
      <c r="X2" s="9"/>
      <c r="Y2" s="9"/>
      <c r="Z2" s="9"/>
      <c r="AA2" s="9"/>
      <c r="AB2" s="9"/>
      <c r="AC2" s="9"/>
    </row>
    <row r="3" spans="1:29" ht="12.75">
      <c r="A3" s="18" t="s">
        <v>11</v>
      </c>
      <c r="B3" s="18" t="s">
        <v>12</v>
      </c>
      <c r="C3" s="18" t="s">
        <v>13</v>
      </c>
      <c r="D3" s="18">
        <v>44200</v>
      </c>
      <c r="E3" s="18">
        <v>2</v>
      </c>
      <c r="F3" s="18">
        <v>0.64142747007026002</v>
      </c>
      <c r="G3" s="18">
        <v>45039</v>
      </c>
      <c r="H3" s="18">
        <v>0.88983597888511301</v>
      </c>
      <c r="I3" s="10"/>
      <c r="J3" s="9"/>
      <c r="K3" s="9"/>
      <c r="L3" s="9"/>
      <c r="M3" s="9"/>
      <c r="N3" s="9"/>
      <c r="O3" s="9"/>
      <c r="P3" s="9"/>
      <c r="Q3" s="9"/>
      <c r="R3" s="9"/>
      <c r="S3" s="9"/>
      <c r="T3" s="9"/>
      <c r="U3" s="9"/>
      <c r="V3" s="9"/>
      <c r="W3" s="9"/>
      <c r="X3" s="9"/>
      <c r="Y3" s="9"/>
      <c r="Z3" s="9"/>
      <c r="AA3" s="9"/>
      <c r="AB3" s="9"/>
      <c r="AC3" s="9"/>
    </row>
    <row r="4" spans="1:29" ht="12.75">
      <c r="A4" s="18" t="s">
        <v>14</v>
      </c>
      <c r="B4" s="18" t="s">
        <v>15</v>
      </c>
      <c r="C4" s="18" t="s">
        <v>10</v>
      </c>
      <c r="D4" s="18">
        <v>44519</v>
      </c>
      <c r="E4" s="18">
        <v>6</v>
      </c>
      <c r="F4" s="18">
        <v>0.98092817996517101</v>
      </c>
      <c r="G4" s="18">
        <v>44968</v>
      </c>
      <c r="H4" s="18">
        <v>0.72256312699759195</v>
      </c>
      <c r="I4" s="10"/>
      <c r="J4" s="9"/>
      <c r="K4" s="2"/>
      <c r="L4" s="2"/>
      <c r="M4" s="2"/>
      <c r="N4" s="2"/>
      <c r="O4" s="2"/>
      <c r="P4" s="2"/>
      <c r="Q4" s="2"/>
      <c r="R4" s="2"/>
      <c r="S4" s="2"/>
      <c r="T4" s="2"/>
      <c r="U4" s="2"/>
      <c r="V4" s="2"/>
      <c r="W4" s="2"/>
    </row>
    <row r="5" spans="1:29" ht="12.75">
      <c r="A5" s="18" t="s">
        <v>16</v>
      </c>
      <c r="B5" s="18" t="s">
        <v>17</v>
      </c>
      <c r="C5" s="18" t="s">
        <v>18</v>
      </c>
      <c r="D5" s="18">
        <v>44664</v>
      </c>
      <c r="E5" s="18">
        <v>1</v>
      </c>
      <c r="F5" s="18">
        <v>0.46027529609517198</v>
      </c>
      <c r="G5" s="18">
        <v>44971</v>
      </c>
      <c r="H5" s="18">
        <v>0.82793169583258497</v>
      </c>
      <c r="I5" s="10"/>
      <c r="J5" s="9"/>
      <c r="K5" s="2"/>
      <c r="L5" s="2"/>
      <c r="M5" s="2"/>
      <c r="N5" s="2"/>
      <c r="O5" s="2"/>
      <c r="P5" s="2"/>
      <c r="Q5" s="2"/>
      <c r="R5" s="2"/>
      <c r="S5" s="2"/>
      <c r="T5" s="2"/>
      <c r="U5" s="2"/>
      <c r="V5" s="2"/>
      <c r="W5" s="2"/>
    </row>
    <row r="6" spans="1:29" ht="12.75">
      <c r="A6" s="18" t="s">
        <v>19</v>
      </c>
      <c r="B6" s="18" t="s">
        <v>9</v>
      </c>
      <c r="C6" s="18" t="s">
        <v>10</v>
      </c>
      <c r="D6" s="18">
        <v>44351</v>
      </c>
      <c r="E6" s="18">
        <v>9</v>
      </c>
      <c r="F6" s="18">
        <v>0.55179844990216698</v>
      </c>
      <c r="G6" s="18">
        <v>44977</v>
      </c>
      <c r="H6" s="18">
        <v>0.19789786446941801</v>
      </c>
      <c r="I6" s="3"/>
      <c r="K6" s="2"/>
      <c r="L6" s="2"/>
      <c r="M6" s="2"/>
      <c r="N6" s="2"/>
      <c r="O6" s="2"/>
      <c r="P6" s="2"/>
      <c r="Q6" s="2"/>
      <c r="R6" s="2"/>
      <c r="S6" s="2"/>
      <c r="T6" s="2"/>
      <c r="U6" s="2"/>
      <c r="V6" s="2"/>
      <c r="W6" s="2"/>
    </row>
    <row r="7" spans="1:29" ht="12.75">
      <c r="A7" s="18" t="s">
        <v>20</v>
      </c>
      <c r="B7" s="18" t="s">
        <v>21</v>
      </c>
      <c r="C7" s="18" t="s">
        <v>22</v>
      </c>
      <c r="D7" s="18">
        <v>44529</v>
      </c>
      <c r="E7" s="18">
        <v>1</v>
      </c>
      <c r="F7" s="18">
        <v>0.30386848867018701</v>
      </c>
      <c r="G7" s="18">
        <v>44969</v>
      </c>
      <c r="H7" s="18">
        <v>0.97814412656590199</v>
      </c>
      <c r="I7" s="3"/>
      <c r="J7" s="2"/>
      <c r="K7" s="2"/>
      <c r="L7" s="2"/>
      <c r="M7" s="2"/>
      <c r="N7" s="2"/>
      <c r="O7" s="2"/>
      <c r="P7" s="2"/>
      <c r="Q7" s="2"/>
      <c r="R7" s="2"/>
      <c r="S7" s="2"/>
      <c r="T7" s="2"/>
      <c r="U7" s="2"/>
      <c r="V7" s="2"/>
      <c r="W7" s="2"/>
    </row>
    <row r="8" spans="1:29" ht="12.75">
      <c r="A8" s="18" t="s">
        <v>23</v>
      </c>
      <c r="B8" s="18" t="s">
        <v>24</v>
      </c>
      <c r="C8" s="18" t="s">
        <v>25</v>
      </c>
      <c r="D8" s="18">
        <v>44500</v>
      </c>
      <c r="E8" s="18">
        <v>3</v>
      </c>
      <c r="F8" s="18">
        <v>0.100945559071712</v>
      </c>
      <c r="G8" s="18">
        <v>44930</v>
      </c>
      <c r="H8" s="18">
        <v>0.407405377776074</v>
      </c>
      <c r="I8" s="3"/>
      <c r="J8" s="2"/>
      <c r="K8" s="2"/>
      <c r="L8" s="2"/>
      <c r="M8" s="2"/>
      <c r="N8" s="2"/>
      <c r="O8" s="2"/>
      <c r="P8" s="2"/>
      <c r="Q8" s="2"/>
      <c r="R8" s="2"/>
      <c r="S8" s="2"/>
      <c r="T8" s="2"/>
      <c r="U8" s="2"/>
      <c r="V8" s="2"/>
      <c r="W8" s="2"/>
    </row>
    <row r="9" spans="1:29" ht="12.75">
      <c r="A9" s="18" t="s">
        <v>26</v>
      </c>
      <c r="B9" s="18" t="s">
        <v>27</v>
      </c>
      <c r="C9" s="18" t="s">
        <v>28</v>
      </c>
      <c r="D9" s="18">
        <v>44584</v>
      </c>
      <c r="E9" s="18">
        <v>4</v>
      </c>
      <c r="F9" s="18">
        <v>0.13652069785058399</v>
      </c>
      <c r="G9" s="18">
        <v>44991</v>
      </c>
      <c r="H9" s="18">
        <v>0.38969057106772598</v>
      </c>
      <c r="I9" s="3"/>
      <c r="J9" s="2"/>
      <c r="K9" s="2"/>
      <c r="L9" s="2"/>
      <c r="M9" s="2"/>
      <c r="N9" s="2"/>
      <c r="O9" s="2"/>
      <c r="P9" s="2"/>
      <c r="Q9" s="2"/>
      <c r="R9" s="2"/>
      <c r="S9" s="2"/>
      <c r="T9" s="2"/>
      <c r="U9" s="2"/>
      <c r="V9" s="2"/>
      <c r="W9" s="2"/>
    </row>
    <row r="10" spans="1:29" ht="12.75">
      <c r="A10" s="18" t="s">
        <v>29</v>
      </c>
      <c r="B10" s="18" t="s">
        <v>30</v>
      </c>
      <c r="C10" s="18" t="s">
        <v>31</v>
      </c>
      <c r="D10" s="18">
        <v>44472</v>
      </c>
      <c r="E10" s="18">
        <v>10</v>
      </c>
      <c r="F10" s="18">
        <v>0.41670439236003598</v>
      </c>
      <c r="G10" s="18">
        <v>45045</v>
      </c>
      <c r="H10" s="18">
        <v>0.54934508287877304</v>
      </c>
      <c r="I10" s="3"/>
      <c r="J10" s="2"/>
      <c r="K10" s="2"/>
      <c r="L10" s="2"/>
      <c r="M10" s="2"/>
      <c r="N10" s="2"/>
      <c r="O10" s="2"/>
      <c r="P10" s="2"/>
      <c r="Q10" s="2"/>
      <c r="R10" s="2"/>
      <c r="S10" s="2"/>
      <c r="T10" s="2"/>
      <c r="U10" s="2"/>
      <c r="V10" s="2"/>
      <c r="W10" s="2"/>
    </row>
    <row r="11" spans="1:29" ht="12.75">
      <c r="A11" s="18" t="s">
        <v>32</v>
      </c>
      <c r="B11" s="18" t="s">
        <v>21</v>
      </c>
      <c r="C11" s="18" t="s">
        <v>22</v>
      </c>
      <c r="D11" s="18">
        <v>44587</v>
      </c>
      <c r="E11" s="18">
        <v>6</v>
      </c>
      <c r="F11" s="18">
        <v>0.24316986891245501</v>
      </c>
      <c r="G11" s="18">
        <v>44987</v>
      </c>
      <c r="H11" s="18">
        <v>0.420232824731951</v>
      </c>
      <c r="I11" s="3"/>
      <c r="J11" s="2"/>
      <c r="K11" s="2"/>
      <c r="L11" s="2"/>
      <c r="M11" s="2"/>
      <c r="N11" s="2"/>
      <c r="O11" s="2"/>
      <c r="P11" s="2"/>
      <c r="Q11" s="2"/>
      <c r="R11" s="2"/>
      <c r="S11" s="2"/>
      <c r="T11" s="2"/>
      <c r="U11" s="2"/>
      <c r="V11" s="2"/>
      <c r="W11" s="2"/>
    </row>
    <row r="12" spans="1:29" ht="12.75">
      <c r="A12" s="18" t="s">
        <v>33</v>
      </c>
      <c r="B12" s="18" t="s">
        <v>34</v>
      </c>
      <c r="C12" s="18" t="s">
        <v>35</v>
      </c>
      <c r="D12" s="18">
        <v>44407</v>
      </c>
      <c r="E12" s="18">
        <v>5</v>
      </c>
      <c r="F12" s="18">
        <v>0.80079383386161695</v>
      </c>
      <c r="G12" s="18">
        <v>44996</v>
      </c>
      <c r="H12" s="18">
        <v>0.89666229529100405</v>
      </c>
      <c r="I12" s="3"/>
      <c r="J12" s="2"/>
      <c r="K12" s="2"/>
      <c r="L12" s="2"/>
      <c r="M12" s="2"/>
      <c r="N12" s="2"/>
      <c r="O12" s="2"/>
      <c r="P12" s="2"/>
      <c r="Q12" s="2"/>
      <c r="R12" s="2"/>
      <c r="S12" s="2"/>
      <c r="T12" s="2"/>
      <c r="U12" s="2"/>
      <c r="V12" s="2"/>
      <c r="W12" s="2"/>
    </row>
    <row r="13" spans="1:29" ht="12.75">
      <c r="A13" s="18" t="s">
        <v>36</v>
      </c>
      <c r="B13" s="18" t="s">
        <v>9</v>
      </c>
      <c r="C13" s="18" t="s">
        <v>10</v>
      </c>
      <c r="D13" s="18">
        <v>44543</v>
      </c>
      <c r="E13" s="18">
        <v>10</v>
      </c>
      <c r="F13" s="18">
        <v>0.638981266676107</v>
      </c>
      <c r="G13" s="18">
        <v>45031</v>
      </c>
      <c r="H13" s="18">
        <v>0.77496721699985804</v>
      </c>
      <c r="I13" s="3"/>
      <c r="J13" s="2"/>
      <c r="K13" s="2"/>
      <c r="L13" s="2"/>
      <c r="M13" s="2"/>
      <c r="N13" s="2"/>
      <c r="O13" s="2"/>
      <c r="P13" s="2"/>
      <c r="Q13" s="2"/>
      <c r="R13" s="2"/>
      <c r="S13" s="2"/>
      <c r="T13" s="2"/>
      <c r="U13" s="2"/>
      <c r="V13" s="2"/>
      <c r="W13" s="2"/>
    </row>
    <row r="14" spans="1:29" ht="12.75">
      <c r="A14" s="18" t="s">
        <v>37</v>
      </c>
      <c r="B14" s="18" t="s">
        <v>9</v>
      </c>
      <c r="C14" s="18" t="s">
        <v>10</v>
      </c>
      <c r="D14" s="18">
        <v>44925</v>
      </c>
      <c r="E14" s="18">
        <v>8</v>
      </c>
      <c r="F14" s="18">
        <v>0.34625418958602699</v>
      </c>
      <c r="G14" s="18">
        <v>45034</v>
      </c>
      <c r="H14" s="18">
        <v>0.71065052633396197</v>
      </c>
      <c r="I14" s="3"/>
      <c r="J14" s="2"/>
      <c r="K14" s="2"/>
      <c r="L14" s="2"/>
      <c r="M14" s="2"/>
      <c r="N14" s="2"/>
      <c r="O14" s="2"/>
      <c r="P14" s="2"/>
      <c r="Q14" s="2"/>
      <c r="R14" s="2"/>
      <c r="S14" s="2"/>
      <c r="T14" s="2"/>
      <c r="U14" s="2"/>
      <c r="V14" s="2"/>
      <c r="W14" s="2"/>
    </row>
    <row r="15" spans="1:29" ht="12.75">
      <c r="A15" s="18" t="s">
        <v>38</v>
      </c>
      <c r="B15" s="18" t="s">
        <v>39</v>
      </c>
      <c r="C15" s="18" t="s">
        <v>40</v>
      </c>
      <c r="D15" s="18">
        <v>44355</v>
      </c>
      <c r="E15" s="18">
        <v>6</v>
      </c>
      <c r="F15" s="18">
        <v>0.36584758654187899</v>
      </c>
      <c r="G15" s="18">
        <v>45023</v>
      </c>
      <c r="H15" s="18">
        <v>0.45311698845143</v>
      </c>
      <c r="I15" s="3"/>
      <c r="J15" s="2"/>
      <c r="K15" s="2"/>
      <c r="L15" s="2"/>
      <c r="M15" s="2"/>
      <c r="N15" s="2"/>
      <c r="O15" s="2"/>
      <c r="P15" s="2"/>
      <c r="Q15" s="2"/>
      <c r="R15" s="2"/>
      <c r="S15" s="2"/>
      <c r="T15" s="2"/>
      <c r="U15" s="2"/>
      <c r="V15" s="2"/>
      <c r="W15" s="2"/>
    </row>
    <row r="16" spans="1:29" ht="12.75">
      <c r="A16" s="18" t="s">
        <v>41</v>
      </c>
      <c r="B16" s="18" t="s">
        <v>27</v>
      </c>
      <c r="C16" s="18" t="s">
        <v>28</v>
      </c>
      <c r="D16" s="18">
        <v>44710</v>
      </c>
      <c r="E16" s="18">
        <v>6</v>
      </c>
      <c r="F16" s="18">
        <v>0.379060395757914</v>
      </c>
      <c r="G16" s="18">
        <v>44977</v>
      </c>
      <c r="H16" s="18">
        <v>0.31616207722275602</v>
      </c>
      <c r="I16" s="3"/>
      <c r="J16" s="2"/>
      <c r="K16" s="2"/>
      <c r="L16" s="2"/>
      <c r="M16" s="2"/>
      <c r="N16" s="2"/>
      <c r="O16" s="2"/>
      <c r="P16" s="2"/>
      <c r="Q16" s="2"/>
      <c r="R16" s="2"/>
      <c r="S16" s="2"/>
      <c r="T16" s="2"/>
      <c r="U16" s="2"/>
      <c r="V16" s="2"/>
      <c r="W16" s="2"/>
    </row>
    <row r="17" spans="1:23" ht="12.75">
      <c r="A17" s="18" t="s">
        <v>42</v>
      </c>
      <c r="B17" s="18" t="s">
        <v>43</v>
      </c>
      <c r="C17" s="18" t="s">
        <v>44</v>
      </c>
      <c r="D17" s="18">
        <v>44922</v>
      </c>
      <c r="E17" s="18">
        <v>8</v>
      </c>
      <c r="F17" s="18">
        <v>0.72895214290311094</v>
      </c>
      <c r="G17" s="18">
        <v>45000</v>
      </c>
      <c r="H17" s="18">
        <v>0.22418004410534101</v>
      </c>
      <c r="I17" s="3"/>
      <c r="J17" s="2"/>
      <c r="K17" s="2"/>
      <c r="L17" s="2"/>
      <c r="M17" s="2"/>
      <c r="N17" s="2"/>
      <c r="O17" s="2"/>
      <c r="P17" s="2"/>
      <c r="Q17" s="2"/>
      <c r="R17" s="2"/>
      <c r="S17" s="2"/>
      <c r="T17" s="2"/>
      <c r="U17" s="2"/>
      <c r="V17" s="2"/>
      <c r="W17" s="2"/>
    </row>
    <row r="18" spans="1:23" ht="12.75">
      <c r="A18" s="18" t="s">
        <v>45</v>
      </c>
      <c r="B18" s="18" t="s">
        <v>46</v>
      </c>
      <c r="C18" s="18" t="s">
        <v>47</v>
      </c>
      <c r="D18" s="18">
        <v>44294</v>
      </c>
      <c r="E18" s="18">
        <v>5</v>
      </c>
      <c r="F18" s="18">
        <v>0.42202075102150899</v>
      </c>
      <c r="G18" s="18">
        <v>45056</v>
      </c>
      <c r="H18" s="18">
        <v>0.38793156543941099</v>
      </c>
      <c r="I18" s="3"/>
      <c r="J18" s="2"/>
      <c r="K18" s="2"/>
      <c r="L18" s="2"/>
      <c r="M18" s="2"/>
      <c r="N18" s="2"/>
      <c r="O18" s="2"/>
      <c r="P18" s="2"/>
      <c r="Q18" s="2"/>
      <c r="R18" s="2"/>
      <c r="S18" s="2"/>
      <c r="T18" s="2"/>
      <c r="U18" s="2"/>
      <c r="V18" s="2"/>
      <c r="W18" s="2"/>
    </row>
    <row r="19" spans="1:23" ht="12.75">
      <c r="A19" s="18" t="s">
        <v>48</v>
      </c>
      <c r="B19" s="18" t="s">
        <v>49</v>
      </c>
      <c r="C19" s="18" t="s">
        <v>50</v>
      </c>
      <c r="D19" s="18">
        <v>44341</v>
      </c>
      <c r="E19" s="18">
        <v>4</v>
      </c>
      <c r="F19" s="18">
        <v>0.221183884694959</v>
      </c>
      <c r="G19" s="18">
        <v>44964</v>
      </c>
      <c r="H19" s="18">
        <v>0.33188863151931702</v>
      </c>
      <c r="I19" s="3"/>
      <c r="J19" s="2"/>
      <c r="K19" s="2"/>
      <c r="L19" s="2"/>
      <c r="M19" s="2"/>
      <c r="N19" s="2"/>
      <c r="O19" s="2"/>
      <c r="P19" s="2"/>
      <c r="Q19" s="2"/>
      <c r="R19" s="2"/>
      <c r="S19" s="2"/>
      <c r="T19" s="2"/>
      <c r="U19" s="2"/>
      <c r="V19" s="2"/>
      <c r="W19" s="2"/>
    </row>
    <row r="20" spans="1:23" ht="12.75">
      <c r="A20" s="18" t="s">
        <v>51</v>
      </c>
      <c r="B20" s="18" t="s">
        <v>15</v>
      </c>
      <c r="C20" s="18" t="s">
        <v>10</v>
      </c>
      <c r="D20" s="18">
        <v>44205</v>
      </c>
      <c r="E20" s="18">
        <v>1</v>
      </c>
      <c r="F20" s="18">
        <v>0.33608049957319502</v>
      </c>
      <c r="G20" s="18">
        <v>45067</v>
      </c>
      <c r="H20" s="18">
        <v>0.632173644236244</v>
      </c>
      <c r="I20" s="3"/>
      <c r="J20" s="2"/>
      <c r="K20" s="2"/>
      <c r="L20" s="2"/>
      <c r="M20" s="2"/>
      <c r="N20" s="2"/>
      <c r="O20" s="2"/>
      <c r="P20" s="2"/>
      <c r="Q20" s="2"/>
      <c r="R20" s="2"/>
      <c r="S20" s="2"/>
      <c r="T20" s="2"/>
      <c r="U20" s="2"/>
      <c r="V20" s="2"/>
      <c r="W20" s="2"/>
    </row>
    <row r="21" spans="1:23" ht="12.75">
      <c r="A21" s="18" t="s">
        <v>52</v>
      </c>
      <c r="B21" s="18" t="s">
        <v>43</v>
      </c>
      <c r="C21" s="18" t="s">
        <v>44</v>
      </c>
      <c r="D21" s="18">
        <v>44385</v>
      </c>
      <c r="E21" s="18">
        <v>1</v>
      </c>
      <c r="F21" s="18">
        <v>0.66879924137456503</v>
      </c>
      <c r="G21" s="18">
        <v>45019</v>
      </c>
      <c r="H21" s="18">
        <v>0.97050369055421803</v>
      </c>
      <c r="I21" s="3"/>
      <c r="J21" s="2"/>
      <c r="K21" s="2"/>
      <c r="L21" s="2"/>
      <c r="M21" s="2"/>
      <c r="N21" s="2"/>
      <c r="O21" s="2"/>
      <c r="P21" s="2"/>
      <c r="Q21" s="2"/>
      <c r="R21" s="2"/>
      <c r="S21" s="2"/>
      <c r="T21" s="2"/>
      <c r="U21" s="2"/>
      <c r="V21" s="2"/>
      <c r="W21" s="2"/>
    </row>
    <row r="22" spans="1:23" ht="12.75">
      <c r="A22" s="18" t="s">
        <v>53</v>
      </c>
      <c r="B22" s="18" t="s">
        <v>54</v>
      </c>
      <c r="C22" s="18" t="s">
        <v>55</v>
      </c>
      <c r="D22" s="18">
        <v>44418</v>
      </c>
      <c r="E22" s="18">
        <v>1</v>
      </c>
      <c r="F22" s="18">
        <v>0.94855371414201095</v>
      </c>
      <c r="G22" s="18">
        <v>44964</v>
      </c>
      <c r="H22" s="18">
        <v>0.335795433783181</v>
      </c>
      <c r="I22" s="3"/>
      <c r="J22" s="2"/>
      <c r="K22" s="2"/>
      <c r="L22" s="2"/>
      <c r="M22" s="2"/>
      <c r="N22" s="2"/>
      <c r="O22" s="2"/>
      <c r="P22" s="2"/>
      <c r="Q22" s="2"/>
      <c r="R22" s="2"/>
      <c r="S22" s="2"/>
      <c r="T22" s="2"/>
      <c r="U22" s="2"/>
      <c r="V22" s="2"/>
      <c r="W22" s="2"/>
    </row>
    <row r="23" spans="1:23" ht="12.75">
      <c r="A23" s="18" t="s">
        <v>56</v>
      </c>
      <c r="B23" s="18" t="s">
        <v>9</v>
      </c>
      <c r="C23" s="18" t="s">
        <v>10</v>
      </c>
      <c r="D23" s="18">
        <v>44303</v>
      </c>
      <c r="E23" s="18">
        <v>9</v>
      </c>
      <c r="F23" s="18">
        <v>0.84008770787604403</v>
      </c>
      <c r="G23" s="18">
        <v>45011</v>
      </c>
      <c r="H23" s="18">
        <v>0.55247139186324401</v>
      </c>
      <c r="I23" s="3"/>
      <c r="J23" s="2"/>
      <c r="K23" s="2"/>
      <c r="L23" s="2"/>
      <c r="M23" s="2"/>
      <c r="N23" s="2"/>
      <c r="O23" s="2"/>
      <c r="P23" s="2"/>
      <c r="Q23" s="2"/>
      <c r="R23" s="2"/>
      <c r="S23" s="2"/>
      <c r="T23" s="2"/>
      <c r="U23" s="2"/>
      <c r="V23" s="2"/>
      <c r="W23" s="2"/>
    </row>
    <row r="24" spans="1:23" ht="12.75">
      <c r="A24" s="18" t="s">
        <v>57</v>
      </c>
      <c r="B24" s="18" t="s">
        <v>58</v>
      </c>
      <c r="C24" s="18" t="s">
        <v>59</v>
      </c>
      <c r="D24" s="18">
        <v>44469</v>
      </c>
      <c r="E24" s="18">
        <v>2</v>
      </c>
      <c r="F24" s="18">
        <v>2.2027610408179498E-3</v>
      </c>
      <c r="G24" s="18">
        <v>45016</v>
      </c>
      <c r="H24" s="18">
        <v>0.38274839978632802</v>
      </c>
      <c r="I24" s="13"/>
      <c r="J24" s="2"/>
      <c r="K24" s="2"/>
      <c r="L24" s="2"/>
      <c r="M24" s="2"/>
      <c r="N24" s="2"/>
      <c r="O24" s="2"/>
      <c r="P24" s="2"/>
      <c r="Q24" s="2"/>
      <c r="R24" s="2"/>
      <c r="S24" s="2"/>
      <c r="T24" s="2"/>
      <c r="U24" s="2"/>
      <c r="V24" s="2"/>
      <c r="W24" s="2"/>
    </row>
    <row r="25" spans="1:23" ht="12.75">
      <c r="A25" s="18" t="s">
        <v>60</v>
      </c>
      <c r="B25" s="18" t="s">
        <v>61</v>
      </c>
      <c r="C25" s="18" t="s">
        <v>62</v>
      </c>
      <c r="D25" s="18">
        <v>44786</v>
      </c>
      <c r="E25" s="18">
        <v>3</v>
      </c>
      <c r="F25" s="18">
        <v>0.70520735936114698</v>
      </c>
      <c r="G25" s="18">
        <v>45023</v>
      </c>
      <c r="H25" s="18">
        <v>0.85427426099032899</v>
      </c>
      <c r="I25" s="3"/>
      <c r="J25" s="2"/>
      <c r="K25" s="2"/>
      <c r="L25" s="2"/>
      <c r="M25" s="2"/>
      <c r="N25" s="2"/>
      <c r="O25" s="2"/>
      <c r="P25" s="2"/>
      <c r="Q25" s="2"/>
      <c r="R25" s="2"/>
      <c r="S25" s="2"/>
      <c r="T25" s="2"/>
      <c r="U25" s="2"/>
      <c r="V25" s="2"/>
      <c r="W25" s="2"/>
    </row>
    <row r="26" spans="1:23" ht="12.75">
      <c r="A26" s="18" t="s">
        <v>63</v>
      </c>
      <c r="B26" s="18" t="s">
        <v>30</v>
      </c>
      <c r="C26" s="18" t="s">
        <v>31</v>
      </c>
      <c r="D26" s="18">
        <v>44882</v>
      </c>
      <c r="E26" s="18">
        <v>2</v>
      </c>
      <c r="F26" s="18">
        <v>0.83894286337563995</v>
      </c>
      <c r="G26" s="18">
        <v>44933</v>
      </c>
      <c r="H26" s="18">
        <v>0.67630232908539301</v>
      </c>
      <c r="I26" s="3"/>
      <c r="J26" s="2"/>
      <c r="K26" s="2"/>
      <c r="L26" s="2"/>
      <c r="M26" s="2"/>
      <c r="N26" s="2"/>
      <c r="O26" s="2"/>
      <c r="P26" s="2"/>
      <c r="Q26" s="2"/>
      <c r="R26" s="2"/>
      <c r="S26" s="2"/>
      <c r="T26" s="2"/>
      <c r="U26" s="2"/>
      <c r="V26" s="2"/>
      <c r="W26" s="2"/>
    </row>
    <row r="27" spans="1:23" ht="12.75">
      <c r="A27" s="18" t="s">
        <v>64</v>
      </c>
      <c r="B27" s="18" t="s">
        <v>58</v>
      </c>
      <c r="C27" s="18" t="s">
        <v>59</v>
      </c>
      <c r="D27" s="18">
        <v>44725</v>
      </c>
      <c r="E27" s="18">
        <v>8</v>
      </c>
      <c r="F27" s="18">
        <v>0.87889715359181098</v>
      </c>
      <c r="G27" s="18">
        <v>44932</v>
      </c>
      <c r="H27" s="18">
        <v>0.20020556920871699</v>
      </c>
      <c r="I27" s="3"/>
      <c r="J27" s="2"/>
      <c r="K27" s="2"/>
      <c r="L27" s="2"/>
      <c r="M27" s="2"/>
      <c r="N27" s="2"/>
      <c r="O27" s="2"/>
      <c r="P27" s="2"/>
      <c r="Q27" s="2"/>
      <c r="R27" s="2"/>
      <c r="S27" s="2"/>
      <c r="T27" s="2"/>
      <c r="U27" s="2"/>
      <c r="V27" s="2"/>
      <c r="W27" s="2"/>
    </row>
    <row r="28" spans="1:23" ht="12.75">
      <c r="A28" s="18" t="s">
        <v>65</v>
      </c>
      <c r="B28" s="18" t="s">
        <v>24</v>
      </c>
      <c r="C28" s="18" t="s">
        <v>25</v>
      </c>
      <c r="D28" s="18">
        <v>44599</v>
      </c>
      <c r="E28" s="18">
        <v>7</v>
      </c>
      <c r="F28" s="18">
        <v>0.81200798012546904</v>
      </c>
      <c r="G28" s="18">
        <v>45064</v>
      </c>
      <c r="H28" s="18">
        <v>0.26150647842758601</v>
      </c>
      <c r="I28" s="3"/>
      <c r="J28" s="2"/>
      <c r="K28" s="2"/>
      <c r="L28" s="2"/>
      <c r="M28" s="2"/>
      <c r="N28" s="2"/>
      <c r="O28" s="2"/>
      <c r="P28" s="2"/>
      <c r="Q28" s="2"/>
      <c r="R28" s="2"/>
      <c r="S28" s="2"/>
      <c r="T28" s="2"/>
      <c r="U28" s="2"/>
      <c r="V28" s="2"/>
      <c r="W28" s="2"/>
    </row>
    <row r="29" spans="1:23" ht="12.75">
      <c r="A29" s="18" t="s">
        <v>66</v>
      </c>
      <c r="B29" s="18" t="s">
        <v>9</v>
      </c>
      <c r="C29" s="18" t="s">
        <v>10</v>
      </c>
      <c r="D29" s="18">
        <v>44492</v>
      </c>
      <c r="E29" s="18">
        <v>1</v>
      </c>
      <c r="F29" s="18">
        <v>0.27554760755730201</v>
      </c>
      <c r="G29" s="18">
        <v>45049</v>
      </c>
      <c r="H29" s="18">
        <v>0.19858809226913399</v>
      </c>
      <c r="I29" s="3"/>
      <c r="J29" s="2"/>
      <c r="K29" s="2"/>
      <c r="L29" s="2"/>
      <c r="M29" s="2"/>
      <c r="N29" s="2"/>
      <c r="O29" s="2"/>
      <c r="P29" s="2"/>
      <c r="Q29" s="2"/>
      <c r="R29" s="2"/>
      <c r="S29" s="2"/>
      <c r="T29" s="2"/>
      <c r="U29" s="2"/>
      <c r="V29" s="2"/>
      <c r="W29" s="2"/>
    </row>
    <row r="30" spans="1:23" ht="12.75">
      <c r="A30" s="18" t="s">
        <v>67</v>
      </c>
      <c r="B30" s="18" t="s">
        <v>9</v>
      </c>
      <c r="C30" s="18" t="s">
        <v>10</v>
      </c>
      <c r="D30" s="18">
        <v>44523</v>
      </c>
      <c r="E30" s="18">
        <v>3</v>
      </c>
      <c r="F30" s="18">
        <v>0.15183590676997499</v>
      </c>
      <c r="G30" s="18">
        <v>45036</v>
      </c>
      <c r="H30" s="18">
        <v>0.96263635120934099</v>
      </c>
      <c r="I30" s="3"/>
      <c r="J30" s="2"/>
      <c r="K30" s="2"/>
      <c r="L30" s="2"/>
      <c r="M30" s="2"/>
      <c r="N30" s="2"/>
      <c r="O30" s="2"/>
      <c r="P30" s="2"/>
      <c r="Q30" s="2"/>
      <c r="R30" s="2"/>
      <c r="S30" s="2"/>
      <c r="T30" s="2"/>
      <c r="U30" s="2"/>
      <c r="V30" s="2"/>
      <c r="W30" s="2"/>
    </row>
    <row r="31" spans="1:23" ht="12.75">
      <c r="A31" s="18" t="s">
        <v>68</v>
      </c>
      <c r="B31" s="18" t="s">
        <v>34</v>
      </c>
      <c r="C31" s="18" t="s">
        <v>35</v>
      </c>
      <c r="D31" s="18">
        <v>44281</v>
      </c>
      <c r="E31" s="18">
        <v>1</v>
      </c>
      <c r="F31" s="18">
        <v>0.31751651418006399</v>
      </c>
      <c r="G31" s="18">
        <v>44967</v>
      </c>
      <c r="H31" s="18">
        <v>0.47080505116614901</v>
      </c>
      <c r="I31" s="3"/>
      <c r="J31" s="2"/>
      <c r="K31" s="2"/>
      <c r="L31" s="2"/>
      <c r="M31" s="2"/>
      <c r="N31" s="2"/>
      <c r="O31" s="2"/>
      <c r="P31" s="2"/>
      <c r="Q31" s="2"/>
      <c r="R31" s="2"/>
      <c r="S31" s="2"/>
      <c r="T31" s="2"/>
      <c r="U31" s="2"/>
      <c r="V31" s="2"/>
      <c r="W31" s="2"/>
    </row>
    <row r="32" spans="1:23" ht="12.75">
      <c r="A32" s="18" t="s">
        <v>69</v>
      </c>
      <c r="B32" s="18" t="s">
        <v>54</v>
      </c>
      <c r="C32" s="18" t="s">
        <v>55</v>
      </c>
      <c r="D32" s="18">
        <v>44594</v>
      </c>
      <c r="E32" s="18">
        <v>7</v>
      </c>
      <c r="F32" s="18">
        <v>8.2508842921547004E-2</v>
      </c>
      <c r="G32" s="18">
        <v>44981</v>
      </c>
      <c r="H32" s="18">
        <v>0.90723039307728803</v>
      </c>
      <c r="I32" s="3"/>
      <c r="J32" s="2"/>
      <c r="K32" s="2"/>
      <c r="L32" s="2"/>
      <c r="M32" s="2"/>
      <c r="N32" s="2"/>
      <c r="O32" s="2"/>
      <c r="P32" s="2"/>
      <c r="Q32" s="2"/>
      <c r="R32" s="2"/>
      <c r="S32" s="2"/>
      <c r="T32" s="2"/>
      <c r="U32" s="2"/>
      <c r="V32" s="2"/>
      <c r="W32" s="2"/>
    </row>
    <row r="33" spans="1:23" ht="12.75">
      <c r="A33" s="18" t="s">
        <v>70</v>
      </c>
      <c r="B33" s="18" t="s">
        <v>71</v>
      </c>
      <c r="C33" s="18" t="s">
        <v>50</v>
      </c>
      <c r="D33" s="18">
        <v>44239</v>
      </c>
      <c r="E33" s="18">
        <v>9</v>
      </c>
      <c r="F33" s="18">
        <v>3.8415611438702597E-2</v>
      </c>
      <c r="G33" s="18">
        <v>45034</v>
      </c>
      <c r="H33" s="18">
        <v>0.69214535069910299</v>
      </c>
      <c r="I33" s="3"/>
      <c r="J33" s="2"/>
      <c r="K33" s="2"/>
      <c r="L33" s="2"/>
      <c r="M33" s="2"/>
      <c r="N33" s="2"/>
      <c r="O33" s="2"/>
      <c r="P33" s="2"/>
      <c r="Q33" s="2"/>
      <c r="R33" s="2"/>
      <c r="S33" s="2"/>
      <c r="T33" s="2"/>
      <c r="U33" s="2"/>
      <c r="V33" s="2"/>
      <c r="W33" s="2"/>
    </row>
    <row r="34" spans="1:23" ht="12.75">
      <c r="A34" s="18" t="s">
        <v>72</v>
      </c>
      <c r="B34" s="18" t="s">
        <v>73</v>
      </c>
      <c r="C34" s="18" t="s">
        <v>74</v>
      </c>
      <c r="D34" s="18">
        <v>44541</v>
      </c>
      <c r="E34" s="18">
        <v>9</v>
      </c>
      <c r="F34" s="18">
        <v>0.215773738787989</v>
      </c>
      <c r="G34" s="18">
        <v>45040</v>
      </c>
      <c r="H34" s="18">
        <v>0.54884364241615202</v>
      </c>
      <c r="I34" s="3"/>
      <c r="J34" s="2"/>
      <c r="K34" s="2"/>
      <c r="L34" s="2"/>
      <c r="M34" s="2"/>
      <c r="N34" s="2"/>
      <c r="O34" s="2"/>
      <c r="P34" s="2"/>
      <c r="Q34" s="2"/>
      <c r="R34" s="2"/>
      <c r="S34" s="2"/>
      <c r="T34" s="2"/>
      <c r="U34" s="2"/>
      <c r="V34" s="2"/>
      <c r="W34" s="2"/>
    </row>
    <row r="35" spans="1:23" ht="12.75">
      <c r="A35" s="18" t="s">
        <v>75</v>
      </c>
      <c r="B35" s="18" t="s">
        <v>34</v>
      </c>
      <c r="C35" s="18" t="s">
        <v>35</v>
      </c>
      <c r="D35" s="18">
        <v>44446</v>
      </c>
      <c r="E35" s="18">
        <v>5</v>
      </c>
      <c r="F35" s="18">
        <v>0.72585135876436702</v>
      </c>
      <c r="G35" s="18">
        <v>45053</v>
      </c>
      <c r="H35" s="18">
        <v>0.173994592694031</v>
      </c>
      <c r="I35" s="3"/>
      <c r="J35" s="2"/>
      <c r="K35" s="2"/>
      <c r="L35" s="2"/>
      <c r="M35" s="2"/>
      <c r="N35" s="2"/>
      <c r="O35" s="2"/>
      <c r="P35" s="2"/>
      <c r="Q35" s="2"/>
      <c r="R35" s="2"/>
      <c r="S35" s="2"/>
      <c r="T35" s="2"/>
      <c r="U35" s="2"/>
      <c r="V35" s="2"/>
      <c r="W35" s="2"/>
    </row>
    <row r="36" spans="1:23" ht="12.75">
      <c r="A36" s="18" t="s">
        <v>76</v>
      </c>
      <c r="B36" s="18" t="s">
        <v>17</v>
      </c>
      <c r="C36" s="18" t="s">
        <v>18</v>
      </c>
      <c r="D36" s="18">
        <v>44554</v>
      </c>
      <c r="E36" s="18">
        <v>8</v>
      </c>
      <c r="F36" s="18">
        <v>0.68255570090641804</v>
      </c>
      <c r="G36" s="18">
        <v>44988</v>
      </c>
      <c r="H36" s="18">
        <v>0.60454082217188998</v>
      </c>
      <c r="I36" s="3"/>
      <c r="J36" s="2"/>
      <c r="K36" s="2"/>
      <c r="L36" s="2"/>
      <c r="M36" s="2"/>
      <c r="N36" s="2"/>
      <c r="O36" s="2"/>
      <c r="P36" s="2"/>
      <c r="Q36" s="2"/>
      <c r="R36" s="2"/>
      <c r="S36" s="2"/>
      <c r="T36" s="2"/>
      <c r="U36" s="2"/>
      <c r="V36" s="2"/>
      <c r="W36" s="2"/>
    </row>
    <row r="37" spans="1:23" ht="12.75">
      <c r="A37" s="18" t="s">
        <v>77</v>
      </c>
      <c r="B37" s="18" t="s">
        <v>21</v>
      </c>
      <c r="C37" s="18" t="s">
        <v>22</v>
      </c>
      <c r="D37" s="18">
        <v>44198</v>
      </c>
      <c r="E37" s="18">
        <v>3</v>
      </c>
      <c r="F37" s="18">
        <v>0.80123839065137303</v>
      </c>
      <c r="G37" s="18">
        <v>45049</v>
      </c>
      <c r="H37" s="18">
        <v>0.30527628395158701</v>
      </c>
      <c r="I37" s="3"/>
      <c r="J37" s="2"/>
      <c r="K37" s="2"/>
      <c r="L37" s="2"/>
      <c r="M37" s="2"/>
      <c r="N37" s="2"/>
      <c r="O37" s="2"/>
      <c r="P37" s="2"/>
      <c r="Q37" s="2"/>
      <c r="R37" s="2"/>
      <c r="S37" s="2"/>
      <c r="T37" s="2"/>
      <c r="U37" s="2"/>
      <c r="V37" s="2"/>
      <c r="W37" s="2"/>
    </row>
    <row r="38" spans="1:23" ht="12.75">
      <c r="A38" s="18" t="s">
        <v>78</v>
      </c>
      <c r="B38" s="18" t="s">
        <v>73</v>
      </c>
      <c r="C38" s="18" t="s">
        <v>74</v>
      </c>
      <c r="D38" s="18">
        <v>44838</v>
      </c>
      <c r="E38" s="18">
        <v>4</v>
      </c>
      <c r="F38" s="18">
        <v>0.86036052556079601</v>
      </c>
      <c r="G38" s="18">
        <v>44968</v>
      </c>
      <c r="H38" s="18">
        <v>0.75556235613803402</v>
      </c>
      <c r="I38" s="3"/>
      <c r="J38" s="2"/>
      <c r="K38" s="2"/>
      <c r="L38" s="2"/>
      <c r="M38" s="2"/>
      <c r="N38" s="2"/>
      <c r="O38" s="2"/>
      <c r="P38" s="2"/>
      <c r="Q38" s="2"/>
      <c r="R38" s="2"/>
      <c r="S38" s="2"/>
      <c r="T38" s="2"/>
      <c r="U38" s="2"/>
      <c r="V38" s="2"/>
      <c r="W38" s="2"/>
    </row>
    <row r="39" spans="1:23" ht="12.75">
      <c r="A39" s="18" t="s">
        <v>79</v>
      </c>
      <c r="B39" s="18" t="s">
        <v>34</v>
      </c>
      <c r="C39" s="18" t="s">
        <v>35</v>
      </c>
      <c r="D39" s="18">
        <v>44503</v>
      </c>
      <c r="E39" s="18">
        <v>3</v>
      </c>
      <c r="F39" s="18">
        <v>0.89411437906362101</v>
      </c>
      <c r="G39" s="18">
        <v>44951</v>
      </c>
      <c r="H39" s="18">
        <v>0.15236785201696099</v>
      </c>
      <c r="I39" s="3"/>
      <c r="J39" s="2"/>
      <c r="K39" s="2"/>
      <c r="L39" s="2"/>
      <c r="M39" s="2"/>
      <c r="N39" s="2"/>
      <c r="O39" s="2"/>
      <c r="P39" s="2"/>
      <c r="Q39" s="2"/>
      <c r="R39" s="2"/>
      <c r="S39" s="2"/>
      <c r="T39" s="2"/>
      <c r="U39" s="2"/>
      <c r="V39" s="2"/>
      <c r="W39" s="2"/>
    </row>
    <row r="40" spans="1:23" ht="12.75">
      <c r="A40" s="18" t="s">
        <v>80</v>
      </c>
      <c r="B40" s="18" t="s">
        <v>81</v>
      </c>
      <c r="C40" s="18" t="s">
        <v>62</v>
      </c>
      <c r="D40" s="18">
        <v>44579</v>
      </c>
      <c r="E40" s="18">
        <v>10</v>
      </c>
      <c r="F40" s="18">
        <v>0.93792316902615502</v>
      </c>
      <c r="G40" s="18">
        <v>45061</v>
      </c>
      <c r="H40" s="18">
        <v>0.45551581516099299</v>
      </c>
      <c r="I40" s="3"/>
      <c r="J40" s="2"/>
      <c r="K40" s="2"/>
      <c r="L40" s="2"/>
      <c r="M40" s="2"/>
      <c r="N40" s="2"/>
      <c r="O40" s="2"/>
      <c r="P40" s="2"/>
      <c r="Q40" s="2"/>
      <c r="R40" s="2"/>
      <c r="S40" s="2"/>
      <c r="T40" s="2"/>
      <c r="U40" s="2"/>
      <c r="V40" s="2"/>
      <c r="W40" s="2"/>
    </row>
    <row r="41" spans="1:23" ht="12.75">
      <c r="A41" s="18" t="s">
        <v>82</v>
      </c>
      <c r="B41" s="18" t="s">
        <v>12</v>
      </c>
      <c r="C41" s="18" t="s">
        <v>13</v>
      </c>
      <c r="D41" s="18">
        <v>44898</v>
      </c>
      <c r="E41" s="18">
        <v>4</v>
      </c>
      <c r="F41" s="18">
        <v>0.70777097045034598</v>
      </c>
      <c r="G41" s="18">
        <v>44969</v>
      </c>
      <c r="H41" s="18">
        <v>0.29010240599643</v>
      </c>
      <c r="I41" s="3"/>
      <c r="J41" s="2"/>
      <c r="K41" s="2"/>
      <c r="L41" s="2"/>
      <c r="M41" s="2"/>
      <c r="N41" s="2"/>
      <c r="O41" s="2"/>
      <c r="P41" s="2"/>
      <c r="Q41" s="2"/>
      <c r="R41" s="2"/>
      <c r="S41" s="2"/>
      <c r="T41" s="2"/>
      <c r="U41" s="2"/>
      <c r="V41" s="2"/>
      <c r="W41" s="2"/>
    </row>
    <row r="42" spans="1:23" ht="12.75">
      <c r="A42" s="18" t="s">
        <v>83</v>
      </c>
      <c r="B42" s="18" t="s">
        <v>81</v>
      </c>
      <c r="C42" s="18" t="s">
        <v>62</v>
      </c>
      <c r="D42" s="18">
        <v>44315</v>
      </c>
      <c r="E42" s="18">
        <v>10</v>
      </c>
      <c r="F42" s="18">
        <v>0.32809052787687998</v>
      </c>
      <c r="G42" s="18">
        <v>45058</v>
      </c>
      <c r="H42" s="18">
        <v>0.53620178529362506</v>
      </c>
      <c r="I42" s="3"/>
      <c r="J42" s="2"/>
      <c r="K42" s="2"/>
      <c r="L42" s="2"/>
      <c r="M42" s="2"/>
      <c r="N42" s="2"/>
      <c r="O42" s="2"/>
      <c r="P42" s="2"/>
      <c r="Q42" s="2"/>
      <c r="R42" s="2"/>
      <c r="S42" s="2"/>
      <c r="T42" s="2"/>
      <c r="U42" s="2"/>
      <c r="V42" s="2"/>
      <c r="W42" s="2"/>
    </row>
    <row r="43" spans="1:23" ht="12.75">
      <c r="A43" s="18" t="s">
        <v>84</v>
      </c>
      <c r="B43" s="18" t="s">
        <v>12</v>
      </c>
      <c r="C43" s="18" t="s">
        <v>13</v>
      </c>
      <c r="D43" s="18">
        <v>44921</v>
      </c>
      <c r="E43" s="18">
        <v>10</v>
      </c>
      <c r="F43" s="18">
        <v>0.20148931810460499</v>
      </c>
      <c r="G43" s="18">
        <v>45027</v>
      </c>
      <c r="H43" s="18">
        <v>0.37346939187061601</v>
      </c>
      <c r="I43" s="3"/>
      <c r="J43" s="2"/>
      <c r="K43" s="2"/>
      <c r="L43" s="2"/>
      <c r="M43" s="2"/>
      <c r="N43" s="2"/>
      <c r="O43" s="2"/>
      <c r="P43" s="2"/>
      <c r="Q43" s="2"/>
      <c r="R43" s="2"/>
      <c r="S43" s="2"/>
      <c r="T43" s="2"/>
      <c r="U43" s="2"/>
      <c r="V43" s="2"/>
      <c r="W43" s="2"/>
    </row>
    <row r="44" spans="1:23" ht="12.75">
      <c r="A44" s="18" t="s">
        <v>85</v>
      </c>
      <c r="B44" s="18" t="s">
        <v>43</v>
      </c>
      <c r="C44" s="18" t="s">
        <v>44</v>
      </c>
      <c r="D44" s="18">
        <v>44708</v>
      </c>
      <c r="E44" s="18">
        <v>6</v>
      </c>
      <c r="F44" s="18">
        <v>3.5993791246495099E-2</v>
      </c>
      <c r="G44" s="18">
        <v>44985</v>
      </c>
      <c r="H44" s="18">
        <v>0.97861539568179701</v>
      </c>
      <c r="I44" s="3"/>
      <c r="J44" s="2"/>
      <c r="K44" s="2"/>
      <c r="L44" s="2"/>
      <c r="M44" s="2"/>
      <c r="N44" s="2"/>
      <c r="O44" s="2"/>
      <c r="P44" s="2"/>
      <c r="Q44" s="2"/>
      <c r="R44" s="2"/>
      <c r="S44" s="2"/>
      <c r="T44" s="2"/>
      <c r="U44" s="2"/>
      <c r="V44" s="2"/>
      <c r="W44" s="2"/>
    </row>
    <row r="45" spans="1:23" ht="12.75">
      <c r="A45" s="18" t="s">
        <v>86</v>
      </c>
      <c r="B45" s="18" t="s">
        <v>9</v>
      </c>
      <c r="C45" s="18" t="s">
        <v>10</v>
      </c>
      <c r="D45" s="18">
        <v>44795</v>
      </c>
      <c r="E45" s="18">
        <v>1</v>
      </c>
      <c r="F45" s="18">
        <v>0.71704537744139196</v>
      </c>
      <c r="G45" s="18">
        <v>45022</v>
      </c>
      <c r="H45" s="18">
        <v>0.16233553287650401</v>
      </c>
      <c r="I45" s="3"/>
      <c r="J45" s="2"/>
      <c r="K45" s="2"/>
      <c r="L45" s="2"/>
      <c r="M45" s="2"/>
      <c r="N45" s="2"/>
      <c r="O45" s="2"/>
      <c r="P45" s="2"/>
      <c r="Q45" s="2"/>
      <c r="R45" s="2"/>
      <c r="S45" s="2"/>
      <c r="T45" s="2"/>
      <c r="U45" s="2"/>
      <c r="V45" s="2"/>
      <c r="W45" s="2"/>
    </row>
    <row r="46" spans="1:23" ht="12.75">
      <c r="A46" s="18" t="s">
        <v>87</v>
      </c>
      <c r="B46" s="18" t="s">
        <v>49</v>
      </c>
      <c r="C46" s="18" t="s">
        <v>50</v>
      </c>
      <c r="D46" s="18">
        <v>44338</v>
      </c>
      <c r="E46" s="18">
        <v>9</v>
      </c>
      <c r="F46" s="18">
        <v>0.71155870482197403</v>
      </c>
      <c r="G46" s="18">
        <v>45045</v>
      </c>
      <c r="H46" s="18">
        <v>0.15390650537949099</v>
      </c>
      <c r="I46" s="3"/>
      <c r="J46" s="2"/>
      <c r="K46" s="2"/>
      <c r="L46" s="2"/>
      <c r="M46" s="2"/>
      <c r="N46" s="2"/>
      <c r="O46" s="2"/>
      <c r="P46" s="2"/>
      <c r="Q46" s="2"/>
      <c r="R46" s="2"/>
      <c r="S46" s="2"/>
      <c r="T46" s="2"/>
      <c r="U46" s="2"/>
      <c r="V46" s="2"/>
      <c r="W46" s="2"/>
    </row>
    <row r="47" spans="1:23" ht="12.75">
      <c r="A47" s="18" t="s">
        <v>88</v>
      </c>
      <c r="B47" s="18" t="s">
        <v>34</v>
      </c>
      <c r="C47" s="18" t="s">
        <v>35</v>
      </c>
      <c r="D47" s="18">
        <v>44274</v>
      </c>
      <c r="E47" s="18">
        <v>6</v>
      </c>
      <c r="F47" s="18">
        <v>6.4033223650055093E-2</v>
      </c>
      <c r="G47" s="18">
        <v>45004</v>
      </c>
      <c r="H47" s="18">
        <v>4.2104998611888203E-3</v>
      </c>
      <c r="I47" s="3"/>
      <c r="J47" s="2"/>
      <c r="K47" s="2"/>
      <c r="L47" s="2"/>
      <c r="M47" s="2"/>
      <c r="N47" s="2"/>
      <c r="O47" s="2"/>
      <c r="P47" s="2"/>
      <c r="Q47" s="2"/>
      <c r="R47" s="2"/>
      <c r="S47" s="2"/>
      <c r="T47" s="2"/>
      <c r="U47" s="2"/>
      <c r="V47" s="2"/>
      <c r="W47" s="2"/>
    </row>
    <row r="48" spans="1:23" ht="12.75">
      <c r="A48" s="18" t="s">
        <v>89</v>
      </c>
      <c r="B48" s="18" t="s">
        <v>46</v>
      </c>
      <c r="C48" s="18" t="s">
        <v>47</v>
      </c>
      <c r="D48" s="18">
        <v>44725</v>
      </c>
      <c r="E48" s="18">
        <v>7</v>
      </c>
      <c r="F48" s="18">
        <v>0.97988976578176401</v>
      </c>
      <c r="G48" s="18">
        <v>45051</v>
      </c>
      <c r="H48" s="18">
        <v>4.3763329833777703E-2</v>
      </c>
      <c r="I48" s="3"/>
      <c r="J48" s="2"/>
      <c r="K48" s="2"/>
      <c r="L48" s="2"/>
      <c r="M48" s="2"/>
      <c r="N48" s="2"/>
      <c r="O48" s="2"/>
      <c r="P48" s="2"/>
      <c r="Q48" s="2"/>
      <c r="R48" s="2"/>
      <c r="S48" s="2"/>
      <c r="T48" s="2"/>
      <c r="U48" s="2"/>
      <c r="V48" s="2"/>
      <c r="W48" s="2"/>
    </row>
    <row r="49" spans="1:23" ht="12.75">
      <c r="A49" s="18" t="s">
        <v>90</v>
      </c>
      <c r="B49" s="18" t="s">
        <v>30</v>
      </c>
      <c r="C49" s="18" t="s">
        <v>31</v>
      </c>
      <c r="D49" s="18">
        <v>44340</v>
      </c>
      <c r="E49" s="18">
        <v>10</v>
      </c>
      <c r="F49" s="18">
        <v>0.702645841021446</v>
      </c>
      <c r="G49" s="18">
        <v>44928</v>
      </c>
      <c r="H49" s="18">
        <v>0.369783832169231</v>
      </c>
      <c r="I49" s="3"/>
      <c r="J49" s="2"/>
      <c r="K49" s="2"/>
      <c r="L49" s="2"/>
      <c r="M49" s="2"/>
      <c r="N49" s="2"/>
      <c r="O49" s="2"/>
      <c r="P49" s="2"/>
      <c r="Q49" s="2"/>
      <c r="R49" s="2"/>
      <c r="S49" s="2"/>
      <c r="T49" s="2"/>
      <c r="U49" s="2"/>
      <c r="V49" s="2"/>
      <c r="W49" s="2"/>
    </row>
    <row r="50" spans="1:23" ht="12.75">
      <c r="A50" s="18" t="s">
        <v>91</v>
      </c>
      <c r="B50" s="18" t="s">
        <v>24</v>
      </c>
      <c r="C50" s="18" t="s">
        <v>25</v>
      </c>
      <c r="D50" s="18">
        <v>44502</v>
      </c>
      <c r="E50" s="18">
        <v>3</v>
      </c>
      <c r="F50" s="18">
        <v>6.7860349366877903E-2</v>
      </c>
      <c r="G50" s="18">
        <v>45026</v>
      </c>
      <c r="H50" s="18">
        <v>0.67274821533457596</v>
      </c>
      <c r="I50" s="3"/>
      <c r="J50" s="2"/>
      <c r="K50" s="2"/>
      <c r="L50" s="2"/>
      <c r="M50" s="2"/>
      <c r="N50" s="2"/>
      <c r="O50" s="2"/>
      <c r="P50" s="2"/>
      <c r="Q50" s="2"/>
      <c r="R50" s="2"/>
      <c r="S50" s="2"/>
      <c r="T50" s="2"/>
      <c r="U50" s="2"/>
      <c r="V50" s="2"/>
      <c r="W50" s="2"/>
    </row>
    <row r="51" spans="1:23" ht="12.75">
      <c r="A51" s="18" t="s">
        <v>92</v>
      </c>
      <c r="B51" s="18" t="s">
        <v>54</v>
      </c>
      <c r="C51" s="18" t="s">
        <v>55</v>
      </c>
      <c r="D51" s="18">
        <v>44560</v>
      </c>
      <c r="E51" s="18">
        <v>9</v>
      </c>
      <c r="F51" s="18">
        <v>0.407593318710052</v>
      </c>
      <c r="G51" s="18">
        <v>44988</v>
      </c>
      <c r="H51" s="18">
        <v>0.63816582309695902</v>
      </c>
      <c r="I51" s="3"/>
      <c r="J51" s="2"/>
      <c r="K51" s="2"/>
      <c r="L51" s="2"/>
      <c r="M51" s="2"/>
      <c r="N51" s="2"/>
      <c r="O51" s="2"/>
      <c r="P51" s="2"/>
      <c r="Q51" s="2"/>
      <c r="R51" s="2"/>
      <c r="S51" s="2"/>
      <c r="T51" s="2"/>
      <c r="U51" s="2"/>
      <c r="V51" s="2"/>
      <c r="W51" s="2"/>
    </row>
    <row r="52" spans="1:23" ht="12.75">
      <c r="A52" s="18" t="s">
        <v>93</v>
      </c>
      <c r="B52" s="18" t="s">
        <v>61</v>
      </c>
      <c r="C52" s="18" t="s">
        <v>62</v>
      </c>
      <c r="D52" s="18">
        <v>44361</v>
      </c>
      <c r="E52" s="18">
        <v>4</v>
      </c>
      <c r="F52" s="18">
        <v>0.52920695915069904</v>
      </c>
      <c r="G52" s="18">
        <v>44976</v>
      </c>
      <c r="H52" s="18">
        <v>0.13238552807963799</v>
      </c>
      <c r="I52" s="3"/>
      <c r="J52" s="2"/>
      <c r="K52" s="2"/>
      <c r="L52" s="2"/>
      <c r="M52" s="2"/>
      <c r="N52" s="2"/>
      <c r="O52" s="2"/>
      <c r="P52" s="2"/>
      <c r="Q52" s="2"/>
      <c r="R52" s="2"/>
      <c r="S52" s="2"/>
      <c r="T52" s="2"/>
      <c r="U52" s="2"/>
      <c r="V52" s="2"/>
      <c r="W52" s="2"/>
    </row>
    <row r="53" spans="1:23" ht="12.75">
      <c r="A53" s="18" t="s">
        <v>94</v>
      </c>
      <c r="B53" s="18" t="s">
        <v>17</v>
      </c>
      <c r="C53" s="18" t="s">
        <v>18</v>
      </c>
      <c r="D53" s="18">
        <v>44343</v>
      </c>
      <c r="E53" s="18">
        <v>1</v>
      </c>
      <c r="F53" s="18">
        <v>0.83003541427247696</v>
      </c>
      <c r="G53" s="18">
        <v>44965</v>
      </c>
      <c r="H53" s="18">
        <v>0.52621974753425005</v>
      </c>
      <c r="I53" s="3"/>
      <c r="J53" s="2"/>
      <c r="K53" s="2"/>
      <c r="L53" s="2"/>
      <c r="M53" s="2"/>
      <c r="N53" s="2"/>
      <c r="O53" s="2"/>
      <c r="P53" s="2"/>
      <c r="Q53" s="2"/>
      <c r="R53" s="2"/>
      <c r="S53" s="2"/>
      <c r="T53" s="2"/>
      <c r="U53" s="2"/>
      <c r="V53" s="2"/>
      <c r="W53" s="2"/>
    </row>
    <row r="54" spans="1:23" ht="12.75">
      <c r="A54" s="18" t="s">
        <v>95</v>
      </c>
      <c r="B54" s="18" t="s">
        <v>17</v>
      </c>
      <c r="C54" s="18" t="s">
        <v>18</v>
      </c>
      <c r="D54" s="18">
        <v>44382</v>
      </c>
      <c r="E54" s="18">
        <v>9</v>
      </c>
      <c r="F54" s="18">
        <v>0.13503720101241901</v>
      </c>
      <c r="G54" s="18">
        <v>45017</v>
      </c>
      <c r="H54" s="18">
        <v>0.85749627053317901</v>
      </c>
      <c r="I54" s="3"/>
      <c r="J54" s="2"/>
      <c r="K54" s="2"/>
      <c r="L54" s="2"/>
      <c r="M54" s="2"/>
      <c r="N54" s="2"/>
      <c r="O54" s="2"/>
      <c r="P54" s="2"/>
      <c r="Q54" s="2"/>
      <c r="R54" s="2"/>
      <c r="S54" s="2"/>
      <c r="T54" s="2"/>
      <c r="U54" s="2"/>
      <c r="V54" s="2"/>
      <c r="W54" s="2"/>
    </row>
    <row r="55" spans="1:23" ht="12.75">
      <c r="A55" s="18" t="s">
        <v>96</v>
      </c>
      <c r="B55" s="18" t="s">
        <v>54</v>
      </c>
      <c r="C55" s="18" t="s">
        <v>55</v>
      </c>
      <c r="D55" s="18">
        <v>44680</v>
      </c>
      <c r="E55" s="18">
        <v>2</v>
      </c>
      <c r="F55" s="18">
        <v>0.18457397753690899</v>
      </c>
      <c r="G55" s="18">
        <v>45004</v>
      </c>
      <c r="H55" s="18">
        <v>0.74032989684219797</v>
      </c>
      <c r="I55" s="3"/>
      <c r="J55" s="2"/>
      <c r="K55" s="2"/>
      <c r="L55" s="2"/>
      <c r="M55" s="2"/>
      <c r="N55" s="2"/>
      <c r="O55" s="2"/>
      <c r="P55" s="2"/>
      <c r="Q55" s="2"/>
      <c r="R55" s="2"/>
      <c r="S55" s="2"/>
      <c r="T55" s="2"/>
      <c r="U55" s="2"/>
      <c r="V55" s="2"/>
      <c r="W55" s="2"/>
    </row>
    <row r="56" spans="1:23" ht="12.75">
      <c r="A56" s="18" t="s">
        <v>97</v>
      </c>
      <c r="B56" s="18" t="s">
        <v>24</v>
      </c>
      <c r="C56" s="18" t="s">
        <v>25</v>
      </c>
      <c r="D56" s="18">
        <v>44816</v>
      </c>
      <c r="E56" s="18">
        <v>7</v>
      </c>
      <c r="F56" s="18">
        <v>1.4827494446379701E-2</v>
      </c>
      <c r="G56" s="18">
        <v>44978</v>
      </c>
      <c r="H56" s="18">
        <v>0.41833053891377597</v>
      </c>
      <c r="I56" s="3"/>
      <c r="J56" s="2"/>
      <c r="K56" s="2"/>
      <c r="L56" s="2"/>
      <c r="M56" s="2"/>
      <c r="N56" s="2"/>
      <c r="O56" s="2"/>
      <c r="P56" s="2"/>
      <c r="Q56" s="2"/>
      <c r="R56" s="2"/>
      <c r="S56" s="2"/>
      <c r="T56" s="2"/>
      <c r="U56" s="2"/>
      <c r="V56" s="2"/>
      <c r="W56" s="2"/>
    </row>
    <row r="57" spans="1:23" ht="12.75">
      <c r="A57" s="18" t="s">
        <v>98</v>
      </c>
      <c r="B57" s="18" t="s">
        <v>27</v>
      </c>
      <c r="C57" s="18" t="s">
        <v>28</v>
      </c>
      <c r="D57" s="18">
        <v>44278</v>
      </c>
      <c r="E57" s="18">
        <v>4</v>
      </c>
      <c r="F57" s="18">
        <v>0.27577765609607802</v>
      </c>
      <c r="G57" s="18">
        <v>45071</v>
      </c>
      <c r="H57" s="18">
        <v>0.84349820990746505</v>
      </c>
      <c r="I57" s="3"/>
      <c r="J57" s="2"/>
      <c r="K57" s="2"/>
      <c r="L57" s="2"/>
      <c r="M57" s="2"/>
      <c r="N57" s="2"/>
      <c r="O57" s="2"/>
      <c r="P57" s="2"/>
      <c r="Q57" s="2"/>
      <c r="R57" s="2"/>
      <c r="S57" s="2"/>
      <c r="T57" s="2"/>
      <c r="U57" s="2"/>
      <c r="V57" s="2"/>
      <c r="W57" s="2"/>
    </row>
    <row r="58" spans="1:23" ht="12.75">
      <c r="A58" s="18" t="s">
        <v>99</v>
      </c>
      <c r="B58" s="18" t="s">
        <v>43</v>
      </c>
      <c r="C58" s="18" t="s">
        <v>44</v>
      </c>
      <c r="D58" s="18">
        <v>44667</v>
      </c>
      <c r="E58" s="18">
        <v>2</v>
      </c>
      <c r="F58" s="18">
        <v>1.4798370860461801E-2</v>
      </c>
      <c r="G58" s="18">
        <v>45011</v>
      </c>
      <c r="H58" s="18">
        <v>0.65581817056759795</v>
      </c>
      <c r="I58" s="3"/>
      <c r="J58" s="2"/>
      <c r="K58" s="2"/>
      <c r="L58" s="2"/>
      <c r="M58" s="2"/>
      <c r="N58" s="2"/>
      <c r="O58" s="2"/>
      <c r="P58" s="2"/>
      <c r="Q58" s="2"/>
      <c r="R58" s="2"/>
      <c r="S58" s="2"/>
      <c r="T58" s="2"/>
      <c r="U58" s="2"/>
      <c r="V58" s="2"/>
      <c r="W58" s="2"/>
    </row>
    <row r="59" spans="1:23" ht="12.75">
      <c r="A59" s="18" t="s">
        <v>100</v>
      </c>
      <c r="B59" s="18" t="s">
        <v>71</v>
      </c>
      <c r="C59" s="18" t="s">
        <v>50</v>
      </c>
      <c r="D59" s="18">
        <v>44420</v>
      </c>
      <c r="E59" s="18">
        <v>4</v>
      </c>
      <c r="F59" s="18">
        <v>0.71929697815108395</v>
      </c>
      <c r="G59" s="18">
        <v>45029</v>
      </c>
      <c r="H59" s="18">
        <v>5.4091466872212501E-2</v>
      </c>
      <c r="I59" s="3"/>
      <c r="J59" s="2"/>
      <c r="K59" s="2"/>
      <c r="L59" s="2"/>
      <c r="M59" s="2"/>
      <c r="N59" s="2"/>
      <c r="O59" s="2"/>
      <c r="P59" s="2"/>
      <c r="Q59" s="2"/>
      <c r="R59" s="2"/>
      <c r="S59" s="2"/>
      <c r="T59" s="2"/>
      <c r="U59" s="2"/>
      <c r="V59" s="2"/>
      <c r="W59" s="2"/>
    </row>
    <row r="60" spans="1:23" ht="12.75">
      <c r="A60" s="18" t="s">
        <v>101</v>
      </c>
      <c r="B60" s="18" t="s">
        <v>34</v>
      </c>
      <c r="C60" s="18" t="s">
        <v>35</v>
      </c>
      <c r="D60" s="18">
        <v>44922</v>
      </c>
      <c r="E60" s="18">
        <v>6</v>
      </c>
      <c r="F60" s="18">
        <v>0.45894107528788403</v>
      </c>
      <c r="G60" s="18">
        <v>44952</v>
      </c>
      <c r="H60" s="18">
        <v>0.64879966285478297</v>
      </c>
      <c r="I60" s="3"/>
      <c r="J60" s="2"/>
      <c r="K60" s="2"/>
      <c r="L60" s="2"/>
      <c r="M60" s="2"/>
      <c r="N60" s="2"/>
      <c r="O60" s="2"/>
      <c r="P60" s="2"/>
      <c r="Q60" s="2"/>
      <c r="R60" s="2"/>
      <c r="S60" s="2"/>
      <c r="T60" s="2"/>
      <c r="U60" s="2"/>
      <c r="V60" s="2"/>
      <c r="W60" s="2"/>
    </row>
    <row r="61" spans="1:23" ht="12.75">
      <c r="A61" s="18" t="s">
        <v>102</v>
      </c>
      <c r="B61" s="18" t="s">
        <v>103</v>
      </c>
      <c r="C61" s="18" t="s">
        <v>104</v>
      </c>
      <c r="D61" s="18">
        <v>44356</v>
      </c>
      <c r="E61" s="18">
        <v>6</v>
      </c>
      <c r="F61" s="18">
        <v>0.75369284563293804</v>
      </c>
      <c r="G61" s="18">
        <v>45000</v>
      </c>
      <c r="H61" s="18">
        <v>0.95310350121023102</v>
      </c>
      <c r="I61" s="3"/>
      <c r="J61" s="2"/>
      <c r="K61" s="2"/>
      <c r="L61" s="2"/>
      <c r="M61" s="2"/>
      <c r="N61" s="2"/>
      <c r="O61" s="2"/>
      <c r="P61" s="2"/>
      <c r="Q61" s="2"/>
      <c r="R61" s="2"/>
      <c r="S61" s="2"/>
      <c r="T61" s="2"/>
      <c r="U61" s="2"/>
      <c r="V61" s="2"/>
      <c r="W61" s="2"/>
    </row>
    <row r="62" spans="1:23" ht="12.75">
      <c r="A62" s="18" t="s">
        <v>105</v>
      </c>
      <c r="B62" s="18" t="s">
        <v>39</v>
      </c>
      <c r="C62" s="18" t="s">
        <v>40</v>
      </c>
      <c r="D62" s="18">
        <v>44315</v>
      </c>
      <c r="E62" s="18">
        <v>7</v>
      </c>
      <c r="F62" s="18">
        <v>0.73835370024837998</v>
      </c>
      <c r="G62" s="18">
        <v>45020</v>
      </c>
      <c r="H62" s="18">
        <v>0.10264222958663</v>
      </c>
      <c r="I62" s="3"/>
      <c r="J62" s="2"/>
      <c r="K62" s="2"/>
      <c r="L62" s="2"/>
      <c r="M62" s="2"/>
      <c r="N62" s="2"/>
      <c r="O62" s="2"/>
      <c r="P62" s="2"/>
      <c r="Q62" s="2"/>
      <c r="R62" s="2"/>
      <c r="S62" s="2"/>
      <c r="T62" s="2"/>
      <c r="U62" s="2"/>
      <c r="V62" s="2"/>
      <c r="W62" s="2"/>
    </row>
    <row r="63" spans="1:23" ht="12.75">
      <c r="A63" s="18" t="s">
        <v>106</v>
      </c>
      <c r="B63" s="18" t="s">
        <v>12</v>
      </c>
      <c r="C63" s="18" t="s">
        <v>13</v>
      </c>
      <c r="D63" s="18">
        <v>44860</v>
      </c>
      <c r="E63" s="18">
        <v>8</v>
      </c>
      <c r="F63" s="18">
        <v>0.585256316656942</v>
      </c>
      <c r="G63" s="18">
        <v>45041</v>
      </c>
      <c r="H63" s="18">
        <v>0.63534355964006295</v>
      </c>
      <c r="I63" s="3"/>
      <c r="J63" s="2"/>
      <c r="K63" s="2"/>
      <c r="L63" s="2"/>
      <c r="M63" s="2"/>
      <c r="N63" s="2"/>
      <c r="O63" s="2"/>
      <c r="P63" s="2"/>
      <c r="Q63" s="2"/>
      <c r="R63" s="2"/>
      <c r="S63" s="2"/>
      <c r="T63" s="2"/>
      <c r="U63" s="2"/>
      <c r="V63" s="2"/>
      <c r="W63" s="2"/>
    </row>
    <row r="64" spans="1:23" ht="12.75">
      <c r="A64" s="18" t="s">
        <v>107</v>
      </c>
      <c r="B64" s="18" t="s">
        <v>58</v>
      </c>
      <c r="C64" s="18" t="s">
        <v>59</v>
      </c>
      <c r="D64" s="18">
        <v>44340</v>
      </c>
      <c r="E64" s="18">
        <v>9</v>
      </c>
      <c r="F64" s="18">
        <v>0.87646719833682096</v>
      </c>
      <c r="G64" s="18">
        <v>44957</v>
      </c>
      <c r="H64" s="18">
        <v>0.32932752883912297</v>
      </c>
      <c r="I64" s="3"/>
      <c r="J64" s="2"/>
      <c r="K64" s="2"/>
      <c r="L64" s="2"/>
      <c r="M64" s="2"/>
      <c r="N64" s="2"/>
      <c r="O64" s="2"/>
      <c r="P64" s="2"/>
      <c r="Q64" s="2"/>
      <c r="R64" s="2"/>
      <c r="S64" s="2"/>
      <c r="T64" s="2"/>
      <c r="U64" s="2"/>
      <c r="V64" s="2"/>
      <c r="W64" s="2"/>
    </row>
    <row r="65" spans="1:23" ht="12.75">
      <c r="A65" s="18" t="s">
        <v>108</v>
      </c>
      <c r="B65" s="18" t="s">
        <v>34</v>
      </c>
      <c r="C65" s="18" t="s">
        <v>35</v>
      </c>
      <c r="D65" s="18">
        <v>44773</v>
      </c>
      <c r="E65" s="18">
        <v>5</v>
      </c>
      <c r="F65" s="18">
        <v>0.68720157697523698</v>
      </c>
      <c r="G65" s="18">
        <v>45054</v>
      </c>
      <c r="H65" s="18">
        <v>0.79990973215818495</v>
      </c>
      <c r="I65" s="3"/>
      <c r="J65" s="2"/>
      <c r="K65" s="2"/>
      <c r="L65" s="2"/>
      <c r="M65" s="2"/>
      <c r="N65" s="2"/>
      <c r="O65" s="2"/>
      <c r="P65" s="2"/>
      <c r="Q65" s="2"/>
      <c r="R65" s="2"/>
      <c r="S65" s="2"/>
      <c r="T65" s="2"/>
      <c r="U65" s="2"/>
      <c r="V65" s="2"/>
      <c r="W65" s="2"/>
    </row>
    <row r="66" spans="1:23" ht="12.75">
      <c r="A66" s="18" t="s">
        <v>109</v>
      </c>
      <c r="B66" s="18" t="s">
        <v>27</v>
      </c>
      <c r="C66" s="18" t="s">
        <v>28</v>
      </c>
      <c r="D66" s="18">
        <v>44347</v>
      </c>
      <c r="E66" s="18">
        <v>1</v>
      </c>
      <c r="F66" s="18">
        <v>0.48588703608226103</v>
      </c>
      <c r="G66" s="18">
        <v>45035</v>
      </c>
      <c r="H66" s="18">
        <v>0.45518918214522902</v>
      </c>
      <c r="I66" s="3"/>
      <c r="J66" s="2"/>
      <c r="K66" s="2"/>
      <c r="L66" s="2"/>
      <c r="M66" s="2"/>
      <c r="N66" s="2"/>
      <c r="O66" s="2"/>
      <c r="P66" s="2"/>
      <c r="Q66" s="2"/>
      <c r="R66" s="2"/>
      <c r="S66" s="2"/>
      <c r="T66" s="2"/>
      <c r="U66" s="2"/>
      <c r="V66" s="2"/>
      <c r="W66" s="2"/>
    </row>
    <row r="67" spans="1:23" ht="12.75">
      <c r="A67" s="18" t="s">
        <v>110</v>
      </c>
      <c r="B67" s="18" t="s">
        <v>71</v>
      </c>
      <c r="C67" s="18" t="s">
        <v>50</v>
      </c>
      <c r="D67" s="18">
        <v>44659</v>
      </c>
      <c r="E67" s="18">
        <v>2</v>
      </c>
      <c r="F67" s="18">
        <v>0.68555193640676504</v>
      </c>
      <c r="G67" s="18">
        <v>45014</v>
      </c>
      <c r="H67" s="18">
        <v>0.40035912772023502</v>
      </c>
      <c r="I67" s="3"/>
      <c r="J67" s="2"/>
      <c r="K67" s="2"/>
      <c r="L67" s="2"/>
      <c r="M67" s="2"/>
      <c r="N67" s="2"/>
      <c r="O67" s="2"/>
      <c r="P67" s="2"/>
      <c r="Q67" s="2"/>
      <c r="R67" s="2"/>
      <c r="S67" s="2"/>
      <c r="T67" s="2"/>
      <c r="U67" s="2"/>
      <c r="V67" s="2"/>
      <c r="W67" s="2"/>
    </row>
    <row r="68" spans="1:23" ht="12.75">
      <c r="A68" s="18" t="s">
        <v>111</v>
      </c>
      <c r="B68" s="18" t="s">
        <v>58</v>
      </c>
      <c r="C68" s="18" t="s">
        <v>59</v>
      </c>
      <c r="D68" s="18">
        <v>44679</v>
      </c>
      <c r="E68" s="18">
        <v>1</v>
      </c>
      <c r="F68" s="18">
        <v>0.574831092396204</v>
      </c>
      <c r="G68" s="18">
        <v>44936</v>
      </c>
      <c r="H68" s="18">
        <v>0.14703843884491</v>
      </c>
      <c r="I68" s="3"/>
      <c r="J68" s="2"/>
      <c r="K68" s="2"/>
      <c r="L68" s="2"/>
      <c r="M68" s="2"/>
      <c r="N68" s="2"/>
      <c r="O68" s="2"/>
      <c r="P68" s="2"/>
      <c r="Q68" s="2"/>
      <c r="R68" s="2"/>
      <c r="S68" s="2"/>
      <c r="T68" s="2"/>
      <c r="U68" s="2"/>
      <c r="V68" s="2"/>
      <c r="W68" s="2"/>
    </row>
    <row r="69" spans="1:23" ht="12.75">
      <c r="A69" s="18" t="s">
        <v>112</v>
      </c>
      <c r="B69" s="18" t="s">
        <v>81</v>
      </c>
      <c r="C69" s="18" t="s">
        <v>62</v>
      </c>
      <c r="D69" s="18">
        <v>44800</v>
      </c>
      <c r="E69" s="18">
        <v>4</v>
      </c>
      <c r="F69" s="18">
        <v>0.89057060464664195</v>
      </c>
      <c r="G69" s="18">
        <v>45004</v>
      </c>
      <c r="H69" s="18">
        <v>0.24766978894018499</v>
      </c>
      <c r="I69" s="3"/>
      <c r="J69" s="2"/>
      <c r="K69" s="2"/>
      <c r="L69" s="2"/>
      <c r="M69" s="2"/>
      <c r="N69" s="2"/>
      <c r="O69" s="2"/>
      <c r="P69" s="2"/>
      <c r="Q69" s="2"/>
      <c r="R69" s="2"/>
      <c r="S69" s="2"/>
      <c r="T69" s="2"/>
      <c r="U69" s="2"/>
      <c r="V69" s="2"/>
      <c r="W69" s="2"/>
    </row>
    <row r="70" spans="1:23" ht="12.75">
      <c r="A70" s="18" t="s">
        <v>113</v>
      </c>
      <c r="B70" s="18" t="s">
        <v>9</v>
      </c>
      <c r="C70" s="18" t="s">
        <v>10</v>
      </c>
      <c r="D70" s="18">
        <v>44889</v>
      </c>
      <c r="E70" s="18">
        <v>4</v>
      </c>
      <c r="F70" s="18">
        <v>0.64606533640427699</v>
      </c>
      <c r="G70" s="18">
        <v>44977</v>
      </c>
      <c r="H70" s="18">
        <v>0.75502767909149604</v>
      </c>
      <c r="I70" s="3"/>
      <c r="J70" s="2"/>
      <c r="K70" s="2"/>
      <c r="L70" s="2"/>
      <c r="M70" s="2"/>
      <c r="N70" s="2"/>
      <c r="O70" s="2"/>
      <c r="P70" s="2"/>
      <c r="Q70" s="2"/>
      <c r="R70" s="2"/>
      <c r="S70" s="2"/>
      <c r="T70" s="2"/>
      <c r="U70" s="2"/>
      <c r="V70" s="2"/>
      <c r="W70" s="2"/>
    </row>
    <row r="71" spans="1:23" ht="12.75">
      <c r="A71" s="18" t="s">
        <v>114</v>
      </c>
      <c r="B71" s="18" t="s">
        <v>103</v>
      </c>
      <c r="C71" s="18" t="s">
        <v>104</v>
      </c>
      <c r="D71" s="18">
        <v>44574</v>
      </c>
      <c r="E71" s="18">
        <v>5</v>
      </c>
      <c r="F71" s="18">
        <v>2.4408043245797401E-2</v>
      </c>
      <c r="G71" s="18">
        <v>45041</v>
      </c>
      <c r="H71" s="18">
        <v>0.11842008103757801</v>
      </c>
      <c r="I71" s="3"/>
      <c r="J71" s="2"/>
      <c r="K71" s="2"/>
      <c r="L71" s="2"/>
      <c r="M71" s="2"/>
      <c r="N71" s="2"/>
      <c r="O71" s="2"/>
      <c r="P71" s="2"/>
      <c r="Q71" s="2"/>
      <c r="R71" s="2"/>
      <c r="S71" s="2"/>
      <c r="T71" s="2"/>
      <c r="U71" s="2"/>
      <c r="V71" s="2"/>
      <c r="W71" s="2"/>
    </row>
    <row r="72" spans="1:23" ht="12.75">
      <c r="A72" s="18" t="s">
        <v>115</v>
      </c>
      <c r="B72" s="18" t="s">
        <v>61</v>
      </c>
      <c r="C72" s="18" t="s">
        <v>62</v>
      </c>
      <c r="D72" s="18">
        <v>44752</v>
      </c>
      <c r="E72" s="18">
        <v>1</v>
      </c>
      <c r="F72" s="18">
        <v>0.144587962809021</v>
      </c>
      <c r="G72" s="18">
        <v>44974</v>
      </c>
      <c r="H72" s="18">
        <v>0.22337306376263399</v>
      </c>
      <c r="I72" s="3"/>
      <c r="J72" s="2"/>
      <c r="K72" s="2"/>
      <c r="L72" s="2"/>
      <c r="M72" s="2"/>
      <c r="N72" s="2"/>
      <c r="O72" s="2"/>
      <c r="P72" s="2"/>
      <c r="Q72" s="2"/>
      <c r="R72" s="2"/>
      <c r="S72" s="2"/>
      <c r="T72" s="2"/>
      <c r="U72" s="2"/>
      <c r="V72" s="2"/>
      <c r="W72" s="2"/>
    </row>
    <row r="73" spans="1:23" ht="12.75">
      <c r="A73" s="18" t="s">
        <v>116</v>
      </c>
      <c r="B73" s="18" t="s">
        <v>46</v>
      </c>
      <c r="C73" s="18" t="s">
        <v>47</v>
      </c>
      <c r="D73" s="18">
        <v>44786</v>
      </c>
      <c r="E73" s="18">
        <v>7</v>
      </c>
      <c r="F73" s="18">
        <v>1.31744392227479E-2</v>
      </c>
      <c r="G73" s="18">
        <v>45030</v>
      </c>
      <c r="H73" s="18">
        <v>0.97185682841004495</v>
      </c>
      <c r="I73" s="3"/>
      <c r="J73" s="2"/>
      <c r="K73" s="2"/>
      <c r="L73" s="2"/>
      <c r="M73" s="2"/>
      <c r="N73" s="2"/>
      <c r="O73" s="2"/>
      <c r="P73" s="2"/>
      <c r="Q73" s="2"/>
      <c r="R73" s="2"/>
      <c r="S73" s="2"/>
      <c r="T73" s="2"/>
      <c r="U73" s="2"/>
      <c r="V73" s="2"/>
      <c r="W73" s="2"/>
    </row>
    <row r="74" spans="1:23" ht="12.75">
      <c r="A74" s="18" t="s">
        <v>117</v>
      </c>
      <c r="B74" s="18" t="s">
        <v>21</v>
      </c>
      <c r="C74" s="18" t="s">
        <v>22</v>
      </c>
      <c r="D74" s="18">
        <v>44644</v>
      </c>
      <c r="E74" s="18">
        <v>4</v>
      </c>
      <c r="F74" s="18">
        <v>0.81530857906975795</v>
      </c>
      <c r="G74" s="18">
        <v>44954</v>
      </c>
      <c r="H74" s="18">
        <v>0.48260987316073201</v>
      </c>
      <c r="I74" s="3"/>
      <c r="J74" s="2"/>
      <c r="K74" s="2"/>
      <c r="L74" s="2"/>
      <c r="M74" s="2"/>
      <c r="N74" s="2"/>
      <c r="O74" s="2"/>
      <c r="P74" s="2"/>
      <c r="Q74" s="2"/>
      <c r="R74" s="2"/>
      <c r="S74" s="2"/>
      <c r="T74" s="2"/>
      <c r="U74" s="2"/>
      <c r="V74" s="2"/>
      <c r="W74" s="2"/>
    </row>
    <row r="75" spans="1:23" ht="12.75">
      <c r="A75" s="18" t="s">
        <v>118</v>
      </c>
      <c r="B75" s="18" t="s">
        <v>17</v>
      </c>
      <c r="C75" s="18" t="s">
        <v>18</v>
      </c>
      <c r="D75" s="18">
        <v>44554</v>
      </c>
      <c r="E75" s="18">
        <v>6</v>
      </c>
      <c r="F75" s="18">
        <v>0.15491081045699601</v>
      </c>
      <c r="G75" s="18">
        <v>45064</v>
      </c>
      <c r="H75" s="18">
        <v>0.76802453424894601</v>
      </c>
      <c r="I75" s="3"/>
      <c r="J75" s="2"/>
      <c r="K75" s="2"/>
      <c r="L75" s="2"/>
      <c r="M75" s="2"/>
      <c r="N75" s="2"/>
      <c r="O75" s="2"/>
      <c r="P75" s="2"/>
      <c r="Q75" s="2"/>
      <c r="R75" s="2"/>
      <c r="S75" s="2"/>
      <c r="T75" s="2"/>
      <c r="U75" s="2"/>
      <c r="V75" s="2"/>
      <c r="W75" s="2"/>
    </row>
    <row r="76" spans="1:23" ht="12.75">
      <c r="A76" s="18" t="s">
        <v>119</v>
      </c>
      <c r="B76" s="18" t="s">
        <v>58</v>
      </c>
      <c r="C76" s="18" t="s">
        <v>59</v>
      </c>
      <c r="D76" s="18">
        <v>44706</v>
      </c>
      <c r="E76" s="18">
        <v>1</v>
      </c>
      <c r="F76" s="18">
        <v>0.269555056043635</v>
      </c>
      <c r="G76" s="18">
        <v>45000</v>
      </c>
      <c r="H76" s="18">
        <v>0.122182361751799</v>
      </c>
      <c r="I76" s="3"/>
      <c r="J76" s="2"/>
      <c r="K76" s="2"/>
      <c r="L76" s="2"/>
      <c r="M76" s="2"/>
      <c r="N76" s="2"/>
      <c r="O76" s="2"/>
      <c r="P76" s="2"/>
      <c r="Q76" s="2"/>
      <c r="R76" s="2"/>
      <c r="S76" s="2"/>
      <c r="T76" s="2"/>
      <c r="U76" s="2"/>
      <c r="V76" s="2"/>
      <c r="W76" s="2"/>
    </row>
    <row r="77" spans="1:23" ht="12.75">
      <c r="A77" s="18" t="s">
        <v>120</v>
      </c>
      <c r="B77" s="18" t="s">
        <v>15</v>
      </c>
      <c r="C77" s="18" t="s">
        <v>10</v>
      </c>
      <c r="D77" s="18">
        <v>44794</v>
      </c>
      <c r="E77" s="18">
        <v>3</v>
      </c>
      <c r="F77" s="18">
        <v>0.71512622981990404</v>
      </c>
      <c r="G77" s="18">
        <v>45023</v>
      </c>
      <c r="H77" s="18">
        <v>2.82332058926804E-3</v>
      </c>
      <c r="I77" s="3"/>
      <c r="J77" s="2"/>
      <c r="K77" s="2"/>
      <c r="L77" s="2"/>
      <c r="M77" s="2"/>
      <c r="N77" s="2"/>
      <c r="O77" s="2"/>
      <c r="P77" s="2"/>
      <c r="Q77" s="2"/>
      <c r="R77" s="2"/>
      <c r="S77" s="2"/>
      <c r="T77" s="2"/>
      <c r="U77" s="2"/>
      <c r="V77" s="2"/>
      <c r="W77" s="2"/>
    </row>
    <row r="78" spans="1:23" ht="12.75">
      <c r="A78" s="18" t="s">
        <v>121</v>
      </c>
      <c r="B78" s="18" t="s">
        <v>34</v>
      </c>
      <c r="C78" s="18" t="s">
        <v>35</v>
      </c>
      <c r="D78" s="18">
        <v>44423</v>
      </c>
      <c r="E78" s="18">
        <v>5</v>
      </c>
      <c r="F78" s="18">
        <v>0.517478802978105</v>
      </c>
      <c r="G78" s="18">
        <v>44991</v>
      </c>
      <c r="H78" s="18">
        <v>0.194941670945359</v>
      </c>
      <c r="I78" s="3"/>
      <c r="J78" s="2"/>
      <c r="K78" s="2"/>
      <c r="L78" s="2"/>
      <c r="M78" s="2"/>
      <c r="N78" s="2"/>
      <c r="O78" s="2"/>
      <c r="P78" s="2"/>
      <c r="Q78" s="2"/>
      <c r="R78" s="2"/>
      <c r="S78" s="2"/>
      <c r="T78" s="2"/>
      <c r="U78" s="2"/>
      <c r="V78" s="2"/>
      <c r="W78" s="2"/>
    </row>
    <row r="79" spans="1:23" ht="12.75">
      <c r="A79" s="18" t="s">
        <v>122</v>
      </c>
      <c r="B79" s="18" t="s">
        <v>58</v>
      </c>
      <c r="C79" s="18" t="s">
        <v>59</v>
      </c>
      <c r="D79" s="18">
        <v>44270</v>
      </c>
      <c r="E79" s="18">
        <v>3</v>
      </c>
      <c r="F79" s="18">
        <v>0.98933192835650696</v>
      </c>
      <c r="G79" s="18">
        <v>44952</v>
      </c>
      <c r="H79" s="18">
        <v>0.116747383128981</v>
      </c>
      <c r="I79" s="3"/>
      <c r="J79" s="2"/>
      <c r="K79" s="2"/>
      <c r="L79" s="2"/>
      <c r="M79" s="2"/>
      <c r="N79" s="2"/>
      <c r="O79" s="2"/>
      <c r="P79" s="2"/>
      <c r="Q79" s="2"/>
      <c r="R79" s="2"/>
      <c r="S79" s="2"/>
      <c r="T79" s="2"/>
      <c r="U79" s="2"/>
      <c r="V79" s="2"/>
      <c r="W79" s="2"/>
    </row>
    <row r="80" spans="1:23" ht="12.75">
      <c r="A80" s="18" t="s">
        <v>123</v>
      </c>
      <c r="B80" s="18" t="s">
        <v>73</v>
      </c>
      <c r="C80" s="18" t="s">
        <v>74</v>
      </c>
      <c r="D80" s="18">
        <v>44852</v>
      </c>
      <c r="E80" s="18">
        <v>5</v>
      </c>
      <c r="F80" s="18">
        <v>0.32415684712172899</v>
      </c>
      <c r="G80" s="18">
        <v>45051</v>
      </c>
      <c r="H80" s="18">
        <v>0.28398523541759901</v>
      </c>
      <c r="I80" s="3"/>
      <c r="J80" s="2"/>
      <c r="K80" s="2"/>
      <c r="L80" s="2"/>
      <c r="M80" s="2"/>
      <c r="N80" s="2"/>
      <c r="O80" s="2"/>
      <c r="P80" s="2"/>
      <c r="Q80" s="2"/>
      <c r="R80" s="2"/>
      <c r="S80" s="2"/>
      <c r="T80" s="2"/>
      <c r="U80" s="2"/>
      <c r="V80" s="2"/>
      <c r="W80" s="2"/>
    </row>
    <row r="81" spans="1:23" ht="12.75">
      <c r="A81" s="18" t="s">
        <v>124</v>
      </c>
      <c r="B81" s="18" t="s">
        <v>9</v>
      </c>
      <c r="C81" s="18" t="s">
        <v>10</v>
      </c>
      <c r="D81" s="18">
        <v>44343</v>
      </c>
      <c r="E81" s="18">
        <v>6</v>
      </c>
      <c r="F81" s="18">
        <v>0.64559425958074801</v>
      </c>
      <c r="G81" s="18">
        <v>45057</v>
      </c>
      <c r="H81" s="18">
        <v>0.74976354481356899</v>
      </c>
      <c r="I81" s="3"/>
      <c r="J81" s="2"/>
      <c r="K81" s="2"/>
      <c r="L81" s="2"/>
      <c r="M81" s="2"/>
      <c r="N81" s="2"/>
      <c r="O81" s="2"/>
      <c r="P81" s="2"/>
      <c r="Q81" s="2"/>
      <c r="R81" s="2"/>
      <c r="S81" s="2"/>
      <c r="T81" s="2"/>
      <c r="U81" s="2"/>
      <c r="V81" s="2"/>
      <c r="W81" s="2"/>
    </row>
    <row r="82" spans="1:23" ht="12.75">
      <c r="A82" s="18" t="s">
        <v>125</v>
      </c>
      <c r="B82" s="18" t="s">
        <v>103</v>
      </c>
      <c r="C82" s="18" t="s">
        <v>104</v>
      </c>
      <c r="D82" s="18">
        <v>44643</v>
      </c>
      <c r="E82" s="18">
        <v>10</v>
      </c>
      <c r="F82" s="18">
        <v>0.13502577444900801</v>
      </c>
      <c r="G82" s="18">
        <v>45050</v>
      </c>
      <c r="H82" s="18">
        <v>9.7289928257875094E-2</v>
      </c>
      <c r="I82" s="3"/>
      <c r="J82" s="2"/>
      <c r="K82" s="2"/>
      <c r="L82" s="2"/>
      <c r="M82" s="2"/>
      <c r="N82" s="2"/>
      <c r="O82" s="2"/>
      <c r="P82" s="2"/>
      <c r="Q82" s="2"/>
      <c r="R82" s="2"/>
      <c r="S82" s="2"/>
      <c r="T82" s="2"/>
      <c r="U82" s="2"/>
      <c r="V82" s="2"/>
      <c r="W82" s="2"/>
    </row>
    <row r="83" spans="1:23" ht="12.75">
      <c r="A83" s="18" t="s">
        <v>126</v>
      </c>
      <c r="B83" s="18" t="s">
        <v>43</v>
      </c>
      <c r="C83" s="18" t="s">
        <v>44</v>
      </c>
      <c r="D83" s="18">
        <v>44353</v>
      </c>
      <c r="E83" s="18">
        <v>8</v>
      </c>
      <c r="F83" s="18">
        <v>0.74864767306151003</v>
      </c>
      <c r="G83" s="18">
        <v>45075</v>
      </c>
      <c r="H83" s="18">
        <v>0.91487830622236999</v>
      </c>
      <c r="I83" s="3"/>
      <c r="J83" s="2"/>
      <c r="K83" s="2"/>
      <c r="L83" s="2"/>
      <c r="M83" s="2"/>
      <c r="N83" s="2"/>
      <c r="O83" s="2"/>
      <c r="P83" s="2"/>
      <c r="Q83" s="2"/>
      <c r="R83" s="2"/>
      <c r="S83" s="2"/>
      <c r="T83" s="2"/>
      <c r="U83" s="2"/>
      <c r="V83" s="2"/>
      <c r="W83" s="2"/>
    </row>
    <row r="84" spans="1:23" ht="12.75">
      <c r="A84" s="18" t="s">
        <v>127</v>
      </c>
      <c r="B84" s="18" t="s">
        <v>49</v>
      </c>
      <c r="C84" s="18" t="s">
        <v>50</v>
      </c>
      <c r="D84" s="18">
        <v>44703</v>
      </c>
      <c r="E84" s="18">
        <v>1</v>
      </c>
      <c r="F84" s="18">
        <v>0.105161391848884</v>
      </c>
      <c r="G84" s="18">
        <v>45054</v>
      </c>
      <c r="H84" s="18">
        <v>0.22690729464404399</v>
      </c>
      <c r="I84" s="3"/>
      <c r="J84" s="2"/>
      <c r="K84" s="2"/>
      <c r="L84" s="2"/>
      <c r="M84" s="2"/>
      <c r="N84" s="2"/>
      <c r="O84" s="2"/>
      <c r="P84" s="2"/>
      <c r="Q84" s="2"/>
      <c r="R84" s="2"/>
      <c r="S84" s="2"/>
      <c r="T84" s="2"/>
      <c r="U84" s="2"/>
      <c r="V84" s="2"/>
      <c r="W84" s="2"/>
    </row>
    <row r="85" spans="1:23" ht="12.75">
      <c r="A85" s="18" t="s">
        <v>128</v>
      </c>
      <c r="B85" s="18" t="s">
        <v>129</v>
      </c>
      <c r="C85" s="18" t="s">
        <v>22</v>
      </c>
      <c r="D85" s="18">
        <v>44742</v>
      </c>
      <c r="E85" s="18">
        <v>6</v>
      </c>
      <c r="F85" s="18">
        <v>0.11408685507641</v>
      </c>
      <c r="G85" s="18">
        <v>44954</v>
      </c>
      <c r="H85" s="18">
        <v>0.33571676903915298</v>
      </c>
      <c r="I85" s="3"/>
      <c r="J85" s="2"/>
      <c r="K85" s="2"/>
      <c r="L85" s="2"/>
      <c r="M85" s="2"/>
      <c r="N85" s="2"/>
      <c r="O85" s="2"/>
      <c r="P85" s="2"/>
      <c r="Q85" s="2"/>
      <c r="R85" s="2"/>
      <c r="S85" s="2"/>
      <c r="T85" s="2"/>
      <c r="U85" s="2"/>
      <c r="V85" s="2"/>
      <c r="W85" s="2"/>
    </row>
    <row r="86" spans="1:23" ht="12.75">
      <c r="A86" s="18" t="s">
        <v>130</v>
      </c>
      <c r="B86" s="18" t="s">
        <v>61</v>
      </c>
      <c r="C86" s="18" t="s">
        <v>62</v>
      </c>
      <c r="D86" s="18">
        <v>44600</v>
      </c>
      <c r="E86" s="18">
        <v>1</v>
      </c>
      <c r="F86" s="18">
        <v>0.58372843681935904</v>
      </c>
      <c r="G86" s="18">
        <v>44997</v>
      </c>
      <c r="H86" s="18">
        <v>0.38186645762982302</v>
      </c>
      <c r="I86" s="3"/>
      <c r="J86" s="2"/>
      <c r="K86" s="2"/>
      <c r="L86" s="2"/>
      <c r="M86" s="2"/>
      <c r="N86" s="2"/>
      <c r="O86" s="2"/>
      <c r="P86" s="2"/>
      <c r="Q86" s="2"/>
      <c r="R86" s="2"/>
      <c r="S86" s="2"/>
      <c r="T86" s="2"/>
      <c r="U86" s="2"/>
      <c r="V86" s="2"/>
      <c r="W86" s="2"/>
    </row>
    <row r="87" spans="1:23" ht="12.75">
      <c r="A87" s="18" t="s">
        <v>131</v>
      </c>
      <c r="B87" s="18" t="s">
        <v>129</v>
      </c>
      <c r="C87" s="18" t="s">
        <v>22</v>
      </c>
      <c r="D87" s="18">
        <v>44721</v>
      </c>
      <c r="E87" s="18">
        <v>6</v>
      </c>
      <c r="F87" s="18">
        <v>1.6069181318315098E-2</v>
      </c>
      <c r="G87" s="18">
        <v>44928</v>
      </c>
      <c r="H87" s="18">
        <v>0.93551003990677095</v>
      </c>
      <c r="I87" s="3"/>
      <c r="J87" s="2"/>
      <c r="K87" s="2"/>
      <c r="L87" s="2"/>
      <c r="M87" s="2"/>
      <c r="N87" s="2"/>
      <c r="O87" s="2"/>
      <c r="P87" s="2"/>
      <c r="Q87" s="2"/>
      <c r="R87" s="2"/>
      <c r="S87" s="2"/>
      <c r="T87" s="2"/>
      <c r="U87" s="2"/>
      <c r="V87" s="2"/>
      <c r="W87" s="2"/>
    </row>
    <row r="88" spans="1:23" ht="12.75">
      <c r="A88" s="18" t="s">
        <v>132</v>
      </c>
      <c r="B88" s="18" t="s">
        <v>103</v>
      </c>
      <c r="C88" s="18" t="s">
        <v>104</v>
      </c>
      <c r="D88" s="18">
        <v>44544</v>
      </c>
      <c r="E88" s="18">
        <v>7</v>
      </c>
      <c r="F88" s="18">
        <v>0.77483286137645402</v>
      </c>
      <c r="G88" s="18">
        <v>44977</v>
      </c>
      <c r="H88" s="18">
        <v>0.83972936204120796</v>
      </c>
      <c r="I88" s="3"/>
      <c r="J88" s="2"/>
      <c r="K88" s="2"/>
      <c r="L88" s="2"/>
      <c r="M88" s="2"/>
      <c r="N88" s="2"/>
      <c r="O88" s="2"/>
      <c r="P88" s="2"/>
      <c r="Q88" s="2"/>
      <c r="R88" s="2"/>
      <c r="S88" s="2"/>
      <c r="T88" s="2"/>
      <c r="U88" s="2"/>
      <c r="V88" s="2"/>
      <c r="W88" s="2"/>
    </row>
    <row r="89" spans="1:23" ht="12.75">
      <c r="A89" s="18" t="s">
        <v>133</v>
      </c>
      <c r="B89" s="18" t="s">
        <v>34</v>
      </c>
      <c r="C89" s="18" t="s">
        <v>35</v>
      </c>
      <c r="D89" s="18">
        <v>44304</v>
      </c>
      <c r="E89" s="18">
        <v>6</v>
      </c>
      <c r="F89" s="18">
        <v>0.83415711448827101</v>
      </c>
      <c r="G89" s="18">
        <v>45032</v>
      </c>
      <c r="H89" s="18">
        <v>0.73754903864989096</v>
      </c>
      <c r="I89" s="3"/>
      <c r="J89" s="2"/>
      <c r="K89" s="2"/>
      <c r="L89" s="2"/>
      <c r="M89" s="2"/>
      <c r="N89" s="2"/>
      <c r="O89" s="2"/>
      <c r="P89" s="2"/>
      <c r="Q89" s="2"/>
      <c r="R89" s="2"/>
      <c r="S89" s="2"/>
      <c r="T89" s="2"/>
      <c r="U89" s="2"/>
      <c r="V89" s="2"/>
      <c r="W89" s="2"/>
    </row>
    <row r="90" spans="1:23" ht="12.75">
      <c r="A90" s="18" t="s">
        <v>134</v>
      </c>
      <c r="B90" s="18" t="s">
        <v>15</v>
      </c>
      <c r="C90" s="18" t="s">
        <v>10</v>
      </c>
      <c r="D90" s="18">
        <v>44285</v>
      </c>
      <c r="E90" s="18">
        <v>7</v>
      </c>
      <c r="F90" s="18">
        <v>0.27349998025771599</v>
      </c>
      <c r="G90" s="18">
        <v>45056</v>
      </c>
      <c r="H90" s="18">
        <v>0.398707058551939</v>
      </c>
      <c r="I90" s="3"/>
      <c r="J90" s="2"/>
      <c r="K90" s="2"/>
      <c r="L90" s="2"/>
      <c r="M90" s="2"/>
      <c r="N90" s="2"/>
      <c r="O90" s="2"/>
      <c r="P90" s="2"/>
      <c r="Q90" s="2"/>
      <c r="R90" s="2"/>
      <c r="S90" s="2"/>
      <c r="T90" s="2"/>
      <c r="U90" s="2"/>
      <c r="V90" s="2"/>
      <c r="W90" s="2"/>
    </row>
    <row r="91" spans="1:23" ht="12.75">
      <c r="A91" s="18" t="s">
        <v>135</v>
      </c>
      <c r="B91" s="18" t="s">
        <v>21</v>
      </c>
      <c r="C91" s="18" t="s">
        <v>22</v>
      </c>
      <c r="D91" s="18">
        <v>44279</v>
      </c>
      <c r="E91" s="18">
        <v>10</v>
      </c>
      <c r="F91" s="18">
        <v>0.17894362318854701</v>
      </c>
      <c r="G91" s="18">
        <v>45026</v>
      </c>
      <c r="H91" s="18">
        <v>0.27983535659688702</v>
      </c>
      <c r="I91" s="3"/>
      <c r="J91" s="2"/>
      <c r="K91" s="2"/>
      <c r="L91" s="2"/>
      <c r="M91" s="2"/>
      <c r="N91" s="2"/>
      <c r="O91" s="2"/>
      <c r="P91" s="2"/>
      <c r="Q91" s="2"/>
      <c r="R91" s="2"/>
      <c r="S91" s="2"/>
      <c r="T91" s="2"/>
      <c r="U91" s="2"/>
      <c r="V91" s="2"/>
      <c r="W91" s="2"/>
    </row>
    <row r="92" spans="1:23" ht="12.75">
      <c r="A92" s="18" t="s">
        <v>136</v>
      </c>
      <c r="B92" s="18" t="s">
        <v>9</v>
      </c>
      <c r="C92" s="18" t="s">
        <v>10</v>
      </c>
      <c r="D92" s="18">
        <v>44206</v>
      </c>
      <c r="E92" s="18">
        <v>2</v>
      </c>
      <c r="F92" s="18">
        <v>0.90504227111458202</v>
      </c>
      <c r="G92" s="18">
        <v>44957</v>
      </c>
      <c r="H92" s="18">
        <v>0.45883084719257899</v>
      </c>
      <c r="I92" s="3"/>
      <c r="J92" s="2"/>
      <c r="K92" s="2"/>
      <c r="L92" s="2"/>
      <c r="M92" s="2"/>
      <c r="N92" s="2"/>
      <c r="O92" s="2"/>
      <c r="P92" s="2"/>
      <c r="Q92" s="2"/>
      <c r="R92" s="2"/>
      <c r="S92" s="2"/>
      <c r="T92" s="2"/>
      <c r="U92" s="2"/>
      <c r="V92" s="2"/>
      <c r="W92" s="2"/>
    </row>
    <row r="93" spans="1:23" ht="12.75">
      <c r="A93" s="18" t="s">
        <v>137</v>
      </c>
      <c r="B93" s="18" t="s">
        <v>58</v>
      </c>
      <c r="C93" s="18" t="s">
        <v>59</v>
      </c>
      <c r="D93" s="18">
        <v>44557</v>
      </c>
      <c r="E93" s="18">
        <v>4</v>
      </c>
      <c r="F93" s="18">
        <v>3.6105377236760302E-3</v>
      </c>
      <c r="G93" s="18">
        <v>44993</v>
      </c>
      <c r="H93" s="18">
        <v>0.430410454177235</v>
      </c>
      <c r="I93" s="3"/>
      <c r="J93" s="2"/>
      <c r="K93" s="2"/>
      <c r="L93" s="2"/>
      <c r="M93" s="2"/>
      <c r="N93" s="2"/>
      <c r="O93" s="2"/>
      <c r="P93" s="2"/>
      <c r="Q93" s="2"/>
      <c r="R93" s="2"/>
      <c r="S93" s="2"/>
      <c r="T93" s="2"/>
      <c r="U93" s="2"/>
      <c r="V93" s="2"/>
      <c r="W93" s="2"/>
    </row>
    <row r="94" spans="1:23" ht="12.75">
      <c r="A94" s="18" t="s">
        <v>138</v>
      </c>
      <c r="B94" s="18" t="s">
        <v>81</v>
      </c>
      <c r="C94" s="18" t="s">
        <v>62</v>
      </c>
      <c r="D94" s="18">
        <v>44366</v>
      </c>
      <c r="E94" s="18">
        <v>2</v>
      </c>
      <c r="F94" s="18">
        <v>0.256532208615462</v>
      </c>
      <c r="G94" s="18">
        <v>44975</v>
      </c>
      <c r="H94" s="18">
        <v>0.25683090454434099</v>
      </c>
      <c r="I94" s="3"/>
      <c r="J94" s="2"/>
      <c r="K94" s="2"/>
      <c r="L94" s="2"/>
      <c r="M94" s="2"/>
      <c r="N94" s="2"/>
      <c r="O94" s="2"/>
      <c r="P94" s="2"/>
      <c r="Q94" s="2"/>
      <c r="R94" s="2"/>
      <c r="S94" s="2"/>
      <c r="T94" s="2"/>
      <c r="U94" s="2"/>
      <c r="V94" s="2"/>
      <c r="W94" s="2"/>
    </row>
    <row r="95" spans="1:23" ht="12.75">
      <c r="A95" s="18" t="s">
        <v>139</v>
      </c>
      <c r="B95" s="18" t="s">
        <v>103</v>
      </c>
      <c r="C95" s="18" t="s">
        <v>104</v>
      </c>
      <c r="D95" s="18">
        <v>44250</v>
      </c>
      <c r="E95" s="18">
        <v>5</v>
      </c>
      <c r="F95" s="18">
        <v>0.70021844930653598</v>
      </c>
      <c r="G95" s="18">
        <v>45008</v>
      </c>
      <c r="H95" s="18">
        <v>0.61187665279577597</v>
      </c>
      <c r="I95" s="3"/>
      <c r="J95" s="2"/>
      <c r="K95" s="2"/>
      <c r="L95" s="2"/>
      <c r="M95" s="2"/>
      <c r="N95" s="2"/>
      <c r="O95" s="2"/>
      <c r="P95" s="2"/>
      <c r="Q95" s="2"/>
      <c r="R95" s="2"/>
      <c r="S95" s="2"/>
      <c r="T95" s="2"/>
      <c r="U95" s="2"/>
      <c r="V95" s="2"/>
      <c r="W95" s="2"/>
    </row>
    <row r="96" spans="1:23" ht="12.75">
      <c r="A96" s="18" t="s">
        <v>140</v>
      </c>
      <c r="B96" s="18" t="s">
        <v>21</v>
      </c>
      <c r="C96" s="18" t="s">
        <v>22</v>
      </c>
      <c r="D96" s="18">
        <v>44235</v>
      </c>
      <c r="E96" s="18">
        <v>2</v>
      </c>
      <c r="F96" s="18">
        <v>0.86236623667253698</v>
      </c>
      <c r="G96" s="18">
        <v>45015</v>
      </c>
      <c r="H96" s="18">
        <v>0.56413054876588398</v>
      </c>
      <c r="I96" s="3"/>
      <c r="J96" s="2"/>
      <c r="K96" s="2"/>
      <c r="L96" s="2"/>
      <c r="M96" s="2"/>
      <c r="N96" s="2"/>
      <c r="O96" s="2"/>
      <c r="P96" s="2"/>
      <c r="Q96" s="2"/>
      <c r="R96" s="2"/>
      <c r="S96" s="2"/>
      <c r="T96" s="2"/>
      <c r="U96" s="2"/>
      <c r="V96" s="2"/>
      <c r="W96" s="2"/>
    </row>
    <row r="97" spans="1:23" ht="12.75">
      <c r="A97" s="18" t="s">
        <v>141</v>
      </c>
      <c r="B97" s="18" t="s">
        <v>129</v>
      </c>
      <c r="C97" s="18" t="s">
        <v>22</v>
      </c>
      <c r="D97" s="18">
        <v>44774</v>
      </c>
      <c r="E97" s="18">
        <v>5</v>
      </c>
      <c r="F97" s="18">
        <v>0.309379274915278</v>
      </c>
      <c r="G97" s="18">
        <v>45015</v>
      </c>
      <c r="H97" s="18">
        <v>6.4512653240185102E-3</v>
      </c>
      <c r="I97" s="3"/>
      <c r="J97" s="2"/>
      <c r="K97" s="2"/>
      <c r="L97" s="2"/>
      <c r="M97" s="2"/>
      <c r="N97" s="2"/>
      <c r="O97" s="2"/>
      <c r="P97" s="2"/>
      <c r="Q97" s="2"/>
      <c r="R97" s="2"/>
      <c r="S97" s="2"/>
      <c r="T97" s="2"/>
      <c r="U97" s="2"/>
      <c r="V97" s="2"/>
      <c r="W97" s="2"/>
    </row>
    <row r="98" spans="1:23" ht="12.75">
      <c r="A98" s="18" t="s">
        <v>142</v>
      </c>
      <c r="B98" s="18" t="s">
        <v>103</v>
      </c>
      <c r="C98" s="18" t="s">
        <v>104</v>
      </c>
      <c r="D98" s="18">
        <v>44396</v>
      </c>
      <c r="E98" s="18">
        <v>7</v>
      </c>
      <c r="F98" s="18">
        <v>0.55211790295911001</v>
      </c>
      <c r="G98" s="18">
        <v>45011</v>
      </c>
      <c r="H98" s="18">
        <v>0.33871055216854301</v>
      </c>
      <c r="I98" s="3"/>
      <c r="J98" s="2"/>
      <c r="K98" s="2"/>
      <c r="L98" s="2"/>
      <c r="M98" s="2"/>
      <c r="N98" s="2"/>
      <c r="O98" s="2"/>
      <c r="P98" s="2"/>
      <c r="Q98" s="2"/>
      <c r="R98" s="2"/>
      <c r="S98" s="2"/>
      <c r="T98" s="2"/>
      <c r="U98" s="2"/>
      <c r="V98" s="2"/>
      <c r="W98" s="2"/>
    </row>
    <row r="99" spans="1:23" ht="12.75">
      <c r="A99" s="18" t="s">
        <v>143</v>
      </c>
      <c r="B99" s="18" t="s">
        <v>129</v>
      </c>
      <c r="C99" s="18" t="s">
        <v>22</v>
      </c>
      <c r="D99" s="18">
        <v>44491</v>
      </c>
      <c r="E99" s="18">
        <v>4</v>
      </c>
      <c r="F99" s="18">
        <v>0.20150989296011099</v>
      </c>
      <c r="G99" s="18">
        <v>45067</v>
      </c>
      <c r="H99" s="18">
        <v>0.23936851527945999</v>
      </c>
      <c r="I99" s="3"/>
      <c r="J99" s="2"/>
      <c r="K99" s="2"/>
      <c r="L99" s="2"/>
      <c r="M99" s="2"/>
      <c r="N99" s="2"/>
      <c r="O99" s="2"/>
      <c r="P99" s="2"/>
      <c r="Q99" s="2"/>
      <c r="R99" s="2"/>
      <c r="S99" s="2"/>
      <c r="T99" s="2"/>
      <c r="U99" s="2"/>
      <c r="V99" s="2"/>
      <c r="W99" s="2"/>
    </row>
    <row r="100" spans="1:23" ht="12.75">
      <c r="A100" s="18" t="s">
        <v>144</v>
      </c>
      <c r="B100" s="18" t="s">
        <v>15</v>
      </c>
      <c r="C100" s="18" t="s">
        <v>10</v>
      </c>
      <c r="D100" s="18">
        <v>44534</v>
      </c>
      <c r="E100" s="18">
        <v>5</v>
      </c>
      <c r="F100" s="18">
        <v>0.18484009932934201</v>
      </c>
      <c r="G100" s="18">
        <v>44952</v>
      </c>
      <c r="H100" s="18">
        <v>0.17511595791935999</v>
      </c>
      <c r="I100" s="3"/>
      <c r="J100" s="2"/>
      <c r="K100" s="2"/>
      <c r="L100" s="2"/>
      <c r="M100" s="2"/>
      <c r="N100" s="2"/>
      <c r="O100" s="2"/>
      <c r="P100" s="2"/>
      <c r="Q100" s="2"/>
      <c r="R100" s="2"/>
      <c r="S100" s="2"/>
      <c r="T100" s="2"/>
      <c r="U100" s="2"/>
      <c r="V100" s="2"/>
      <c r="W100" s="2"/>
    </row>
    <row r="101" spans="1:23" ht="12.75">
      <c r="A101" s="18" t="s">
        <v>145</v>
      </c>
      <c r="B101" s="18" t="s">
        <v>30</v>
      </c>
      <c r="C101" s="18" t="s">
        <v>31</v>
      </c>
      <c r="D101" s="18">
        <v>44872</v>
      </c>
      <c r="E101" s="18">
        <v>6</v>
      </c>
      <c r="F101" s="18">
        <v>0.34955930087119302</v>
      </c>
      <c r="G101" s="18">
        <v>44929</v>
      </c>
      <c r="H101" s="18">
        <v>0.53327527116873796</v>
      </c>
      <c r="I101" s="3"/>
      <c r="J101" s="2"/>
      <c r="K101" s="2"/>
      <c r="L101" s="2"/>
      <c r="M101" s="2"/>
      <c r="N101" s="2"/>
      <c r="O101" s="2"/>
      <c r="P101" s="2"/>
      <c r="Q101" s="2"/>
      <c r="R101" s="2"/>
      <c r="S101" s="2"/>
      <c r="T101" s="2"/>
      <c r="U101" s="2"/>
      <c r="V101" s="2"/>
      <c r="W101" s="2"/>
    </row>
    <row r="102" spans="1:23" ht="12.75">
      <c r="A102" s="18" t="s">
        <v>146</v>
      </c>
      <c r="B102" s="18" t="s">
        <v>103</v>
      </c>
      <c r="C102" s="18" t="s">
        <v>104</v>
      </c>
      <c r="D102" s="18">
        <v>44468</v>
      </c>
      <c r="E102" s="18">
        <v>3</v>
      </c>
      <c r="F102" s="18">
        <v>0.93189165277683395</v>
      </c>
      <c r="G102" s="18">
        <v>44962</v>
      </c>
      <c r="H102" s="18">
        <v>2.43785689040747E-2</v>
      </c>
      <c r="I102" s="3"/>
      <c r="J102" s="2"/>
      <c r="K102" s="2"/>
      <c r="L102" s="2"/>
      <c r="M102" s="2"/>
      <c r="N102" s="2"/>
      <c r="O102" s="2"/>
      <c r="P102" s="2"/>
      <c r="Q102" s="2"/>
      <c r="R102" s="2"/>
      <c r="S102" s="2"/>
      <c r="T102" s="2"/>
      <c r="U102" s="2"/>
      <c r="V102" s="2"/>
      <c r="W102" s="2"/>
    </row>
    <row r="103" spans="1:23" ht="12.75">
      <c r="A103" s="18" t="s">
        <v>147</v>
      </c>
      <c r="B103" s="18" t="s">
        <v>73</v>
      </c>
      <c r="C103" s="18" t="s">
        <v>74</v>
      </c>
      <c r="D103" s="18">
        <v>44921</v>
      </c>
      <c r="E103" s="18">
        <v>10</v>
      </c>
      <c r="F103" s="18">
        <v>0.68735083469695002</v>
      </c>
      <c r="G103" s="18">
        <v>44990</v>
      </c>
      <c r="H103" s="18">
        <v>0.41787841201432302</v>
      </c>
      <c r="I103" s="3"/>
      <c r="J103" s="2"/>
      <c r="K103" s="2"/>
      <c r="L103" s="2"/>
      <c r="M103" s="2"/>
      <c r="N103" s="2"/>
      <c r="O103" s="2"/>
      <c r="P103" s="2"/>
      <c r="Q103" s="2"/>
      <c r="R103" s="2"/>
      <c r="S103" s="2"/>
      <c r="T103" s="2"/>
      <c r="U103" s="2"/>
      <c r="V103" s="2"/>
      <c r="W103" s="2"/>
    </row>
    <row r="104" spans="1:23" ht="12.75">
      <c r="A104" s="18" t="s">
        <v>148</v>
      </c>
      <c r="B104" s="18" t="s">
        <v>39</v>
      </c>
      <c r="C104" s="18" t="s">
        <v>40</v>
      </c>
      <c r="D104" s="18">
        <v>44605</v>
      </c>
      <c r="E104" s="18">
        <v>5</v>
      </c>
      <c r="F104" s="18">
        <v>0.17493546348643599</v>
      </c>
      <c r="G104" s="18">
        <v>45001</v>
      </c>
      <c r="H104" s="18">
        <v>0.83666855090333903</v>
      </c>
      <c r="I104" s="3"/>
      <c r="J104" s="2"/>
      <c r="K104" s="2"/>
      <c r="L104" s="2"/>
      <c r="M104" s="2"/>
      <c r="N104" s="2"/>
      <c r="O104" s="2"/>
      <c r="P104" s="2"/>
      <c r="Q104" s="2"/>
      <c r="R104" s="2"/>
      <c r="S104" s="2"/>
      <c r="T104" s="2"/>
      <c r="U104" s="2"/>
      <c r="V104" s="2"/>
      <c r="W104" s="2"/>
    </row>
    <row r="105" spans="1:23" ht="12.75">
      <c r="A105" s="18" t="s">
        <v>149</v>
      </c>
      <c r="B105" s="18" t="s">
        <v>103</v>
      </c>
      <c r="C105" s="18" t="s">
        <v>104</v>
      </c>
      <c r="D105" s="18">
        <v>44659</v>
      </c>
      <c r="E105" s="18">
        <v>7</v>
      </c>
      <c r="F105" s="18">
        <v>0.75215132834364595</v>
      </c>
      <c r="G105" s="18">
        <v>45051</v>
      </c>
      <c r="H105" s="18">
        <v>2.6168363795351798E-2</v>
      </c>
      <c r="I105" s="3"/>
      <c r="J105" s="2"/>
      <c r="K105" s="2"/>
      <c r="L105" s="2"/>
      <c r="M105" s="2"/>
      <c r="N105" s="2"/>
      <c r="O105" s="2"/>
      <c r="P105" s="2"/>
      <c r="Q105" s="2"/>
      <c r="R105" s="2"/>
      <c r="S105" s="2"/>
      <c r="T105" s="2"/>
      <c r="U105" s="2"/>
      <c r="V105" s="2"/>
      <c r="W105" s="2"/>
    </row>
    <row r="106" spans="1:23" ht="12.75">
      <c r="A106" s="18" t="s">
        <v>150</v>
      </c>
      <c r="B106" s="18" t="s">
        <v>39</v>
      </c>
      <c r="C106" s="18" t="s">
        <v>40</v>
      </c>
      <c r="D106" s="18">
        <v>44263</v>
      </c>
      <c r="E106" s="18">
        <v>1</v>
      </c>
      <c r="F106" s="18">
        <v>0.30953917056170199</v>
      </c>
      <c r="G106" s="18">
        <v>45058</v>
      </c>
      <c r="H106" s="18">
        <v>0.66043948995340296</v>
      </c>
      <c r="I106" s="3"/>
      <c r="J106" s="2"/>
      <c r="K106" s="2"/>
      <c r="L106" s="2"/>
      <c r="M106" s="2"/>
      <c r="N106" s="2"/>
      <c r="O106" s="2"/>
      <c r="P106" s="2"/>
      <c r="Q106" s="2"/>
      <c r="R106" s="2"/>
      <c r="S106" s="2"/>
      <c r="T106" s="2"/>
      <c r="U106" s="2"/>
      <c r="V106" s="2"/>
      <c r="W106" s="2"/>
    </row>
    <row r="107" spans="1:23" ht="12.75">
      <c r="A107" s="18" t="s">
        <v>151</v>
      </c>
      <c r="B107" s="18" t="s">
        <v>61</v>
      </c>
      <c r="C107" s="18" t="s">
        <v>62</v>
      </c>
      <c r="D107" s="18">
        <v>44422</v>
      </c>
      <c r="E107" s="18">
        <v>10</v>
      </c>
      <c r="F107" s="18">
        <v>0.62147829765565299</v>
      </c>
      <c r="G107" s="18">
        <v>45045</v>
      </c>
      <c r="H107" s="18">
        <v>0.44466276095616802</v>
      </c>
      <c r="I107" s="3"/>
      <c r="J107" s="2"/>
      <c r="K107" s="2"/>
      <c r="L107" s="2"/>
      <c r="M107" s="2"/>
      <c r="N107" s="2"/>
      <c r="O107" s="2"/>
      <c r="P107" s="2"/>
      <c r="Q107" s="2"/>
      <c r="R107" s="2"/>
      <c r="S107" s="2"/>
      <c r="T107" s="2"/>
      <c r="U107" s="2"/>
      <c r="V107" s="2"/>
      <c r="W107" s="2"/>
    </row>
    <row r="108" spans="1:23" ht="12.75">
      <c r="A108" s="18" t="s">
        <v>152</v>
      </c>
      <c r="B108" s="18" t="s">
        <v>58</v>
      </c>
      <c r="C108" s="18" t="s">
        <v>59</v>
      </c>
      <c r="D108" s="18">
        <v>44903</v>
      </c>
      <c r="E108" s="18">
        <v>7</v>
      </c>
      <c r="F108" s="18">
        <v>0.60752716500644899</v>
      </c>
      <c r="G108" s="18">
        <v>45029</v>
      </c>
      <c r="H108" s="18">
        <v>0.90286839870973001</v>
      </c>
      <c r="I108" s="3"/>
      <c r="J108" s="2"/>
      <c r="K108" s="2"/>
      <c r="L108" s="2"/>
      <c r="M108" s="2"/>
      <c r="N108" s="2"/>
      <c r="O108" s="2"/>
      <c r="P108" s="2"/>
      <c r="Q108" s="2"/>
      <c r="R108" s="2"/>
      <c r="S108" s="2"/>
      <c r="T108" s="2"/>
      <c r="U108" s="2"/>
      <c r="V108" s="2"/>
      <c r="W108" s="2"/>
    </row>
    <row r="109" spans="1:23" ht="12.75">
      <c r="A109" s="18" t="s">
        <v>153</v>
      </c>
      <c r="B109" s="18" t="s">
        <v>46</v>
      </c>
      <c r="C109" s="18" t="s">
        <v>47</v>
      </c>
      <c r="D109" s="18">
        <v>44810</v>
      </c>
      <c r="E109" s="18">
        <v>10</v>
      </c>
      <c r="F109" s="18">
        <v>8.0126723415399101E-2</v>
      </c>
      <c r="G109" s="18">
        <v>44973</v>
      </c>
      <c r="H109" s="18">
        <v>0.51635999068168204</v>
      </c>
      <c r="I109" s="3"/>
      <c r="J109" s="2"/>
      <c r="K109" s="2"/>
      <c r="L109" s="2"/>
      <c r="M109" s="2"/>
      <c r="N109" s="2"/>
      <c r="O109" s="2"/>
      <c r="P109" s="2"/>
      <c r="Q109" s="2"/>
      <c r="R109" s="2"/>
      <c r="S109" s="2"/>
      <c r="T109" s="2"/>
      <c r="U109" s="2"/>
      <c r="V109" s="2"/>
      <c r="W109" s="2"/>
    </row>
    <row r="110" spans="1:23" ht="12.75">
      <c r="A110" s="18" t="s">
        <v>154</v>
      </c>
      <c r="B110" s="18" t="s">
        <v>21</v>
      </c>
      <c r="C110" s="18" t="s">
        <v>22</v>
      </c>
      <c r="D110" s="18">
        <v>44716</v>
      </c>
      <c r="E110" s="18">
        <v>1</v>
      </c>
      <c r="F110" s="18">
        <v>0.165768699711766</v>
      </c>
      <c r="G110" s="18">
        <v>44958</v>
      </c>
      <c r="H110" s="18">
        <v>0.35219920122081899</v>
      </c>
      <c r="I110" s="3"/>
      <c r="J110" s="2"/>
      <c r="K110" s="2"/>
      <c r="L110" s="2"/>
      <c r="M110" s="2"/>
      <c r="N110" s="2"/>
      <c r="O110" s="2"/>
      <c r="P110" s="2"/>
      <c r="Q110" s="2"/>
      <c r="R110" s="2"/>
      <c r="S110" s="2"/>
      <c r="T110" s="2"/>
      <c r="U110" s="2"/>
      <c r="V110" s="2"/>
      <c r="W110" s="2"/>
    </row>
    <row r="111" spans="1:23" ht="12.75">
      <c r="A111" s="18" t="s">
        <v>155</v>
      </c>
      <c r="B111" s="18" t="s">
        <v>58</v>
      </c>
      <c r="C111" s="18" t="s">
        <v>59</v>
      </c>
      <c r="D111" s="18">
        <v>44276</v>
      </c>
      <c r="E111" s="18">
        <v>7</v>
      </c>
      <c r="F111" s="18">
        <v>0.95038285910889397</v>
      </c>
      <c r="G111" s="18">
        <v>45067</v>
      </c>
      <c r="H111" s="18">
        <v>0.493774747227402</v>
      </c>
      <c r="I111" s="3"/>
      <c r="J111" s="2"/>
      <c r="K111" s="2"/>
      <c r="L111" s="2"/>
      <c r="M111" s="2"/>
      <c r="N111" s="2"/>
      <c r="O111" s="2"/>
      <c r="P111" s="2"/>
      <c r="Q111" s="2"/>
      <c r="R111" s="2"/>
      <c r="S111" s="2"/>
      <c r="T111" s="2"/>
      <c r="U111" s="2"/>
      <c r="V111" s="2"/>
      <c r="W111" s="2"/>
    </row>
    <row r="112" spans="1:23" ht="12.75">
      <c r="A112" s="18" t="s">
        <v>156</v>
      </c>
      <c r="B112" s="18" t="s">
        <v>17</v>
      </c>
      <c r="C112" s="18" t="s">
        <v>18</v>
      </c>
      <c r="D112" s="18">
        <v>44709</v>
      </c>
      <c r="E112" s="18">
        <v>8</v>
      </c>
      <c r="F112" s="18">
        <v>0.34324624551472199</v>
      </c>
      <c r="G112" s="18">
        <v>44980</v>
      </c>
      <c r="H112" s="18">
        <v>5.5941217861464797E-2</v>
      </c>
      <c r="I112" s="3"/>
      <c r="J112" s="2"/>
      <c r="K112" s="2"/>
      <c r="L112" s="2"/>
      <c r="M112" s="2"/>
      <c r="N112" s="2"/>
      <c r="O112" s="2"/>
      <c r="P112" s="2"/>
      <c r="Q112" s="2"/>
      <c r="R112" s="2"/>
      <c r="S112" s="2"/>
      <c r="T112" s="2"/>
      <c r="U112" s="2"/>
      <c r="V112" s="2"/>
      <c r="W112" s="2"/>
    </row>
    <row r="113" spans="1:23" ht="12.75">
      <c r="A113" s="18" t="s">
        <v>157</v>
      </c>
      <c r="B113" s="18" t="s">
        <v>58</v>
      </c>
      <c r="C113" s="18" t="s">
        <v>59</v>
      </c>
      <c r="D113" s="18">
        <v>44907</v>
      </c>
      <c r="E113" s="18">
        <v>9</v>
      </c>
      <c r="F113" s="18">
        <v>0.88394112549340798</v>
      </c>
      <c r="G113" s="18">
        <v>44949</v>
      </c>
      <c r="H113" s="18">
        <v>0.170650898099275</v>
      </c>
      <c r="I113" s="3"/>
      <c r="J113" s="2"/>
      <c r="K113" s="2"/>
      <c r="L113" s="2"/>
      <c r="M113" s="2"/>
      <c r="N113" s="2"/>
      <c r="O113" s="2"/>
      <c r="P113" s="2"/>
      <c r="Q113" s="2"/>
      <c r="R113" s="2"/>
      <c r="S113" s="2"/>
      <c r="T113" s="2"/>
      <c r="U113" s="2"/>
      <c r="V113" s="2"/>
      <c r="W113" s="2"/>
    </row>
    <row r="114" spans="1:23" ht="12.75">
      <c r="A114" s="18" t="s">
        <v>158</v>
      </c>
      <c r="B114" s="18" t="s">
        <v>12</v>
      </c>
      <c r="C114" s="18" t="s">
        <v>13</v>
      </c>
      <c r="D114" s="18">
        <v>44578</v>
      </c>
      <c r="E114" s="18">
        <v>2</v>
      </c>
      <c r="F114" s="18">
        <v>0.19124266932346201</v>
      </c>
      <c r="G114" s="18">
        <v>44953</v>
      </c>
      <c r="H114" s="18">
        <v>0.44988838372928502</v>
      </c>
      <c r="I114" s="3"/>
      <c r="J114" s="2"/>
      <c r="K114" s="2"/>
      <c r="L114" s="2"/>
      <c r="M114" s="2"/>
      <c r="N114" s="2"/>
      <c r="O114" s="2"/>
      <c r="P114" s="2"/>
      <c r="Q114" s="2"/>
      <c r="R114" s="2"/>
      <c r="S114" s="2"/>
      <c r="T114" s="2"/>
      <c r="U114" s="2"/>
      <c r="V114" s="2"/>
      <c r="W114" s="2"/>
    </row>
    <row r="115" spans="1:23" ht="12.75">
      <c r="A115" s="18" t="s">
        <v>159</v>
      </c>
      <c r="B115" s="18" t="s">
        <v>43</v>
      </c>
      <c r="C115" s="18" t="s">
        <v>44</v>
      </c>
      <c r="D115" s="18">
        <v>44324</v>
      </c>
      <c r="E115" s="18">
        <v>9</v>
      </c>
      <c r="F115" s="18">
        <v>0.70237024955138705</v>
      </c>
      <c r="G115" s="18">
        <v>45039</v>
      </c>
      <c r="H115" s="18">
        <v>0.23474526869976101</v>
      </c>
      <c r="I115" s="3"/>
      <c r="J115" s="2"/>
      <c r="K115" s="2"/>
      <c r="L115" s="2"/>
      <c r="M115" s="2"/>
      <c r="N115" s="2"/>
      <c r="O115" s="2"/>
      <c r="P115" s="2"/>
      <c r="Q115" s="2"/>
      <c r="R115" s="2"/>
      <c r="S115" s="2"/>
      <c r="T115" s="2"/>
      <c r="U115" s="2"/>
      <c r="V115" s="2"/>
      <c r="W115" s="2"/>
    </row>
    <row r="116" spans="1:23" ht="12.75">
      <c r="A116" s="18" t="s">
        <v>160</v>
      </c>
      <c r="B116" s="18" t="s">
        <v>24</v>
      </c>
      <c r="C116" s="18" t="s">
        <v>25</v>
      </c>
      <c r="D116" s="18">
        <v>44464</v>
      </c>
      <c r="E116" s="18">
        <v>1</v>
      </c>
      <c r="F116" s="18">
        <v>0.47664293083306503</v>
      </c>
      <c r="G116" s="18">
        <v>44998</v>
      </c>
      <c r="H116" s="18">
        <v>0.23032087534575099</v>
      </c>
      <c r="I116" s="3"/>
      <c r="J116" s="2"/>
      <c r="K116" s="2"/>
      <c r="L116" s="2"/>
      <c r="M116" s="2"/>
      <c r="N116" s="2"/>
      <c r="O116" s="2"/>
      <c r="P116" s="2"/>
      <c r="Q116" s="2"/>
      <c r="R116" s="2"/>
      <c r="S116" s="2"/>
      <c r="T116" s="2"/>
      <c r="U116" s="2"/>
      <c r="V116" s="2"/>
      <c r="W116" s="2"/>
    </row>
    <row r="117" spans="1:23" ht="12.75">
      <c r="A117" s="18" t="s">
        <v>161</v>
      </c>
      <c r="B117" s="18" t="s">
        <v>61</v>
      </c>
      <c r="C117" s="18" t="s">
        <v>62</v>
      </c>
      <c r="D117" s="18">
        <v>44581</v>
      </c>
      <c r="E117" s="18">
        <v>8</v>
      </c>
      <c r="F117" s="18">
        <v>0.52894618812607497</v>
      </c>
      <c r="G117" s="18">
        <v>44998</v>
      </c>
      <c r="H117" s="18">
        <v>0.14894391596640999</v>
      </c>
      <c r="I117" s="3"/>
      <c r="J117" s="2"/>
      <c r="K117" s="2"/>
      <c r="L117" s="2"/>
      <c r="M117" s="2"/>
      <c r="N117" s="2"/>
      <c r="O117" s="2"/>
      <c r="P117" s="2"/>
      <c r="Q117" s="2"/>
      <c r="R117" s="2"/>
      <c r="S117" s="2"/>
      <c r="T117" s="2"/>
      <c r="U117" s="2"/>
      <c r="V117" s="2"/>
      <c r="W117" s="2"/>
    </row>
    <row r="118" spans="1:23" ht="12.75">
      <c r="A118" s="18" t="s">
        <v>162</v>
      </c>
      <c r="B118" s="18" t="s">
        <v>103</v>
      </c>
      <c r="C118" s="18" t="s">
        <v>104</v>
      </c>
      <c r="D118" s="18">
        <v>44595</v>
      </c>
      <c r="E118" s="18">
        <v>1</v>
      </c>
      <c r="F118" s="18">
        <v>0.90771622925444195</v>
      </c>
      <c r="G118" s="18">
        <v>44956</v>
      </c>
      <c r="H118" s="18">
        <v>0.76439006848756197</v>
      </c>
      <c r="I118" s="3"/>
      <c r="J118" s="2"/>
      <c r="K118" s="2"/>
      <c r="L118" s="2"/>
      <c r="M118" s="2"/>
      <c r="N118" s="2"/>
      <c r="O118" s="2"/>
      <c r="P118" s="2"/>
      <c r="Q118" s="2"/>
      <c r="R118" s="2"/>
      <c r="S118" s="2"/>
      <c r="T118" s="2"/>
      <c r="U118" s="2"/>
      <c r="V118" s="2"/>
      <c r="W118" s="2"/>
    </row>
    <row r="119" spans="1:23" ht="12.75">
      <c r="A119" s="18" t="s">
        <v>163</v>
      </c>
      <c r="B119" s="18" t="s">
        <v>54</v>
      </c>
      <c r="C119" s="18" t="s">
        <v>55</v>
      </c>
      <c r="D119" s="18">
        <v>44625</v>
      </c>
      <c r="E119" s="18">
        <v>4</v>
      </c>
      <c r="F119" s="18">
        <v>0.93532778717298004</v>
      </c>
      <c r="G119" s="18">
        <v>44933</v>
      </c>
      <c r="H119" s="18">
        <v>2.9378328012187802E-2</v>
      </c>
      <c r="I119" s="3"/>
      <c r="J119" s="2"/>
      <c r="K119" s="2"/>
      <c r="L119" s="2"/>
      <c r="M119" s="2"/>
      <c r="N119" s="2"/>
      <c r="O119" s="2"/>
      <c r="P119" s="2"/>
      <c r="Q119" s="2"/>
      <c r="R119" s="2"/>
      <c r="S119" s="2"/>
      <c r="T119" s="2"/>
      <c r="U119" s="2"/>
      <c r="V119" s="2"/>
      <c r="W119" s="2"/>
    </row>
    <row r="120" spans="1:23" ht="12.75">
      <c r="A120" s="18" t="s">
        <v>164</v>
      </c>
      <c r="B120" s="18" t="s">
        <v>9</v>
      </c>
      <c r="C120" s="18" t="s">
        <v>10</v>
      </c>
      <c r="D120" s="18">
        <v>44801</v>
      </c>
      <c r="E120" s="18">
        <v>6</v>
      </c>
      <c r="F120" s="18">
        <v>0.103932010083317</v>
      </c>
      <c r="G120" s="18">
        <v>44985</v>
      </c>
      <c r="H120" s="18">
        <v>6.0761804468123501E-5</v>
      </c>
      <c r="I120" s="3"/>
      <c r="J120" s="2"/>
      <c r="K120" s="2"/>
      <c r="L120" s="2"/>
      <c r="M120" s="2"/>
      <c r="N120" s="2"/>
      <c r="O120" s="2"/>
      <c r="P120" s="2"/>
      <c r="Q120" s="2"/>
      <c r="R120" s="2"/>
      <c r="S120" s="2"/>
      <c r="T120" s="2"/>
      <c r="U120" s="2"/>
      <c r="V120" s="2"/>
      <c r="W120" s="2"/>
    </row>
    <row r="121" spans="1:23" ht="12.75">
      <c r="A121" s="18" t="s">
        <v>165</v>
      </c>
      <c r="B121" s="18" t="s">
        <v>15</v>
      </c>
      <c r="C121" s="18" t="s">
        <v>10</v>
      </c>
      <c r="D121" s="18">
        <v>44589</v>
      </c>
      <c r="E121" s="18">
        <v>3</v>
      </c>
      <c r="F121" s="18">
        <v>0.33696098865178298</v>
      </c>
      <c r="G121" s="18">
        <v>45034</v>
      </c>
      <c r="H121" s="18">
        <v>0.68587611661549097</v>
      </c>
      <c r="I121" s="3"/>
      <c r="J121" s="2"/>
      <c r="K121" s="2"/>
      <c r="L121" s="2"/>
      <c r="M121" s="2"/>
      <c r="N121" s="2"/>
      <c r="O121" s="2"/>
      <c r="P121" s="2"/>
      <c r="Q121" s="2"/>
      <c r="R121" s="2"/>
      <c r="S121" s="2"/>
      <c r="T121" s="2"/>
      <c r="U121" s="2"/>
      <c r="V121" s="2"/>
      <c r="W121" s="2"/>
    </row>
    <row r="122" spans="1:23" ht="12.75">
      <c r="A122" s="18" t="s">
        <v>166</v>
      </c>
      <c r="B122" s="18" t="s">
        <v>46</v>
      </c>
      <c r="C122" s="18" t="s">
        <v>47</v>
      </c>
      <c r="D122" s="18">
        <v>44733</v>
      </c>
      <c r="E122" s="18">
        <v>9</v>
      </c>
      <c r="F122" s="18">
        <v>0.32825674154548301</v>
      </c>
      <c r="G122" s="18">
        <v>44981</v>
      </c>
      <c r="H122" s="18">
        <v>0.48045519677837101</v>
      </c>
      <c r="I122" s="3"/>
      <c r="J122" s="2"/>
      <c r="K122" s="2"/>
      <c r="L122" s="2"/>
      <c r="M122" s="2"/>
      <c r="N122" s="2"/>
      <c r="O122" s="2"/>
      <c r="P122" s="2"/>
      <c r="Q122" s="2"/>
      <c r="R122" s="2"/>
      <c r="S122" s="2"/>
      <c r="T122" s="2"/>
      <c r="U122" s="2"/>
      <c r="V122" s="2"/>
      <c r="W122" s="2"/>
    </row>
    <row r="123" spans="1:23" ht="12.75">
      <c r="A123" s="18" t="s">
        <v>167</v>
      </c>
      <c r="B123" s="18" t="s">
        <v>17</v>
      </c>
      <c r="C123" s="18" t="s">
        <v>18</v>
      </c>
      <c r="D123" s="18">
        <v>44879</v>
      </c>
      <c r="E123" s="18">
        <v>10</v>
      </c>
      <c r="F123" s="18">
        <v>0.47307005712237998</v>
      </c>
      <c r="G123" s="18">
        <v>44937</v>
      </c>
      <c r="H123" s="18">
        <v>0.10169187940690801</v>
      </c>
      <c r="I123" s="3"/>
      <c r="J123" s="2"/>
      <c r="K123" s="2"/>
      <c r="L123" s="2"/>
      <c r="M123" s="2"/>
      <c r="N123" s="2"/>
      <c r="O123" s="2"/>
      <c r="P123" s="2"/>
      <c r="Q123" s="2"/>
      <c r="R123" s="2"/>
      <c r="S123" s="2"/>
      <c r="T123" s="2"/>
      <c r="U123" s="2"/>
      <c r="V123" s="2"/>
      <c r="W123" s="2"/>
    </row>
    <row r="124" spans="1:23" ht="12.75">
      <c r="A124" s="18" t="s">
        <v>168</v>
      </c>
      <c r="B124" s="18" t="s">
        <v>34</v>
      </c>
      <c r="C124" s="18" t="s">
        <v>35</v>
      </c>
      <c r="D124" s="18">
        <v>44371</v>
      </c>
      <c r="E124" s="18">
        <v>9</v>
      </c>
      <c r="F124" s="18">
        <v>0.71248835178386805</v>
      </c>
      <c r="G124" s="18">
        <v>44975</v>
      </c>
      <c r="H124" s="18">
        <v>0.42914106932160101</v>
      </c>
      <c r="I124" s="3"/>
      <c r="J124" s="2"/>
      <c r="K124" s="2"/>
      <c r="L124" s="2"/>
      <c r="M124" s="2"/>
      <c r="N124" s="2"/>
      <c r="O124" s="2"/>
      <c r="P124" s="2"/>
      <c r="Q124" s="2"/>
      <c r="R124" s="2"/>
      <c r="S124" s="2"/>
      <c r="T124" s="2"/>
      <c r="U124" s="2"/>
      <c r="V124" s="2"/>
      <c r="W124" s="2"/>
    </row>
    <row r="125" spans="1:23" ht="12.75">
      <c r="A125" s="18" t="s">
        <v>169</v>
      </c>
      <c r="B125" s="18" t="s">
        <v>27</v>
      </c>
      <c r="C125" s="18" t="s">
        <v>28</v>
      </c>
      <c r="D125" s="18">
        <v>44792</v>
      </c>
      <c r="E125" s="18">
        <v>1</v>
      </c>
      <c r="F125" s="18">
        <v>0.87147093954098998</v>
      </c>
      <c r="G125" s="18">
        <v>44967</v>
      </c>
      <c r="H125" s="18">
        <v>0.35443622359295701</v>
      </c>
      <c r="I125" s="3"/>
      <c r="J125" s="2"/>
      <c r="K125" s="2"/>
      <c r="L125" s="2"/>
      <c r="M125" s="2"/>
      <c r="N125" s="2"/>
      <c r="O125" s="2"/>
      <c r="P125" s="2"/>
      <c r="Q125" s="2"/>
      <c r="R125" s="2"/>
      <c r="S125" s="2"/>
      <c r="T125" s="2"/>
      <c r="U125" s="2"/>
      <c r="V125" s="2"/>
      <c r="W125" s="2"/>
    </row>
    <row r="126" spans="1:23" ht="12.75">
      <c r="A126" s="18" t="s">
        <v>170</v>
      </c>
      <c r="B126" s="18" t="s">
        <v>12</v>
      </c>
      <c r="C126" s="18" t="s">
        <v>13</v>
      </c>
      <c r="D126" s="18">
        <v>44272</v>
      </c>
      <c r="E126" s="18">
        <v>6</v>
      </c>
      <c r="F126" s="18">
        <v>5.4464754581670202E-2</v>
      </c>
      <c r="G126" s="18">
        <v>45013</v>
      </c>
      <c r="H126" s="18">
        <v>0.49434155447053002</v>
      </c>
      <c r="I126" s="3"/>
      <c r="J126" s="2"/>
      <c r="K126" s="2"/>
      <c r="L126" s="2"/>
      <c r="M126" s="2"/>
      <c r="N126" s="2"/>
      <c r="O126" s="2"/>
      <c r="P126" s="2"/>
      <c r="Q126" s="2"/>
      <c r="R126" s="2"/>
      <c r="S126" s="2"/>
      <c r="T126" s="2"/>
      <c r="U126" s="2"/>
      <c r="V126" s="2"/>
      <c r="W126" s="2"/>
    </row>
    <row r="127" spans="1:23" ht="12.75">
      <c r="A127" s="18" t="s">
        <v>171</v>
      </c>
      <c r="B127" s="18" t="s">
        <v>103</v>
      </c>
      <c r="C127" s="18" t="s">
        <v>104</v>
      </c>
      <c r="D127" s="18">
        <v>44886</v>
      </c>
      <c r="E127" s="18">
        <v>8</v>
      </c>
      <c r="F127" s="18">
        <v>0.46539821567982897</v>
      </c>
      <c r="G127" s="18">
        <v>45038</v>
      </c>
      <c r="H127" s="18">
        <v>0.39766402949830199</v>
      </c>
      <c r="I127" s="3"/>
      <c r="J127" s="2"/>
      <c r="K127" s="2"/>
      <c r="L127" s="2"/>
      <c r="M127" s="2"/>
      <c r="N127" s="2"/>
      <c r="O127" s="2"/>
      <c r="P127" s="2"/>
      <c r="Q127" s="2"/>
      <c r="R127" s="2"/>
      <c r="S127" s="2"/>
      <c r="T127" s="2"/>
      <c r="U127" s="2"/>
      <c r="V127" s="2"/>
      <c r="W127" s="2"/>
    </row>
    <row r="128" spans="1:23" ht="12.75">
      <c r="A128" s="18" t="s">
        <v>172</v>
      </c>
      <c r="B128" s="18" t="s">
        <v>58</v>
      </c>
      <c r="C128" s="18" t="s">
        <v>59</v>
      </c>
      <c r="D128" s="18">
        <v>44380</v>
      </c>
      <c r="E128" s="18">
        <v>2</v>
      </c>
      <c r="F128" s="18">
        <v>0.41769016811982401</v>
      </c>
      <c r="G128" s="18">
        <v>44990</v>
      </c>
      <c r="H128" s="18">
        <v>0.67060305745283799</v>
      </c>
      <c r="I128" s="3"/>
      <c r="J128" s="2"/>
      <c r="K128" s="2"/>
      <c r="L128" s="2"/>
      <c r="M128" s="2"/>
      <c r="N128" s="2"/>
      <c r="O128" s="2"/>
      <c r="P128" s="2"/>
      <c r="Q128" s="2"/>
      <c r="R128" s="2"/>
      <c r="S128" s="2"/>
      <c r="T128" s="2"/>
      <c r="U128" s="2"/>
      <c r="V128" s="2"/>
      <c r="W128" s="2"/>
    </row>
    <row r="129" spans="1:23" ht="12.75">
      <c r="A129" s="18" t="s">
        <v>173</v>
      </c>
      <c r="B129" s="18" t="s">
        <v>46</v>
      </c>
      <c r="C129" s="18" t="s">
        <v>47</v>
      </c>
      <c r="D129" s="18">
        <v>44661</v>
      </c>
      <c r="E129" s="18">
        <v>5</v>
      </c>
      <c r="F129" s="18">
        <v>0.90898321519765801</v>
      </c>
      <c r="G129" s="18">
        <v>45067</v>
      </c>
      <c r="H129" s="18">
        <v>0.71076510162728801</v>
      </c>
      <c r="I129" s="3"/>
      <c r="J129" s="2"/>
      <c r="K129" s="2"/>
      <c r="L129" s="2"/>
      <c r="M129" s="2"/>
      <c r="N129" s="2"/>
      <c r="O129" s="2"/>
      <c r="P129" s="2"/>
      <c r="Q129" s="2"/>
      <c r="R129" s="2"/>
      <c r="S129" s="2"/>
      <c r="T129" s="2"/>
      <c r="U129" s="2"/>
      <c r="V129" s="2"/>
      <c r="W129" s="2"/>
    </row>
    <row r="130" spans="1:23" ht="12.75">
      <c r="A130" s="18" t="s">
        <v>174</v>
      </c>
      <c r="B130" s="18" t="s">
        <v>103</v>
      </c>
      <c r="C130" s="18" t="s">
        <v>104</v>
      </c>
      <c r="D130" s="18">
        <v>44297</v>
      </c>
      <c r="E130" s="18">
        <v>2</v>
      </c>
      <c r="F130" s="18">
        <v>2.2277472344418001E-2</v>
      </c>
      <c r="G130" s="18">
        <v>45053</v>
      </c>
      <c r="H130" s="18">
        <v>0.31572522679826798</v>
      </c>
      <c r="I130" s="3"/>
      <c r="J130" s="2"/>
      <c r="K130" s="2"/>
      <c r="L130" s="2"/>
      <c r="M130" s="2"/>
      <c r="N130" s="2"/>
      <c r="O130" s="2"/>
      <c r="P130" s="2"/>
      <c r="Q130" s="2"/>
      <c r="R130" s="2"/>
      <c r="S130" s="2"/>
      <c r="T130" s="2"/>
      <c r="U130" s="2"/>
      <c r="V130" s="2"/>
      <c r="W130" s="2"/>
    </row>
    <row r="131" spans="1:23" ht="12.75">
      <c r="A131" s="18" t="s">
        <v>175</v>
      </c>
      <c r="B131" s="18" t="s">
        <v>15</v>
      </c>
      <c r="C131" s="18" t="s">
        <v>10</v>
      </c>
      <c r="D131" s="18">
        <v>44223</v>
      </c>
      <c r="E131" s="18">
        <v>10</v>
      </c>
      <c r="F131" s="18">
        <v>4.84656763549157E-2</v>
      </c>
      <c r="G131" s="18">
        <v>45041</v>
      </c>
      <c r="H131" s="18">
        <v>0.76568330987062005</v>
      </c>
      <c r="I131" s="3"/>
      <c r="J131" s="2"/>
      <c r="K131" s="2"/>
      <c r="L131" s="2"/>
      <c r="M131" s="2"/>
      <c r="N131" s="2"/>
      <c r="O131" s="2"/>
      <c r="P131" s="2"/>
      <c r="Q131" s="2"/>
      <c r="R131" s="2"/>
      <c r="S131" s="2"/>
      <c r="T131" s="2"/>
      <c r="U131" s="2"/>
      <c r="V131" s="2"/>
      <c r="W131" s="2"/>
    </row>
    <row r="132" spans="1:23" ht="12.75">
      <c r="A132" s="18" t="s">
        <v>176</v>
      </c>
      <c r="B132" s="18" t="s">
        <v>73</v>
      </c>
      <c r="C132" s="18" t="s">
        <v>74</v>
      </c>
      <c r="D132" s="18">
        <v>44616</v>
      </c>
      <c r="E132" s="18">
        <v>10</v>
      </c>
      <c r="F132" s="18">
        <v>0.29076178482231801</v>
      </c>
      <c r="G132" s="18">
        <v>44945</v>
      </c>
      <c r="H132" s="18">
        <v>0.33143123502147698</v>
      </c>
      <c r="I132" s="3"/>
      <c r="J132" s="2"/>
      <c r="K132" s="2"/>
      <c r="L132" s="2"/>
      <c r="M132" s="2"/>
      <c r="N132" s="2"/>
      <c r="O132" s="2"/>
      <c r="P132" s="2"/>
      <c r="Q132" s="2"/>
      <c r="R132" s="2"/>
      <c r="S132" s="2"/>
      <c r="T132" s="2"/>
      <c r="U132" s="2"/>
      <c r="V132" s="2"/>
      <c r="W132" s="2"/>
    </row>
    <row r="133" spans="1:23" ht="12.75">
      <c r="A133" s="18" t="s">
        <v>177</v>
      </c>
      <c r="B133" s="18" t="s">
        <v>81</v>
      </c>
      <c r="C133" s="18" t="s">
        <v>62</v>
      </c>
      <c r="D133" s="18">
        <v>44398</v>
      </c>
      <c r="E133" s="18">
        <v>6</v>
      </c>
      <c r="F133" s="18">
        <v>0.74483031602755301</v>
      </c>
      <c r="G133" s="18">
        <v>45067</v>
      </c>
      <c r="H133" s="18">
        <v>0.45618689536000101</v>
      </c>
      <c r="I133" s="3"/>
      <c r="J133" s="2"/>
      <c r="K133" s="2"/>
      <c r="L133" s="2"/>
      <c r="M133" s="2"/>
      <c r="N133" s="2"/>
      <c r="O133" s="2"/>
      <c r="P133" s="2"/>
      <c r="Q133" s="2"/>
      <c r="R133" s="2"/>
      <c r="S133" s="2"/>
      <c r="T133" s="2"/>
      <c r="U133" s="2"/>
      <c r="V133" s="2"/>
      <c r="W133" s="2"/>
    </row>
    <row r="134" spans="1:23" ht="12.75">
      <c r="A134" s="18" t="s">
        <v>178</v>
      </c>
      <c r="B134" s="18" t="s">
        <v>30</v>
      </c>
      <c r="C134" s="18" t="s">
        <v>31</v>
      </c>
      <c r="D134" s="18">
        <v>44244</v>
      </c>
      <c r="E134" s="18">
        <v>2</v>
      </c>
      <c r="F134" s="18">
        <v>0.55145811024395297</v>
      </c>
      <c r="G134" s="18">
        <v>44938</v>
      </c>
      <c r="H134" s="18">
        <v>0.43942741221319298</v>
      </c>
      <c r="I134" s="3"/>
      <c r="J134" s="2"/>
      <c r="K134" s="2"/>
      <c r="L134" s="2"/>
      <c r="M134" s="2"/>
      <c r="N134" s="2"/>
      <c r="O134" s="2"/>
      <c r="P134" s="2"/>
      <c r="Q134" s="2"/>
      <c r="R134" s="2"/>
      <c r="S134" s="2"/>
      <c r="T134" s="2"/>
      <c r="U134" s="2"/>
      <c r="V134" s="2"/>
      <c r="W134" s="2"/>
    </row>
    <row r="135" spans="1:23" ht="12.75">
      <c r="A135" s="18" t="s">
        <v>179</v>
      </c>
      <c r="B135" s="18" t="s">
        <v>34</v>
      </c>
      <c r="C135" s="18" t="s">
        <v>35</v>
      </c>
      <c r="D135" s="18">
        <v>44715</v>
      </c>
      <c r="E135" s="18">
        <v>2</v>
      </c>
      <c r="F135" s="18">
        <v>0.75204781971908696</v>
      </c>
      <c r="G135" s="18">
        <v>45016</v>
      </c>
      <c r="H135" s="18">
        <v>0.46296822834011098</v>
      </c>
      <c r="I135" s="3"/>
      <c r="J135" s="2"/>
      <c r="K135" s="2"/>
      <c r="L135" s="2"/>
      <c r="M135" s="2"/>
      <c r="N135" s="2"/>
      <c r="O135" s="2"/>
      <c r="P135" s="2"/>
      <c r="Q135" s="2"/>
      <c r="R135" s="2"/>
      <c r="S135" s="2"/>
      <c r="T135" s="2"/>
      <c r="U135" s="2"/>
      <c r="V135" s="2"/>
      <c r="W135" s="2"/>
    </row>
    <row r="136" spans="1:23" ht="12.75">
      <c r="A136" s="18" t="s">
        <v>180</v>
      </c>
      <c r="B136" s="18" t="s">
        <v>61</v>
      </c>
      <c r="C136" s="18" t="s">
        <v>62</v>
      </c>
      <c r="D136" s="18">
        <v>44225</v>
      </c>
      <c r="E136" s="18">
        <v>7</v>
      </c>
      <c r="F136" s="18">
        <v>0.47691846634392299</v>
      </c>
      <c r="G136" s="18">
        <v>44981</v>
      </c>
      <c r="H136" s="18">
        <v>0.46204966570717498</v>
      </c>
      <c r="I136" s="3"/>
      <c r="J136" s="2"/>
      <c r="K136" s="2"/>
      <c r="L136" s="2"/>
      <c r="M136" s="2"/>
      <c r="N136" s="2"/>
      <c r="O136" s="2"/>
      <c r="P136" s="2"/>
      <c r="Q136" s="2"/>
      <c r="R136" s="2"/>
      <c r="S136" s="2"/>
      <c r="T136" s="2"/>
      <c r="U136" s="2"/>
      <c r="V136" s="2"/>
      <c r="W136" s="2"/>
    </row>
    <row r="137" spans="1:23" ht="12.75">
      <c r="A137" s="18" t="s">
        <v>181</v>
      </c>
      <c r="B137" s="18" t="s">
        <v>129</v>
      </c>
      <c r="C137" s="18" t="s">
        <v>22</v>
      </c>
      <c r="D137" s="18">
        <v>44442</v>
      </c>
      <c r="E137" s="18">
        <v>9</v>
      </c>
      <c r="F137" s="18">
        <v>0.351563700735118</v>
      </c>
      <c r="G137" s="18">
        <v>45023</v>
      </c>
      <c r="H137" s="18">
        <v>0.95442216883254405</v>
      </c>
      <c r="I137" s="3"/>
      <c r="J137" s="2"/>
      <c r="K137" s="2"/>
      <c r="L137" s="2"/>
      <c r="M137" s="2"/>
      <c r="N137" s="2"/>
      <c r="O137" s="2"/>
      <c r="P137" s="2"/>
      <c r="Q137" s="2"/>
      <c r="R137" s="2"/>
      <c r="S137" s="2"/>
      <c r="T137" s="2"/>
      <c r="U137" s="2"/>
      <c r="V137" s="2"/>
      <c r="W137" s="2"/>
    </row>
    <row r="138" spans="1:23" ht="12.75">
      <c r="A138" s="18" t="s">
        <v>182</v>
      </c>
      <c r="B138" s="18" t="s">
        <v>34</v>
      </c>
      <c r="C138" s="18" t="s">
        <v>35</v>
      </c>
      <c r="D138" s="18">
        <v>44878</v>
      </c>
      <c r="E138" s="18">
        <v>3</v>
      </c>
      <c r="F138" s="18">
        <v>0.708252824575899</v>
      </c>
      <c r="G138" s="18">
        <v>45047</v>
      </c>
      <c r="H138" s="18">
        <v>0.25743349659995701</v>
      </c>
      <c r="I138" s="3"/>
      <c r="J138" s="2"/>
      <c r="K138" s="2"/>
      <c r="L138" s="2"/>
      <c r="M138" s="2"/>
      <c r="N138" s="2"/>
      <c r="O138" s="2"/>
      <c r="P138" s="2"/>
      <c r="Q138" s="2"/>
      <c r="R138" s="2"/>
      <c r="S138" s="2"/>
      <c r="T138" s="2"/>
      <c r="U138" s="2"/>
      <c r="V138" s="2"/>
      <c r="W138" s="2"/>
    </row>
    <row r="139" spans="1:23" ht="12.75">
      <c r="A139" s="18" t="s">
        <v>183</v>
      </c>
      <c r="B139" s="18" t="s">
        <v>54</v>
      </c>
      <c r="C139" s="18" t="s">
        <v>55</v>
      </c>
      <c r="D139" s="18">
        <v>44535</v>
      </c>
      <c r="E139" s="18">
        <v>6</v>
      </c>
      <c r="F139" s="18">
        <v>8.1168066351901699E-2</v>
      </c>
      <c r="G139" s="18">
        <v>45004</v>
      </c>
      <c r="H139" s="18">
        <v>0.51544985308443603</v>
      </c>
      <c r="I139" s="3"/>
      <c r="J139" s="2"/>
      <c r="K139" s="2"/>
      <c r="L139" s="2"/>
      <c r="M139" s="2"/>
      <c r="N139" s="2"/>
      <c r="O139" s="2"/>
      <c r="P139" s="2"/>
      <c r="Q139" s="2"/>
      <c r="R139" s="2"/>
      <c r="S139" s="2"/>
      <c r="T139" s="2"/>
      <c r="U139" s="2"/>
      <c r="V139" s="2"/>
      <c r="W139" s="2"/>
    </row>
    <row r="140" spans="1:23" ht="12.75">
      <c r="A140" s="18" t="s">
        <v>184</v>
      </c>
      <c r="B140" s="18" t="s">
        <v>73</v>
      </c>
      <c r="C140" s="18" t="s">
        <v>74</v>
      </c>
      <c r="D140" s="18">
        <v>44815</v>
      </c>
      <c r="E140" s="18">
        <v>3</v>
      </c>
      <c r="F140" s="18">
        <v>0.44727279397540398</v>
      </c>
      <c r="G140" s="18">
        <v>44961</v>
      </c>
      <c r="H140" s="18">
        <v>0.72124646028638995</v>
      </c>
      <c r="I140" s="3"/>
      <c r="J140" s="2"/>
      <c r="K140" s="2"/>
      <c r="L140" s="2"/>
      <c r="M140" s="2"/>
      <c r="N140" s="2"/>
      <c r="O140" s="2"/>
      <c r="P140" s="2"/>
      <c r="Q140" s="2"/>
      <c r="R140" s="2"/>
      <c r="S140" s="2"/>
      <c r="T140" s="2"/>
      <c r="U140" s="2"/>
      <c r="V140" s="2"/>
      <c r="W140" s="2"/>
    </row>
    <row r="141" spans="1:23" ht="12.75">
      <c r="A141" s="18" t="s">
        <v>185</v>
      </c>
      <c r="B141" s="18" t="s">
        <v>30</v>
      </c>
      <c r="C141" s="18" t="s">
        <v>31</v>
      </c>
      <c r="D141" s="18">
        <v>44690</v>
      </c>
      <c r="E141" s="18">
        <v>5</v>
      </c>
      <c r="F141" s="18">
        <v>0.55996144918041602</v>
      </c>
      <c r="G141" s="18">
        <v>44982</v>
      </c>
      <c r="H141" s="18">
        <v>4.0845294204603297E-3</v>
      </c>
      <c r="I141" s="3"/>
      <c r="J141" s="2"/>
      <c r="K141" s="2"/>
      <c r="L141" s="2"/>
      <c r="M141" s="2"/>
      <c r="N141" s="2"/>
      <c r="O141" s="2"/>
      <c r="P141" s="2"/>
      <c r="Q141" s="2"/>
      <c r="R141" s="2"/>
      <c r="S141" s="2"/>
      <c r="T141" s="2"/>
      <c r="U141" s="2"/>
      <c r="V141" s="2"/>
      <c r="W141" s="2"/>
    </row>
    <row r="142" spans="1:23" ht="12.75">
      <c r="A142" s="18" t="s">
        <v>186</v>
      </c>
      <c r="B142" s="18" t="s">
        <v>129</v>
      </c>
      <c r="C142" s="18" t="s">
        <v>22</v>
      </c>
      <c r="D142" s="18">
        <v>44521</v>
      </c>
      <c r="E142" s="18">
        <v>4</v>
      </c>
      <c r="F142" s="18">
        <v>0.56230632063577901</v>
      </c>
      <c r="G142" s="18">
        <v>45060</v>
      </c>
      <c r="H142" s="18">
        <v>0.68743114384612203</v>
      </c>
      <c r="I142" s="3"/>
      <c r="J142" s="2"/>
      <c r="K142" s="2"/>
      <c r="L142" s="2"/>
      <c r="M142" s="2"/>
      <c r="N142" s="2"/>
      <c r="O142" s="2"/>
      <c r="P142" s="2"/>
      <c r="Q142" s="2"/>
      <c r="R142" s="2"/>
      <c r="S142" s="2"/>
      <c r="T142" s="2"/>
      <c r="U142" s="2"/>
      <c r="V142" s="2"/>
      <c r="W142" s="2"/>
    </row>
    <row r="143" spans="1:23" ht="12.75">
      <c r="A143" s="18" t="s">
        <v>187</v>
      </c>
      <c r="B143" s="18" t="s">
        <v>30</v>
      </c>
      <c r="C143" s="18" t="s">
        <v>31</v>
      </c>
      <c r="D143" s="18">
        <v>44769</v>
      </c>
      <c r="E143" s="18">
        <v>5</v>
      </c>
      <c r="F143" s="18">
        <v>0.72618042932337601</v>
      </c>
      <c r="G143" s="18">
        <v>45013</v>
      </c>
      <c r="H143" s="18">
        <v>0.31138195774945998</v>
      </c>
      <c r="I143" s="3"/>
      <c r="J143" s="2"/>
      <c r="K143" s="2"/>
      <c r="L143" s="2"/>
      <c r="M143" s="2"/>
      <c r="N143" s="2"/>
      <c r="O143" s="2"/>
      <c r="P143" s="2"/>
      <c r="Q143" s="2"/>
      <c r="R143" s="2"/>
      <c r="S143" s="2"/>
      <c r="T143" s="2"/>
      <c r="U143" s="2"/>
      <c r="V143" s="2"/>
      <c r="W143" s="2"/>
    </row>
    <row r="144" spans="1:23" ht="12.75">
      <c r="A144" s="18" t="s">
        <v>188</v>
      </c>
      <c r="B144" s="18" t="s">
        <v>71</v>
      </c>
      <c r="C144" s="18" t="s">
        <v>50</v>
      </c>
      <c r="D144" s="18">
        <v>44206</v>
      </c>
      <c r="E144" s="18">
        <v>3</v>
      </c>
      <c r="F144" s="18">
        <v>0.113699112632604</v>
      </c>
      <c r="G144" s="18">
        <v>45012</v>
      </c>
      <c r="H144" s="18">
        <v>3.0869795040312301E-2</v>
      </c>
      <c r="I144" s="3"/>
      <c r="J144" s="2"/>
      <c r="K144" s="2"/>
      <c r="L144" s="2"/>
      <c r="M144" s="2"/>
      <c r="N144" s="2"/>
      <c r="O144" s="2"/>
      <c r="P144" s="2"/>
      <c r="Q144" s="2"/>
      <c r="R144" s="2"/>
      <c r="S144" s="2"/>
      <c r="T144" s="2"/>
      <c r="U144" s="2"/>
      <c r="V144" s="2"/>
      <c r="W144" s="2"/>
    </row>
    <row r="145" spans="1:23" ht="12.75">
      <c r="A145" s="18" t="s">
        <v>189</v>
      </c>
      <c r="B145" s="18" t="s">
        <v>129</v>
      </c>
      <c r="C145" s="18" t="s">
        <v>22</v>
      </c>
      <c r="D145" s="18">
        <v>44822</v>
      </c>
      <c r="E145" s="18">
        <v>1</v>
      </c>
      <c r="F145" s="18">
        <v>8.6409222229514596E-2</v>
      </c>
      <c r="G145" s="18">
        <v>44945</v>
      </c>
      <c r="H145" s="18">
        <v>0.720395287309052</v>
      </c>
      <c r="I145" s="3"/>
      <c r="J145" s="2"/>
      <c r="K145" s="2"/>
      <c r="L145" s="2"/>
      <c r="M145" s="2"/>
      <c r="N145" s="2"/>
      <c r="O145" s="2"/>
      <c r="P145" s="2"/>
      <c r="Q145" s="2"/>
      <c r="R145" s="2"/>
      <c r="S145" s="2"/>
      <c r="T145" s="2"/>
      <c r="U145" s="2"/>
      <c r="V145" s="2"/>
      <c r="W145" s="2"/>
    </row>
    <row r="146" spans="1:23" ht="12.75">
      <c r="A146" s="18" t="s">
        <v>190</v>
      </c>
      <c r="B146" s="18" t="s">
        <v>71</v>
      </c>
      <c r="C146" s="18" t="s">
        <v>50</v>
      </c>
      <c r="D146" s="18">
        <v>44484</v>
      </c>
      <c r="E146" s="18">
        <v>4</v>
      </c>
      <c r="F146" s="18">
        <v>0.573839853564304</v>
      </c>
      <c r="G146" s="18">
        <v>45050</v>
      </c>
      <c r="H146" s="18">
        <v>0.74143260510805697</v>
      </c>
      <c r="I146" s="3"/>
      <c r="J146" s="2"/>
      <c r="K146" s="2"/>
      <c r="L146" s="2"/>
      <c r="M146" s="2"/>
      <c r="N146" s="2"/>
      <c r="O146" s="2"/>
      <c r="P146" s="2"/>
      <c r="Q146" s="2"/>
      <c r="R146" s="2"/>
      <c r="S146" s="2"/>
      <c r="T146" s="2"/>
      <c r="U146" s="2"/>
      <c r="V146" s="2"/>
      <c r="W146" s="2"/>
    </row>
    <row r="147" spans="1:23" ht="12.75">
      <c r="A147" s="18" t="s">
        <v>191</v>
      </c>
      <c r="B147" s="18" t="s">
        <v>27</v>
      </c>
      <c r="C147" s="18" t="s">
        <v>28</v>
      </c>
      <c r="D147" s="18">
        <v>44734</v>
      </c>
      <c r="E147" s="18">
        <v>10</v>
      </c>
      <c r="F147" s="18">
        <v>5.8312359538940997E-2</v>
      </c>
      <c r="G147" s="18">
        <v>45041</v>
      </c>
      <c r="H147" s="18">
        <v>0.50418526458823998</v>
      </c>
      <c r="I147" s="3"/>
      <c r="J147" s="2"/>
      <c r="K147" s="2"/>
      <c r="L147" s="2"/>
      <c r="M147" s="2"/>
      <c r="N147" s="2"/>
      <c r="O147" s="2"/>
      <c r="P147" s="2"/>
      <c r="Q147" s="2"/>
      <c r="R147" s="2"/>
      <c r="S147" s="2"/>
      <c r="T147" s="2"/>
      <c r="U147" s="2"/>
      <c r="V147" s="2"/>
      <c r="W147" s="2"/>
    </row>
    <row r="148" spans="1:23" ht="12.75">
      <c r="A148" s="18" t="s">
        <v>192</v>
      </c>
      <c r="B148" s="18" t="s">
        <v>54</v>
      </c>
      <c r="C148" s="18" t="s">
        <v>55</v>
      </c>
      <c r="D148" s="18">
        <v>44480</v>
      </c>
      <c r="E148" s="18">
        <v>7</v>
      </c>
      <c r="F148" s="18">
        <v>0.717702757066082</v>
      </c>
      <c r="G148" s="18">
        <v>44936</v>
      </c>
      <c r="H148" s="18">
        <v>0.1182538345041</v>
      </c>
      <c r="I148" s="3"/>
      <c r="J148" s="2"/>
      <c r="K148" s="2"/>
      <c r="L148" s="2"/>
      <c r="M148" s="2"/>
      <c r="N148" s="2"/>
      <c r="O148" s="2"/>
      <c r="P148" s="2"/>
      <c r="Q148" s="2"/>
      <c r="R148" s="2"/>
      <c r="S148" s="2"/>
      <c r="T148" s="2"/>
      <c r="U148" s="2"/>
      <c r="V148" s="2"/>
      <c r="W148" s="2"/>
    </row>
    <row r="149" spans="1:23" ht="12.75">
      <c r="A149" s="18" t="s">
        <v>193</v>
      </c>
      <c r="B149" s="18" t="s">
        <v>24</v>
      </c>
      <c r="C149" s="18" t="s">
        <v>25</v>
      </c>
      <c r="D149" s="18">
        <v>44534</v>
      </c>
      <c r="E149" s="18">
        <v>1</v>
      </c>
      <c r="F149" s="18">
        <v>0.29181649358212502</v>
      </c>
      <c r="G149" s="18">
        <v>44944</v>
      </c>
      <c r="H149" s="18">
        <v>0.59525600260086198</v>
      </c>
      <c r="I149" s="3"/>
      <c r="J149" s="2"/>
      <c r="K149" s="2"/>
      <c r="L149" s="2"/>
      <c r="M149" s="2"/>
      <c r="N149" s="2"/>
      <c r="O149" s="2"/>
      <c r="P149" s="2"/>
      <c r="Q149" s="2"/>
      <c r="R149" s="2"/>
      <c r="S149" s="2"/>
      <c r="T149" s="2"/>
      <c r="U149" s="2"/>
      <c r="V149" s="2"/>
      <c r="W149" s="2"/>
    </row>
    <row r="150" spans="1:23" ht="12.75">
      <c r="A150" s="18" t="s">
        <v>194</v>
      </c>
      <c r="B150" s="18" t="s">
        <v>58</v>
      </c>
      <c r="C150" s="18" t="s">
        <v>59</v>
      </c>
      <c r="D150" s="18">
        <v>44616</v>
      </c>
      <c r="E150" s="18">
        <v>7</v>
      </c>
      <c r="F150" s="18">
        <v>0.41475447056245102</v>
      </c>
      <c r="G150" s="18">
        <v>44992</v>
      </c>
      <c r="H150" s="18">
        <v>0.41302964862980401</v>
      </c>
      <c r="I150" s="3"/>
      <c r="J150" s="2"/>
      <c r="K150" s="2"/>
      <c r="L150" s="2"/>
      <c r="M150" s="2"/>
      <c r="N150" s="2"/>
      <c r="O150" s="2"/>
      <c r="P150" s="2"/>
      <c r="Q150" s="2"/>
      <c r="R150" s="2"/>
      <c r="S150" s="2"/>
      <c r="T150" s="2"/>
      <c r="U150" s="2"/>
      <c r="V150" s="2"/>
      <c r="W150" s="2"/>
    </row>
    <row r="151" spans="1:23" ht="12.75">
      <c r="A151" s="18" t="s">
        <v>195</v>
      </c>
      <c r="B151" s="18" t="s">
        <v>12</v>
      </c>
      <c r="C151" s="18" t="s">
        <v>13</v>
      </c>
      <c r="D151" s="18">
        <v>44766</v>
      </c>
      <c r="E151" s="18">
        <v>3</v>
      </c>
      <c r="F151" s="18">
        <v>0.273622029983696</v>
      </c>
      <c r="G151" s="18">
        <v>45026</v>
      </c>
      <c r="H151" s="18">
        <v>0.28004873586635498</v>
      </c>
      <c r="I151" s="3"/>
      <c r="J151" s="2"/>
      <c r="K151" s="2"/>
      <c r="L151" s="2"/>
      <c r="M151" s="2"/>
      <c r="N151" s="2"/>
      <c r="O151" s="2"/>
      <c r="P151" s="2"/>
      <c r="Q151" s="2"/>
      <c r="R151" s="2"/>
      <c r="S151" s="2"/>
      <c r="T151" s="2"/>
      <c r="U151" s="2"/>
      <c r="V151" s="2"/>
      <c r="W151" s="2"/>
    </row>
    <row r="152" spans="1:23" ht="12.75">
      <c r="A152" s="18" t="s">
        <v>196</v>
      </c>
      <c r="B152" s="18" t="s">
        <v>103</v>
      </c>
      <c r="C152" s="18" t="s">
        <v>104</v>
      </c>
      <c r="D152" s="18">
        <v>44857</v>
      </c>
      <c r="E152" s="18">
        <v>5</v>
      </c>
      <c r="F152" s="18">
        <v>0.36944159210677702</v>
      </c>
      <c r="G152" s="18">
        <v>44944</v>
      </c>
      <c r="H152" s="18">
        <v>0.83598479662907399</v>
      </c>
      <c r="I152" s="3"/>
      <c r="J152" s="2"/>
      <c r="K152" s="2"/>
      <c r="L152" s="2"/>
      <c r="M152" s="2"/>
      <c r="N152" s="2"/>
      <c r="O152" s="2"/>
      <c r="P152" s="2"/>
      <c r="Q152" s="2"/>
      <c r="R152" s="2"/>
      <c r="S152" s="2"/>
      <c r="T152" s="2"/>
      <c r="U152" s="2"/>
      <c r="V152" s="2"/>
      <c r="W152" s="2"/>
    </row>
    <row r="153" spans="1:23" ht="12.75">
      <c r="A153" s="18" t="s">
        <v>197</v>
      </c>
      <c r="B153" s="18" t="s">
        <v>103</v>
      </c>
      <c r="C153" s="18" t="s">
        <v>104</v>
      </c>
      <c r="D153" s="18">
        <v>44607</v>
      </c>
      <c r="E153" s="18">
        <v>1</v>
      </c>
      <c r="F153" s="18">
        <v>0.58311714000128001</v>
      </c>
      <c r="G153" s="18">
        <v>44986</v>
      </c>
      <c r="H153" s="18">
        <v>0.132094119226041</v>
      </c>
      <c r="I153" s="3"/>
      <c r="J153" s="2"/>
      <c r="K153" s="2"/>
      <c r="L153" s="2"/>
      <c r="M153" s="2"/>
      <c r="N153" s="2"/>
      <c r="O153" s="2"/>
      <c r="P153" s="2"/>
      <c r="Q153" s="2"/>
      <c r="R153" s="2"/>
      <c r="S153" s="2"/>
      <c r="T153" s="2"/>
      <c r="U153" s="2"/>
      <c r="V153" s="2"/>
      <c r="W153" s="2"/>
    </row>
    <row r="154" spans="1:23" ht="12.75">
      <c r="A154" s="18" t="s">
        <v>198</v>
      </c>
      <c r="B154" s="18" t="s">
        <v>34</v>
      </c>
      <c r="C154" s="18" t="s">
        <v>35</v>
      </c>
      <c r="D154" s="18">
        <v>44312</v>
      </c>
      <c r="E154" s="18">
        <v>6</v>
      </c>
      <c r="F154" s="18">
        <v>0.65300297719761102</v>
      </c>
      <c r="G154" s="18">
        <v>45013</v>
      </c>
      <c r="H154" s="18">
        <v>0.67542025364515701</v>
      </c>
      <c r="I154" s="3"/>
      <c r="J154" s="2"/>
      <c r="K154" s="2"/>
      <c r="L154" s="2"/>
      <c r="M154" s="2"/>
      <c r="N154" s="2"/>
      <c r="O154" s="2"/>
      <c r="P154" s="2"/>
      <c r="Q154" s="2"/>
      <c r="R154" s="2"/>
      <c r="S154" s="2"/>
      <c r="T154" s="2"/>
      <c r="U154" s="2"/>
      <c r="V154" s="2"/>
      <c r="W154" s="2"/>
    </row>
    <row r="155" spans="1:23" ht="12.75">
      <c r="A155" s="18" t="s">
        <v>199</v>
      </c>
      <c r="B155" s="18" t="s">
        <v>71</v>
      </c>
      <c r="C155" s="18" t="s">
        <v>50</v>
      </c>
      <c r="D155" s="18">
        <v>44684</v>
      </c>
      <c r="E155" s="18">
        <v>8</v>
      </c>
      <c r="F155" s="18">
        <v>0.29111039384551202</v>
      </c>
      <c r="G155" s="18">
        <v>45003</v>
      </c>
      <c r="H155" s="18">
        <v>0.67736656660512595</v>
      </c>
      <c r="I155" s="3"/>
      <c r="J155" s="2"/>
      <c r="K155" s="2"/>
      <c r="L155" s="2"/>
      <c r="M155" s="2"/>
      <c r="N155" s="2"/>
      <c r="O155" s="2"/>
      <c r="P155" s="2"/>
      <c r="Q155" s="2"/>
      <c r="R155" s="2"/>
      <c r="S155" s="2"/>
      <c r="T155" s="2"/>
      <c r="U155" s="2"/>
      <c r="V155" s="2"/>
      <c r="W155" s="2"/>
    </row>
    <row r="156" spans="1:23" ht="12.75">
      <c r="A156" s="18" t="s">
        <v>200</v>
      </c>
      <c r="B156" s="18" t="s">
        <v>71</v>
      </c>
      <c r="C156" s="18" t="s">
        <v>50</v>
      </c>
      <c r="D156" s="18">
        <v>44240</v>
      </c>
      <c r="E156" s="18">
        <v>4</v>
      </c>
      <c r="F156" s="18">
        <v>0.112536236136402</v>
      </c>
      <c r="G156" s="18">
        <v>45051</v>
      </c>
      <c r="H156" s="18">
        <v>0.73892418680528005</v>
      </c>
      <c r="I156" s="3"/>
      <c r="J156" s="2"/>
      <c r="K156" s="2"/>
      <c r="L156" s="2"/>
      <c r="M156" s="2"/>
      <c r="N156" s="2"/>
      <c r="O156" s="2"/>
      <c r="P156" s="2"/>
      <c r="Q156" s="2"/>
      <c r="R156" s="2"/>
      <c r="S156" s="2"/>
      <c r="T156" s="2"/>
      <c r="U156" s="2"/>
      <c r="V156" s="2"/>
      <c r="W156" s="2"/>
    </row>
    <row r="157" spans="1:23" ht="12.75">
      <c r="A157" s="18" t="s">
        <v>201</v>
      </c>
      <c r="B157" s="18" t="s">
        <v>34</v>
      </c>
      <c r="C157" s="18" t="s">
        <v>35</v>
      </c>
      <c r="D157" s="18">
        <v>44579</v>
      </c>
      <c r="E157" s="18">
        <v>9</v>
      </c>
      <c r="F157" s="18">
        <v>0.15192205963339001</v>
      </c>
      <c r="G157" s="18">
        <v>44999</v>
      </c>
      <c r="H157" s="18">
        <v>0.20150857478536399</v>
      </c>
      <c r="I157" s="3"/>
      <c r="J157" s="2"/>
      <c r="K157" s="2"/>
      <c r="L157" s="2"/>
      <c r="M157" s="2"/>
      <c r="N157" s="2"/>
      <c r="O157" s="2"/>
      <c r="P157" s="2"/>
      <c r="Q157" s="2"/>
      <c r="R157" s="2"/>
      <c r="S157" s="2"/>
      <c r="T157" s="2"/>
      <c r="U157" s="2"/>
      <c r="V157" s="2"/>
      <c r="W157" s="2"/>
    </row>
    <row r="158" spans="1:23" ht="12.75">
      <c r="A158" s="18" t="s">
        <v>202</v>
      </c>
      <c r="B158" s="18" t="s">
        <v>103</v>
      </c>
      <c r="C158" s="18" t="s">
        <v>104</v>
      </c>
      <c r="D158" s="18">
        <v>44830</v>
      </c>
      <c r="E158" s="18">
        <v>2</v>
      </c>
      <c r="F158" s="18">
        <v>0.28151547287029699</v>
      </c>
      <c r="G158" s="18">
        <v>44971</v>
      </c>
      <c r="H158" s="18">
        <v>0.112845737208008</v>
      </c>
      <c r="I158" s="3"/>
      <c r="J158" s="2"/>
      <c r="K158" s="2"/>
      <c r="L158" s="2"/>
      <c r="M158" s="2"/>
      <c r="N158" s="2"/>
      <c r="O158" s="2"/>
      <c r="P158" s="2"/>
      <c r="Q158" s="2"/>
      <c r="R158" s="2"/>
      <c r="S158" s="2"/>
      <c r="T158" s="2"/>
      <c r="U158" s="2"/>
      <c r="V158" s="2"/>
      <c r="W158" s="2"/>
    </row>
    <row r="159" spans="1:23" ht="12.75">
      <c r="A159" s="18" t="s">
        <v>203</v>
      </c>
      <c r="B159" s="18" t="s">
        <v>9</v>
      </c>
      <c r="C159" s="18" t="s">
        <v>10</v>
      </c>
      <c r="D159" s="18">
        <v>44580</v>
      </c>
      <c r="E159" s="18">
        <v>2</v>
      </c>
      <c r="F159" s="18">
        <v>0.47294292208057698</v>
      </c>
      <c r="G159" s="18">
        <v>45023</v>
      </c>
      <c r="H159" s="18">
        <v>0.79212265204075905</v>
      </c>
      <c r="I159" s="3"/>
      <c r="J159" s="2"/>
      <c r="K159" s="2"/>
      <c r="L159" s="2"/>
      <c r="M159" s="2"/>
      <c r="N159" s="2"/>
      <c r="O159" s="2"/>
      <c r="P159" s="2"/>
      <c r="Q159" s="2"/>
      <c r="R159" s="2"/>
      <c r="S159" s="2"/>
      <c r="T159" s="2"/>
      <c r="U159" s="2"/>
      <c r="V159" s="2"/>
      <c r="W159" s="2"/>
    </row>
    <row r="160" spans="1:23" ht="12.75">
      <c r="A160" s="18" t="s">
        <v>204</v>
      </c>
      <c r="B160" s="18" t="s">
        <v>9</v>
      </c>
      <c r="C160" s="18" t="s">
        <v>10</v>
      </c>
      <c r="D160" s="18">
        <v>44605</v>
      </c>
      <c r="E160" s="18">
        <v>2</v>
      </c>
      <c r="F160" s="18">
        <v>0.95827680251471803</v>
      </c>
      <c r="G160" s="18">
        <v>45009</v>
      </c>
      <c r="H160" s="18">
        <v>0.89660265479322399</v>
      </c>
      <c r="I160" s="3"/>
      <c r="J160" s="2"/>
      <c r="K160" s="2"/>
      <c r="L160" s="2"/>
      <c r="M160" s="2"/>
      <c r="N160" s="2"/>
      <c r="O160" s="2"/>
      <c r="P160" s="2"/>
      <c r="Q160" s="2"/>
      <c r="R160" s="2"/>
      <c r="S160" s="2"/>
      <c r="T160" s="2"/>
      <c r="U160" s="2"/>
      <c r="V160" s="2"/>
      <c r="W160" s="2"/>
    </row>
    <row r="161" spans="1:23" ht="12.75">
      <c r="A161" s="18" t="s">
        <v>205</v>
      </c>
      <c r="B161" s="18" t="s">
        <v>39</v>
      </c>
      <c r="C161" s="18" t="s">
        <v>40</v>
      </c>
      <c r="D161" s="18">
        <v>44604</v>
      </c>
      <c r="E161" s="18">
        <v>2</v>
      </c>
      <c r="F161" s="18">
        <v>0.27963347908695002</v>
      </c>
      <c r="G161" s="18">
        <v>44949</v>
      </c>
      <c r="H161" s="18">
        <v>0.24854191017697499</v>
      </c>
      <c r="I161" s="3"/>
      <c r="J161" s="2"/>
      <c r="K161" s="2"/>
      <c r="L161" s="2"/>
      <c r="M161" s="2"/>
      <c r="N161" s="2"/>
      <c r="O161" s="2"/>
      <c r="P161" s="2"/>
      <c r="Q161" s="2"/>
      <c r="R161" s="2"/>
      <c r="S161" s="2"/>
      <c r="T161" s="2"/>
      <c r="U161" s="2"/>
      <c r="V161" s="2"/>
      <c r="W161" s="2"/>
    </row>
    <row r="162" spans="1:23" ht="12.75">
      <c r="A162" s="18" t="s">
        <v>206</v>
      </c>
      <c r="B162" s="18" t="s">
        <v>61</v>
      </c>
      <c r="C162" s="18" t="s">
        <v>62</v>
      </c>
      <c r="D162" s="18">
        <v>44257</v>
      </c>
      <c r="E162" s="18">
        <v>8</v>
      </c>
      <c r="F162" s="18">
        <v>0.434644149591145</v>
      </c>
      <c r="G162" s="18">
        <v>44955</v>
      </c>
      <c r="H162" s="18">
        <v>0.625342854199327</v>
      </c>
      <c r="I162" s="3"/>
      <c r="J162" s="2"/>
      <c r="K162" s="2"/>
      <c r="L162" s="2"/>
      <c r="M162" s="2"/>
      <c r="N162" s="2"/>
      <c r="O162" s="2"/>
      <c r="P162" s="2"/>
      <c r="Q162" s="2"/>
      <c r="R162" s="2"/>
      <c r="S162" s="2"/>
      <c r="T162" s="2"/>
      <c r="U162" s="2"/>
      <c r="V162" s="2"/>
      <c r="W162" s="2"/>
    </row>
    <row r="163" spans="1:23" ht="12.75">
      <c r="A163" s="18" t="s">
        <v>207</v>
      </c>
      <c r="B163" s="18" t="s">
        <v>49</v>
      </c>
      <c r="C163" s="18" t="s">
        <v>50</v>
      </c>
      <c r="D163" s="18">
        <v>44745</v>
      </c>
      <c r="E163" s="18">
        <v>5</v>
      </c>
      <c r="F163" s="18">
        <v>0.74838580953710099</v>
      </c>
      <c r="G163" s="18">
        <v>44980</v>
      </c>
      <c r="H163" s="18">
        <v>0.56239389347784197</v>
      </c>
      <c r="I163" s="3"/>
      <c r="J163" s="2"/>
      <c r="K163" s="2"/>
      <c r="L163" s="2"/>
      <c r="M163" s="2"/>
      <c r="N163" s="2"/>
      <c r="O163" s="2"/>
      <c r="P163" s="2"/>
      <c r="Q163" s="2"/>
      <c r="R163" s="2"/>
      <c r="S163" s="2"/>
      <c r="T163" s="2"/>
      <c r="U163" s="2"/>
      <c r="V163" s="2"/>
      <c r="W163" s="2"/>
    </row>
    <row r="164" spans="1:23" ht="12.75">
      <c r="A164" s="18" t="s">
        <v>208</v>
      </c>
      <c r="B164" s="18" t="s">
        <v>30</v>
      </c>
      <c r="C164" s="18" t="s">
        <v>31</v>
      </c>
      <c r="D164" s="18">
        <v>44916</v>
      </c>
      <c r="E164" s="18">
        <v>6</v>
      </c>
      <c r="F164" s="18">
        <v>0.48045901029779903</v>
      </c>
      <c r="G164" s="18">
        <v>45064</v>
      </c>
      <c r="H164" s="18">
        <v>0.433788778732414</v>
      </c>
      <c r="I164" s="3"/>
      <c r="J164" s="2"/>
      <c r="K164" s="2"/>
      <c r="L164" s="2"/>
      <c r="M164" s="2"/>
      <c r="N164" s="2"/>
      <c r="O164" s="2"/>
      <c r="P164" s="2"/>
      <c r="Q164" s="2"/>
      <c r="R164" s="2"/>
      <c r="S164" s="2"/>
      <c r="T164" s="2"/>
      <c r="U164" s="2"/>
      <c r="V164" s="2"/>
      <c r="W164" s="2"/>
    </row>
    <row r="165" spans="1:23" ht="12.75">
      <c r="A165" s="18" t="s">
        <v>209</v>
      </c>
      <c r="B165" s="18" t="s">
        <v>58</v>
      </c>
      <c r="C165" s="18" t="s">
        <v>59</v>
      </c>
      <c r="D165" s="18">
        <v>44354</v>
      </c>
      <c r="E165" s="18">
        <v>7</v>
      </c>
      <c r="F165" s="18">
        <v>0.98744929724646802</v>
      </c>
      <c r="G165" s="18">
        <v>45049</v>
      </c>
      <c r="H165" s="18">
        <v>0.21163360381443899</v>
      </c>
      <c r="I165" s="3"/>
      <c r="J165" s="2"/>
      <c r="K165" s="2"/>
      <c r="L165" s="2"/>
      <c r="M165" s="2"/>
      <c r="N165" s="2"/>
      <c r="O165" s="2"/>
      <c r="P165" s="2"/>
      <c r="Q165" s="2"/>
      <c r="R165" s="2"/>
      <c r="S165" s="2"/>
      <c r="T165" s="2"/>
      <c r="U165" s="2"/>
      <c r="V165" s="2"/>
      <c r="W165" s="2"/>
    </row>
    <row r="166" spans="1:23" ht="12.75">
      <c r="A166" s="18" t="s">
        <v>210</v>
      </c>
      <c r="B166" s="18" t="s">
        <v>9</v>
      </c>
      <c r="C166" s="18" t="s">
        <v>10</v>
      </c>
      <c r="D166" s="18">
        <v>44711</v>
      </c>
      <c r="E166" s="18">
        <v>3</v>
      </c>
      <c r="F166" s="18">
        <v>5.2479096578398297E-2</v>
      </c>
      <c r="G166" s="18">
        <v>45069</v>
      </c>
      <c r="H166" s="18">
        <v>5.8390055671951401E-2</v>
      </c>
      <c r="I166" s="3"/>
      <c r="J166" s="2"/>
      <c r="K166" s="2"/>
      <c r="L166" s="2"/>
      <c r="M166" s="2"/>
      <c r="N166" s="2"/>
      <c r="O166" s="2"/>
      <c r="P166" s="2"/>
      <c r="Q166" s="2"/>
      <c r="R166" s="2"/>
      <c r="S166" s="2"/>
      <c r="T166" s="2"/>
      <c r="U166" s="2"/>
      <c r="V166" s="2"/>
      <c r="W166" s="2"/>
    </row>
    <row r="167" spans="1:23" ht="12.75">
      <c r="A167" s="18" t="s">
        <v>211</v>
      </c>
      <c r="B167" s="18" t="s">
        <v>49</v>
      </c>
      <c r="C167" s="18" t="s">
        <v>50</v>
      </c>
      <c r="D167" s="18">
        <v>44801</v>
      </c>
      <c r="E167" s="18">
        <v>4</v>
      </c>
      <c r="F167" s="18">
        <v>6.3638338964366797E-2</v>
      </c>
      <c r="G167" s="18">
        <v>45014</v>
      </c>
      <c r="H167" s="18">
        <v>0.82222519151117301</v>
      </c>
      <c r="I167" s="3"/>
      <c r="J167" s="2"/>
      <c r="K167" s="2"/>
      <c r="L167" s="2"/>
      <c r="M167" s="2"/>
      <c r="N167" s="2"/>
      <c r="O167" s="2"/>
      <c r="P167" s="2"/>
      <c r="Q167" s="2"/>
      <c r="R167" s="2"/>
      <c r="S167" s="2"/>
      <c r="T167" s="2"/>
      <c r="U167" s="2"/>
      <c r="V167" s="2"/>
      <c r="W167" s="2"/>
    </row>
    <row r="168" spans="1:23" ht="12.75">
      <c r="A168" s="18" t="s">
        <v>212</v>
      </c>
      <c r="B168" s="18" t="s">
        <v>21</v>
      </c>
      <c r="C168" s="18" t="s">
        <v>22</v>
      </c>
      <c r="D168" s="18">
        <v>44515</v>
      </c>
      <c r="E168" s="18">
        <v>3</v>
      </c>
      <c r="F168" s="18">
        <v>7.0327700844507193E-2</v>
      </c>
      <c r="G168" s="18">
        <v>44974</v>
      </c>
      <c r="H168" s="18">
        <v>9.4112460113233404E-2</v>
      </c>
      <c r="I168" s="3"/>
      <c r="J168" s="2"/>
      <c r="K168" s="2"/>
      <c r="L168" s="2"/>
      <c r="M168" s="2"/>
      <c r="N168" s="2"/>
      <c r="O168" s="2"/>
      <c r="P168" s="2"/>
      <c r="Q168" s="2"/>
      <c r="R168" s="2"/>
      <c r="S168" s="2"/>
      <c r="T168" s="2"/>
      <c r="U168" s="2"/>
      <c r="V168" s="2"/>
      <c r="W168" s="2"/>
    </row>
    <row r="169" spans="1:23" ht="12.75">
      <c r="A169" s="18" t="s">
        <v>213</v>
      </c>
      <c r="B169" s="18" t="s">
        <v>81</v>
      </c>
      <c r="C169" s="18" t="s">
        <v>62</v>
      </c>
      <c r="D169" s="18">
        <v>44897</v>
      </c>
      <c r="E169" s="18">
        <v>3</v>
      </c>
      <c r="F169" s="18">
        <v>0.95057620706778501</v>
      </c>
      <c r="G169" s="18">
        <v>45040</v>
      </c>
      <c r="H169" s="18">
        <v>0.96163422719710601</v>
      </c>
      <c r="I169" s="3"/>
      <c r="J169" s="2"/>
      <c r="K169" s="2"/>
      <c r="L169" s="2"/>
      <c r="M169" s="2"/>
      <c r="N169" s="2"/>
      <c r="O169" s="2"/>
      <c r="P169" s="2"/>
      <c r="Q169" s="2"/>
      <c r="R169" s="2"/>
      <c r="S169" s="2"/>
      <c r="T169" s="2"/>
      <c r="U169" s="2"/>
      <c r="V169" s="2"/>
      <c r="W169" s="2"/>
    </row>
    <row r="170" spans="1:23" ht="12.75">
      <c r="A170" s="18" t="s">
        <v>214</v>
      </c>
      <c r="B170" s="18" t="s">
        <v>103</v>
      </c>
      <c r="C170" s="18" t="s">
        <v>104</v>
      </c>
      <c r="D170" s="18">
        <v>44903</v>
      </c>
      <c r="E170" s="18">
        <v>1</v>
      </c>
      <c r="F170" s="18">
        <v>0.48177369539871401</v>
      </c>
      <c r="G170" s="18">
        <v>45046</v>
      </c>
      <c r="H170" s="18">
        <v>0.92834498334210402</v>
      </c>
      <c r="I170" s="3"/>
      <c r="J170" s="2"/>
      <c r="K170" s="2"/>
      <c r="L170" s="2"/>
      <c r="M170" s="2"/>
      <c r="N170" s="2"/>
      <c r="O170" s="2"/>
      <c r="P170" s="2"/>
      <c r="Q170" s="2"/>
      <c r="R170" s="2"/>
      <c r="S170" s="2"/>
      <c r="T170" s="2"/>
      <c r="U170" s="2"/>
      <c r="V170" s="2"/>
      <c r="W170" s="2"/>
    </row>
    <row r="171" spans="1:23" ht="12.75">
      <c r="A171" s="18" t="s">
        <v>215</v>
      </c>
      <c r="B171" s="18" t="s">
        <v>54</v>
      </c>
      <c r="C171" s="18" t="s">
        <v>55</v>
      </c>
      <c r="D171" s="18">
        <v>44204</v>
      </c>
      <c r="E171" s="18">
        <v>2</v>
      </c>
      <c r="F171" s="18">
        <v>0.43098053100217298</v>
      </c>
      <c r="G171" s="18">
        <v>44948</v>
      </c>
      <c r="H171" s="18">
        <v>0.43731221847381901</v>
      </c>
      <c r="I171" s="3"/>
      <c r="J171" s="2"/>
      <c r="K171" s="2"/>
      <c r="L171" s="2"/>
      <c r="M171" s="2"/>
      <c r="N171" s="2"/>
      <c r="O171" s="2"/>
      <c r="P171" s="2"/>
      <c r="Q171" s="2"/>
      <c r="R171" s="2"/>
      <c r="S171" s="2"/>
      <c r="T171" s="2"/>
      <c r="U171" s="2"/>
      <c r="V171" s="2"/>
      <c r="W171" s="2"/>
    </row>
    <row r="172" spans="1:23" ht="12.75">
      <c r="A172" s="18" t="s">
        <v>216</v>
      </c>
      <c r="B172" s="18" t="s">
        <v>24</v>
      </c>
      <c r="C172" s="18" t="s">
        <v>25</v>
      </c>
      <c r="D172" s="18">
        <v>44439</v>
      </c>
      <c r="E172" s="18">
        <v>8</v>
      </c>
      <c r="F172" s="18">
        <v>0.59735476523394404</v>
      </c>
      <c r="G172" s="18">
        <v>44982</v>
      </c>
      <c r="H172" s="18">
        <v>0.16822758298431501</v>
      </c>
      <c r="I172" s="3"/>
      <c r="J172" s="2"/>
      <c r="K172" s="2"/>
      <c r="L172" s="2"/>
      <c r="M172" s="2"/>
      <c r="N172" s="2"/>
      <c r="O172" s="2"/>
      <c r="P172" s="2"/>
      <c r="Q172" s="2"/>
      <c r="R172" s="2"/>
      <c r="S172" s="2"/>
      <c r="T172" s="2"/>
      <c r="U172" s="2"/>
      <c r="V172" s="2"/>
      <c r="W172" s="2"/>
    </row>
    <row r="173" spans="1:23" ht="12.75">
      <c r="A173" s="18" t="s">
        <v>217</v>
      </c>
      <c r="B173" s="18" t="s">
        <v>24</v>
      </c>
      <c r="C173" s="18" t="s">
        <v>25</v>
      </c>
      <c r="D173" s="18">
        <v>44449</v>
      </c>
      <c r="E173" s="18">
        <v>6</v>
      </c>
      <c r="F173" s="18">
        <v>0.26280269378864801</v>
      </c>
      <c r="G173" s="18">
        <v>45014</v>
      </c>
      <c r="H173" s="18">
        <v>0.14823080489066301</v>
      </c>
      <c r="I173" s="3"/>
      <c r="J173" s="2"/>
      <c r="K173" s="2"/>
      <c r="L173" s="2"/>
      <c r="M173" s="2"/>
      <c r="N173" s="2"/>
      <c r="O173" s="2"/>
      <c r="P173" s="2"/>
      <c r="Q173" s="2"/>
      <c r="R173" s="2"/>
      <c r="S173" s="2"/>
      <c r="T173" s="2"/>
      <c r="U173" s="2"/>
      <c r="V173" s="2"/>
      <c r="W173" s="2"/>
    </row>
    <row r="174" spans="1:23" ht="12.75">
      <c r="A174" s="18" t="s">
        <v>218</v>
      </c>
      <c r="B174" s="18" t="s">
        <v>49</v>
      </c>
      <c r="C174" s="18" t="s">
        <v>50</v>
      </c>
      <c r="D174" s="18">
        <v>44779</v>
      </c>
      <c r="E174" s="18">
        <v>4</v>
      </c>
      <c r="F174" s="18">
        <v>0.90284110874477896</v>
      </c>
      <c r="G174" s="18">
        <v>45008</v>
      </c>
      <c r="H174" s="18">
        <v>0.63507569454438495</v>
      </c>
      <c r="I174" s="3"/>
      <c r="J174" s="2"/>
      <c r="K174" s="2"/>
      <c r="L174" s="2"/>
      <c r="M174" s="2"/>
      <c r="N174" s="2"/>
      <c r="O174" s="2"/>
      <c r="P174" s="2"/>
      <c r="Q174" s="2"/>
      <c r="R174" s="2"/>
      <c r="S174" s="2"/>
      <c r="T174" s="2"/>
      <c r="U174" s="2"/>
      <c r="V174" s="2"/>
      <c r="W174" s="2"/>
    </row>
    <row r="175" spans="1:23" ht="12.75">
      <c r="A175" s="18" t="s">
        <v>219</v>
      </c>
      <c r="B175" s="18" t="s">
        <v>17</v>
      </c>
      <c r="C175" s="18" t="s">
        <v>18</v>
      </c>
      <c r="D175" s="18">
        <v>44241</v>
      </c>
      <c r="E175" s="18">
        <v>6</v>
      </c>
      <c r="F175" s="18">
        <v>0.98199261995326603</v>
      </c>
      <c r="G175" s="18">
        <v>44994</v>
      </c>
      <c r="H175" s="18">
        <v>0.54481123922804697</v>
      </c>
      <c r="I175" s="3"/>
      <c r="J175" s="2"/>
      <c r="K175" s="2"/>
      <c r="L175" s="2"/>
      <c r="M175" s="2"/>
      <c r="N175" s="2"/>
      <c r="O175" s="2"/>
      <c r="P175" s="2"/>
      <c r="Q175" s="2"/>
      <c r="R175" s="2"/>
      <c r="S175" s="2"/>
      <c r="T175" s="2"/>
      <c r="U175" s="2"/>
      <c r="V175" s="2"/>
      <c r="W175" s="2"/>
    </row>
    <row r="176" spans="1:23" ht="12.75">
      <c r="A176" s="18" t="s">
        <v>220</v>
      </c>
      <c r="B176" s="18" t="s">
        <v>43</v>
      </c>
      <c r="C176" s="18" t="s">
        <v>44</v>
      </c>
      <c r="D176" s="18">
        <v>44229</v>
      </c>
      <c r="E176" s="18">
        <v>3</v>
      </c>
      <c r="F176" s="18">
        <v>0.84716039463076198</v>
      </c>
      <c r="G176" s="18">
        <v>45067</v>
      </c>
      <c r="H176" s="18">
        <v>1.3086187744415801E-2</v>
      </c>
      <c r="I176" s="3"/>
      <c r="J176" s="2"/>
      <c r="K176" s="2"/>
      <c r="L176" s="2"/>
      <c r="M176" s="2"/>
      <c r="N176" s="2"/>
      <c r="O176" s="2"/>
      <c r="P176" s="2"/>
      <c r="Q176" s="2"/>
      <c r="R176" s="2"/>
      <c r="S176" s="2"/>
      <c r="T176" s="2"/>
      <c r="U176" s="2"/>
      <c r="V176" s="2"/>
      <c r="W176" s="2"/>
    </row>
    <row r="177" spans="1:23" ht="12.75">
      <c r="A177" s="18" t="s">
        <v>221</v>
      </c>
      <c r="B177" s="18" t="s">
        <v>129</v>
      </c>
      <c r="C177" s="18" t="s">
        <v>22</v>
      </c>
      <c r="D177" s="18">
        <v>44836</v>
      </c>
      <c r="E177" s="18">
        <v>5</v>
      </c>
      <c r="F177" s="18">
        <v>0.30637569785375002</v>
      </c>
      <c r="G177" s="18">
        <v>45008</v>
      </c>
      <c r="H177" s="18">
        <v>1.25503463839893E-3</v>
      </c>
      <c r="I177" s="3"/>
      <c r="J177" s="2"/>
      <c r="K177" s="2"/>
      <c r="L177" s="2"/>
      <c r="M177" s="2"/>
      <c r="N177" s="2"/>
      <c r="O177" s="2"/>
      <c r="P177" s="2"/>
      <c r="Q177" s="2"/>
      <c r="R177" s="2"/>
      <c r="S177" s="2"/>
      <c r="T177" s="2"/>
      <c r="U177" s="2"/>
      <c r="V177" s="2"/>
      <c r="W177" s="2"/>
    </row>
    <row r="178" spans="1:23" ht="12.75">
      <c r="A178" s="18" t="s">
        <v>222</v>
      </c>
      <c r="B178" s="18" t="s">
        <v>49</v>
      </c>
      <c r="C178" s="18" t="s">
        <v>50</v>
      </c>
      <c r="D178" s="18">
        <v>44211</v>
      </c>
      <c r="E178" s="18">
        <v>6</v>
      </c>
      <c r="F178" s="18">
        <v>0.76879912576772802</v>
      </c>
      <c r="G178" s="18">
        <v>45006</v>
      </c>
      <c r="H178" s="18">
        <v>0.86548533755676105</v>
      </c>
      <c r="I178" s="3"/>
      <c r="J178" s="2"/>
      <c r="K178" s="2"/>
      <c r="L178" s="2"/>
      <c r="M178" s="2"/>
      <c r="N178" s="2"/>
      <c r="O178" s="2"/>
      <c r="P178" s="2"/>
      <c r="Q178" s="2"/>
      <c r="R178" s="2"/>
      <c r="S178" s="2"/>
      <c r="T178" s="2"/>
      <c r="U178" s="2"/>
      <c r="V178" s="2"/>
      <c r="W178" s="2"/>
    </row>
    <row r="179" spans="1:23" ht="12.75">
      <c r="A179" s="18" t="s">
        <v>223</v>
      </c>
      <c r="B179" s="18" t="s">
        <v>34</v>
      </c>
      <c r="C179" s="18" t="s">
        <v>35</v>
      </c>
      <c r="D179" s="18">
        <v>44514</v>
      </c>
      <c r="E179" s="18">
        <v>7</v>
      </c>
      <c r="F179" s="18">
        <v>0.38563992038543599</v>
      </c>
      <c r="G179" s="18">
        <v>45004</v>
      </c>
      <c r="H179" s="18">
        <v>0.508902669316179</v>
      </c>
      <c r="I179" s="3"/>
      <c r="J179" s="2"/>
      <c r="K179" s="2"/>
      <c r="L179" s="2"/>
      <c r="M179" s="2"/>
      <c r="N179" s="2"/>
      <c r="O179" s="2"/>
      <c r="P179" s="2"/>
      <c r="Q179" s="2"/>
      <c r="R179" s="2"/>
      <c r="S179" s="2"/>
      <c r="T179" s="2"/>
      <c r="U179" s="2"/>
      <c r="V179" s="2"/>
      <c r="W179" s="2"/>
    </row>
    <row r="180" spans="1:23" ht="12.75">
      <c r="A180" s="18" t="s">
        <v>224</v>
      </c>
      <c r="B180" s="18" t="s">
        <v>81</v>
      </c>
      <c r="C180" s="18" t="s">
        <v>62</v>
      </c>
      <c r="D180" s="18">
        <v>44309</v>
      </c>
      <c r="E180" s="18">
        <v>8</v>
      </c>
      <c r="F180" s="18">
        <v>0.85335977277591302</v>
      </c>
      <c r="G180" s="18">
        <v>45021</v>
      </c>
      <c r="H180" s="18">
        <v>0.99207281995433205</v>
      </c>
      <c r="I180" s="3"/>
      <c r="J180" s="2"/>
      <c r="K180" s="2"/>
      <c r="L180" s="2"/>
      <c r="M180" s="2"/>
      <c r="N180" s="2"/>
      <c r="O180" s="2"/>
      <c r="P180" s="2"/>
      <c r="Q180" s="2"/>
      <c r="R180" s="2"/>
      <c r="S180" s="2"/>
      <c r="T180" s="2"/>
      <c r="U180" s="2"/>
      <c r="V180" s="2"/>
      <c r="W180" s="2"/>
    </row>
    <row r="181" spans="1:23" ht="12.75">
      <c r="A181" s="18" t="s">
        <v>225</v>
      </c>
      <c r="B181" s="18" t="s">
        <v>12</v>
      </c>
      <c r="C181" s="18" t="s">
        <v>13</v>
      </c>
      <c r="D181" s="18">
        <v>44289</v>
      </c>
      <c r="E181" s="18">
        <v>5</v>
      </c>
      <c r="F181" s="18">
        <v>0.28334897654743202</v>
      </c>
      <c r="G181" s="18">
        <v>44965</v>
      </c>
      <c r="H181" s="18">
        <v>0.63454053513977304</v>
      </c>
      <c r="I181" s="3"/>
      <c r="J181" s="2"/>
      <c r="K181" s="2"/>
      <c r="L181" s="2"/>
      <c r="M181" s="2"/>
      <c r="N181" s="2"/>
      <c r="O181" s="2"/>
      <c r="P181" s="2"/>
      <c r="Q181" s="2"/>
      <c r="R181" s="2"/>
      <c r="S181" s="2"/>
      <c r="T181" s="2"/>
      <c r="U181" s="2"/>
      <c r="V181" s="2"/>
      <c r="W181" s="2"/>
    </row>
    <row r="182" spans="1:23" ht="12.75">
      <c r="A182" s="18" t="s">
        <v>226</v>
      </c>
      <c r="B182" s="18" t="s">
        <v>81</v>
      </c>
      <c r="C182" s="18" t="s">
        <v>62</v>
      </c>
      <c r="D182" s="18">
        <v>44572</v>
      </c>
      <c r="E182" s="18">
        <v>3</v>
      </c>
      <c r="F182" s="18">
        <v>0.117748642112043</v>
      </c>
      <c r="G182" s="18">
        <v>45073</v>
      </c>
      <c r="H182" s="18">
        <v>0.67092430905617095</v>
      </c>
      <c r="I182" s="3"/>
      <c r="J182" s="2"/>
      <c r="K182" s="2"/>
      <c r="L182" s="2"/>
      <c r="M182" s="2"/>
      <c r="N182" s="2"/>
      <c r="O182" s="2"/>
      <c r="P182" s="2"/>
      <c r="Q182" s="2"/>
      <c r="R182" s="2"/>
      <c r="S182" s="2"/>
      <c r="T182" s="2"/>
      <c r="U182" s="2"/>
      <c r="V182" s="2"/>
      <c r="W182" s="2"/>
    </row>
    <row r="183" spans="1:23" ht="12.75">
      <c r="A183" s="18" t="s">
        <v>227</v>
      </c>
      <c r="B183" s="18" t="s">
        <v>39</v>
      </c>
      <c r="C183" s="18" t="s">
        <v>40</v>
      </c>
      <c r="D183" s="18">
        <v>44790</v>
      </c>
      <c r="E183" s="18">
        <v>5</v>
      </c>
      <c r="F183" s="18">
        <v>0.76783916519082696</v>
      </c>
      <c r="G183" s="18">
        <v>45021</v>
      </c>
      <c r="H183" s="18">
        <v>0.24099871039557799</v>
      </c>
      <c r="I183" s="3"/>
      <c r="J183" s="2"/>
      <c r="K183" s="2"/>
      <c r="L183" s="2"/>
      <c r="M183" s="2"/>
      <c r="N183" s="2"/>
      <c r="O183" s="2"/>
      <c r="P183" s="2"/>
      <c r="Q183" s="2"/>
      <c r="R183" s="2"/>
      <c r="S183" s="2"/>
      <c r="T183" s="2"/>
      <c r="U183" s="2"/>
      <c r="V183" s="2"/>
      <c r="W183" s="2"/>
    </row>
    <row r="184" spans="1:23" ht="12.75">
      <c r="A184" s="18" t="s">
        <v>228</v>
      </c>
      <c r="B184" s="18" t="s">
        <v>39</v>
      </c>
      <c r="C184" s="18" t="s">
        <v>40</v>
      </c>
      <c r="D184" s="18">
        <v>44766</v>
      </c>
      <c r="E184" s="18">
        <v>2</v>
      </c>
      <c r="F184" s="18">
        <v>0.14806713315151801</v>
      </c>
      <c r="G184" s="18">
        <v>45051</v>
      </c>
      <c r="H184" s="18">
        <v>0.312315972509696</v>
      </c>
      <c r="I184" s="3"/>
      <c r="J184" s="2"/>
      <c r="K184" s="2"/>
      <c r="L184" s="2"/>
      <c r="M184" s="2"/>
      <c r="N184" s="2"/>
      <c r="O184" s="2"/>
      <c r="P184" s="2"/>
      <c r="Q184" s="2"/>
      <c r="R184" s="2"/>
      <c r="S184" s="2"/>
      <c r="T184" s="2"/>
      <c r="U184" s="2"/>
      <c r="V184" s="2"/>
      <c r="W184" s="2"/>
    </row>
    <row r="185" spans="1:23" ht="12.75">
      <c r="A185" s="18" t="s">
        <v>229</v>
      </c>
      <c r="B185" s="18" t="s">
        <v>39</v>
      </c>
      <c r="C185" s="18" t="s">
        <v>40</v>
      </c>
      <c r="D185" s="18">
        <v>44577</v>
      </c>
      <c r="E185" s="18">
        <v>7</v>
      </c>
      <c r="F185" s="18">
        <v>7.8885651390256904E-3</v>
      </c>
      <c r="G185" s="18">
        <v>45037</v>
      </c>
      <c r="H185" s="18">
        <v>0.42001946730883299</v>
      </c>
      <c r="I185" s="3"/>
      <c r="J185" s="2"/>
      <c r="K185" s="2"/>
      <c r="L185" s="2"/>
      <c r="M185" s="2"/>
      <c r="N185" s="2"/>
      <c r="O185" s="2"/>
      <c r="P185" s="2"/>
      <c r="Q185" s="2"/>
      <c r="R185" s="2"/>
      <c r="S185" s="2"/>
      <c r="T185" s="2"/>
      <c r="U185" s="2"/>
      <c r="V185" s="2"/>
      <c r="W185" s="2"/>
    </row>
    <row r="186" spans="1:23" ht="12.75">
      <c r="A186" s="18" t="s">
        <v>230</v>
      </c>
      <c r="B186" s="18" t="s">
        <v>73</v>
      </c>
      <c r="C186" s="18" t="s">
        <v>74</v>
      </c>
      <c r="D186" s="18">
        <v>44416</v>
      </c>
      <c r="E186" s="18">
        <v>7</v>
      </c>
      <c r="F186" s="18">
        <v>6.5026558074850402E-2</v>
      </c>
      <c r="G186" s="18">
        <v>45005</v>
      </c>
      <c r="H186" s="18">
        <v>0.566596656084567</v>
      </c>
      <c r="I186" s="3"/>
      <c r="J186" s="2"/>
      <c r="K186" s="2"/>
      <c r="L186" s="2"/>
      <c r="M186" s="2"/>
      <c r="N186" s="2"/>
      <c r="O186" s="2"/>
      <c r="P186" s="2"/>
      <c r="Q186" s="2"/>
      <c r="R186" s="2"/>
      <c r="S186" s="2"/>
      <c r="T186" s="2"/>
      <c r="U186" s="2"/>
      <c r="V186" s="2"/>
      <c r="W186" s="2"/>
    </row>
    <row r="187" spans="1:23" ht="12.75">
      <c r="A187" s="18" t="s">
        <v>231</v>
      </c>
      <c r="B187" s="18" t="s">
        <v>15</v>
      </c>
      <c r="C187" s="18" t="s">
        <v>10</v>
      </c>
      <c r="D187" s="18">
        <v>44883</v>
      </c>
      <c r="E187" s="18">
        <v>1</v>
      </c>
      <c r="F187" s="18">
        <v>0.30777843623572698</v>
      </c>
      <c r="G187" s="18">
        <v>44963</v>
      </c>
      <c r="H187" s="18">
        <v>0.172453184843159</v>
      </c>
      <c r="I187" s="3"/>
      <c r="J187" s="2"/>
      <c r="K187" s="2"/>
      <c r="L187" s="2"/>
      <c r="M187" s="2"/>
      <c r="N187" s="2"/>
      <c r="O187" s="2"/>
      <c r="P187" s="2"/>
      <c r="Q187" s="2"/>
      <c r="R187" s="2"/>
      <c r="S187" s="2"/>
      <c r="T187" s="2"/>
      <c r="U187" s="2"/>
      <c r="V187" s="2"/>
      <c r="W187" s="2"/>
    </row>
    <row r="188" spans="1:23" ht="12.75">
      <c r="A188" s="18" t="s">
        <v>232</v>
      </c>
      <c r="B188" s="18" t="s">
        <v>27</v>
      </c>
      <c r="C188" s="18" t="s">
        <v>28</v>
      </c>
      <c r="D188" s="18">
        <v>44214</v>
      </c>
      <c r="E188" s="18">
        <v>5</v>
      </c>
      <c r="F188" s="18">
        <v>0.1874453216227</v>
      </c>
      <c r="G188" s="18">
        <v>44961</v>
      </c>
      <c r="H188" s="18">
        <v>0.22911064366850301</v>
      </c>
      <c r="I188" s="3"/>
      <c r="J188" s="2"/>
      <c r="K188" s="2"/>
      <c r="L188" s="2"/>
      <c r="M188" s="2"/>
      <c r="N188" s="2"/>
      <c r="O188" s="2"/>
      <c r="P188" s="2"/>
      <c r="Q188" s="2"/>
      <c r="R188" s="2"/>
      <c r="S188" s="2"/>
      <c r="T188" s="2"/>
      <c r="U188" s="2"/>
      <c r="V188" s="2"/>
      <c r="W188" s="2"/>
    </row>
    <row r="189" spans="1:23" ht="12.75">
      <c r="A189" s="18" t="s">
        <v>233</v>
      </c>
      <c r="B189" s="18" t="s">
        <v>43</v>
      </c>
      <c r="C189" s="18" t="s">
        <v>44</v>
      </c>
      <c r="D189" s="18">
        <v>44403</v>
      </c>
      <c r="E189" s="18">
        <v>6</v>
      </c>
      <c r="F189" s="18">
        <v>0.83300140406454304</v>
      </c>
      <c r="G189" s="18">
        <v>45026</v>
      </c>
      <c r="H189" s="18">
        <v>0.70242147925557197</v>
      </c>
      <c r="I189" s="3"/>
      <c r="J189" s="2"/>
      <c r="K189" s="2"/>
      <c r="L189" s="2"/>
      <c r="M189" s="2"/>
      <c r="N189" s="2"/>
      <c r="O189" s="2"/>
      <c r="P189" s="2"/>
      <c r="Q189" s="2"/>
      <c r="R189" s="2"/>
      <c r="S189" s="2"/>
      <c r="T189" s="2"/>
      <c r="U189" s="2"/>
      <c r="V189" s="2"/>
      <c r="W189" s="2"/>
    </row>
    <row r="190" spans="1:23" ht="12.75">
      <c r="A190" s="18" t="s">
        <v>234</v>
      </c>
      <c r="B190" s="18" t="s">
        <v>34</v>
      </c>
      <c r="C190" s="18" t="s">
        <v>35</v>
      </c>
      <c r="D190" s="18">
        <v>44694</v>
      </c>
      <c r="E190" s="18">
        <v>3</v>
      </c>
      <c r="F190" s="18">
        <v>0.27727516856333601</v>
      </c>
      <c r="G190" s="18">
        <v>45036</v>
      </c>
      <c r="H190" s="18">
        <v>0.34199564672456301</v>
      </c>
      <c r="I190" s="3"/>
      <c r="J190" s="2"/>
      <c r="K190" s="2"/>
      <c r="L190" s="2"/>
      <c r="M190" s="2"/>
      <c r="N190" s="2"/>
      <c r="O190" s="2"/>
      <c r="P190" s="2"/>
      <c r="Q190" s="2"/>
      <c r="R190" s="2"/>
      <c r="S190" s="2"/>
      <c r="T190" s="2"/>
      <c r="U190" s="2"/>
      <c r="V190" s="2"/>
      <c r="W190" s="2"/>
    </row>
    <row r="191" spans="1:23" ht="12.75">
      <c r="A191" s="18" t="s">
        <v>235</v>
      </c>
      <c r="B191" s="18" t="s">
        <v>9</v>
      </c>
      <c r="C191" s="18" t="s">
        <v>10</v>
      </c>
      <c r="D191" s="18">
        <v>44199</v>
      </c>
      <c r="E191" s="18">
        <v>2</v>
      </c>
      <c r="F191" s="18">
        <v>0.22356266053190499</v>
      </c>
      <c r="G191" s="18">
        <v>44951</v>
      </c>
      <c r="H191" s="18">
        <v>0.43217504342818902</v>
      </c>
      <c r="I191" s="3"/>
      <c r="J191" s="2"/>
      <c r="K191" s="2"/>
      <c r="L191" s="2"/>
      <c r="M191" s="2"/>
      <c r="N191" s="2"/>
      <c r="O191" s="2"/>
      <c r="P191" s="2"/>
      <c r="Q191" s="2"/>
      <c r="R191" s="2"/>
      <c r="S191" s="2"/>
      <c r="T191" s="2"/>
      <c r="U191" s="2"/>
      <c r="V191" s="2"/>
      <c r="W191" s="2"/>
    </row>
    <row r="192" spans="1:23" ht="12.75">
      <c r="A192" s="18" t="s">
        <v>236</v>
      </c>
      <c r="B192" s="18" t="s">
        <v>46</v>
      </c>
      <c r="C192" s="18" t="s">
        <v>47</v>
      </c>
      <c r="D192" s="18">
        <v>44606</v>
      </c>
      <c r="E192" s="18">
        <v>6</v>
      </c>
      <c r="F192" s="18">
        <v>0.64447099494037297</v>
      </c>
      <c r="G192" s="18">
        <v>44975</v>
      </c>
      <c r="H192" s="18">
        <v>0.96567027076396705</v>
      </c>
      <c r="I192" s="3"/>
      <c r="J192" s="2"/>
      <c r="K192" s="2"/>
      <c r="L192" s="2"/>
      <c r="M192" s="2"/>
      <c r="N192" s="2"/>
      <c r="O192" s="2"/>
      <c r="P192" s="2"/>
      <c r="Q192" s="2"/>
      <c r="R192" s="2"/>
      <c r="S192" s="2"/>
      <c r="T192" s="2"/>
      <c r="U192" s="2"/>
      <c r="V192" s="2"/>
      <c r="W192" s="2"/>
    </row>
    <row r="193" spans="1:23" ht="12.75">
      <c r="A193" s="18" t="s">
        <v>237</v>
      </c>
      <c r="B193" s="18" t="s">
        <v>49</v>
      </c>
      <c r="C193" s="18" t="s">
        <v>50</v>
      </c>
      <c r="D193" s="18">
        <v>44760</v>
      </c>
      <c r="E193" s="18">
        <v>6</v>
      </c>
      <c r="F193" s="18">
        <v>0.91937449423976403</v>
      </c>
      <c r="G193" s="18">
        <v>44941</v>
      </c>
      <c r="H193" s="18">
        <v>0.80855685548065803</v>
      </c>
      <c r="I193" s="3"/>
      <c r="J193" s="2"/>
      <c r="K193" s="2"/>
      <c r="L193" s="2"/>
      <c r="M193" s="2"/>
      <c r="N193" s="2"/>
      <c r="O193" s="2"/>
      <c r="P193" s="2"/>
      <c r="Q193" s="2"/>
      <c r="R193" s="2"/>
      <c r="S193" s="2"/>
      <c r="T193" s="2"/>
      <c r="U193" s="2"/>
      <c r="V193" s="2"/>
      <c r="W193" s="2"/>
    </row>
    <row r="194" spans="1:23" ht="12.75">
      <c r="A194" s="18" t="s">
        <v>238</v>
      </c>
      <c r="B194" s="18" t="s">
        <v>71</v>
      </c>
      <c r="C194" s="18" t="s">
        <v>50</v>
      </c>
      <c r="D194" s="18">
        <v>44391</v>
      </c>
      <c r="E194" s="18">
        <v>1</v>
      </c>
      <c r="F194" s="18">
        <v>0.26377783191771698</v>
      </c>
      <c r="G194" s="18">
        <v>44943</v>
      </c>
      <c r="H194" s="18">
        <v>0.53464391868976202</v>
      </c>
      <c r="I194" s="3"/>
      <c r="J194" s="2"/>
      <c r="K194" s="2"/>
      <c r="L194" s="2"/>
      <c r="M194" s="2"/>
      <c r="N194" s="2"/>
      <c r="O194" s="2"/>
      <c r="P194" s="2"/>
      <c r="Q194" s="2"/>
      <c r="R194" s="2"/>
      <c r="S194" s="2"/>
      <c r="T194" s="2"/>
      <c r="U194" s="2"/>
      <c r="V194" s="2"/>
      <c r="W194" s="2"/>
    </row>
    <row r="195" spans="1:23" ht="12.75">
      <c r="A195" s="18" t="s">
        <v>239</v>
      </c>
      <c r="B195" s="18" t="s">
        <v>27</v>
      </c>
      <c r="C195" s="18" t="s">
        <v>28</v>
      </c>
      <c r="D195" s="18">
        <v>44457</v>
      </c>
      <c r="E195" s="18">
        <v>3</v>
      </c>
      <c r="F195" s="18">
        <v>0.48376018648020602</v>
      </c>
      <c r="G195" s="18">
        <v>44983</v>
      </c>
      <c r="H195" s="18">
        <v>0.28976743361438201</v>
      </c>
      <c r="I195" s="3"/>
      <c r="J195" s="2"/>
      <c r="K195" s="2"/>
      <c r="L195" s="2"/>
      <c r="M195" s="2"/>
      <c r="N195" s="2"/>
      <c r="O195" s="2"/>
      <c r="P195" s="2"/>
      <c r="Q195" s="2"/>
      <c r="R195" s="2"/>
      <c r="S195" s="2"/>
      <c r="T195" s="2"/>
      <c r="U195" s="2"/>
      <c r="V195" s="2"/>
      <c r="W195" s="2"/>
    </row>
    <row r="196" spans="1:23" ht="12.75">
      <c r="A196" s="18" t="s">
        <v>240</v>
      </c>
      <c r="B196" s="18" t="s">
        <v>58</v>
      </c>
      <c r="C196" s="18" t="s">
        <v>59</v>
      </c>
      <c r="D196" s="18">
        <v>44409</v>
      </c>
      <c r="E196" s="18">
        <v>2</v>
      </c>
      <c r="F196" s="18">
        <v>0.56649641364178105</v>
      </c>
      <c r="G196" s="18">
        <v>44948</v>
      </c>
      <c r="H196" s="18">
        <v>0.76019400248091895</v>
      </c>
      <c r="I196" s="3"/>
      <c r="J196" s="2"/>
      <c r="K196" s="2"/>
      <c r="L196" s="2"/>
      <c r="M196" s="2"/>
      <c r="N196" s="2"/>
      <c r="O196" s="2"/>
      <c r="P196" s="2"/>
      <c r="Q196" s="2"/>
      <c r="R196" s="2"/>
      <c r="S196" s="2"/>
      <c r="T196" s="2"/>
      <c r="U196" s="2"/>
      <c r="V196" s="2"/>
      <c r="W196" s="2"/>
    </row>
    <row r="197" spans="1:23" ht="12.75">
      <c r="A197" s="18" t="s">
        <v>241</v>
      </c>
      <c r="B197" s="18" t="s">
        <v>103</v>
      </c>
      <c r="C197" s="18" t="s">
        <v>104</v>
      </c>
      <c r="D197" s="18">
        <v>44229</v>
      </c>
      <c r="E197" s="18">
        <v>10</v>
      </c>
      <c r="F197" s="18">
        <v>0.81758392927810297</v>
      </c>
      <c r="G197" s="18">
        <v>44937</v>
      </c>
      <c r="H197" s="18">
        <v>0.16419798109251399</v>
      </c>
      <c r="I197" s="3"/>
      <c r="J197" s="2"/>
      <c r="K197" s="2"/>
      <c r="L197" s="2"/>
      <c r="M197" s="2"/>
      <c r="N197" s="2"/>
      <c r="O197" s="2"/>
      <c r="P197" s="2"/>
      <c r="Q197" s="2"/>
      <c r="R197" s="2"/>
      <c r="S197" s="2"/>
      <c r="T197" s="2"/>
      <c r="U197" s="2"/>
      <c r="V197" s="2"/>
      <c r="W197" s="2"/>
    </row>
    <row r="198" spans="1:23" ht="12.75">
      <c r="A198" s="18" t="s">
        <v>242</v>
      </c>
      <c r="B198" s="18" t="s">
        <v>46</v>
      </c>
      <c r="C198" s="18" t="s">
        <v>47</v>
      </c>
      <c r="D198" s="18">
        <v>44412</v>
      </c>
      <c r="E198" s="18">
        <v>5</v>
      </c>
      <c r="F198" s="18">
        <v>0.24147425161639699</v>
      </c>
      <c r="G198" s="18">
        <v>45005</v>
      </c>
      <c r="H198" s="18">
        <v>0.23302367858983999</v>
      </c>
      <c r="I198" s="3"/>
      <c r="J198" s="2"/>
      <c r="K198" s="2"/>
      <c r="L198" s="2"/>
      <c r="M198" s="2"/>
      <c r="N198" s="2"/>
      <c r="O198" s="2"/>
      <c r="P198" s="2"/>
      <c r="Q198" s="2"/>
      <c r="R198" s="2"/>
      <c r="S198" s="2"/>
      <c r="T198" s="2"/>
      <c r="U198" s="2"/>
      <c r="V198" s="2"/>
      <c r="W198" s="2"/>
    </row>
    <row r="199" spans="1:23" ht="12.75">
      <c r="A199" s="18" t="s">
        <v>243</v>
      </c>
      <c r="B199" s="18" t="s">
        <v>58</v>
      </c>
      <c r="C199" s="18" t="s">
        <v>59</v>
      </c>
      <c r="D199" s="18">
        <v>44828</v>
      </c>
      <c r="E199" s="18">
        <v>6</v>
      </c>
      <c r="F199" s="18">
        <v>0.51291771398490105</v>
      </c>
      <c r="G199" s="18">
        <v>44987</v>
      </c>
      <c r="H199" s="18">
        <v>0.755021488484095</v>
      </c>
      <c r="I199" s="3"/>
      <c r="J199" s="2"/>
      <c r="K199" s="2"/>
      <c r="L199" s="2"/>
      <c r="M199" s="2"/>
      <c r="N199" s="2"/>
      <c r="O199" s="2"/>
      <c r="P199" s="2"/>
      <c r="Q199" s="2"/>
      <c r="R199" s="2"/>
      <c r="S199" s="2"/>
      <c r="T199" s="2"/>
      <c r="U199" s="2"/>
      <c r="V199" s="2"/>
      <c r="W199" s="2"/>
    </row>
    <row r="200" spans="1:23" ht="12.75">
      <c r="A200" s="18" t="s">
        <v>244</v>
      </c>
      <c r="B200" s="18" t="s">
        <v>73</v>
      </c>
      <c r="C200" s="18" t="s">
        <v>74</v>
      </c>
      <c r="D200" s="18">
        <v>44742</v>
      </c>
      <c r="E200" s="18">
        <v>9</v>
      </c>
      <c r="F200" s="18">
        <v>0.30094368268289601</v>
      </c>
      <c r="G200" s="18">
        <v>45037</v>
      </c>
      <c r="H200" s="18">
        <v>0.55983002083455202</v>
      </c>
      <c r="I200" s="3"/>
      <c r="J200" s="2"/>
      <c r="K200" s="2"/>
      <c r="L200" s="2"/>
      <c r="M200" s="2"/>
      <c r="N200" s="2"/>
      <c r="O200" s="2"/>
      <c r="P200" s="2"/>
      <c r="Q200" s="2"/>
      <c r="R200" s="2"/>
      <c r="S200" s="2"/>
      <c r="T200" s="2"/>
      <c r="U200" s="2"/>
      <c r="V200" s="2"/>
      <c r="W200" s="2"/>
    </row>
    <row r="201" spans="1:23" ht="12.75">
      <c r="A201" s="18" t="s">
        <v>245</v>
      </c>
      <c r="B201" s="18" t="s">
        <v>58</v>
      </c>
      <c r="C201" s="18" t="s">
        <v>59</v>
      </c>
      <c r="D201" s="18">
        <v>44502</v>
      </c>
      <c r="E201" s="18">
        <v>8</v>
      </c>
      <c r="F201" s="18">
        <v>0.91352809441905303</v>
      </c>
      <c r="G201" s="18">
        <v>44978</v>
      </c>
      <c r="H201" s="18">
        <v>0.137985792121295</v>
      </c>
      <c r="I201" s="3"/>
      <c r="J201" s="2"/>
      <c r="K201" s="2"/>
      <c r="L201" s="2"/>
      <c r="M201" s="2"/>
      <c r="N201" s="2"/>
      <c r="O201" s="2"/>
      <c r="P201" s="2"/>
      <c r="Q201" s="2"/>
      <c r="R201" s="2"/>
      <c r="S201" s="2"/>
      <c r="T201" s="2"/>
      <c r="U201" s="2"/>
      <c r="V201" s="2"/>
      <c r="W201" s="2"/>
    </row>
    <row r="202" spans="1:23" ht="12.75">
      <c r="A202" s="25"/>
      <c r="B202" s="20"/>
      <c r="C202" s="19"/>
      <c r="D202" s="26"/>
      <c r="E202" s="19"/>
      <c r="F202" s="19"/>
      <c r="G202" s="27"/>
      <c r="H202" s="19"/>
      <c r="I202" s="3"/>
      <c r="J202" s="2"/>
      <c r="K202" s="2"/>
      <c r="L202" s="2"/>
      <c r="M202" s="2"/>
      <c r="N202" s="2"/>
      <c r="O202" s="2"/>
      <c r="P202" s="2"/>
      <c r="Q202" s="2"/>
      <c r="R202" s="2"/>
      <c r="S202" s="2"/>
      <c r="T202" s="2"/>
      <c r="U202" s="2"/>
      <c r="V202" s="2"/>
      <c r="W202" s="2"/>
    </row>
    <row r="203" spans="1:23" ht="14.25">
      <c r="A203" s="25"/>
      <c r="B203" s="20"/>
      <c r="C203" s="19"/>
      <c r="D203" s="28" t="s">
        <v>246</v>
      </c>
      <c r="E203" s="19"/>
      <c r="F203" s="19"/>
      <c r="G203" s="29"/>
      <c r="H203" s="19"/>
      <c r="I203" s="3"/>
      <c r="J203" s="2"/>
      <c r="K203" s="2"/>
      <c r="L203" s="2"/>
      <c r="M203" s="2"/>
      <c r="N203" s="2"/>
      <c r="O203" s="2"/>
      <c r="P203" s="2"/>
      <c r="Q203" s="2"/>
      <c r="R203" s="2"/>
      <c r="S203" s="2"/>
      <c r="T203" s="2"/>
      <c r="U203" s="2"/>
      <c r="V203" s="2"/>
      <c r="W203" s="2"/>
    </row>
    <row r="204" spans="1:23" ht="12.75">
      <c r="A204" s="25"/>
      <c r="B204" s="20"/>
      <c r="C204" s="19"/>
      <c r="D204" s="30"/>
      <c r="E204" s="19"/>
      <c r="F204" s="19"/>
      <c r="G204" s="19"/>
      <c r="H204" s="19"/>
      <c r="I204" s="3"/>
      <c r="J204" s="2"/>
      <c r="K204" s="2"/>
      <c r="L204" s="2"/>
      <c r="M204" s="2"/>
      <c r="N204" s="2"/>
      <c r="O204" s="2"/>
      <c r="P204" s="2"/>
      <c r="Q204" s="2"/>
      <c r="R204" s="2"/>
      <c r="S204" s="2"/>
      <c r="T204" s="2"/>
      <c r="U204" s="2"/>
      <c r="V204" s="2"/>
      <c r="W204" s="2"/>
    </row>
    <row r="205" spans="1:23" ht="15.75" customHeight="1">
      <c r="A205" s="21"/>
      <c r="B205" s="21"/>
      <c r="C205" s="21"/>
      <c r="D205" s="31"/>
      <c r="E205" s="21"/>
      <c r="F205" s="21"/>
      <c r="G205" s="21"/>
      <c r="H205" s="21"/>
      <c r="I205" s="2"/>
      <c r="J205" s="2"/>
      <c r="K205" s="2"/>
      <c r="L205" s="2"/>
      <c r="M205" s="2"/>
      <c r="N205" s="2"/>
      <c r="O205" s="2"/>
      <c r="P205" s="2"/>
      <c r="Q205" s="2"/>
      <c r="R205" s="2"/>
      <c r="S205" s="2"/>
      <c r="T205" s="2"/>
      <c r="U205" s="2"/>
      <c r="V205" s="2"/>
      <c r="W205" s="2"/>
    </row>
    <row r="206" spans="1:23" ht="15.75" customHeight="1">
      <c r="A206" s="21"/>
      <c r="B206" s="21"/>
      <c r="C206" s="21"/>
      <c r="D206" s="31"/>
      <c r="E206" s="21"/>
      <c r="F206" s="21"/>
      <c r="G206" s="21"/>
      <c r="H206" s="21"/>
      <c r="I206" s="2"/>
      <c r="J206" s="2"/>
      <c r="K206" s="2"/>
      <c r="L206" s="2"/>
      <c r="M206" s="2"/>
      <c r="N206" s="2"/>
      <c r="O206" s="2"/>
      <c r="P206" s="2"/>
      <c r="Q206" s="2"/>
      <c r="R206" s="2"/>
      <c r="S206" s="2"/>
      <c r="T206" s="2"/>
      <c r="U206" s="2"/>
      <c r="V206" s="2"/>
      <c r="W206" s="2"/>
    </row>
    <row r="207" spans="1:23" ht="15.75" customHeight="1">
      <c r="A207" s="21"/>
      <c r="B207" s="21"/>
      <c r="C207" s="21"/>
      <c r="D207" s="31"/>
      <c r="E207" s="21"/>
      <c r="F207" s="21"/>
      <c r="G207" s="21"/>
      <c r="H207" s="21"/>
      <c r="I207" s="2"/>
      <c r="J207" s="2"/>
      <c r="K207" s="2"/>
      <c r="L207" s="2"/>
      <c r="M207" s="2"/>
      <c r="N207" s="2"/>
      <c r="O207" s="2"/>
      <c r="P207" s="2"/>
      <c r="Q207" s="2"/>
      <c r="R207" s="2"/>
      <c r="S207" s="2"/>
      <c r="T207" s="2"/>
      <c r="U207" s="2"/>
      <c r="V207" s="2"/>
      <c r="W207" s="2"/>
    </row>
    <row r="208" spans="1:23" ht="15.75" customHeight="1">
      <c r="A208" s="21"/>
      <c r="B208" s="21"/>
      <c r="C208" s="21"/>
      <c r="D208" s="31"/>
      <c r="E208" s="21"/>
      <c r="F208" s="21"/>
      <c r="G208" s="21"/>
      <c r="H208" s="21"/>
      <c r="I208" s="2"/>
      <c r="J208" s="2"/>
      <c r="K208" s="2"/>
      <c r="L208" s="2"/>
      <c r="M208" s="2"/>
      <c r="N208" s="2"/>
      <c r="O208" s="2"/>
      <c r="P208" s="2"/>
      <c r="Q208" s="2"/>
      <c r="R208" s="2"/>
      <c r="S208" s="2"/>
      <c r="T208" s="2"/>
      <c r="U208" s="2"/>
      <c r="V208" s="2"/>
      <c r="W208" s="2"/>
    </row>
    <row r="209" spans="1:23" ht="15.75" customHeight="1">
      <c r="A209" s="21"/>
      <c r="B209" s="21"/>
      <c r="C209" s="21"/>
      <c r="D209" s="31"/>
      <c r="E209" s="21"/>
      <c r="F209" s="21"/>
      <c r="G209" s="21"/>
      <c r="H209" s="21"/>
      <c r="I209" s="2"/>
      <c r="J209" s="2"/>
      <c r="K209" s="2"/>
      <c r="L209" s="2"/>
      <c r="M209" s="2"/>
      <c r="N209" s="2"/>
      <c r="O209" s="2"/>
      <c r="P209" s="2"/>
      <c r="Q209" s="2"/>
      <c r="R209" s="2"/>
      <c r="S209" s="2"/>
      <c r="T209" s="2"/>
      <c r="U209" s="2"/>
      <c r="V209" s="2"/>
      <c r="W209" s="2"/>
    </row>
    <row r="210" spans="1:23" ht="15.75" customHeight="1">
      <c r="A210" s="21"/>
      <c r="B210" s="21"/>
      <c r="C210" s="21"/>
      <c r="D210" s="31"/>
      <c r="E210" s="21"/>
      <c r="F210" s="21"/>
      <c r="G210" s="21"/>
      <c r="H210" s="21"/>
      <c r="I210" s="2"/>
      <c r="J210" s="2"/>
      <c r="K210" s="2"/>
      <c r="L210" s="2"/>
      <c r="M210" s="2"/>
      <c r="N210" s="2"/>
      <c r="O210" s="2"/>
      <c r="P210" s="2"/>
      <c r="Q210" s="2"/>
      <c r="R210" s="2"/>
      <c r="S210" s="2"/>
      <c r="T210" s="2"/>
      <c r="U210" s="2"/>
      <c r="V210" s="2"/>
      <c r="W210" s="2"/>
    </row>
    <row r="211" spans="1:23" ht="15.75" customHeight="1">
      <c r="A211" s="21"/>
      <c r="B211" s="21"/>
      <c r="C211" s="21"/>
      <c r="D211" s="31"/>
      <c r="E211" s="21"/>
      <c r="F211" s="21"/>
      <c r="G211" s="21"/>
      <c r="H211" s="21"/>
      <c r="I211" s="2"/>
      <c r="J211" s="2"/>
      <c r="K211" s="2"/>
      <c r="L211" s="2"/>
      <c r="M211" s="2"/>
      <c r="N211" s="2"/>
      <c r="O211" s="2"/>
      <c r="P211" s="2"/>
      <c r="Q211" s="2"/>
      <c r="R211" s="2"/>
      <c r="S211" s="2"/>
      <c r="T211" s="2"/>
      <c r="U211" s="2"/>
      <c r="V211" s="2"/>
      <c r="W211" s="2"/>
    </row>
    <row r="212" spans="1:23" ht="15.75" customHeight="1">
      <c r="A212" s="21"/>
      <c r="B212" s="21"/>
      <c r="C212" s="21"/>
      <c r="D212" s="31"/>
      <c r="E212" s="21"/>
      <c r="F212" s="21"/>
      <c r="G212" s="21"/>
      <c r="H212" s="21"/>
      <c r="I212" s="2"/>
      <c r="J212" s="2"/>
      <c r="K212" s="2"/>
      <c r="L212" s="2"/>
      <c r="M212" s="2"/>
      <c r="N212" s="2"/>
      <c r="O212" s="2"/>
      <c r="P212" s="2"/>
      <c r="Q212" s="2"/>
      <c r="R212" s="2"/>
      <c r="S212" s="2"/>
      <c r="T212" s="2"/>
      <c r="U212" s="2"/>
      <c r="V212" s="2"/>
      <c r="W212" s="2"/>
    </row>
    <row r="213" spans="1:23" ht="15.75" customHeight="1">
      <c r="A213" s="21"/>
      <c r="B213" s="21"/>
      <c r="C213" s="21"/>
      <c r="D213" s="31"/>
      <c r="E213" s="21"/>
      <c r="F213" s="21"/>
      <c r="G213" s="21"/>
      <c r="H213" s="21"/>
      <c r="I213" s="2"/>
      <c r="J213" s="2"/>
      <c r="K213" s="2"/>
      <c r="L213" s="2"/>
      <c r="M213" s="2"/>
      <c r="N213" s="2"/>
      <c r="O213" s="2"/>
      <c r="P213" s="2"/>
      <c r="Q213" s="2"/>
      <c r="R213" s="2"/>
      <c r="S213" s="2"/>
      <c r="T213" s="2"/>
      <c r="U213" s="2"/>
      <c r="V213" s="2"/>
      <c r="W213" s="2"/>
    </row>
    <row r="214" spans="1:23" ht="15.75" customHeight="1">
      <c r="A214" s="21"/>
      <c r="B214" s="21"/>
      <c r="C214" s="21"/>
      <c r="D214" s="31"/>
      <c r="E214" s="21"/>
      <c r="F214" s="21"/>
      <c r="G214" s="21"/>
      <c r="H214" s="21"/>
      <c r="I214" s="2"/>
      <c r="J214" s="2"/>
      <c r="K214" s="2"/>
      <c r="L214" s="2"/>
      <c r="M214" s="2"/>
      <c r="N214" s="2"/>
      <c r="O214" s="2"/>
      <c r="P214" s="2"/>
      <c r="Q214" s="2"/>
      <c r="R214" s="2"/>
      <c r="S214" s="2"/>
      <c r="T214" s="2"/>
      <c r="U214" s="2"/>
      <c r="V214" s="2"/>
      <c r="W214" s="2"/>
    </row>
    <row r="215" spans="1:23" ht="15.75" customHeight="1">
      <c r="A215" s="21"/>
      <c r="B215" s="21"/>
      <c r="C215" s="21"/>
      <c r="D215" s="31"/>
      <c r="E215" s="21"/>
      <c r="F215" s="21"/>
      <c r="G215" s="21"/>
      <c r="H215" s="21"/>
      <c r="I215" s="2"/>
      <c r="J215" s="2"/>
      <c r="K215" s="2"/>
      <c r="L215" s="2"/>
      <c r="M215" s="2"/>
      <c r="N215" s="2"/>
      <c r="O215" s="2"/>
      <c r="P215" s="2"/>
      <c r="Q215" s="2"/>
      <c r="R215" s="2"/>
      <c r="S215" s="2"/>
      <c r="T215" s="2"/>
      <c r="U215" s="2"/>
      <c r="V215" s="2"/>
      <c r="W215" s="2"/>
    </row>
    <row r="216" spans="1:23" ht="15.75" customHeight="1">
      <c r="A216" s="21"/>
      <c r="B216" s="21"/>
      <c r="C216" s="21"/>
      <c r="D216" s="31"/>
      <c r="E216" s="21"/>
      <c r="F216" s="21"/>
      <c r="G216" s="21"/>
      <c r="H216" s="21"/>
      <c r="I216" s="2"/>
      <c r="J216" s="2"/>
      <c r="K216" s="2"/>
      <c r="L216" s="2"/>
      <c r="M216" s="2"/>
      <c r="N216" s="2"/>
      <c r="O216" s="2"/>
      <c r="P216" s="2"/>
      <c r="Q216" s="2"/>
      <c r="R216" s="2"/>
      <c r="S216" s="2"/>
      <c r="T216" s="2"/>
      <c r="U216" s="2"/>
      <c r="V216" s="2"/>
      <c r="W216" s="2"/>
    </row>
    <row r="217" spans="1:23" ht="15.75" customHeight="1">
      <c r="A217" s="21"/>
      <c r="B217" s="21"/>
      <c r="C217" s="21"/>
      <c r="D217" s="31"/>
      <c r="E217" s="21"/>
      <c r="F217" s="21"/>
      <c r="G217" s="21"/>
      <c r="H217" s="21"/>
      <c r="I217" s="2"/>
      <c r="J217" s="2"/>
      <c r="K217" s="2"/>
      <c r="L217" s="2"/>
      <c r="M217" s="2"/>
      <c r="N217" s="2"/>
      <c r="O217" s="2"/>
      <c r="P217" s="2"/>
      <c r="Q217" s="2"/>
      <c r="R217" s="2"/>
      <c r="S217" s="2"/>
      <c r="T217" s="2"/>
      <c r="U217" s="2"/>
      <c r="V217" s="2"/>
      <c r="W217" s="2"/>
    </row>
    <row r="218" spans="1:23" ht="15.75" customHeight="1">
      <c r="A218" s="21"/>
      <c r="B218" s="21"/>
      <c r="C218" s="21"/>
      <c r="D218" s="31"/>
      <c r="E218" s="21"/>
      <c r="F218" s="21"/>
      <c r="G218" s="21"/>
      <c r="H218" s="21"/>
      <c r="I218" s="2"/>
      <c r="J218" s="2"/>
      <c r="K218" s="2"/>
      <c r="L218" s="2"/>
      <c r="M218" s="2"/>
      <c r="N218" s="2"/>
      <c r="O218" s="2"/>
      <c r="P218" s="2"/>
      <c r="Q218" s="2"/>
      <c r="R218" s="2"/>
      <c r="S218" s="2"/>
      <c r="T218" s="2"/>
      <c r="U218" s="2"/>
      <c r="V218" s="2"/>
      <c r="W218" s="2"/>
    </row>
    <row r="219" spans="1:23" ht="15.75" customHeight="1">
      <c r="A219" s="21"/>
      <c r="B219" s="21"/>
      <c r="C219" s="21"/>
      <c r="D219" s="31"/>
      <c r="E219" s="21"/>
      <c r="F219" s="21"/>
      <c r="G219" s="21"/>
      <c r="H219" s="21"/>
      <c r="I219" s="2"/>
      <c r="J219" s="2"/>
      <c r="K219" s="2"/>
      <c r="L219" s="2"/>
      <c r="M219" s="2"/>
      <c r="N219" s="2"/>
      <c r="O219" s="2"/>
      <c r="P219" s="2"/>
      <c r="Q219" s="2"/>
      <c r="R219" s="2"/>
      <c r="S219" s="2"/>
      <c r="T219" s="2"/>
      <c r="U219" s="2"/>
      <c r="V219" s="2"/>
      <c r="W219" s="2"/>
    </row>
    <row r="220" spans="1:23" ht="15.75" customHeight="1">
      <c r="A220" s="21"/>
      <c r="B220" s="21"/>
      <c r="C220" s="21"/>
      <c r="D220" s="31"/>
      <c r="E220" s="21"/>
      <c r="F220" s="21"/>
      <c r="G220" s="21"/>
      <c r="H220" s="21"/>
      <c r="I220" s="2"/>
      <c r="J220" s="2"/>
      <c r="K220" s="2"/>
      <c r="L220" s="2"/>
      <c r="M220" s="2"/>
      <c r="N220" s="2"/>
      <c r="O220" s="2"/>
      <c r="P220" s="2"/>
      <c r="Q220" s="2"/>
      <c r="R220" s="2"/>
      <c r="S220" s="2"/>
      <c r="T220" s="2"/>
      <c r="U220" s="2"/>
      <c r="V220" s="2"/>
      <c r="W220" s="2"/>
    </row>
    <row r="221" spans="1:23" ht="15.75" customHeight="1">
      <c r="A221" s="21"/>
      <c r="B221" s="21"/>
      <c r="C221" s="21"/>
      <c r="D221" s="31"/>
      <c r="E221" s="21"/>
      <c r="F221" s="21"/>
      <c r="G221" s="21"/>
      <c r="H221" s="21"/>
      <c r="I221" s="2"/>
      <c r="J221" s="2"/>
      <c r="K221" s="2"/>
      <c r="L221" s="2"/>
      <c r="M221" s="2"/>
      <c r="N221" s="2"/>
      <c r="O221" s="2"/>
      <c r="P221" s="2"/>
      <c r="Q221" s="2"/>
      <c r="R221" s="2"/>
      <c r="S221" s="2"/>
      <c r="T221" s="2"/>
      <c r="U221" s="2"/>
      <c r="V221" s="2"/>
      <c r="W221" s="2"/>
    </row>
    <row r="222" spans="1:23" ht="15.75" customHeight="1">
      <c r="A222" s="21"/>
      <c r="B222" s="21"/>
      <c r="C222" s="21"/>
      <c r="D222" s="31"/>
      <c r="E222" s="21"/>
      <c r="F222" s="21"/>
      <c r="G222" s="21"/>
      <c r="H222" s="21"/>
      <c r="I222" s="2"/>
      <c r="J222" s="2"/>
      <c r="K222" s="2"/>
      <c r="L222" s="2"/>
      <c r="M222" s="2"/>
      <c r="N222" s="2"/>
      <c r="O222" s="2"/>
      <c r="P222" s="2"/>
      <c r="Q222" s="2"/>
      <c r="R222" s="2"/>
      <c r="S222" s="2"/>
      <c r="T222" s="2"/>
      <c r="U222" s="2"/>
      <c r="V222" s="2"/>
      <c r="W222" s="2"/>
    </row>
    <row r="223" spans="1:23" ht="15.75" customHeight="1">
      <c r="A223" s="21"/>
      <c r="B223" s="21"/>
      <c r="C223" s="21"/>
      <c r="D223" s="31"/>
      <c r="E223" s="21"/>
      <c r="F223" s="21"/>
      <c r="G223" s="21"/>
      <c r="H223" s="21"/>
      <c r="I223" s="2"/>
      <c r="J223" s="2"/>
      <c r="K223" s="2"/>
      <c r="L223" s="2"/>
      <c r="M223" s="2"/>
      <c r="N223" s="2"/>
      <c r="O223" s="2"/>
      <c r="P223" s="2"/>
      <c r="Q223" s="2"/>
      <c r="R223" s="2"/>
      <c r="S223" s="2"/>
      <c r="T223" s="2"/>
      <c r="U223" s="2"/>
      <c r="V223" s="2"/>
      <c r="W223" s="2"/>
    </row>
    <row r="224" spans="1:23" ht="15.75" customHeight="1">
      <c r="A224" s="21"/>
      <c r="B224" s="21"/>
      <c r="C224" s="21"/>
      <c r="D224" s="31"/>
      <c r="E224" s="21"/>
      <c r="F224" s="21"/>
      <c r="G224" s="21"/>
      <c r="H224" s="21"/>
      <c r="I224" s="2"/>
      <c r="J224" s="2"/>
      <c r="K224" s="2"/>
      <c r="L224" s="2"/>
      <c r="M224" s="2"/>
      <c r="N224" s="2"/>
      <c r="O224" s="2"/>
      <c r="P224" s="2"/>
      <c r="Q224" s="2"/>
      <c r="R224" s="2"/>
      <c r="S224" s="2"/>
      <c r="T224" s="2"/>
      <c r="U224" s="2"/>
      <c r="V224" s="2"/>
      <c r="W224" s="2"/>
    </row>
    <row r="225" spans="1:23" ht="15.75" customHeight="1">
      <c r="A225" s="21"/>
      <c r="B225" s="21"/>
      <c r="C225" s="21"/>
      <c r="D225" s="31"/>
      <c r="E225" s="21"/>
      <c r="F225" s="21"/>
      <c r="G225" s="21"/>
      <c r="H225" s="21"/>
      <c r="I225" s="2"/>
      <c r="J225" s="2"/>
      <c r="K225" s="2"/>
      <c r="L225" s="2"/>
      <c r="M225" s="2"/>
      <c r="N225" s="2"/>
      <c r="O225" s="2"/>
      <c r="P225" s="2"/>
      <c r="Q225" s="2"/>
      <c r="R225" s="2"/>
      <c r="S225" s="2"/>
      <c r="T225" s="2"/>
      <c r="U225" s="2"/>
      <c r="V225" s="2"/>
      <c r="W225" s="2"/>
    </row>
    <row r="226" spans="1:23" ht="15.75" customHeight="1">
      <c r="A226" s="21"/>
      <c r="B226" s="21"/>
      <c r="C226" s="21"/>
      <c r="D226" s="31"/>
      <c r="E226" s="21"/>
      <c r="F226" s="21"/>
      <c r="G226" s="21"/>
      <c r="H226" s="21"/>
      <c r="I226" s="2"/>
      <c r="J226" s="2"/>
      <c r="K226" s="2"/>
      <c r="L226" s="2"/>
      <c r="M226" s="2"/>
      <c r="N226" s="2"/>
      <c r="O226" s="2"/>
      <c r="P226" s="2"/>
      <c r="Q226" s="2"/>
      <c r="R226" s="2"/>
      <c r="S226" s="2"/>
      <c r="T226" s="2"/>
      <c r="U226" s="2"/>
      <c r="V226" s="2"/>
      <c r="W226" s="2"/>
    </row>
    <row r="227" spans="1:23" ht="15.75" customHeight="1">
      <c r="A227" s="21"/>
      <c r="B227" s="21"/>
      <c r="C227" s="21"/>
      <c r="D227" s="31"/>
      <c r="E227" s="21"/>
      <c r="F227" s="21"/>
      <c r="G227" s="21"/>
      <c r="H227" s="21"/>
      <c r="I227" s="2"/>
      <c r="J227" s="2"/>
      <c r="K227" s="2"/>
      <c r="L227" s="2"/>
      <c r="M227" s="2"/>
      <c r="N227" s="2"/>
      <c r="O227" s="2"/>
      <c r="P227" s="2"/>
      <c r="Q227" s="2"/>
      <c r="R227" s="2"/>
      <c r="S227" s="2"/>
      <c r="T227" s="2"/>
      <c r="U227" s="2"/>
      <c r="V227" s="2"/>
      <c r="W227" s="2"/>
    </row>
    <row r="228" spans="1:23" ht="15.75" customHeight="1">
      <c r="A228" s="21"/>
      <c r="B228" s="21"/>
      <c r="C228" s="21"/>
      <c r="D228" s="31"/>
      <c r="E228" s="21"/>
      <c r="F228" s="21"/>
      <c r="G228" s="21"/>
      <c r="H228" s="21"/>
      <c r="I228" s="2"/>
      <c r="J228" s="2"/>
      <c r="K228" s="2"/>
      <c r="L228" s="2"/>
      <c r="M228" s="2"/>
      <c r="N228" s="2"/>
      <c r="O228" s="2"/>
      <c r="P228" s="2"/>
      <c r="Q228" s="2"/>
      <c r="R228" s="2"/>
      <c r="S228" s="2"/>
      <c r="T228" s="2"/>
      <c r="U228" s="2"/>
      <c r="V228" s="2"/>
      <c r="W228" s="2"/>
    </row>
    <row r="229" spans="1:23" ht="15.75" customHeight="1">
      <c r="A229" s="21"/>
      <c r="B229" s="21"/>
      <c r="C229" s="21"/>
      <c r="D229" s="31"/>
      <c r="E229" s="21"/>
      <c r="F229" s="21"/>
      <c r="G229" s="21"/>
      <c r="H229" s="21"/>
      <c r="I229" s="2"/>
      <c r="J229" s="2"/>
      <c r="K229" s="2"/>
      <c r="L229" s="2"/>
      <c r="M229" s="2"/>
      <c r="N229" s="2"/>
      <c r="O229" s="2"/>
      <c r="P229" s="2"/>
      <c r="Q229" s="2"/>
      <c r="R229" s="2"/>
      <c r="S229" s="2"/>
      <c r="T229" s="2"/>
      <c r="U229" s="2"/>
      <c r="V229" s="2"/>
      <c r="W229" s="2"/>
    </row>
    <row r="230" spans="1:23" ht="15.75" customHeight="1">
      <c r="A230" s="21"/>
      <c r="B230" s="21"/>
      <c r="C230" s="21"/>
      <c r="D230" s="31"/>
      <c r="E230" s="21"/>
      <c r="F230" s="21"/>
      <c r="G230" s="21"/>
      <c r="H230" s="21"/>
      <c r="I230" s="2"/>
      <c r="J230" s="2"/>
      <c r="K230" s="2"/>
      <c r="L230" s="2"/>
      <c r="M230" s="2"/>
      <c r="N230" s="2"/>
      <c r="O230" s="2"/>
      <c r="P230" s="2"/>
      <c r="Q230" s="2"/>
      <c r="R230" s="2"/>
      <c r="S230" s="2"/>
      <c r="T230" s="2"/>
      <c r="U230" s="2"/>
      <c r="V230" s="2"/>
      <c r="W230" s="2"/>
    </row>
    <row r="231" spans="1:23" ht="15.75" customHeight="1">
      <c r="A231" s="21"/>
      <c r="B231" s="21"/>
      <c r="C231" s="21"/>
      <c r="D231" s="31"/>
      <c r="E231" s="21"/>
      <c r="F231" s="21"/>
      <c r="G231" s="21"/>
      <c r="H231" s="21"/>
      <c r="I231" s="2"/>
      <c r="J231" s="2"/>
      <c r="K231" s="2"/>
      <c r="L231" s="2"/>
      <c r="M231" s="2"/>
      <c r="N231" s="2"/>
      <c r="O231" s="2"/>
      <c r="P231" s="2"/>
      <c r="Q231" s="2"/>
      <c r="R231" s="2"/>
      <c r="S231" s="2"/>
      <c r="T231" s="2"/>
      <c r="U231" s="2"/>
      <c r="V231" s="2"/>
      <c r="W231" s="2"/>
    </row>
    <row r="232" spans="1:23" ht="15.75" customHeight="1">
      <c r="A232" s="21"/>
      <c r="B232" s="21"/>
      <c r="C232" s="21"/>
      <c r="D232" s="31"/>
      <c r="E232" s="21"/>
      <c r="F232" s="21"/>
      <c r="G232" s="21"/>
      <c r="H232" s="21"/>
      <c r="I232" s="2"/>
      <c r="J232" s="2"/>
      <c r="K232" s="2"/>
      <c r="L232" s="2"/>
      <c r="M232" s="2"/>
      <c r="N232" s="2"/>
      <c r="O232" s="2"/>
      <c r="P232" s="2"/>
      <c r="Q232" s="2"/>
      <c r="R232" s="2"/>
      <c r="S232" s="2"/>
      <c r="T232" s="2"/>
      <c r="U232" s="2"/>
      <c r="V232" s="2"/>
      <c r="W232" s="2"/>
    </row>
    <row r="233" spans="1:23" ht="15.75" customHeight="1">
      <c r="A233" s="21"/>
      <c r="B233" s="21"/>
      <c r="C233" s="21"/>
      <c r="D233" s="31"/>
      <c r="E233" s="21"/>
      <c r="F233" s="21"/>
      <c r="G233" s="21"/>
      <c r="H233" s="21"/>
      <c r="I233" s="2"/>
      <c r="J233" s="2"/>
      <c r="K233" s="2"/>
      <c r="L233" s="2"/>
      <c r="M233" s="2"/>
      <c r="N233" s="2"/>
      <c r="O233" s="2"/>
      <c r="P233" s="2"/>
      <c r="Q233" s="2"/>
      <c r="R233" s="2"/>
      <c r="S233" s="2"/>
      <c r="T233" s="2"/>
      <c r="U233" s="2"/>
      <c r="V233" s="2"/>
      <c r="W233" s="2"/>
    </row>
    <row r="234" spans="1:23" ht="15.75" customHeight="1">
      <c r="A234" s="21"/>
      <c r="B234" s="21"/>
      <c r="C234" s="21"/>
      <c r="D234" s="31"/>
      <c r="E234" s="21"/>
      <c r="F234" s="21"/>
      <c r="G234" s="21"/>
      <c r="H234" s="21"/>
      <c r="I234" s="2"/>
      <c r="J234" s="2"/>
      <c r="K234" s="2"/>
      <c r="L234" s="2"/>
      <c r="M234" s="2"/>
      <c r="N234" s="2"/>
      <c r="O234" s="2"/>
      <c r="P234" s="2"/>
      <c r="Q234" s="2"/>
      <c r="R234" s="2"/>
      <c r="S234" s="2"/>
      <c r="T234" s="2"/>
      <c r="U234" s="2"/>
      <c r="V234" s="2"/>
      <c r="W234" s="2"/>
    </row>
    <row r="235" spans="1:23" ht="15.75" customHeight="1">
      <c r="A235" s="21"/>
      <c r="B235" s="21"/>
      <c r="C235" s="21"/>
      <c r="D235" s="31"/>
      <c r="E235" s="21"/>
      <c r="F235" s="21"/>
      <c r="G235" s="21"/>
      <c r="H235" s="21"/>
      <c r="I235" s="2"/>
      <c r="J235" s="2"/>
      <c r="K235" s="2"/>
      <c r="L235" s="2"/>
      <c r="M235" s="2"/>
      <c r="N235" s="2"/>
      <c r="O235" s="2"/>
      <c r="P235" s="2"/>
      <c r="Q235" s="2"/>
      <c r="R235" s="2"/>
      <c r="S235" s="2"/>
      <c r="T235" s="2"/>
      <c r="U235" s="2"/>
      <c r="V235" s="2"/>
      <c r="W235" s="2"/>
    </row>
    <row r="236" spans="1:23" ht="15.75" customHeight="1">
      <c r="A236" s="21"/>
      <c r="B236" s="21"/>
      <c r="C236" s="21"/>
      <c r="D236" s="31"/>
      <c r="E236" s="21"/>
      <c r="F236" s="21"/>
      <c r="G236" s="21"/>
      <c r="H236" s="21"/>
      <c r="I236" s="2"/>
      <c r="J236" s="2"/>
      <c r="K236" s="2"/>
      <c r="L236" s="2"/>
      <c r="M236" s="2"/>
      <c r="N236" s="2"/>
      <c r="O236" s="2"/>
      <c r="P236" s="2"/>
      <c r="Q236" s="2"/>
      <c r="R236" s="2"/>
      <c r="S236" s="2"/>
      <c r="T236" s="2"/>
      <c r="U236" s="2"/>
      <c r="V236" s="2"/>
      <c r="W236" s="2"/>
    </row>
    <row r="237" spans="1:23" ht="15.75" customHeight="1">
      <c r="A237" s="21"/>
      <c r="B237" s="21"/>
      <c r="C237" s="21"/>
      <c r="D237" s="31"/>
      <c r="E237" s="21"/>
      <c r="F237" s="21"/>
      <c r="G237" s="21"/>
      <c r="H237" s="21"/>
      <c r="I237" s="2"/>
      <c r="J237" s="2"/>
      <c r="K237" s="2"/>
      <c r="L237" s="2"/>
      <c r="M237" s="2"/>
      <c r="N237" s="2"/>
      <c r="O237" s="2"/>
      <c r="P237" s="2"/>
      <c r="Q237" s="2"/>
      <c r="R237" s="2"/>
      <c r="S237" s="2"/>
      <c r="T237" s="2"/>
      <c r="U237" s="2"/>
      <c r="V237" s="2"/>
      <c r="W237" s="2"/>
    </row>
    <row r="238" spans="1:23" ht="15.75" customHeight="1">
      <c r="A238" s="21"/>
      <c r="B238" s="21"/>
      <c r="C238" s="21"/>
      <c r="D238" s="31"/>
      <c r="E238" s="21"/>
      <c r="F238" s="21"/>
      <c r="G238" s="21"/>
      <c r="H238" s="21"/>
      <c r="I238" s="2"/>
      <c r="J238" s="2"/>
      <c r="K238" s="2"/>
      <c r="L238" s="2"/>
      <c r="M238" s="2"/>
      <c r="N238" s="2"/>
      <c r="O238" s="2"/>
      <c r="P238" s="2"/>
      <c r="Q238" s="2"/>
      <c r="R238" s="2"/>
      <c r="S238" s="2"/>
      <c r="T238" s="2"/>
      <c r="U238" s="2"/>
      <c r="V238" s="2"/>
      <c r="W238" s="2"/>
    </row>
    <row r="239" spans="1:23" ht="15.75" customHeight="1">
      <c r="A239" s="21"/>
      <c r="B239" s="21"/>
      <c r="C239" s="21"/>
      <c r="D239" s="31"/>
      <c r="E239" s="21"/>
      <c r="F239" s="21"/>
      <c r="G239" s="21"/>
      <c r="H239" s="21"/>
      <c r="I239" s="2"/>
      <c r="J239" s="2"/>
      <c r="K239" s="2"/>
      <c r="L239" s="2"/>
      <c r="M239" s="2"/>
      <c r="N239" s="2"/>
      <c r="O239" s="2"/>
      <c r="P239" s="2"/>
      <c r="Q239" s="2"/>
      <c r="R239" s="2"/>
      <c r="S239" s="2"/>
      <c r="T239" s="2"/>
      <c r="U239" s="2"/>
      <c r="V239" s="2"/>
      <c r="W239" s="2"/>
    </row>
    <row r="240" spans="1:23" ht="15.75" customHeight="1">
      <c r="A240" s="21"/>
      <c r="B240" s="21"/>
      <c r="C240" s="21"/>
      <c r="D240" s="31"/>
      <c r="E240" s="21"/>
      <c r="F240" s="21"/>
      <c r="G240" s="21"/>
      <c r="H240" s="21"/>
      <c r="I240" s="2"/>
      <c r="J240" s="2"/>
      <c r="K240" s="2"/>
      <c r="L240" s="2"/>
      <c r="M240" s="2"/>
      <c r="N240" s="2"/>
      <c r="O240" s="2"/>
      <c r="P240" s="2"/>
      <c r="Q240" s="2"/>
      <c r="R240" s="2"/>
      <c r="S240" s="2"/>
      <c r="T240" s="2"/>
      <c r="U240" s="2"/>
      <c r="V240" s="2"/>
      <c r="W240" s="2"/>
    </row>
    <row r="241" spans="1:23" ht="15.75" customHeight="1">
      <c r="A241" s="21"/>
      <c r="B241" s="21"/>
      <c r="C241" s="21"/>
      <c r="D241" s="31"/>
      <c r="E241" s="21"/>
      <c r="F241" s="21"/>
      <c r="G241" s="21"/>
      <c r="H241" s="21"/>
      <c r="I241" s="2"/>
      <c r="J241" s="2"/>
      <c r="K241" s="2"/>
      <c r="L241" s="2"/>
      <c r="M241" s="2"/>
      <c r="N241" s="2"/>
      <c r="O241" s="2"/>
      <c r="P241" s="2"/>
      <c r="Q241" s="2"/>
      <c r="R241" s="2"/>
      <c r="S241" s="2"/>
      <c r="T241" s="2"/>
      <c r="U241" s="2"/>
      <c r="V241" s="2"/>
      <c r="W241" s="2"/>
    </row>
    <row r="242" spans="1:23" ht="15.75" customHeight="1">
      <c r="A242" s="21"/>
      <c r="B242" s="21"/>
      <c r="C242" s="21"/>
      <c r="D242" s="31"/>
      <c r="E242" s="21"/>
      <c r="F242" s="21"/>
      <c r="G242" s="21"/>
      <c r="H242" s="21"/>
      <c r="I242" s="2"/>
      <c r="J242" s="2"/>
      <c r="K242" s="2"/>
      <c r="L242" s="2"/>
      <c r="M242" s="2"/>
      <c r="N242" s="2"/>
      <c r="O242" s="2"/>
      <c r="P242" s="2"/>
      <c r="Q242" s="2"/>
      <c r="R242" s="2"/>
      <c r="S242" s="2"/>
      <c r="T242" s="2"/>
      <c r="U242" s="2"/>
      <c r="V242" s="2"/>
      <c r="W242" s="2"/>
    </row>
    <row r="243" spans="1:23" ht="15.75" customHeight="1">
      <c r="A243" s="21"/>
      <c r="B243" s="21"/>
      <c r="C243" s="21"/>
      <c r="D243" s="31"/>
      <c r="E243" s="21"/>
      <c r="F243" s="21"/>
      <c r="G243" s="21"/>
      <c r="H243" s="21"/>
      <c r="I243" s="2"/>
      <c r="J243" s="2"/>
      <c r="K243" s="2"/>
      <c r="L243" s="2"/>
      <c r="M243" s="2"/>
      <c r="N243" s="2"/>
      <c r="O243" s="2"/>
      <c r="P243" s="2"/>
      <c r="Q243" s="2"/>
      <c r="R243" s="2"/>
      <c r="S243" s="2"/>
      <c r="T243" s="2"/>
      <c r="U243" s="2"/>
      <c r="V243" s="2"/>
      <c r="W243" s="2"/>
    </row>
    <row r="244" spans="1:23" ht="15.75" customHeight="1">
      <c r="A244" s="21"/>
      <c r="B244" s="21"/>
      <c r="C244" s="21"/>
      <c r="D244" s="31"/>
      <c r="E244" s="21"/>
      <c r="F244" s="21"/>
      <c r="G244" s="21"/>
      <c r="H244" s="21"/>
      <c r="I244" s="2"/>
      <c r="J244" s="2"/>
      <c r="K244" s="2"/>
      <c r="L244" s="2"/>
      <c r="M244" s="2"/>
      <c r="N244" s="2"/>
      <c r="O244" s="2"/>
      <c r="P244" s="2"/>
      <c r="Q244" s="2"/>
      <c r="R244" s="2"/>
      <c r="S244" s="2"/>
      <c r="T244" s="2"/>
      <c r="U244" s="2"/>
      <c r="V244" s="2"/>
      <c r="W244" s="2"/>
    </row>
    <row r="245" spans="1:23" ht="15.75" customHeight="1">
      <c r="A245" s="21"/>
      <c r="B245" s="21"/>
      <c r="C245" s="21"/>
      <c r="D245" s="31"/>
      <c r="E245" s="21"/>
      <c r="F245" s="21"/>
      <c r="G245" s="21"/>
      <c r="H245" s="21"/>
      <c r="I245" s="2"/>
      <c r="J245" s="2"/>
      <c r="K245" s="2"/>
      <c r="L245" s="2"/>
      <c r="M245" s="2"/>
      <c r="N245" s="2"/>
      <c r="O245" s="2"/>
      <c r="P245" s="2"/>
      <c r="Q245" s="2"/>
      <c r="R245" s="2"/>
      <c r="S245" s="2"/>
      <c r="T245" s="2"/>
      <c r="U245" s="2"/>
      <c r="V245" s="2"/>
      <c r="W245" s="2"/>
    </row>
    <row r="246" spans="1:23" ht="15.75" customHeight="1">
      <c r="A246" s="21"/>
      <c r="B246" s="21"/>
      <c r="C246" s="21"/>
      <c r="D246" s="31"/>
      <c r="E246" s="21"/>
      <c r="F246" s="21"/>
      <c r="G246" s="21"/>
      <c r="H246" s="21"/>
      <c r="I246" s="2"/>
      <c r="J246" s="2"/>
      <c r="K246" s="2"/>
      <c r="L246" s="2"/>
      <c r="M246" s="2"/>
      <c r="N246" s="2"/>
      <c r="O246" s="2"/>
      <c r="P246" s="2"/>
      <c r="Q246" s="2"/>
      <c r="R246" s="2"/>
      <c r="S246" s="2"/>
      <c r="T246" s="2"/>
      <c r="U246" s="2"/>
      <c r="V246" s="2"/>
      <c r="W246" s="2"/>
    </row>
    <row r="247" spans="1:23" ht="15.75" customHeight="1">
      <c r="A247" s="21"/>
      <c r="B247" s="21"/>
      <c r="C247" s="21"/>
      <c r="D247" s="31"/>
      <c r="E247" s="21"/>
      <c r="F247" s="21"/>
      <c r="G247" s="21"/>
      <c r="H247" s="21"/>
      <c r="I247" s="2"/>
      <c r="J247" s="2"/>
      <c r="K247" s="2"/>
      <c r="L247" s="2"/>
      <c r="M247" s="2"/>
      <c r="N247" s="2"/>
      <c r="O247" s="2"/>
      <c r="P247" s="2"/>
      <c r="Q247" s="2"/>
      <c r="R247" s="2"/>
      <c r="S247" s="2"/>
      <c r="T247" s="2"/>
      <c r="U247" s="2"/>
      <c r="V247" s="2"/>
      <c r="W247" s="2"/>
    </row>
    <row r="248" spans="1:23" ht="15.75" customHeight="1">
      <c r="A248" s="21"/>
      <c r="B248" s="21"/>
      <c r="C248" s="21"/>
      <c r="D248" s="31"/>
      <c r="E248" s="21"/>
      <c r="F248" s="21"/>
      <c r="G248" s="21"/>
      <c r="H248" s="21"/>
      <c r="I248" s="2"/>
      <c r="J248" s="2"/>
      <c r="K248" s="2"/>
      <c r="L248" s="2"/>
      <c r="M248" s="2"/>
      <c r="N248" s="2"/>
      <c r="O248" s="2"/>
      <c r="P248" s="2"/>
      <c r="Q248" s="2"/>
      <c r="R248" s="2"/>
      <c r="S248" s="2"/>
      <c r="T248" s="2"/>
      <c r="U248" s="2"/>
      <c r="V248" s="2"/>
      <c r="W248" s="2"/>
    </row>
    <row r="249" spans="1:23" ht="15.75" customHeight="1">
      <c r="A249" s="21"/>
      <c r="B249" s="21"/>
      <c r="C249" s="21"/>
      <c r="D249" s="31"/>
      <c r="E249" s="21"/>
      <c r="F249" s="21"/>
      <c r="G249" s="21"/>
      <c r="H249" s="21"/>
      <c r="I249" s="2"/>
      <c r="J249" s="2"/>
      <c r="K249" s="2"/>
      <c r="L249" s="2"/>
      <c r="M249" s="2"/>
      <c r="N249" s="2"/>
      <c r="O249" s="2"/>
      <c r="P249" s="2"/>
      <c r="Q249" s="2"/>
      <c r="R249" s="2"/>
      <c r="S249" s="2"/>
      <c r="T249" s="2"/>
      <c r="U249" s="2"/>
      <c r="V249" s="2"/>
      <c r="W249" s="2"/>
    </row>
    <row r="250" spans="1:23" ht="15.75" customHeight="1">
      <c r="A250" s="21"/>
      <c r="B250" s="21"/>
      <c r="C250" s="21"/>
      <c r="D250" s="31"/>
      <c r="E250" s="21"/>
      <c r="F250" s="21"/>
      <c r="G250" s="21"/>
      <c r="H250" s="21"/>
      <c r="I250" s="2"/>
      <c r="J250" s="2"/>
      <c r="K250" s="2"/>
      <c r="L250" s="2"/>
      <c r="M250" s="2"/>
      <c r="N250" s="2"/>
      <c r="O250" s="2"/>
      <c r="P250" s="2"/>
      <c r="Q250" s="2"/>
      <c r="R250" s="2"/>
      <c r="S250" s="2"/>
      <c r="T250" s="2"/>
      <c r="U250" s="2"/>
      <c r="V250" s="2"/>
      <c r="W250" s="2"/>
    </row>
    <row r="251" spans="1:23" ht="15.75" customHeight="1">
      <c r="A251" s="21"/>
      <c r="B251" s="21"/>
      <c r="C251" s="21"/>
      <c r="D251" s="31"/>
      <c r="E251" s="21"/>
      <c r="F251" s="21"/>
      <c r="G251" s="21"/>
      <c r="H251" s="21"/>
      <c r="I251" s="2"/>
      <c r="J251" s="2"/>
      <c r="K251" s="2"/>
      <c r="L251" s="2"/>
      <c r="M251" s="2"/>
      <c r="N251" s="2"/>
      <c r="O251" s="2"/>
      <c r="P251" s="2"/>
      <c r="Q251" s="2"/>
      <c r="R251" s="2"/>
      <c r="S251" s="2"/>
      <c r="T251" s="2"/>
      <c r="U251" s="2"/>
      <c r="V251" s="2"/>
      <c r="W251" s="2"/>
    </row>
    <row r="252" spans="1:23" ht="15.75" customHeight="1">
      <c r="A252" s="21"/>
      <c r="B252" s="21"/>
      <c r="C252" s="21"/>
      <c r="D252" s="31"/>
      <c r="E252" s="21"/>
      <c r="F252" s="21"/>
      <c r="G252" s="21"/>
      <c r="H252" s="21"/>
      <c r="I252" s="2"/>
      <c r="J252" s="2"/>
      <c r="K252" s="2"/>
      <c r="L252" s="2"/>
      <c r="M252" s="2"/>
      <c r="N252" s="2"/>
      <c r="O252" s="2"/>
      <c r="P252" s="2"/>
      <c r="Q252" s="2"/>
      <c r="R252" s="2"/>
      <c r="S252" s="2"/>
      <c r="T252" s="2"/>
      <c r="U252" s="2"/>
      <c r="V252" s="2"/>
      <c r="W252" s="2"/>
    </row>
    <row r="253" spans="1:23" ht="15.75" customHeight="1">
      <c r="A253" s="21"/>
      <c r="B253" s="21"/>
      <c r="C253" s="21"/>
      <c r="D253" s="31"/>
      <c r="E253" s="21"/>
      <c r="F253" s="21"/>
      <c r="G253" s="21"/>
      <c r="H253" s="21"/>
      <c r="I253" s="2"/>
      <c r="J253" s="2"/>
      <c r="K253" s="2"/>
      <c r="L253" s="2"/>
      <c r="M253" s="2"/>
      <c r="N253" s="2"/>
      <c r="O253" s="2"/>
      <c r="P253" s="2"/>
      <c r="Q253" s="2"/>
      <c r="R253" s="2"/>
      <c r="S253" s="2"/>
      <c r="T253" s="2"/>
      <c r="U253" s="2"/>
      <c r="V253" s="2"/>
      <c r="W253" s="2"/>
    </row>
    <row r="254" spans="1:23" ht="15.75" customHeight="1">
      <c r="A254" s="21"/>
      <c r="B254" s="21"/>
      <c r="C254" s="21"/>
      <c r="D254" s="31"/>
      <c r="E254" s="21"/>
      <c r="F254" s="21"/>
      <c r="G254" s="21"/>
      <c r="H254" s="21"/>
      <c r="I254" s="2"/>
      <c r="J254" s="2"/>
      <c r="K254" s="2"/>
      <c r="L254" s="2"/>
      <c r="M254" s="2"/>
      <c r="N254" s="2"/>
      <c r="O254" s="2"/>
      <c r="P254" s="2"/>
      <c r="Q254" s="2"/>
      <c r="R254" s="2"/>
      <c r="S254" s="2"/>
      <c r="T254" s="2"/>
      <c r="U254" s="2"/>
      <c r="V254" s="2"/>
      <c r="W254" s="2"/>
    </row>
    <row r="255" spans="1:23" ht="15.75" customHeight="1">
      <c r="A255" s="21"/>
      <c r="B255" s="21"/>
      <c r="C255" s="21"/>
      <c r="D255" s="31"/>
      <c r="E255" s="21"/>
      <c r="F255" s="21"/>
      <c r="G255" s="21"/>
      <c r="H255" s="21"/>
      <c r="I255" s="2"/>
      <c r="J255" s="2"/>
      <c r="K255" s="2"/>
      <c r="L255" s="2"/>
      <c r="M255" s="2"/>
      <c r="N255" s="2"/>
      <c r="O255" s="2"/>
      <c r="P255" s="2"/>
      <c r="Q255" s="2"/>
      <c r="R255" s="2"/>
      <c r="S255" s="2"/>
      <c r="T255" s="2"/>
      <c r="U255" s="2"/>
      <c r="V255" s="2"/>
      <c r="W255" s="2"/>
    </row>
    <row r="256" spans="1:23" ht="15.75" customHeight="1">
      <c r="A256" s="21"/>
      <c r="B256" s="21"/>
      <c r="C256" s="21"/>
      <c r="D256" s="31"/>
      <c r="E256" s="21"/>
      <c r="F256" s="21"/>
      <c r="G256" s="21"/>
      <c r="H256" s="21"/>
      <c r="I256" s="2"/>
      <c r="J256" s="2"/>
      <c r="K256" s="2"/>
      <c r="L256" s="2"/>
      <c r="M256" s="2"/>
      <c r="N256" s="2"/>
      <c r="O256" s="2"/>
      <c r="P256" s="2"/>
      <c r="Q256" s="2"/>
      <c r="R256" s="2"/>
      <c r="S256" s="2"/>
      <c r="T256" s="2"/>
      <c r="U256" s="2"/>
      <c r="V256" s="2"/>
      <c r="W256" s="2"/>
    </row>
    <row r="257" spans="1:23" ht="15.75" customHeight="1">
      <c r="A257" s="21"/>
      <c r="B257" s="21"/>
      <c r="C257" s="21"/>
      <c r="D257" s="31"/>
      <c r="E257" s="21"/>
      <c r="F257" s="21"/>
      <c r="G257" s="21"/>
      <c r="H257" s="21"/>
      <c r="I257" s="2"/>
      <c r="J257" s="2"/>
      <c r="K257" s="2"/>
      <c r="L257" s="2"/>
      <c r="M257" s="2"/>
      <c r="N257" s="2"/>
      <c r="O257" s="2"/>
      <c r="P257" s="2"/>
      <c r="Q257" s="2"/>
      <c r="R257" s="2"/>
      <c r="S257" s="2"/>
      <c r="T257" s="2"/>
      <c r="U257" s="2"/>
      <c r="V257" s="2"/>
      <c r="W257" s="2"/>
    </row>
    <row r="258" spans="1:23" ht="15.75" customHeight="1">
      <c r="A258" s="21"/>
      <c r="B258" s="21"/>
      <c r="C258" s="21"/>
      <c r="D258" s="31"/>
      <c r="E258" s="21"/>
      <c r="F258" s="21"/>
      <c r="G258" s="21"/>
      <c r="H258" s="21"/>
      <c r="I258" s="2"/>
      <c r="J258" s="2"/>
      <c r="K258" s="2"/>
      <c r="L258" s="2"/>
      <c r="M258" s="2"/>
      <c r="N258" s="2"/>
      <c r="O258" s="2"/>
      <c r="P258" s="2"/>
      <c r="Q258" s="2"/>
      <c r="R258" s="2"/>
      <c r="S258" s="2"/>
      <c r="T258" s="2"/>
      <c r="U258" s="2"/>
      <c r="V258" s="2"/>
      <c r="W258" s="2"/>
    </row>
    <row r="259" spans="1:23" ht="15.75" customHeight="1">
      <c r="A259" s="21"/>
      <c r="B259" s="21"/>
      <c r="C259" s="21"/>
      <c r="D259" s="31"/>
      <c r="E259" s="21"/>
      <c r="F259" s="21"/>
      <c r="G259" s="21"/>
      <c r="H259" s="21"/>
      <c r="I259" s="2"/>
      <c r="J259" s="2"/>
      <c r="K259" s="2"/>
      <c r="L259" s="2"/>
      <c r="M259" s="2"/>
      <c r="N259" s="2"/>
      <c r="O259" s="2"/>
      <c r="P259" s="2"/>
      <c r="Q259" s="2"/>
      <c r="R259" s="2"/>
      <c r="S259" s="2"/>
      <c r="T259" s="2"/>
      <c r="U259" s="2"/>
      <c r="V259" s="2"/>
      <c r="W259" s="2"/>
    </row>
    <row r="260" spans="1:23" ht="15.75" customHeight="1">
      <c r="A260" s="21"/>
      <c r="B260" s="21"/>
      <c r="C260" s="21"/>
      <c r="D260" s="31"/>
      <c r="E260" s="21"/>
      <c r="F260" s="21"/>
      <c r="G260" s="21"/>
      <c r="H260" s="21"/>
      <c r="I260" s="2"/>
      <c r="J260" s="2"/>
      <c r="K260" s="2"/>
      <c r="L260" s="2"/>
      <c r="M260" s="2"/>
      <c r="N260" s="2"/>
      <c r="O260" s="2"/>
      <c r="P260" s="2"/>
      <c r="Q260" s="2"/>
      <c r="R260" s="2"/>
      <c r="S260" s="2"/>
      <c r="T260" s="2"/>
      <c r="U260" s="2"/>
      <c r="V260" s="2"/>
      <c r="W260" s="2"/>
    </row>
    <row r="261" spans="1:23" ht="15.75" customHeight="1">
      <c r="A261" s="21"/>
      <c r="B261" s="21"/>
      <c r="C261" s="21"/>
      <c r="D261" s="31"/>
      <c r="E261" s="21"/>
      <c r="F261" s="21"/>
      <c r="G261" s="21"/>
      <c r="H261" s="2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2" r:id="rId69" xr:uid="{00000000-0004-0000-0000-000044000000}"/>
    <hyperlink ref="B73" r:id="rId70" xr:uid="{00000000-0004-0000-0000-000045000000}"/>
    <hyperlink ref="B74" r:id="rId71" xr:uid="{00000000-0004-0000-0000-000046000000}"/>
    <hyperlink ref="B75" r:id="rId72" xr:uid="{00000000-0004-0000-0000-000047000000}"/>
    <hyperlink ref="B76" r:id="rId73" xr:uid="{00000000-0004-0000-0000-000048000000}"/>
    <hyperlink ref="B77" r:id="rId74" xr:uid="{00000000-0004-0000-0000-000049000000}"/>
    <hyperlink ref="B78" r:id="rId75" xr:uid="{00000000-0004-0000-0000-00004A000000}"/>
    <hyperlink ref="B79" r:id="rId76" xr:uid="{00000000-0004-0000-0000-00004B000000}"/>
    <hyperlink ref="B80" r:id="rId77" xr:uid="{00000000-0004-0000-0000-00004C000000}"/>
    <hyperlink ref="B81"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6" r:id="rId90" xr:uid="{00000000-0004-0000-0000-000059000000}"/>
    <hyperlink ref="B97" r:id="rId91" xr:uid="{00000000-0004-0000-0000-00005A000000}"/>
    <hyperlink ref="B99" r:id="rId92" xr:uid="{00000000-0004-0000-0000-00005B000000}"/>
    <hyperlink ref="B100" r:id="rId93" xr:uid="{00000000-0004-0000-0000-00005C000000}"/>
    <hyperlink ref="B101" r:id="rId94" xr:uid="{00000000-0004-0000-0000-00005D000000}"/>
    <hyperlink ref="B103" r:id="rId95" xr:uid="{00000000-0004-0000-0000-00005E000000}"/>
    <hyperlink ref="B104" r:id="rId96" xr:uid="{00000000-0004-0000-0000-00005F000000}"/>
    <hyperlink ref="B106" r:id="rId97" xr:uid="{00000000-0004-0000-0000-000060000000}"/>
    <hyperlink ref="B107" r:id="rId98" xr:uid="{00000000-0004-0000-0000-000061000000}"/>
    <hyperlink ref="B108" r:id="rId99" xr:uid="{00000000-0004-0000-0000-000062000000}"/>
    <hyperlink ref="B109" r:id="rId100" xr:uid="{00000000-0004-0000-0000-000063000000}"/>
    <hyperlink ref="B110" r:id="rId101" xr:uid="{00000000-0004-0000-0000-000064000000}"/>
    <hyperlink ref="B111" r:id="rId102" xr:uid="{00000000-0004-0000-0000-000065000000}"/>
    <hyperlink ref="B112" r:id="rId103" xr:uid="{00000000-0004-0000-0000-000066000000}"/>
    <hyperlink ref="B113"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9"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8" r:id="rId117" xr:uid="{00000000-0004-0000-0000-000074000000}"/>
    <hyperlink ref="B129" r:id="rId118" xr:uid="{00000000-0004-0000-0000-000075000000}"/>
    <hyperlink ref="B131" r:id="rId119" xr:uid="{00000000-0004-0000-0000-000076000000}"/>
    <hyperlink ref="B132" r:id="rId120" xr:uid="{00000000-0004-0000-0000-000077000000}"/>
    <hyperlink ref="B133" r:id="rId121" xr:uid="{00000000-0004-0000-0000-000078000000}"/>
    <hyperlink ref="B134" r:id="rId122" xr:uid="{00000000-0004-0000-0000-000079000000}"/>
    <hyperlink ref="B135" r:id="rId123" xr:uid="{00000000-0004-0000-0000-00007A000000}"/>
    <hyperlink ref="B136" r:id="rId124" xr:uid="{00000000-0004-0000-0000-00007B000000}"/>
    <hyperlink ref="B137" r:id="rId125" xr:uid="{00000000-0004-0000-0000-00007C000000}"/>
    <hyperlink ref="B138" r:id="rId126" xr:uid="{00000000-0004-0000-0000-00007D000000}"/>
    <hyperlink ref="B139" r:id="rId127" xr:uid="{00000000-0004-0000-0000-00007E000000}"/>
    <hyperlink ref="B140" r:id="rId128" xr:uid="{00000000-0004-0000-0000-00007F000000}"/>
    <hyperlink ref="B141" r:id="rId129" xr:uid="{00000000-0004-0000-0000-000080000000}"/>
    <hyperlink ref="B142" r:id="rId130" xr:uid="{00000000-0004-0000-0000-000081000000}"/>
    <hyperlink ref="B143" r:id="rId131" xr:uid="{00000000-0004-0000-0000-000082000000}"/>
    <hyperlink ref="B144" r:id="rId132" xr:uid="{00000000-0004-0000-0000-000083000000}"/>
    <hyperlink ref="B145" r:id="rId133" xr:uid="{00000000-0004-0000-0000-000084000000}"/>
    <hyperlink ref="B146" r:id="rId134" xr:uid="{00000000-0004-0000-0000-000085000000}"/>
    <hyperlink ref="B147" r:id="rId135" xr:uid="{00000000-0004-0000-0000-000086000000}"/>
    <hyperlink ref="B148" r:id="rId136" xr:uid="{00000000-0004-0000-0000-000087000000}"/>
    <hyperlink ref="B149" r:id="rId137" xr:uid="{00000000-0004-0000-0000-000088000000}"/>
    <hyperlink ref="B150" r:id="rId138" xr:uid="{00000000-0004-0000-0000-000089000000}"/>
    <hyperlink ref="B151" r:id="rId139" xr:uid="{00000000-0004-0000-0000-00008A000000}"/>
    <hyperlink ref="B154" r:id="rId140" xr:uid="{00000000-0004-0000-0000-00008B000000}"/>
    <hyperlink ref="B155" r:id="rId141" xr:uid="{00000000-0004-0000-0000-00008C000000}"/>
    <hyperlink ref="B156" r:id="rId142" xr:uid="{00000000-0004-0000-0000-00008D000000}"/>
    <hyperlink ref="B157" r:id="rId143" xr:uid="{00000000-0004-0000-0000-00008E000000}"/>
    <hyperlink ref="B159" r:id="rId144" xr:uid="{00000000-0004-0000-0000-00008F000000}"/>
    <hyperlink ref="B160" r:id="rId145" xr:uid="{00000000-0004-0000-0000-000090000000}"/>
    <hyperlink ref="B161" r:id="rId146" xr:uid="{00000000-0004-0000-0000-000091000000}"/>
    <hyperlink ref="B162" r:id="rId147" xr:uid="{00000000-0004-0000-0000-000092000000}"/>
    <hyperlink ref="B163" r:id="rId148" xr:uid="{00000000-0004-0000-0000-000093000000}"/>
    <hyperlink ref="B164" r:id="rId149" xr:uid="{00000000-0004-0000-0000-000094000000}"/>
    <hyperlink ref="B165" r:id="rId150" xr:uid="{00000000-0004-0000-0000-000095000000}"/>
    <hyperlink ref="B166" r:id="rId151" xr:uid="{00000000-0004-0000-0000-000096000000}"/>
    <hyperlink ref="B167" r:id="rId152" xr:uid="{00000000-0004-0000-0000-000097000000}"/>
    <hyperlink ref="B168" r:id="rId153" xr:uid="{00000000-0004-0000-0000-000098000000}"/>
    <hyperlink ref="B169" r:id="rId154" xr:uid="{00000000-0004-0000-0000-000099000000}"/>
    <hyperlink ref="B171" r:id="rId155" xr:uid="{00000000-0004-0000-0000-00009A000000}"/>
    <hyperlink ref="B172" r:id="rId156" xr:uid="{00000000-0004-0000-0000-00009B000000}"/>
    <hyperlink ref="B173" r:id="rId157" xr:uid="{00000000-0004-0000-0000-00009C000000}"/>
    <hyperlink ref="B174" r:id="rId158" xr:uid="{00000000-0004-0000-0000-00009D000000}"/>
    <hyperlink ref="B175" r:id="rId159" xr:uid="{00000000-0004-0000-0000-00009E000000}"/>
    <hyperlink ref="B176" r:id="rId160" xr:uid="{00000000-0004-0000-0000-00009F000000}"/>
    <hyperlink ref="B177" r:id="rId161" xr:uid="{00000000-0004-0000-0000-0000A0000000}"/>
    <hyperlink ref="B178" r:id="rId162" xr:uid="{00000000-0004-0000-0000-0000A1000000}"/>
    <hyperlink ref="B179" r:id="rId163" xr:uid="{00000000-0004-0000-0000-0000A2000000}"/>
    <hyperlink ref="B180" r:id="rId164" xr:uid="{00000000-0004-0000-0000-0000A3000000}"/>
    <hyperlink ref="B181" r:id="rId165" xr:uid="{00000000-0004-0000-0000-0000A4000000}"/>
    <hyperlink ref="B182" r:id="rId166" xr:uid="{00000000-0004-0000-0000-0000A5000000}"/>
    <hyperlink ref="B183" r:id="rId167" xr:uid="{00000000-0004-0000-0000-0000A6000000}"/>
    <hyperlink ref="B184" r:id="rId168" xr:uid="{00000000-0004-0000-0000-0000A7000000}"/>
    <hyperlink ref="B185" r:id="rId169" xr:uid="{00000000-0004-0000-0000-0000A8000000}"/>
    <hyperlink ref="B186" r:id="rId170" xr:uid="{00000000-0004-0000-0000-0000A9000000}"/>
    <hyperlink ref="B187" r:id="rId171" xr:uid="{00000000-0004-0000-0000-0000AA000000}"/>
    <hyperlink ref="B188" r:id="rId172" xr:uid="{00000000-0004-0000-0000-0000AB000000}"/>
    <hyperlink ref="B189" r:id="rId173" xr:uid="{00000000-0004-0000-0000-0000AC000000}"/>
    <hyperlink ref="B190" r:id="rId174" xr:uid="{00000000-0004-0000-0000-0000AD000000}"/>
    <hyperlink ref="B191" r:id="rId175" xr:uid="{00000000-0004-0000-0000-0000AE000000}"/>
    <hyperlink ref="B192" r:id="rId176" xr:uid="{00000000-0004-0000-0000-0000AF000000}"/>
    <hyperlink ref="B193" r:id="rId177" xr:uid="{00000000-0004-0000-0000-0000B0000000}"/>
    <hyperlink ref="B194" r:id="rId178" xr:uid="{00000000-0004-0000-0000-0000B1000000}"/>
    <hyperlink ref="B195" r:id="rId179" xr:uid="{00000000-0004-0000-0000-0000B2000000}"/>
    <hyperlink ref="B196" r:id="rId180" xr:uid="{00000000-0004-0000-0000-0000B3000000}"/>
    <hyperlink ref="B198" r:id="rId181" xr:uid="{00000000-0004-0000-0000-0000B4000000}"/>
    <hyperlink ref="B199" r:id="rId182" xr:uid="{00000000-0004-0000-0000-0000B5000000}"/>
    <hyperlink ref="B200" r:id="rId183" xr:uid="{00000000-0004-0000-0000-0000B6000000}"/>
    <hyperlink ref="B201" r:id="rId184" xr:uid="{00000000-0004-0000-0000-0000B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53CA-6240-46A5-80AF-D0D63B33FCD3}">
  <dimension ref="A1:AD328"/>
  <sheetViews>
    <sheetView workbookViewId="0">
      <selection activeCell="F2" sqref="F2"/>
    </sheetView>
  </sheetViews>
  <sheetFormatPr defaultRowHeight="12.75"/>
  <cols>
    <col min="1" max="1" width="13.5703125" style="22" bestFit="1" customWidth="1"/>
    <col min="2" max="2" width="33.85546875" style="22" customWidth="1"/>
    <col min="3" max="3" width="12.5703125" style="22"/>
    <col min="4" max="4" width="24.5703125" style="22" bestFit="1" customWidth="1"/>
    <col min="6" max="7" width="18.7109375" bestFit="1" customWidth="1"/>
    <col min="12" max="13" width="18.7109375" bestFit="1" customWidth="1"/>
  </cols>
  <sheetData>
    <row r="1" spans="1:30" ht="16.5" thickTop="1" thickBot="1">
      <c r="A1" s="15" t="s">
        <v>2</v>
      </c>
      <c r="B1" s="14" t="s">
        <v>1</v>
      </c>
      <c r="C1" s="15" t="s">
        <v>4</v>
      </c>
      <c r="D1" s="15" t="s">
        <v>247</v>
      </c>
      <c r="E1" s="2"/>
      <c r="F1" s="1" t="s">
        <v>248</v>
      </c>
      <c r="G1" s="1" t="s">
        <v>250</v>
      </c>
      <c r="H1" s="2"/>
      <c r="I1" s="2"/>
      <c r="J1" s="2"/>
      <c r="K1" s="2"/>
      <c r="L1" s="2"/>
      <c r="M1" s="2"/>
      <c r="N1" s="2"/>
      <c r="O1" s="2"/>
      <c r="P1" s="2"/>
      <c r="Q1" s="2"/>
      <c r="R1" s="2"/>
      <c r="S1" s="2"/>
      <c r="T1" s="2"/>
      <c r="U1" s="2"/>
      <c r="V1" s="2"/>
      <c r="W1" s="2"/>
      <c r="X1" s="2"/>
      <c r="Y1" s="2"/>
      <c r="Z1" s="2"/>
      <c r="AA1" s="2"/>
      <c r="AB1" s="2"/>
      <c r="AC1" s="2"/>
      <c r="AD1" s="2"/>
    </row>
    <row r="2" spans="1:30" ht="13.5" thickTop="1">
      <c r="A2" s="18" t="s">
        <v>10</v>
      </c>
      <c r="B2" s="18" t="s">
        <v>9</v>
      </c>
      <c r="C2" s="18">
        <v>7</v>
      </c>
      <c r="D2" s="18" t="str">
        <f>IF(SUMIF($A$2:$A$201,A2,$C$2:$C$201)&gt;=69,"Si","No")</f>
        <v>Si</v>
      </c>
      <c r="E2" s="2"/>
      <c r="F2" s="1" t="s">
        <v>104</v>
      </c>
      <c r="G2" s="1">
        <v>80</v>
      </c>
      <c r="H2" s="2"/>
      <c r="I2" s="2"/>
      <c r="J2" s="2"/>
      <c r="K2" s="2"/>
      <c r="L2" s="2"/>
      <c r="M2" s="2"/>
      <c r="N2" s="2"/>
      <c r="O2" s="2"/>
      <c r="P2" s="2"/>
      <c r="Q2" s="2"/>
      <c r="R2" s="2"/>
      <c r="S2" s="2"/>
      <c r="T2" s="2"/>
      <c r="U2" s="2"/>
      <c r="V2" s="2"/>
      <c r="W2" s="2"/>
      <c r="X2" s="2"/>
      <c r="Y2" s="2"/>
      <c r="Z2" s="2"/>
      <c r="AA2" s="2"/>
      <c r="AB2" s="2"/>
      <c r="AC2" s="2"/>
      <c r="AD2" s="2"/>
    </row>
    <row r="3" spans="1:30">
      <c r="A3" s="18" t="s">
        <v>13</v>
      </c>
      <c r="B3" s="18" t="s">
        <v>12</v>
      </c>
      <c r="C3" s="18">
        <v>2</v>
      </c>
      <c r="D3" s="18" t="str">
        <f>IF(SUMIF($A$2:$A$201,A3,$C$2:$C$201)&gt;=69,"Si","No")</f>
        <v>No</v>
      </c>
      <c r="E3" s="2"/>
      <c r="F3" s="1" t="s">
        <v>59</v>
      </c>
      <c r="G3" s="1">
        <v>83</v>
      </c>
      <c r="H3" s="2"/>
      <c r="I3" s="2"/>
      <c r="J3" s="2"/>
      <c r="K3" s="2"/>
      <c r="L3" s="2"/>
      <c r="M3" s="2"/>
      <c r="N3" s="2"/>
      <c r="O3" s="2"/>
      <c r="P3" s="2"/>
      <c r="Q3" s="2"/>
      <c r="R3" s="2"/>
      <c r="S3" s="2"/>
      <c r="T3" s="2"/>
      <c r="U3" s="2"/>
      <c r="V3" s="2"/>
      <c r="W3" s="2"/>
      <c r="X3" s="2"/>
      <c r="Y3" s="2"/>
      <c r="Z3" s="2"/>
      <c r="AA3" s="2"/>
      <c r="AB3" s="2"/>
      <c r="AC3" s="2"/>
      <c r="AD3" s="2"/>
    </row>
    <row r="4" spans="1:30">
      <c r="A4" s="18" t="s">
        <v>10</v>
      </c>
      <c r="B4" s="18" t="s">
        <v>15</v>
      </c>
      <c r="C4" s="18">
        <v>6</v>
      </c>
      <c r="D4" s="18" t="str">
        <f t="shared" ref="D4:D67" si="0">IF(SUMIF($A$2:$A$201,A4,$C$2:$C$201)&gt;=69,"Si","No")</f>
        <v>Si</v>
      </c>
      <c r="E4" s="2"/>
      <c r="F4" s="1" t="s">
        <v>31</v>
      </c>
      <c r="G4" s="1">
        <v>46</v>
      </c>
      <c r="H4" s="2"/>
      <c r="I4" s="2"/>
      <c r="J4" s="2"/>
      <c r="K4" s="2"/>
      <c r="L4" s="2"/>
      <c r="M4" s="2"/>
      <c r="N4" s="2"/>
      <c r="O4" s="2"/>
      <c r="P4" s="2"/>
      <c r="Q4" s="2"/>
      <c r="R4" s="2"/>
      <c r="S4" s="2"/>
      <c r="T4" s="2"/>
      <c r="U4" s="2"/>
      <c r="V4" s="2"/>
      <c r="W4" s="2"/>
      <c r="X4" s="2"/>
      <c r="Y4" s="2"/>
      <c r="Z4" s="2"/>
      <c r="AA4" s="2"/>
      <c r="AB4" s="2"/>
      <c r="AC4" s="2"/>
      <c r="AD4" s="2"/>
    </row>
    <row r="5" spans="1:30">
      <c r="A5" s="18" t="s">
        <v>18</v>
      </c>
      <c r="B5" s="18" t="s">
        <v>17</v>
      </c>
      <c r="C5" s="18">
        <v>1</v>
      </c>
      <c r="D5" s="18" t="str">
        <f t="shared" si="0"/>
        <v>No</v>
      </c>
      <c r="E5" s="2"/>
      <c r="F5" s="1" t="s">
        <v>50</v>
      </c>
      <c r="G5" s="1">
        <v>74</v>
      </c>
      <c r="H5" s="2"/>
      <c r="I5" s="2"/>
      <c r="J5" s="2"/>
      <c r="K5" s="2"/>
      <c r="L5" s="2"/>
      <c r="M5" s="2"/>
      <c r="N5" s="2"/>
      <c r="O5" s="2"/>
      <c r="P5" s="2"/>
      <c r="Q5" s="2"/>
      <c r="R5" s="2"/>
      <c r="S5" s="2"/>
      <c r="T5" s="2"/>
      <c r="U5" s="2"/>
      <c r="V5" s="2"/>
      <c r="W5" s="2"/>
      <c r="X5" s="2"/>
      <c r="Y5" s="2"/>
      <c r="Z5" s="2"/>
      <c r="AA5" s="2"/>
      <c r="AB5" s="2"/>
      <c r="AC5" s="2"/>
      <c r="AD5" s="2"/>
    </row>
    <row r="6" spans="1:30">
      <c r="A6" s="18" t="s">
        <v>10</v>
      </c>
      <c r="B6" s="18" t="s">
        <v>9</v>
      </c>
      <c r="C6" s="18">
        <v>9</v>
      </c>
      <c r="D6" s="18" t="str">
        <f t="shared" si="0"/>
        <v>Si</v>
      </c>
      <c r="E6" s="2"/>
      <c r="F6" s="1" t="s">
        <v>22</v>
      </c>
      <c r="G6" s="1">
        <v>70</v>
      </c>
      <c r="H6" s="2"/>
      <c r="I6" s="2"/>
      <c r="J6" s="2"/>
      <c r="K6" s="2"/>
      <c r="L6" s="2"/>
      <c r="M6" s="2"/>
      <c r="N6" s="2"/>
      <c r="O6" s="2"/>
      <c r="P6" s="2"/>
      <c r="Q6" s="2"/>
      <c r="R6" s="2"/>
      <c r="S6" s="2"/>
      <c r="T6" s="2"/>
      <c r="U6" s="2"/>
      <c r="V6" s="2"/>
      <c r="W6" s="2"/>
      <c r="X6" s="2"/>
      <c r="Y6" s="2"/>
      <c r="Z6" s="2"/>
      <c r="AA6" s="2"/>
      <c r="AB6" s="2"/>
      <c r="AC6" s="2"/>
      <c r="AD6" s="2"/>
    </row>
    <row r="7" spans="1:30">
      <c r="A7" s="18" t="s">
        <v>22</v>
      </c>
      <c r="B7" s="18" t="s">
        <v>21</v>
      </c>
      <c r="C7" s="18">
        <v>1</v>
      </c>
      <c r="D7" s="18" t="str">
        <f t="shared" si="0"/>
        <v>Si</v>
      </c>
      <c r="E7" s="2"/>
      <c r="F7" s="1" t="s">
        <v>35</v>
      </c>
      <c r="G7" s="1">
        <v>81</v>
      </c>
      <c r="H7" s="2"/>
      <c r="I7" s="2"/>
      <c r="J7" s="2"/>
      <c r="K7" s="2"/>
      <c r="L7" s="2"/>
      <c r="M7" s="2"/>
      <c r="N7" s="2"/>
      <c r="O7" s="2"/>
      <c r="P7" s="2"/>
      <c r="Q7" s="2"/>
      <c r="R7" s="2"/>
      <c r="S7" s="2"/>
      <c r="T7" s="2"/>
      <c r="U7" s="2"/>
      <c r="V7" s="2"/>
      <c r="W7" s="2"/>
      <c r="X7" s="2"/>
      <c r="Y7" s="2"/>
      <c r="Z7" s="2"/>
      <c r="AA7" s="2"/>
      <c r="AB7" s="2"/>
      <c r="AC7" s="2"/>
      <c r="AD7" s="2"/>
    </row>
    <row r="8" spans="1:30">
      <c r="A8" s="18" t="s">
        <v>25</v>
      </c>
      <c r="B8" s="18" t="s">
        <v>24</v>
      </c>
      <c r="C8" s="18">
        <v>3</v>
      </c>
      <c r="D8" s="18" t="str">
        <f t="shared" si="0"/>
        <v>No</v>
      </c>
      <c r="E8" s="2"/>
      <c r="F8" s="1" t="s">
        <v>47</v>
      </c>
      <c r="G8" s="1">
        <v>54</v>
      </c>
      <c r="H8" s="2"/>
      <c r="I8" s="2"/>
      <c r="J8" s="2"/>
      <c r="K8" s="2"/>
      <c r="L8" s="2"/>
      <c r="M8" s="2"/>
      <c r="N8" s="2"/>
      <c r="O8" s="2"/>
      <c r="P8" s="2"/>
      <c r="Q8" s="2"/>
      <c r="R8" s="2"/>
      <c r="S8" s="2"/>
      <c r="T8" s="2"/>
      <c r="U8" s="2"/>
      <c r="V8" s="2"/>
      <c r="W8" s="2"/>
      <c r="X8" s="2"/>
      <c r="Y8" s="2"/>
      <c r="Z8" s="2"/>
      <c r="AA8" s="2"/>
      <c r="AB8" s="2"/>
      <c r="AC8" s="2"/>
      <c r="AD8" s="2"/>
    </row>
    <row r="9" spans="1:30">
      <c r="A9" s="18" t="s">
        <v>28</v>
      </c>
      <c r="B9" s="18" t="s">
        <v>27</v>
      </c>
      <c r="C9" s="18">
        <v>4</v>
      </c>
      <c r="D9" s="18" t="str">
        <f t="shared" si="0"/>
        <v>No</v>
      </c>
      <c r="E9" s="2"/>
      <c r="F9" s="1" t="s">
        <v>10</v>
      </c>
      <c r="G9" s="1">
        <v>111</v>
      </c>
      <c r="H9" s="2"/>
      <c r="I9" s="2"/>
      <c r="J9" s="2"/>
      <c r="K9" s="2"/>
      <c r="L9" s="2"/>
      <c r="M9" s="2"/>
      <c r="N9" s="2"/>
      <c r="O9" s="2"/>
      <c r="P9" s="2"/>
      <c r="Q9" s="2"/>
      <c r="R9" s="2"/>
      <c r="S9" s="2"/>
      <c r="T9" s="2"/>
      <c r="U9" s="2"/>
      <c r="V9" s="2"/>
      <c r="W9" s="2"/>
      <c r="X9" s="2"/>
      <c r="Y9" s="2"/>
      <c r="Z9" s="2"/>
      <c r="AA9" s="2"/>
      <c r="AB9" s="2"/>
      <c r="AC9" s="2"/>
      <c r="AD9" s="2"/>
    </row>
    <row r="10" spans="1:30">
      <c r="A10" s="18" t="s">
        <v>31</v>
      </c>
      <c r="B10" s="18" t="s">
        <v>30</v>
      </c>
      <c r="C10" s="18">
        <v>10</v>
      </c>
      <c r="D10" s="18" t="str">
        <f t="shared" si="0"/>
        <v>No</v>
      </c>
      <c r="E10" s="2"/>
      <c r="F10" s="1" t="s">
        <v>13</v>
      </c>
      <c r="G10" s="1">
        <v>40</v>
      </c>
      <c r="H10" s="2"/>
      <c r="I10" s="2"/>
      <c r="J10" s="2"/>
      <c r="K10" s="2"/>
      <c r="L10" s="2"/>
      <c r="M10" s="2"/>
      <c r="N10" s="2"/>
      <c r="O10" s="2"/>
      <c r="P10" s="2"/>
      <c r="Q10" s="2"/>
      <c r="R10" s="2"/>
      <c r="S10" s="2"/>
      <c r="T10" s="2"/>
      <c r="U10" s="2"/>
      <c r="V10" s="2"/>
      <c r="W10" s="2"/>
      <c r="X10" s="2"/>
      <c r="Y10" s="2"/>
      <c r="Z10" s="2"/>
      <c r="AA10" s="2"/>
      <c r="AB10" s="2"/>
      <c r="AC10" s="2"/>
      <c r="AD10" s="2"/>
    </row>
    <row r="11" spans="1:30">
      <c r="A11" s="18" t="s">
        <v>22</v>
      </c>
      <c r="B11" s="18" t="s">
        <v>21</v>
      </c>
      <c r="C11" s="18">
        <v>6</v>
      </c>
      <c r="D11" s="18" t="str">
        <f t="shared" si="0"/>
        <v>Si</v>
      </c>
      <c r="E11" s="2"/>
      <c r="F11" s="1" t="s">
        <v>44</v>
      </c>
      <c r="G11" s="1">
        <v>43</v>
      </c>
      <c r="H11" s="2"/>
      <c r="I11" s="2"/>
      <c r="J11" s="2"/>
      <c r="K11" s="2"/>
      <c r="L11" s="2"/>
      <c r="M11" s="2"/>
      <c r="N11" s="2"/>
      <c r="O11" s="2"/>
      <c r="P11" s="2"/>
      <c r="Q11" s="2"/>
      <c r="R11" s="2"/>
      <c r="S11" s="2"/>
      <c r="T11" s="2"/>
      <c r="U11" s="2"/>
      <c r="V11" s="2"/>
      <c r="W11" s="2"/>
      <c r="X11" s="2"/>
      <c r="Y11" s="2"/>
      <c r="Z11" s="2"/>
      <c r="AA11" s="2"/>
      <c r="AB11" s="2"/>
      <c r="AC11" s="2"/>
      <c r="AD11" s="2"/>
    </row>
    <row r="12" spans="1:30">
      <c r="A12" s="18" t="s">
        <v>35</v>
      </c>
      <c r="B12" s="18" t="s">
        <v>34</v>
      </c>
      <c r="C12" s="18">
        <v>5</v>
      </c>
      <c r="D12" s="18" t="str">
        <f t="shared" si="0"/>
        <v>Si</v>
      </c>
      <c r="E12" s="2"/>
      <c r="F12" s="1" t="s">
        <v>40</v>
      </c>
      <c r="G12" s="1">
        <v>35</v>
      </c>
      <c r="H12" s="2"/>
      <c r="I12" s="2"/>
      <c r="J12" s="2"/>
      <c r="K12" s="2"/>
      <c r="L12" s="2"/>
      <c r="M12" s="2"/>
      <c r="N12" s="2"/>
      <c r="O12" s="2"/>
      <c r="P12" s="2"/>
      <c r="Q12" s="2"/>
      <c r="R12" s="2"/>
      <c r="S12" s="2"/>
      <c r="T12" s="2"/>
      <c r="U12" s="2"/>
      <c r="V12" s="2"/>
      <c r="W12" s="2"/>
      <c r="X12" s="2"/>
      <c r="Y12" s="2"/>
      <c r="Z12" s="2"/>
      <c r="AA12" s="2"/>
      <c r="AB12" s="2"/>
      <c r="AC12" s="2"/>
      <c r="AD12" s="2"/>
    </row>
    <row r="13" spans="1:30">
      <c r="A13" s="18" t="s">
        <v>10</v>
      </c>
      <c r="B13" s="18" t="s">
        <v>9</v>
      </c>
      <c r="C13" s="18">
        <v>10</v>
      </c>
      <c r="D13" s="18" t="str">
        <f t="shared" si="0"/>
        <v>Si</v>
      </c>
      <c r="E13" s="2"/>
      <c r="F13" s="1" t="s">
        <v>28</v>
      </c>
      <c r="G13" s="1">
        <v>34</v>
      </c>
      <c r="H13" s="2"/>
      <c r="I13" s="2"/>
      <c r="J13" s="2"/>
      <c r="K13" s="2"/>
      <c r="L13" s="2"/>
      <c r="M13" s="2"/>
      <c r="N13" s="2"/>
      <c r="O13" s="2"/>
      <c r="P13" s="2"/>
      <c r="Q13" s="2"/>
      <c r="R13" s="2"/>
      <c r="S13" s="2"/>
      <c r="T13" s="2"/>
      <c r="U13" s="2"/>
      <c r="V13" s="2"/>
      <c r="W13" s="2"/>
      <c r="X13" s="2"/>
      <c r="Y13" s="2"/>
      <c r="Z13" s="2"/>
      <c r="AA13" s="2"/>
      <c r="AB13" s="2"/>
      <c r="AC13" s="2"/>
      <c r="AD13" s="2"/>
    </row>
    <row r="14" spans="1:30">
      <c r="A14" s="18" t="s">
        <v>10</v>
      </c>
      <c r="B14" s="18" t="s">
        <v>9</v>
      </c>
      <c r="C14" s="18">
        <v>8</v>
      </c>
      <c r="D14" s="18" t="str">
        <f t="shared" si="0"/>
        <v>Si</v>
      </c>
      <c r="E14" s="2"/>
      <c r="F14" s="1" t="s">
        <v>25</v>
      </c>
      <c r="G14" s="1">
        <v>36</v>
      </c>
      <c r="H14" s="2"/>
      <c r="I14" s="2"/>
      <c r="J14" s="2"/>
      <c r="K14" s="2"/>
      <c r="L14" s="2"/>
      <c r="M14" s="2"/>
      <c r="N14" s="2"/>
      <c r="O14" s="2"/>
      <c r="P14" s="2"/>
      <c r="Q14" s="2"/>
      <c r="R14" s="2"/>
      <c r="S14" s="2"/>
      <c r="T14" s="2"/>
      <c r="U14" s="2"/>
      <c r="V14" s="2"/>
      <c r="W14" s="2"/>
      <c r="X14" s="2"/>
      <c r="Y14" s="2"/>
      <c r="Z14" s="2"/>
      <c r="AA14" s="2"/>
      <c r="AB14" s="2"/>
      <c r="AC14" s="2"/>
      <c r="AD14" s="2"/>
    </row>
    <row r="15" spans="1:30">
      <c r="A15" s="18" t="s">
        <v>40</v>
      </c>
      <c r="B15" s="18" t="s">
        <v>39</v>
      </c>
      <c r="C15" s="18">
        <v>6</v>
      </c>
      <c r="D15" s="18" t="str">
        <f t="shared" si="0"/>
        <v>No</v>
      </c>
      <c r="E15" s="2"/>
      <c r="F15" s="1" t="s">
        <v>18</v>
      </c>
      <c r="G15" s="1">
        <v>49</v>
      </c>
      <c r="H15" s="2"/>
      <c r="I15" s="2"/>
      <c r="J15" s="2"/>
      <c r="K15" s="2"/>
      <c r="L15" s="2"/>
      <c r="M15" s="2"/>
      <c r="N15" s="2"/>
      <c r="O15" s="2"/>
      <c r="P15" s="2"/>
      <c r="Q15" s="2"/>
      <c r="R15" s="2"/>
      <c r="S15" s="2"/>
      <c r="T15" s="2"/>
      <c r="U15" s="2"/>
      <c r="V15" s="2"/>
      <c r="W15" s="2"/>
      <c r="X15" s="2"/>
      <c r="Y15" s="2"/>
      <c r="Z15" s="2"/>
      <c r="AA15" s="2"/>
      <c r="AB15" s="2"/>
      <c r="AC15" s="2"/>
      <c r="AD15" s="2"/>
    </row>
    <row r="16" spans="1:30">
      <c r="A16" s="18" t="s">
        <v>28</v>
      </c>
      <c r="B16" s="18" t="s">
        <v>27</v>
      </c>
      <c r="C16" s="18">
        <v>6</v>
      </c>
      <c r="D16" s="18" t="str">
        <f t="shared" si="0"/>
        <v>No</v>
      </c>
      <c r="E16" s="2"/>
      <c r="F16" s="1" t="s">
        <v>74</v>
      </c>
      <c r="G16" s="1">
        <v>57</v>
      </c>
      <c r="H16" s="2"/>
      <c r="I16" s="2"/>
      <c r="J16" s="2"/>
      <c r="K16" s="2"/>
      <c r="L16" s="2"/>
      <c r="M16" s="2"/>
      <c r="N16" s="2"/>
      <c r="O16" s="2"/>
      <c r="P16" s="2"/>
      <c r="Q16" s="2"/>
      <c r="R16" s="2"/>
      <c r="S16" s="2"/>
      <c r="T16" s="2"/>
      <c r="U16" s="2"/>
      <c r="V16" s="2"/>
      <c r="W16" s="2"/>
      <c r="X16" s="2"/>
      <c r="Y16" s="2"/>
      <c r="Z16" s="2"/>
      <c r="AA16" s="2"/>
      <c r="AB16" s="2"/>
      <c r="AC16" s="2"/>
      <c r="AD16" s="2"/>
    </row>
    <row r="17" spans="1:30">
      <c r="A17" s="18" t="s">
        <v>44</v>
      </c>
      <c r="B17" s="18" t="s">
        <v>43</v>
      </c>
      <c r="C17" s="18">
        <v>8</v>
      </c>
      <c r="D17" s="18" t="str">
        <f t="shared" si="0"/>
        <v>No</v>
      </c>
      <c r="E17" s="2"/>
      <c r="F17" s="1" t="s">
        <v>55</v>
      </c>
      <c r="G17" s="1">
        <v>38</v>
      </c>
      <c r="H17" s="2"/>
      <c r="I17" s="2"/>
      <c r="J17" s="2"/>
      <c r="K17" s="2"/>
      <c r="L17" s="2"/>
      <c r="M17" s="2"/>
      <c r="N17" s="2"/>
      <c r="O17" s="2"/>
      <c r="P17" s="2"/>
      <c r="Q17" s="2"/>
      <c r="R17" s="2"/>
      <c r="S17" s="2"/>
      <c r="T17" s="2"/>
      <c r="U17" s="2"/>
      <c r="V17" s="2"/>
      <c r="W17" s="2"/>
      <c r="X17" s="2"/>
      <c r="Y17" s="2"/>
      <c r="Z17" s="2"/>
      <c r="AA17" s="2"/>
      <c r="AB17" s="2"/>
      <c r="AC17" s="2"/>
      <c r="AD17" s="2"/>
    </row>
    <row r="18" spans="1:30">
      <c r="A18" s="18" t="s">
        <v>47</v>
      </c>
      <c r="B18" s="18" t="s">
        <v>46</v>
      </c>
      <c r="C18" s="18">
        <v>5</v>
      </c>
      <c r="D18" s="18" t="str">
        <f t="shared" si="0"/>
        <v>No</v>
      </c>
      <c r="E18" s="2"/>
      <c r="F18" s="1" t="s">
        <v>62</v>
      </c>
      <c r="G18" s="1">
        <v>88</v>
      </c>
      <c r="H18" s="2"/>
      <c r="I18" s="2"/>
      <c r="J18" s="2"/>
      <c r="K18" s="2"/>
      <c r="L18" s="2"/>
      <c r="M18" s="2"/>
      <c r="N18" s="2"/>
      <c r="O18" s="2"/>
      <c r="P18" s="2"/>
      <c r="Q18" s="2"/>
      <c r="R18" s="2"/>
      <c r="S18" s="2"/>
      <c r="T18" s="2"/>
      <c r="U18" s="2"/>
      <c r="V18" s="2"/>
      <c r="W18" s="2"/>
      <c r="X18" s="2"/>
      <c r="Y18" s="2"/>
      <c r="Z18" s="2"/>
      <c r="AA18" s="2"/>
      <c r="AB18" s="2"/>
      <c r="AC18" s="2"/>
      <c r="AD18" s="2"/>
    </row>
    <row r="19" spans="1:30">
      <c r="A19" s="18" t="s">
        <v>50</v>
      </c>
      <c r="B19" s="18" t="s">
        <v>49</v>
      </c>
      <c r="C19" s="18">
        <v>4</v>
      </c>
      <c r="D19" s="18" t="str">
        <f t="shared" si="0"/>
        <v>Si</v>
      </c>
      <c r="E19" s="2"/>
      <c r="F19" s="1" t="s">
        <v>249</v>
      </c>
      <c r="G19" s="1">
        <v>1019</v>
      </c>
      <c r="H19" s="2"/>
      <c r="I19" s="2"/>
      <c r="J19" s="2"/>
      <c r="K19" s="2"/>
      <c r="L19" s="2"/>
      <c r="M19" s="2"/>
      <c r="N19" s="2"/>
      <c r="O19" s="2"/>
      <c r="P19" s="2"/>
      <c r="Q19" s="2"/>
      <c r="R19" s="2"/>
      <c r="S19" s="2"/>
      <c r="T19" s="2"/>
      <c r="U19" s="2"/>
      <c r="V19" s="2"/>
      <c r="W19" s="2"/>
      <c r="X19" s="2"/>
      <c r="Y19" s="2"/>
      <c r="Z19" s="2"/>
      <c r="AA19" s="2"/>
      <c r="AB19" s="2"/>
      <c r="AC19" s="2"/>
      <c r="AD19" s="2"/>
    </row>
    <row r="20" spans="1:30">
      <c r="A20" s="18" t="s">
        <v>10</v>
      </c>
      <c r="B20" s="18" t="s">
        <v>15</v>
      </c>
      <c r="C20" s="18">
        <v>1</v>
      </c>
      <c r="D20" s="18" t="str">
        <f t="shared" si="0"/>
        <v>Si</v>
      </c>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c r="A21" s="18" t="s">
        <v>44</v>
      </c>
      <c r="B21" s="18" t="s">
        <v>43</v>
      </c>
      <c r="C21" s="18">
        <v>1</v>
      </c>
      <c r="D21" s="18" t="str">
        <f t="shared" si="0"/>
        <v>No</v>
      </c>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c r="A22" s="18" t="s">
        <v>55</v>
      </c>
      <c r="B22" s="18" t="s">
        <v>54</v>
      </c>
      <c r="C22" s="18">
        <v>1</v>
      </c>
      <c r="D22" s="18" t="str">
        <f t="shared" si="0"/>
        <v>No</v>
      </c>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c r="A23" s="18" t="s">
        <v>10</v>
      </c>
      <c r="B23" s="18" t="s">
        <v>9</v>
      </c>
      <c r="C23" s="18">
        <v>9</v>
      </c>
      <c r="D23" s="18" t="str">
        <f t="shared" si="0"/>
        <v>Si</v>
      </c>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c r="A24" s="18" t="s">
        <v>59</v>
      </c>
      <c r="B24" s="18" t="s">
        <v>58</v>
      </c>
      <c r="C24" s="18">
        <v>2</v>
      </c>
      <c r="D24" s="18" t="str">
        <f t="shared" si="0"/>
        <v>Si</v>
      </c>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c r="A25" s="18" t="s">
        <v>62</v>
      </c>
      <c r="B25" s="18" t="s">
        <v>61</v>
      </c>
      <c r="C25" s="18">
        <v>3</v>
      </c>
      <c r="D25" s="18" t="str">
        <f t="shared" si="0"/>
        <v>Si</v>
      </c>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c r="A26" s="18" t="s">
        <v>31</v>
      </c>
      <c r="B26" s="18" t="s">
        <v>30</v>
      </c>
      <c r="C26" s="18">
        <v>2</v>
      </c>
      <c r="D26" s="18" t="str">
        <f t="shared" si="0"/>
        <v>No</v>
      </c>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c r="A27" s="18" t="s">
        <v>59</v>
      </c>
      <c r="B27" s="18" t="s">
        <v>58</v>
      </c>
      <c r="C27" s="18">
        <v>8</v>
      </c>
      <c r="D27" s="18" t="str">
        <f t="shared" si="0"/>
        <v>Si</v>
      </c>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c r="A28" s="18" t="s">
        <v>25</v>
      </c>
      <c r="B28" s="18" t="s">
        <v>24</v>
      </c>
      <c r="C28" s="18">
        <v>7</v>
      </c>
      <c r="D28" s="18" t="str">
        <f t="shared" si="0"/>
        <v>No</v>
      </c>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c r="A29" s="18" t="s">
        <v>10</v>
      </c>
      <c r="B29" s="18" t="s">
        <v>9</v>
      </c>
      <c r="C29" s="18">
        <v>1</v>
      </c>
      <c r="D29" s="18" t="str">
        <f t="shared" si="0"/>
        <v>Si</v>
      </c>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c r="A30" s="18" t="s">
        <v>10</v>
      </c>
      <c r="B30" s="18" t="s">
        <v>9</v>
      </c>
      <c r="C30" s="18">
        <v>3</v>
      </c>
      <c r="D30" s="18" t="str">
        <f t="shared" si="0"/>
        <v>Si</v>
      </c>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c r="A31" s="18" t="s">
        <v>35</v>
      </c>
      <c r="B31" s="18" t="s">
        <v>34</v>
      </c>
      <c r="C31" s="18">
        <v>1</v>
      </c>
      <c r="D31" s="18" t="str">
        <f t="shared" si="0"/>
        <v>Si</v>
      </c>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c r="A32" s="18" t="s">
        <v>55</v>
      </c>
      <c r="B32" s="18" t="s">
        <v>54</v>
      </c>
      <c r="C32" s="18">
        <v>7</v>
      </c>
      <c r="D32" s="18" t="str">
        <f t="shared" si="0"/>
        <v>No</v>
      </c>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c r="A33" s="18" t="s">
        <v>50</v>
      </c>
      <c r="B33" s="18" t="s">
        <v>71</v>
      </c>
      <c r="C33" s="18">
        <v>9</v>
      </c>
      <c r="D33" s="18" t="str">
        <f t="shared" si="0"/>
        <v>Si</v>
      </c>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c r="A34" s="18" t="s">
        <v>74</v>
      </c>
      <c r="B34" s="18" t="s">
        <v>73</v>
      </c>
      <c r="C34" s="18">
        <v>9</v>
      </c>
      <c r="D34" s="18" t="str">
        <f t="shared" si="0"/>
        <v>No</v>
      </c>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c r="A35" s="18" t="s">
        <v>35</v>
      </c>
      <c r="B35" s="18" t="s">
        <v>34</v>
      </c>
      <c r="C35" s="18">
        <v>5</v>
      </c>
      <c r="D35" s="18" t="str">
        <f t="shared" si="0"/>
        <v>Si</v>
      </c>
      <c r="E35" s="2"/>
      <c r="F35" s="2"/>
      <c r="G35" s="2"/>
      <c r="H35" s="2"/>
      <c r="I35" s="2"/>
      <c r="J35" s="2"/>
      <c r="K35" s="2"/>
      <c r="L35" s="4"/>
      <c r="M35" s="2"/>
      <c r="N35" s="2"/>
      <c r="O35" s="2"/>
      <c r="P35" s="2"/>
      <c r="Q35" s="2"/>
      <c r="R35" s="2"/>
      <c r="S35" s="2"/>
      <c r="T35" s="2"/>
      <c r="U35" s="2"/>
      <c r="V35" s="2"/>
      <c r="W35" s="2"/>
      <c r="X35" s="2"/>
      <c r="Y35" s="2"/>
      <c r="Z35" s="2"/>
      <c r="AA35" s="2"/>
      <c r="AB35" s="2"/>
      <c r="AC35" s="2"/>
      <c r="AD35" s="2"/>
    </row>
    <row r="36" spans="1:30">
      <c r="A36" s="18" t="s">
        <v>18</v>
      </c>
      <c r="B36" s="18" t="s">
        <v>17</v>
      </c>
      <c r="C36" s="18">
        <v>8</v>
      </c>
      <c r="D36" s="18" t="str">
        <f t="shared" si="0"/>
        <v>No</v>
      </c>
      <c r="E36" s="2"/>
      <c r="F36" s="2"/>
      <c r="G36" s="2"/>
      <c r="H36" s="2"/>
      <c r="I36" s="2"/>
      <c r="J36" s="2"/>
      <c r="K36" s="2"/>
      <c r="L36" s="4"/>
      <c r="M36" s="2"/>
      <c r="N36" s="2"/>
      <c r="O36" s="2"/>
      <c r="P36" s="2"/>
      <c r="Q36" s="2"/>
      <c r="R36" s="2"/>
      <c r="S36" s="2"/>
      <c r="T36" s="2"/>
      <c r="U36" s="2"/>
      <c r="V36" s="2"/>
      <c r="W36" s="2"/>
      <c r="X36" s="2"/>
      <c r="Y36" s="2"/>
      <c r="Z36" s="2"/>
      <c r="AA36" s="2"/>
      <c r="AB36" s="2"/>
      <c r="AC36" s="2"/>
      <c r="AD36" s="2"/>
    </row>
    <row r="37" spans="1:30">
      <c r="A37" s="18" t="s">
        <v>22</v>
      </c>
      <c r="B37" s="18" t="s">
        <v>21</v>
      </c>
      <c r="C37" s="18">
        <v>3</v>
      </c>
      <c r="D37" s="18" t="str">
        <f t="shared" si="0"/>
        <v>Si</v>
      </c>
      <c r="E37" s="2"/>
      <c r="F37" s="2"/>
      <c r="G37" s="2"/>
      <c r="H37" s="2"/>
      <c r="I37" s="2"/>
      <c r="J37" s="2"/>
      <c r="K37" s="2"/>
      <c r="L37" s="4"/>
      <c r="M37" s="2"/>
      <c r="N37" s="2"/>
      <c r="O37" s="2"/>
      <c r="P37" s="2"/>
      <c r="Q37" s="2"/>
      <c r="R37" s="2"/>
      <c r="S37" s="2"/>
      <c r="T37" s="2"/>
      <c r="U37" s="2"/>
      <c r="V37" s="2"/>
      <c r="W37" s="2"/>
      <c r="X37" s="2"/>
      <c r="Y37" s="2"/>
      <c r="Z37" s="2"/>
      <c r="AA37" s="2"/>
      <c r="AB37" s="2"/>
      <c r="AC37" s="2"/>
      <c r="AD37" s="2"/>
    </row>
    <row r="38" spans="1:30">
      <c r="A38" s="18" t="s">
        <v>74</v>
      </c>
      <c r="B38" s="18" t="s">
        <v>73</v>
      </c>
      <c r="C38" s="18">
        <v>4</v>
      </c>
      <c r="D38" s="18" t="str">
        <f t="shared" si="0"/>
        <v>No</v>
      </c>
      <c r="E38" s="2"/>
      <c r="F38" s="2"/>
      <c r="G38" s="2"/>
      <c r="H38" s="2"/>
      <c r="I38" s="2"/>
      <c r="J38" s="2"/>
      <c r="K38" s="2"/>
      <c r="L38" s="4"/>
      <c r="M38" s="2"/>
      <c r="N38" s="2"/>
      <c r="O38" s="2"/>
      <c r="P38" s="2"/>
      <c r="Q38" s="2"/>
      <c r="R38" s="2"/>
      <c r="S38" s="2"/>
      <c r="T38" s="2"/>
      <c r="U38" s="2"/>
      <c r="V38" s="2"/>
      <c r="W38" s="2"/>
      <c r="X38" s="2"/>
      <c r="Y38" s="2"/>
      <c r="Z38" s="2"/>
      <c r="AA38" s="2"/>
      <c r="AB38" s="2"/>
      <c r="AC38" s="2"/>
      <c r="AD38" s="2"/>
    </row>
    <row r="39" spans="1:30">
      <c r="A39" s="18" t="s">
        <v>35</v>
      </c>
      <c r="B39" s="18" t="s">
        <v>34</v>
      </c>
      <c r="C39" s="18">
        <v>3</v>
      </c>
      <c r="D39" s="18" t="str">
        <f t="shared" si="0"/>
        <v>Si</v>
      </c>
      <c r="E39" s="2"/>
      <c r="F39" s="2"/>
      <c r="G39" s="2"/>
      <c r="H39" s="2"/>
      <c r="I39" s="2"/>
      <c r="J39" s="2"/>
      <c r="K39" s="2"/>
      <c r="L39" s="4"/>
      <c r="M39" s="2"/>
      <c r="N39" s="2"/>
      <c r="O39" s="2"/>
      <c r="P39" s="2"/>
      <c r="Q39" s="2"/>
      <c r="R39" s="2"/>
      <c r="S39" s="2"/>
      <c r="T39" s="2"/>
      <c r="U39" s="2"/>
      <c r="V39" s="2"/>
      <c r="W39" s="2"/>
      <c r="X39" s="2"/>
      <c r="Y39" s="2"/>
      <c r="Z39" s="2"/>
      <c r="AA39" s="2"/>
      <c r="AB39" s="2"/>
      <c r="AC39" s="2"/>
      <c r="AD39" s="2"/>
    </row>
    <row r="40" spans="1:30">
      <c r="A40" s="18" t="s">
        <v>62</v>
      </c>
      <c r="B40" s="18" t="s">
        <v>81</v>
      </c>
      <c r="C40" s="18">
        <v>10</v>
      </c>
      <c r="D40" s="18" t="str">
        <f t="shared" si="0"/>
        <v>Si</v>
      </c>
      <c r="E40" s="2"/>
      <c r="F40" s="2"/>
      <c r="G40" s="2"/>
      <c r="H40" s="2"/>
      <c r="I40" s="2"/>
      <c r="J40" s="2"/>
      <c r="K40" s="2"/>
      <c r="L40" s="4"/>
      <c r="M40" s="2"/>
      <c r="N40" s="2"/>
      <c r="O40" s="2"/>
      <c r="P40" s="2"/>
      <c r="Q40" s="2"/>
      <c r="R40" s="2"/>
      <c r="S40" s="2"/>
      <c r="T40" s="2"/>
      <c r="U40" s="2"/>
      <c r="V40" s="2"/>
      <c r="W40" s="2"/>
      <c r="X40" s="2"/>
      <c r="Y40" s="2"/>
      <c r="Z40" s="2"/>
      <c r="AA40" s="2"/>
      <c r="AB40" s="2"/>
      <c r="AC40" s="2"/>
      <c r="AD40" s="2"/>
    </row>
    <row r="41" spans="1:30">
      <c r="A41" s="18" t="s">
        <v>13</v>
      </c>
      <c r="B41" s="18" t="s">
        <v>12</v>
      </c>
      <c r="C41" s="18">
        <v>4</v>
      </c>
      <c r="D41" s="18" t="str">
        <f t="shared" si="0"/>
        <v>No</v>
      </c>
      <c r="E41" s="2"/>
      <c r="F41" s="2"/>
      <c r="G41" s="2"/>
      <c r="H41" s="2"/>
      <c r="I41" s="2"/>
      <c r="J41" s="2"/>
      <c r="K41" s="2"/>
      <c r="L41" s="4"/>
      <c r="M41" s="2"/>
      <c r="N41" s="2"/>
      <c r="O41" s="2"/>
      <c r="P41" s="2"/>
      <c r="Q41" s="2"/>
      <c r="R41" s="2"/>
      <c r="S41" s="2"/>
      <c r="T41" s="2"/>
      <c r="U41" s="2"/>
      <c r="V41" s="2"/>
      <c r="W41" s="2"/>
      <c r="X41" s="2"/>
      <c r="Y41" s="2"/>
      <c r="Z41" s="2"/>
      <c r="AA41" s="2"/>
      <c r="AB41" s="2"/>
      <c r="AC41" s="2"/>
      <c r="AD41" s="2"/>
    </row>
    <row r="42" spans="1:30">
      <c r="A42" s="18" t="s">
        <v>62</v>
      </c>
      <c r="B42" s="18" t="s">
        <v>81</v>
      </c>
      <c r="C42" s="18">
        <v>10</v>
      </c>
      <c r="D42" s="18" t="str">
        <f t="shared" si="0"/>
        <v>Si</v>
      </c>
      <c r="E42" s="2"/>
      <c r="F42" s="2"/>
      <c r="G42" s="2"/>
      <c r="H42" s="2"/>
      <c r="I42" s="2"/>
      <c r="J42" s="2"/>
      <c r="K42" s="2"/>
      <c r="L42" s="4"/>
      <c r="M42" s="2"/>
      <c r="N42" s="2"/>
      <c r="O42" s="2"/>
      <c r="P42" s="2"/>
      <c r="Q42" s="2"/>
      <c r="R42" s="2"/>
      <c r="S42" s="2"/>
      <c r="T42" s="2"/>
      <c r="U42" s="2"/>
      <c r="V42" s="2"/>
      <c r="W42" s="2"/>
      <c r="X42" s="2"/>
      <c r="Y42" s="2"/>
      <c r="Z42" s="2"/>
      <c r="AA42" s="2"/>
      <c r="AB42" s="2"/>
      <c r="AC42" s="2"/>
      <c r="AD42" s="2"/>
    </row>
    <row r="43" spans="1:30">
      <c r="A43" s="18" t="s">
        <v>13</v>
      </c>
      <c r="B43" s="18" t="s">
        <v>12</v>
      </c>
      <c r="C43" s="18">
        <v>10</v>
      </c>
      <c r="D43" s="18" t="str">
        <f t="shared" si="0"/>
        <v>No</v>
      </c>
      <c r="E43" s="2"/>
      <c r="F43" s="2"/>
      <c r="G43" s="2"/>
      <c r="H43" s="2"/>
      <c r="I43" s="2"/>
      <c r="J43" s="2"/>
      <c r="K43" s="2"/>
      <c r="L43" s="4"/>
      <c r="M43" s="2"/>
      <c r="N43" s="2"/>
      <c r="O43" s="2"/>
      <c r="P43" s="2"/>
      <c r="Q43" s="2"/>
      <c r="R43" s="2"/>
      <c r="S43" s="2"/>
      <c r="T43" s="2"/>
      <c r="U43" s="2"/>
      <c r="V43" s="2"/>
      <c r="W43" s="2"/>
      <c r="X43" s="2"/>
      <c r="Y43" s="2"/>
      <c r="Z43" s="2"/>
      <c r="AA43" s="2"/>
      <c r="AB43" s="2"/>
      <c r="AC43" s="2"/>
      <c r="AD43" s="2"/>
    </row>
    <row r="44" spans="1:30">
      <c r="A44" s="18" t="s">
        <v>44</v>
      </c>
      <c r="B44" s="18" t="s">
        <v>43</v>
      </c>
      <c r="C44" s="18">
        <v>6</v>
      </c>
      <c r="D44" s="18" t="str">
        <f t="shared" si="0"/>
        <v>No</v>
      </c>
      <c r="E44" s="2"/>
      <c r="F44" s="2"/>
      <c r="G44" s="2"/>
      <c r="H44" s="2"/>
      <c r="I44" s="2"/>
      <c r="J44" s="2"/>
      <c r="K44" s="2"/>
      <c r="L44" s="4"/>
      <c r="M44" s="2"/>
      <c r="N44" s="2"/>
      <c r="O44" s="2"/>
      <c r="P44" s="2"/>
      <c r="Q44" s="2"/>
      <c r="R44" s="2"/>
      <c r="S44" s="2"/>
      <c r="T44" s="2"/>
      <c r="U44" s="2"/>
      <c r="V44" s="2"/>
      <c r="W44" s="2"/>
      <c r="X44" s="2"/>
      <c r="Y44" s="2"/>
      <c r="Z44" s="2"/>
      <c r="AA44" s="2"/>
      <c r="AB44" s="2"/>
      <c r="AC44" s="2"/>
      <c r="AD44" s="2"/>
    </row>
    <row r="45" spans="1:30">
      <c r="A45" s="18" t="s">
        <v>10</v>
      </c>
      <c r="B45" s="18" t="s">
        <v>9</v>
      </c>
      <c r="C45" s="18">
        <v>1</v>
      </c>
      <c r="D45" s="18" t="str">
        <f t="shared" si="0"/>
        <v>Si</v>
      </c>
      <c r="E45" s="2"/>
      <c r="F45" s="2"/>
      <c r="G45" s="2"/>
      <c r="H45" s="2"/>
      <c r="I45" s="2"/>
      <c r="J45" s="2"/>
      <c r="K45" s="2"/>
      <c r="L45" s="4"/>
      <c r="M45" s="2"/>
      <c r="N45" s="2"/>
      <c r="O45" s="2"/>
      <c r="P45" s="2"/>
      <c r="Q45" s="2"/>
      <c r="R45" s="2"/>
      <c r="S45" s="2"/>
      <c r="T45" s="2"/>
      <c r="U45" s="2"/>
      <c r="V45" s="2"/>
      <c r="W45" s="2"/>
      <c r="X45" s="2"/>
      <c r="Y45" s="2"/>
      <c r="Z45" s="2"/>
      <c r="AA45" s="2"/>
      <c r="AB45" s="2"/>
      <c r="AC45" s="2"/>
      <c r="AD45" s="2"/>
    </row>
    <row r="46" spans="1:30">
      <c r="A46" s="18" t="s">
        <v>50</v>
      </c>
      <c r="B46" s="18" t="s">
        <v>49</v>
      </c>
      <c r="C46" s="18">
        <v>9</v>
      </c>
      <c r="D46" s="18" t="str">
        <f t="shared" si="0"/>
        <v>Si</v>
      </c>
      <c r="E46" s="2"/>
      <c r="F46" s="2"/>
      <c r="G46" s="2"/>
      <c r="H46" s="2"/>
      <c r="I46" s="2"/>
      <c r="J46" s="2"/>
      <c r="K46" s="2"/>
      <c r="L46" s="4"/>
      <c r="M46" s="2"/>
      <c r="N46" s="2"/>
      <c r="O46" s="2"/>
      <c r="P46" s="2"/>
      <c r="Q46" s="2"/>
      <c r="R46" s="2"/>
      <c r="S46" s="2"/>
      <c r="T46" s="2"/>
      <c r="U46" s="2"/>
      <c r="V46" s="2"/>
      <c r="W46" s="2"/>
      <c r="X46" s="2"/>
      <c r="Y46" s="2"/>
      <c r="Z46" s="2"/>
      <c r="AA46" s="2"/>
      <c r="AB46" s="2"/>
      <c r="AC46" s="2"/>
      <c r="AD46" s="2"/>
    </row>
    <row r="47" spans="1:30">
      <c r="A47" s="18" t="s">
        <v>35</v>
      </c>
      <c r="B47" s="18" t="s">
        <v>34</v>
      </c>
      <c r="C47" s="18">
        <v>6</v>
      </c>
      <c r="D47" s="18" t="str">
        <f t="shared" si="0"/>
        <v>Si</v>
      </c>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c r="A48" s="18" t="s">
        <v>47</v>
      </c>
      <c r="B48" s="18" t="s">
        <v>46</v>
      </c>
      <c r="C48" s="18">
        <v>7</v>
      </c>
      <c r="D48" s="18" t="str">
        <f t="shared" si="0"/>
        <v>No</v>
      </c>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c r="A49" s="18" t="s">
        <v>31</v>
      </c>
      <c r="B49" s="18" t="s">
        <v>30</v>
      </c>
      <c r="C49" s="18">
        <v>10</v>
      </c>
      <c r="D49" s="18" t="str">
        <f t="shared" si="0"/>
        <v>No</v>
      </c>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c r="A50" s="18" t="s">
        <v>25</v>
      </c>
      <c r="B50" s="18" t="s">
        <v>24</v>
      </c>
      <c r="C50" s="18">
        <v>3</v>
      </c>
      <c r="D50" s="18" t="str">
        <f t="shared" si="0"/>
        <v>No</v>
      </c>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c r="A51" s="18" t="s">
        <v>55</v>
      </c>
      <c r="B51" s="18" t="s">
        <v>54</v>
      </c>
      <c r="C51" s="18">
        <v>9</v>
      </c>
      <c r="D51" s="18" t="str">
        <f t="shared" si="0"/>
        <v>No</v>
      </c>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c r="A52" s="18" t="s">
        <v>62</v>
      </c>
      <c r="B52" s="18" t="s">
        <v>61</v>
      </c>
      <c r="C52" s="18">
        <v>4</v>
      </c>
      <c r="D52" s="18" t="str">
        <f t="shared" si="0"/>
        <v>Si</v>
      </c>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c r="A53" s="18" t="s">
        <v>18</v>
      </c>
      <c r="B53" s="18" t="s">
        <v>17</v>
      </c>
      <c r="C53" s="18">
        <v>1</v>
      </c>
      <c r="D53" s="18" t="str">
        <f t="shared" si="0"/>
        <v>No</v>
      </c>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c r="A54" s="18" t="s">
        <v>18</v>
      </c>
      <c r="B54" s="18" t="s">
        <v>17</v>
      </c>
      <c r="C54" s="18">
        <v>9</v>
      </c>
      <c r="D54" s="18" t="str">
        <f t="shared" si="0"/>
        <v>No</v>
      </c>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c r="A55" s="18" t="s">
        <v>55</v>
      </c>
      <c r="B55" s="18" t="s">
        <v>54</v>
      </c>
      <c r="C55" s="18">
        <v>2</v>
      </c>
      <c r="D55" s="18" t="str">
        <f t="shared" si="0"/>
        <v>No</v>
      </c>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c r="A56" s="18" t="s">
        <v>25</v>
      </c>
      <c r="B56" s="18" t="s">
        <v>24</v>
      </c>
      <c r="C56" s="18">
        <v>7</v>
      </c>
      <c r="D56" s="18" t="str">
        <f t="shared" si="0"/>
        <v>No</v>
      </c>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c r="A57" s="18" t="s">
        <v>28</v>
      </c>
      <c r="B57" s="18" t="s">
        <v>27</v>
      </c>
      <c r="C57" s="18">
        <v>4</v>
      </c>
      <c r="D57" s="18" t="str">
        <f t="shared" si="0"/>
        <v>No</v>
      </c>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c r="A58" s="18" t="s">
        <v>44</v>
      </c>
      <c r="B58" s="18" t="s">
        <v>43</v>
      </c>
      <c r="C58" s="18">
        <v>2</v>
      </c>
      <c r="D58" s="18" t="str">
        <f t="shared" si="0"/>
        <v>No</v>
      </c>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c r="A59" s="18" t="s">
        <v>50</v>
      </c>
      <c r="B59" s="18" t="s">
        <v>71</v>
      </c>
      <c r="C59" s="18">
        <v>4</v>
      </c>
      <c r="D59" s="18" t="str">
        <f t="shared" si="0"/>
        <v>Si</v>
      </c>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c r="A60" s="18" t="s">
        <v>35</v>
      </c>
      <c r="B60" s="18" t="s">
        <v>34</v>
      </c>
      <c r="C60" s="18">
        <v>6</v>
      </c>
      <c r="D60" s="18" t="str">
        <f t="shared" si="0"/>
        <v>Si</v>
      </c>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c r="A61" s="18" t="s">
        <v>104</v>
      </c>
      <c r="B61" s="18" t="s">
        <v>103</v>
      </c>
      <c r="C61" s="18">
        <v>6</v>
      </c>
      <c r="D61" s="18" t="str">
        <f t="shared" si="0"/>
        <v>Si</v>
      </c>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c r="A62" s="18" t="s">
        <v>40</v>
      </c>
      <c r="B62" s="18" t="s">
        <v>39</v>
      </c>
      <c r="C62" s="18">
        <v>7</v>
      </c>
      <c r="D62" s="18" t="str">
        <f t="shared" si="0"/>
        <v>No</v>
      </c>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c r="A63" s="18" t="s">
        <v>13</v>
      </c>
      <c r="B63" s="18" t="s">
        <v>12</v>
      </c>
      <c r="C63" s="18">
        <v>8</v>
      </c>
      <c r="D63" s="18" t="str">
        <f t="shared" si="0"/>
        <v>No</v>
      </c>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c r="A64" s="18" t="s">
        <v>59</v>
      </c>
      <c r="B64" s="18" t="s">
        <v>58</v>
      </c>
      <c r="C64" s="18">
        <v>9</v>
      </c>
      <c r="D64" s="18" t="str">
        <f t="shared" si="0"/>
        <v>Si</v>
      </c>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c r="A65" s="18" t="s">
        <v>35</v>
      </c>
      <c r="B65" s="18" t="s">
        <v>34</v>
      </c>
      <c r="C65" s="18">
        <v>5</v>
      </c>
      <c r="D65" s="18" t="str">
        <f t="shared" si="0"/>
        <v>Si</v>
      </c>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c r="A66" s="18" t="s">
        <v>28</v>
      </c>
      <c r="B66" s="18" t="s">
        <v>27</v>
      </c>
      <c r="C66" s="18">
        <v>1</v>
      </c>
      <c r="D66" s="18" t="str">
        <f t="shared" si="0"/>
        <v>No</v>
      </c>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c r="A67" s="18" t="s">
        <v>50</v>
      </c>
      <c r="B67" s="18" t="s">
        <v>71</v>
      </c>
      <c r="C67" s="18">
        <v>2</v>
      </c>
      <c r="D67" s="18" t="str">
        <f t="shared" si="0"/>
        <v>Si</v>
      </c>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c r="A68" s="18" t="s">
        <v>59</v>
      </c>
      <c r="B68" s="18" t="s">
        <v>58</v>
      </c>
      <c r="C68" s="18">
        <v>1</v>
      </c>
      <c r="D68" s="18" t="str">
        <f t="shared" ref="D68:D131" si="1">IF(SUMIF($A$2:$A$201,A68,$C$2:$C$201)&gt;=69,"Si","No")</f>
        <v>Si</v>
      </c>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c r="A69" s="18" t="s">
        <v>62</v>
      </c>
      <c r="B69" s="18" t="s">
        <v>81</v>
      </c>
      <c r="C69" s="18">
        <v>4</v>
      </c>
      <c r="D69" s="18" t="str">
        <f t="shared" si="1"/>
        <v>Si</v>
      </c>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c r="A70" s="18" t="s">
        <v>10</v>
      </c>
      <c r="B70" s="18" t="s">
        <v>9</v>
      </c>
      <c r="C70" s="18">
        <v>4</v>
      </c>
      <c r="D70" s="18" t="str">
        <f t="shared" si="1"/>
        <v>Si</v>
      </c>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c r="A71" s="18" t="s">
        <v>104</v>
      </c>
      <c r="B71" s="18" t="s">
        <v>103</v>
      </c>
      <c r="C71" s="18">
        <v>5</v>
      </c>
      <c r="D71" s="18" t="str">
        <f t="shared" si="1"/>
        <v>Si</v>
      </c>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c r="A72" s="18" t="s">
        <v>62</v>
      </c>
      <c r="B72" s="18" t="s">
        <v>61</v>
      </c>
      <c r="C72" s="18">
        <v>1</v>
      </c>
      <c r="D72" s="18" t="str">
        <f t="shared" si="1"/>
        <v>Si</v>
      </c>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c r="A73" s="18" t="s">
        <v>47</v>
      </c>
      <c r="B73" s="18" t="s">
        <v>46</v>
      </c>
      <c r="C73" s="18">
        <v>7</v>
      </c>
      <c r="D73" s="18" t="str">
        <f t="shared" si="1"/>
        <v>No</v>
      </c>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c r="A74" s="18" t="s">
        <v>22</v>
      </c>
      <c r="B74" s="18" t="s">
        <v>21</v>
      </c>
      <c r="C74" s="18">
        <v>4</v>
      </c>
      <c r="D74" s="18" t="str">
        <f t="shared" si="1"/>
        <v>Si</v>
      </c>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c r="A75" s="18" t="s">
        <v>18</v>
      </c>
      <c r="B75" s="18" t="s">
        <v>17</v>
      </c>
      <c r="C75" s="18">
        <v>6</v>
      </c>
      <c r="D75" s="18" t="str">
        <f t="shared" si="1"/>
        <v>No</v>
      </c>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c r="A76" s="18" t="s">
        <v>59</v>
      </c>
      <c r="B76" s="18" t="s">
        <v>58</v>
      </c>
      <c r="C76" s="18">
        <v>1</v>
      </c>
      <c r="D76" s="18" t="str">
        <f t="shared" si="1"/>
        <v>Si</v>
      </c>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c r="A77" s="18" t="s">
        <v>10</v>
      </c>
      <c r="B77" s="18" t="s">
        <v>15</v>
      </c>
      <c r="C77" s="18">
        <v>3</v>
      </c>
      <c r="D77" s="18" t="str">
        <f t="shared" si="1"/>
        <v>Si</v>
      </c>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c r="A78" s="18" t="s">
        <v>35</v>
      </c>
      <c r="B78" s="18" t="s">
        <v>34</v>
      </c>
      <c r="C78" s="18">
        <v>5</v>
      </c>
      <c r="D78" s="18" t="str">
        <f t="shared" si="1"/>
        <v>Si</v>
      </c>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c r="A79" s="18" t="s">
        <v>59</v>
      </c>
      <c r="B79" s="18" t="s">
        <v>58</v>
      </c>
      <c r="C79" s="18">
        <v>3</v>
      </c>
      <c r="D79" s="18" t="str">
        <f t="shared" si="1"/>
        <v>Si</v>
      </c>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c r="A80" s="18" t="s">
        <v>74</v>
      </c>
      <c r="B80" s="18" t="s">
        <v>73</v>
      </c>
      <c r="C80" s="18">
        <v>5</v>
      </c>
      <c r="D80" s="18" t="str">
        <f t="shared" si="1"/>
        <v>No</v>
      </c>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c r="A81" s="18" t="s">
        <v>10</v>
      </c>
      <c r="B81" s="18" t="s">
        <v>9</v>
      </c>
      <c r="C81" s="18">
        <v>6</v>
      </c>
      <c r="D81" s="18" t="str">
        <f t="shared" si="1"/>
        <v>Si</v>
      </c>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c r="A82" s="18" t="s">
        <v>104</v>
      </c>
      <c r="B82" s="18" t="s">
        <v>103</v>
      </c>
      <c r="C82" s="18">
        <v>10</v>
      </c>
      <c r="D82" s="18" t="str">
        <f t="shared" si="1"/>
        <v>Si</v>
      </c>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c r="A83" s="18" t="s">
        <v>44</v>
      </c>
      <c r="B83" s="18" t="s">
        <v>43</v>
      </c>
      <c r="C83" s="18">
        <v>8</v>
      </c>
      <c r="D83" s="18" t="str">
        <f t="shared" si="1"/>
        <v>No</v>
      </c>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c r="A84" s="18" t="s">
        <v>50</v>
      </c>
      <c r="B84" s="18" t="s">
        <v>49</v>
      </c>
      <c r="C84" s="18">
        <v>1</v>
      </c>
      <c r="D84" s="18" t="str">
        <f t="shared" si="1"/>
        <v>Si</v>
      </c>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c r="A85" s="18" t="s">
        <v>22</v>
      </c>
      <c r="B85" s="18" t="s">
        <v>129</v>
      </c>
      <c r="C85" s="18">
        <v>6</v>
      </c>
      <c r="D85" s="18" t="str">
        <f t="shared" si="1"/>
        <v>Si</v>
      </c>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c r="A86" s="18" t="s">
        <v>62</v>
      </c>
      <c r="B86" s="18" t="s">
        <v>61</v>
      </c>
      <c r="C86" s="18">
        <v>1</v>
      </c>
      <c r="D86" s="18" t="str">
        <f t="shared" si="1"/>
        <v>Si</v>
      </c>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c r="A87" s="18" t="s">
        <v>22</v>
      </c>
      <c r="B87" s="18" t="s">
        <v>129</v>
      </c>
      <c r="C87" s="18">
        <v>6</v>
      </c>
      <c r="D87" s="18" t="str">
        <f t="shared" si="1"/>
        <v>Si</v>
      </c>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c r="A88" s="18" t="s">
        <v>104</v>
      </c>
      <c r="B88" s="18" t="s">
        <v>103</v>
      </c>
      <c r="C88" s="18">
        <v>7</v>
      </c>
      <c r="D88" s="18" t="str">
        <f t="shared" si="1"/>
        <v>Si</v>
      </c>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c r="A89" s="18" t="s">
        <v>35</v>
      </c>
      <c r="B89" s="18" t="s">
        <v>34</v>
      </c>
      <c r="C89" s="18">
        <v>6</v>
      </c>
      <c r="D89" s="18" t="str">
        <f t="shared" si="1"/>
        <v>Si</v>
      </c>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c r="A90" s="18" t="s">
        <v>10</v>
      </c>
      <c r="B90" s="18" t="s">
        <v>15</v>
      </c>
      <c r="C90" s="18">
        <v>7</v>
      </c>
      <c r="D90" s="18" t="str">
        <f t="shared" si="1"/>
        <v>Si</v>
      </c>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c r="A91" s="18" t="s">
        <v>22</v>
      </c>
      <c r="B91" s="18" t="s">
        <v>21</v>
      </c>
      <c r="C91" s="18">
        <v>10</v>
      </c>
      <c r="D91" s="18" t="str">
        <f t="shared" si="1"/>
        <v>Si</v>
      </c>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c r="A92" s="18" t="s">
        <v>10</v>
      </c>
      <c r="B92" s="18" t="s">
        <v>9</v>
      </c>
      <c r="C92" s="18">
        <v>2</v>
      </c>
      <c r="D92" s="18" t="str">
        <f t="shared" si="1"/>
        <v>Si</v>
      </c>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c r="A93" s="18" t="s">
        <v>59</v>
      </c>
      <c r="B93" s="18" t="s">
        <v>58</v>
      </c>
      <c r="C93" s="18">
        <v>4</v>
      </c>
      <c r="D93" s="18" t="str">
        <f t="shared" si="1"/>
        <v>Si</v>
      </c>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c r="A94" s="18" t="s">
        <v>62</v>
      </c>
      <c r="B94" s="18" t="s">
        <v>81</v>
      </c>
      <c r="C94" s="18">
        <v>2</v>
      </c>
      <c r="D94" s="18" t="str">
        <f t="shared" si="1"/>
        <v>Si</v>
      </c>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c r="A95" s="18" t="s">
        <v>104</v>
      </c>
      <c r="B95" s="18" t="s">
        <v>103</v>
      </c>
      <c r="C95" s="18">
        <v>5</v>
      </c>
      <c r="D95" s="18" t="str">
        <f t="shared" si="1"/>
        <v>Si</v>
      </c>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c r="A96" s="18" t="s">
        <v>22</v>
      </c>
      <c r="B96" s="18" t="s">
        <v>21</v>
      </c>
      <c r="C96" s="18">
        <v>2</v>
      </c>
      <c r="D96" s="18" t="str">
        <f t="shared" si="1"/>
        <v>Si</v>
      </c>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c r="A97" s="18" t="s">
        <v>22</v>
      </c>
      <c r="B97" s="18" t="s">
        <v>129</v>
      </c>
      <c r="C97" s="18">
        <v>5</v>
      </c>
      <c r="D97" s="18" t="str">
        <f t="shared" si="1"/>
        <v>Si</v>
      </c>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c r="A98" s="18" t="s">
        <v>104</v>
      </c>
      <c r="B98" s="18" t="s">
        <v>103</v>
      </c>
      <c r="C98" s="18">
        <v>7</v>
      </c>
      <c r="D98" s="18" t="str">
        <f t="shared" si="1"/>
        <v>Si</v>
      </c>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c r="A99" s="18" t="s">
        <v>22</v>
      </c>
      <c r="B99" s="18" t="s">
        <v>129</v>
      </c>
      <c r="C99" s="18">
        <v>4</v>
      </c>
      <c r="D99" s="18" t="str">
        <f t="shared" si="1"/>
        <v>Si</v>
      </c>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c r="A100" s="18" t="s">
        <v>10</v>
      </c>
      <c r="B100" s="18" t="s">
        <v>15</v>
      </c>
      <c r="C100" s="18">
        <v>5</v>
      </c>
      <c r="D100" s="18" t="str">
        <f t="shared" si="1"/>
        <v>Si</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c r="A101" s="18" t="s">
        <v>31</v>
      </c>
      <c r="B101" s="18" t="s">
        <v>30</v>
      </c>
      <c r="C101" s="18">
        <v>6</v>
      </c>
      <c r="D101" s="18" t="str">
        <f t="shared" si="1"/>
        <v>No</v>
      </c>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c r="A102" s="18" t="s">
        <v>104</v>
      </c>
      <c r="B102" s="18" t="s">
        <v>103</v>
      </c>
      <c r="C102" s="18">
        <v>3</v>
      </c>
      <c r="D102" s="18" t="str">
        <f t="shared" si="1"/>
        <v>Si</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c r="A103" s="18" t="s">
        <v>74</v>
      </c>
      <c r="B103" s="18" t="s">
        <v>73</v>
      </c>
      <c r="C103" s="18">
        <v>10</v>
      </c>
      <c r="D103" s="18" t="str">
        <f t="shared" si="1"/>
        <v>No</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c r="A104" s="18" t="s">
        <v>40</v>
      </c>
      <c r="B104" s="18" t="s">
        <v>39</v>
      </c>
      <c r="C104" s="18">
        <v>5</v>
      </c>
      <c r="D104" s="18" t="str">
        <f t="shared" si="1"/>
        <v>No</v>
      </c>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c r="A105" s="18" t="s">
        <v>104</v>
      </c>
      <c r="B105" s="18" t="s">
        <v>103</v>
      </c>
      <c r="C105" s="18">
        <v>7</v>
      </c>
      <c r="D105" s="18" t="str">
        <f t="shared" si="1"/>
        <v>Si</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c r="A106" s="18" t="s">
        <v>40</v>
      </c>
      <c r="B106" s="18" t="s">
        <v>39</v>
      </c>
      <c r="C106" s="18">
        <v>1</v>
      </c>
      <c r="D106" s="18" t="str">
        <f t="shared" si="1"/>
        <v>No</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c r="A107" s="18" t="s">
        <v>62</v>
      </c>
      <c r="B107" s="18" t="s">
        <v>61</v>
      </c>
      <c r="C107" s="18">
        <v>10</v>
      </c>
      <c r="D107" s="18" t="str">
        <f t="shared" si="1"/>
        <v>Si</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c r="A108" s="18" t="s">
        <v>59</v>
      </c>
      <c r="B108" s="18" t="s">
        <v>58</v>
      </c>
      <c r="C108" s="18">
        <v>7</v>
      </c>
      <c r="D108" s="18" t="str">
        <f t="shared" si="1"/>
        <v>Si</v>
      </c>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c r="A109" s="18" t="s">
        <v>47</v>
      </c>
      <c r="B109" s="18" t="s">
        <v>46</v>
      </c>
      <c r="C109" s="18">
        <v>10</v>
      </c>
      <c r="D109" s="18" t="str">
        <f t="shared" si="1"/>
        <v>No</v>
      </c>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c r="A110" s="18" t="s">
        <v>22</v>
      </c>
      <c r="B110" s="18" t="s">
        <v>21</v>
      </c>
      <c r="C110" s="18">
        <v>1</v>
      </c>
      <c r="D110" s="18" t="str">
        <f t="shared" si="1"/>
        <v>Si</v>
      </c>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c r="A111" s="18" t="s">
        <v>59</v>
      </c>
      <c r="B111" s="18" t="s">
        <v>58</v>
      </c>
      <c r="C111" s="18">
        <v>7</v>
      </c>
      <c r="D111" s="18" t="str">
        <f t="shared" si="1"/>
        <v>Si</v>
      </c>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c r="A112" s="18" t="s">
        <v>18</v>
      </c>
      <c r="B112" s="18" t="s">
        <v>17</v>
      </c>
      <c r="C112" s="18">
        <v>8</v>
      </c>
      <c r="D112" s="18" t="str">
        <f t="shared" si="1"/>
        <v>No</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c r="A113" s="18" t="s">
        <v>59</v>
      </c>
      <c r="B113" s="18" t="s">
        <v>58</v>
      </c>
      <c r="C113" s="18">
        <v>9</v>
      </c>
      <c r="D113" s="18" t="str">
        <f t="shared" si="1"/>
        <v>Si</v>
      </c>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c r="A114" s="18" t="s">
        <v>13</v>
      </c>
      <c r="B114" s="18" t="s">
        <v>12</v>
      </c>
      <c r="C114" s="18">
        <v>2</v>
      </c>
      <c r="D114" s="18" t="str">
        <f t="shared" si="1"/>
        <v>No</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c r="A115" s="18" t="s">
        <v>44</v>
      </c>
      <c r="B115" s="18" t="s">
        <v>43</v>
      </c>
      <c r="C115" s="18">
        <v>9</v>
      </c>
      <c r="D115" s="18" t="str">
        <f t="shared" si="1"/>
        <v>No</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c r="A116" s="18" t="s">
        <v>25</v>
      </c>
      <c r="B116" s="18" t="s">
        <v>24</v>
      </c>
      <c r="C116" s="18">
        <v>1</v>
      </c>
      <c r="D116" s="18" t="str">
        <f t="shared" si="1"/>
        <v>No</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c r="A117" s="18" t="s">
        <v>62</v>
      </c>
      <c r="B117" s="18" t="s">
        <v>61</v>
      </c>
      <c r="C117" s="18">
        <v>8</v>
      </c>
      <c r="D117" s="18" t="str">
        <f t="shared" si="1"/>
        <v>Si</v>
      </c>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c r="A118" s="18" t="s">
        <v>104</v>
      </c>
      <c r="B118" s="18" t="s">
        <v>103</v>
      </c>
      <c r="C118" s="18">
        <v>1</v>
      </c>
      <c r="D118" s="18" t="str">
        <f t="shared" si="1"/>
        <v>Si</v>
      </c>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c r="A119" s="18" t="s">
        <v>55</v>
      </c>
      <c r="B119" s="18" t="s">
        <v>54</v>
      </c>
      <c r="C119" s="18">
        <v>4</v>
      </c>
      <c r="D119" s="18" t="str">
        <f t="shared" si="1"/>
        <v>No</v>
      </c>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c r="A120" s="18" t="s">
        <v>10</v>
      </c>
      <c r="B120" s="18" t="s">
        <v>9</v>
      </c>
      <c r="C120" s="18">
        <v>6</v>
      </c>
      <c r="D120" s="18" t="str">
        <f t="shared" si="1"/>
        <v>Si</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c r="A121" s="18" t="s">
        <v>10</v>
      </c>
      <c r="B121" s="18" t="s">
        <v>15</v>
      </c>
      <c r="C121" s="18">
        <v>3</v>
      </c>
      <c r="D121" s="18" t="str">
        <f t="shared" si="1"/>
        <v>Si</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c r="A122" s="18" t="s">
        <v>47</v>
      </c>
      <c r="B122" s="18" t="s">
        <v>46</v>
      </c>
      <c r="C122" s="18">
        <v>9</v>
      </c>
      <c r="D122" s="18" t="str">
        <f t="shared" si="1"/>
        <v>No</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c r="A123" s="18" t="s">
        <v>18</v>
      </c>
      <c r="B123" s="18" t="s">
        <v>17</v>
      </c>
      <c r="C123" s="18">
        <v>10</v>
      </c>
      <c r="D123" s="18" t="str">
        <f t="shared" si="1"/>
        <v>No</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c r="A124" s="18" t="s">
        <v>35</v>
      </c>
      <c r="B124" s="18" t="s">
        <v>34</v>
      </c>
      <c r="C124" s="18">
        <v>9</v>
      </c>
      <c r="D124" s="18" t="str">
        <f t="shared" si="1"/>
        <v>Si</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c r="A125" s="18" t="s">
        <v>28</v>
      </c>
      <c r="B125" s="18" t="s">
        <v>27</v>
      </c>
      <c r="C125" s="18">
        <v>1</v>
      </c>
      <c r="D125" s="18" t="str">
        <f t="shared" si="1"/>
        <v>No</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c r="A126" s="18" t="s">
        <v>13</v>
      </c>
      <c r="B126" s="18" t="s">
        <v>12</v>
      </c>
      <c r="C126" s="18">
        <v>6</v>
      </c>
      <c r="D126" s="18" t="str">
        <f t="shared" si="1"/>
        <v>No</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c r="A127" s="18" t="s">
        <v>104</v>
      </c>
      <c r="B127" s="18" t="s">
        <v>103</v>
      </c>
      <c r="C127" s="18">
        <v>8</v>
      </c>
      <c r="D127" s="18" t="str">
        <f t="shared" si="1"/>
        <v>Si</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c r="A128" s="18" t="s">
        <v>59</v>
      </c>
      <c r="B128" s="18" t="s">
        <v>58</v>
      </c>
      <c r="C128" s="18">
        <v>2</v>
      </c>
      <c r="D128" s="18" t="str">
        <f t="shared" si="1"/>
        <v>Si</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c r="A129" s="18" t="s">
        <v>47</v>
      </c>
      <c r="B129" s="18" t="s">
        <v>46</v>
      </c>
      <c r="C129" s="18">
        <v>5</v>
      </c>
      <c r="D129" s="18" t="str">
        <f t="shared" si="1"/>
        <v>No</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c r="A130" s="18" t="s">
        <v>104</v>
      </c>
      <c r="B130" s="18" t="s">
        <v>103</v>
      </c>
      <c r="C130" s="18">
        <v>2</v>
      </c>
      <c r="D130" s="18" t="str">
        <f t="shared" si="1"/>
        <v>Si</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c r="A131" s="18" t="s">
        <v>10</v>
      </c>
      <c r="B131" s="18" t="s">
        <v>15</v>
      </c>
      <c r="C131" s="18">
        <v>10</v>
      </c>
      <c r="D131" s="18" t="str">
        <f t="shared" si="1"/>
        <v>Si</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c r="A132" s="18" t="s">
        <v>74</v>
      </c>
      <c r="B132" s="18" t="s">
        <v>73</v>
      </c>
      <c r="C132" s="18">
        <v>10</v>
      </c>
      <c r="D132" s="18" t="str">
        <f t="shared" ref="D132:D195" si="2">IF(SUMIF($A$2:$A$201,A132,$C$2:$C$201)&gt;=69,"Si","No")</f>
        <v>No</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c r="A133" s="18" t="s">
        <v>62</v>
      </c>
      <c r="B133" s="18" t="s">
        <v>81</v>
      </c>
      <c r="C133" s="18">
        <v>6</v>
      </c>
      <c r="D133" s="18" t="str">
        <f t="shared" si="2"/>
        <v>Si</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c r="A134" s="18" t="s">
        <v>31</v>
      </c>
      <c r="B134" s="18" t="s">
        <v>30</v>
      </c>
      <c r="C134" s="18">
        <v>2</v>
      </c>
      <c r="D134" s="18" t="str">
        <f t="shared" si="2"/>
        <v>No</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c r="A135" s="18" t="s">
        <v>35</v>
      </c>
      <c r="B135" s="18" t="s">
        <v>34</v>
      </c>
      <c r="C135" s="18">
        <v>2</v>
      </c>
      <c r="D135" s="18" t="str">
        <f t="shared" si="2"/>
        <v>Si</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c r="A136" s="18" t="s">
        <v>62</v>
      </c>
      <c r="B136" s="18" t="s">
        <v>61</v>
      </c>
      <c r="C136" s="18">
        <v>7</v>
      </c>
      <c r="D136" s="18" t="str">
        <f t="shared" si="2"/>
        <v>Si</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c r="A137" s="18" t="s">
        <v>22</v>
      </c>
      <c r="B137" s="18" t="s">
        <v>129</v>
      </c>
      <c r="C137" s="18">
        <v>9</v>
      </c>
      <c r="D137" s="18" t="str">
        <f t="shared" si="2"/>
        <v>Si</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c r="A138" s="18" t="s">
        <v>35</v>
      </c>
      <c r="B138" s="18" t="s">
        <v>34</v>
      </c>
      <c r="C138" s="18">
        <v>3</v>
      </c>
      <c r="D138" s="18" t="str">
        <f t="shared" si="2"/>
        <v>Si</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c r="A139" s="18" t="s">
        <v>55</v>
      </c>
      <c r="B139" s="18" t="s">
        <v>54</v>
      </c>
      <c r="C139" s="18">
        <v>6</v>
      </c>
      <c r="D139" s="18" t="str">
        <f t="shared" si="2"/>
        <v>No</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c r="A140" s="18" t="s">
        <v>74</v>
      </c>
      <c r="B140" s="18" t="s">
        <v>73</v>
      </c>
      <c r="C140" s="18">
        <v>3</v>
      </c>
      <c r="D140" s="18" t="str">
        <f t="shared" si="2"/>
        <v>No</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c r="A141" s="18" t="s">
        <v>31</v>
      </c>
      <c r="B141" s="18" t="s">
        <v>30</v>
      </c>
      <c r="C141" s="18">
        <v>5</v>
      </c>
      <c r="D141" s="18" t="str">
        <f t="shared" si="2"/>
        <v>No</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c r="A142" s="18" t="s">
        <v>22</v>
      </c>
      <c r="B142" s="18" t="s">
        <v>129</v>
      </c>
      <c r="C142" s="18">
        <v>4</v>
      </c>
      <c r="D142" s="18" t="str">
        <f t="shared" si="2"/>
        <v>Si</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c r="A143" s="18" t="s">
        <v>31</v>
      </c>
      <c r="B143" s="18" t="s">
        <v>30</v>
      </c>
      <c r="C143" s="18">
        <v>5</v>
      </c>
      <c r="D143" s="18" t="str">
        <f t="shared" si="2"/>
        <v>No</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c r="A144" s="18" t="s">
        <v>50</v>
      </c>
      <c r="B144" s="18" t="s">
        <v>71</v>
      </c>
      <c r="C144" s="18">
        <v>3</v>
      </c>
      <c r="D144" s="18" t="str">
        <f t="shared" si="2"/>
        <v>Si</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c r="A145" s="18" t="s">
        <v>22</v>
      </c>
      <c r="B145" s="18" t="s">
        <v>129</v>
      </c>
      <c r="C145" s="18">
        <v>1</v>
      </c>
      <c r="D145" s="18" t="str">
        <f t="shared" si="2"/>
        <v>Si</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c r="A146" s="18" t="s">
        <v>50</v>
      </c>
      <c r="B146" s="18" t="s">
        <v>71</v>
      </c>
      <c r="C146" s="18">
        <v>4</v>
      </c>
      <c r="D146" s="18" t="str">
        <f t="shared" si="2"/>
        <v>Si</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c r="A147" s="18" t="s">
        <v>28</v>
      </c>
      <c r="B147" s="18" t="s">
        <v>27</v>
      </c>
      <c r="C147" s="18">
        <v>10</v>
      </c>
      <c r="D147" s="18" t="str">
        <f t="shared" si="2"/>
        <v>No</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c r="A148" s="18" t="s">
        <v>55</v>
      </c>
      <c r="B148" s="18" t="s">
        <v>54</v>
      </c>
      <c r="C148" s="18">
        <v>7</v>
      </c>
      <c r="D148" s="18" t="str">
        <f t="shared" si="2"/>
        <v>No</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c r="A149" s="18" t="s">
        <v>25</v>
      </c>
      <c r="B149" s="18" t="s">
        <v>24</v>
      </c>
      <c r="C149" s="18">
        <v>1</v>
      </c>
      <c r="D149" s="18" t="str">
        <f t="shared" si="2"/>
        <v>No</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c r="A150" s="18" t="s">
        <v>59</v>
      </c>
      <c r="B150" s="18" t="s">
        <v>58</v>
      </c>
      <c r="C150" s="18">
        <v>7</v>
      </c>
      <c r="D150" s="18" t="str">
        <f t="shared" si="2"/>
        <v>Si</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c r="A151" s="18" t="s">
        <v>13</v>
      </c>
      <c r="B151" s="18" t="s">
        <v>12</v>
      </c>
      <c r="C151" s="18">
        <v>3</v>
      </c>
      <c r="D151" s="18" t="str">
        <f t="shared" si="2"/>
        <v>No</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c r="A152" s="18" t="s">
        <v>104</v>
      </c>
      <c r="B152" s="18" t="s">
        <v>103</v>
      </c>
      <c r="C152" s="18">
        <v>5</v>
      </c>
      <c r="D152" s="18" t="str">
        <f t="shared" si="2"/>
        <v>Si</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c r="A153" s="18" t="s">
        <v>104</v>
      </c>
      <c r="B153" s="18" t="s">
        <v>103</v>
      </c>
      <c r="C153" s="18">
        <v>1</v>
      </c>
      <c r="D153" s="18" t="str">
        <f t="shared" si="2"/>
        <v>Si</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c r="A154" s="18" t="s">
        <v>35</v>
      </c>
      <c r="B154" s="18" t="s">
        <v>34</v>
      </c>
      <c r="C154" s="18">
        <v>6</v>
      </c>
      <c r="D154" s="18" t="str">
        <f t="shared" si="2"/>
        <v>Si</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c r="A155" s="18" t="s">
        <v>50</v>
      </c>
      <c r="B155" s="18" t="s">
        <v>71</v>
      </c>
      <c r="C155" s="18">
        <v>8</v>
      </c>
      <c r="D155" s="18" t="str">
        <f t="shared" si="2"/>
        <v>Si</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c r="A156" s="18" t="s">
        <v>50</v>
      </c>
      <c r="B156" s="18" t="s">
        <v>71</v>
      </c>
      <c r="C156" s="18">
        <v>4</v>
      </c>
      <c r="D156" s="18" t="str">
        <f t="shared" si="2"/>
        <v>Si</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c r="A157" s="18" t="s">
        <v>35</v>
      </c>
      <c r="B157" s="18" t="s">
        <v>34</v>
      </c>
      <c r="C157" s="18">
        <v>9</v>
      </c>
      <c r="D157" s="18" t="str">
        <f t="shared" si="2"/>
        <v>Si</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c r="A158" s="18" t="s">
        <v>104</v>
      </c>
      <c r="B158" s="18" t="s">
        <v>103</v>
      </c>
      <c r="C158" s="18">
        <v>2</v>
      </c>
      <c r="D158" s="18" t="str">
        <f t="shared" si="2"/>
        <v>Si</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c r="A159" s="18" t="s">
        <v>10</v>
      </c>
      <c r="B159" s="18" t="s">
        <v>9</v>
      </c>
      <c r="C159" s="18">
        <v>2</v>
      </c>
      <c r="D159" s="18" t="str">
        <f t="shared" si="2"/>
        <v>Si</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c r="A160" s="18" t="s">
        <v>10</v>
      </c>
      <c r="B160" s="18" t="s">
        <v>9</v>
      </c>
      <c r="C160" s="18">
        <v>2</v>
      </c>
      <c r="D160" s="18" t="str">
        <f t="shared" si="2"/>
        <v>Si</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c r="A161" s="18" t="s">
        <v>40</v>
      </c>
      <c r="B161" s="18" t="s">
        <v>39</v>
      </c>
      <c r="C161" s="18">
        <v>2</v>
      </c>
      <c r="D161" s="18" t="str">
        <f t="shared" si="2"/>
        <v>No</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c r="A162" s="18" t="s">
        <v>62</v>
      </c>
      <c r="B162" s="18" t="s">
        <v>61</v>
      </c>
      <c r="C162" s="18">
        <v>8</v>
      </c>
      <c r="D162" s="18" t="str">
        <f t="shared" si="2"/>
        <v>Si</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c r="A163" s="18" t="s">
        <v>50</v>
      </c>
      <c r="B163" s="18" t="s">
        <v>49</v>
      </c>
      <c r="C163" s="18">
        <v>5</v>
      </c>
      <c r="D163" s="18" t="str">
        <f t="shared" si="2"/>
        <v>Si</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c r="A164" s="18" t="s">
        <v>31</v>
      </c>
      <c r="B164" s="18" t="s">
        <v>30</v>
      </c>
      <c r="C164" s="18">
        <v>6</v>
      </c>
      <c r="D164" s="18" t="str">
        <f t="shared" si="2"/>
        <v>No</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c r="A165" s="18" t="s">
        <v>59</v>
      </c>
      <c r="B165" s="18" t="s">
        <v>58</v>
      </c>
      <c r="C165" s="18">
        <v>7</v>
      </c>
      <c r="D165" s="18" t="str">
        <f t="shared" si="2"/>
        <v>Si</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c r="A166" s="18" t="s">
        <v>10</v>
      </c>
      <c r="B166" s="18" t="s">
        <v>9</v>
      </c>
      <c r="C166" s="18">
        <v>3</v>
      </c>
      <c r="D166" s="18" t="str">
        <f t="shared" si="2"/>
        <v>Si</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c r="A167" s="18" t="s">
        <v>50</v>
      </c>
      <c r="B167" s="18" t="s">
        <v>49</v>
      </c>
      <c r="C167" s="18">
        <v>4</v>
      </c>
      <c r="D167" s="18" t="str">
        <f t="shared" si="2"/>
        <v>Si</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c r="A168" s="18" t="s">
        <v>22</v>
      </c>
      <c r="B168" s="18" t="s">
        <v>21</v>
      </c>
      <c r="C168" s="18">
        <v>3</v>
      </c>
      <c r="D168" s="18" t="str">
        <f t="shared" si="2"/>
        <v>Si</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c r="A169" s="18" t="s">
        <v>62</v>
      </c>
      <c r="B169" s="18" t="s">
        <v>81</v>
      </c>
      <c r="C169" s="18">
        <v>3</v>
      </c>
      <c r="D169" s="18" t="str">
        <f t="shared" si="2"/>
        <v>Si</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c r="A170" s="18" t="s">
        <v>104</v>
      </c>
      <c r="B170" s="18" t="s">
        <v>103</v>
      </c>
      <c r="C170" s="18">
        <v>1</v>
      </c>
      <c r="D170" s="18" t="str">
        <f t="shared" si="2"/>
        <v>Si</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c r="A171" s="18" t="s">
        <v>55</v>
      </c>
      <c r="B171" s="18" t="s">
        <v>54</v>
      </c>
      <c r="C171" s="18">
        <v>2</v>
      </c>
      <c r="D171" s="18" t="str">
        <f t="shared" si="2"/>
        <v>No</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c r="A172" s="18" t="s">
        <v>25</v>
      </c>
      <c r="B172" s="18" t="s">
        <v>24</v>
      </c>
      <c r="C172" s="18">
        <v>8</v>
      </c>
      <c r="D172" s="18" t="str">
        <f t="shared" si="2"/>
        <v>No</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c r="A173" s="18" t="s">
        <v>25</v>
      </c>
      <c r="B173" s="18" t="s">
        <v>24</v>
      </c>
      <c r="C173" s="18">
        <v>6</v>
      </c>
      <c r="D173" s="18" t="str">
        <f t="shared" si="2"/>
        <v>No</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c r="A174" s="18" t="s">
        <v>50</v>
      </c>
      <c r="B174" s="18" t="s">
        <v>49</v>
      </c>
      <c r="C174" s="18">
        <v>4</v>
      </c>
      <c r="D174" s="18" t="str">
        <f t="shared" si="2"/>
        <v>Si</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c r="A175" s="18" t="s">
        <v>18</v>
      </c>
      <c r="B175" s="18" t="s">
        <v>17</v>
      </c>
      <c r="C175" s="18">
        <v>6</v>
      </c>
      <c r="D175" s="18" t="str">
        <f t="shared" si="2"/>
        <v>No</v>
      </c>
      <c r="E175" s="2"/>
      <c r="F175" s="2"/>
      <c r="G175" s="2"/>
      <c r="H175" s="2"/>
      <c r="I175" s="2"/>
      <c r="J175" s="2"/>
      <c r="K175" s="2"/>
      <c r="L175" s="2"/>
      <c r="M175" s="2"/>
      <c r="N175" s="2"/>
      <c r="O175" s="2"/>
      <c r="P175" s="2"/>
      <c r="Q175" s="2"/>
      <c r="R175" s="2"/>
      <c r="S175" s="2"/>
      <c r="T175" s="2"/>
      <c r="U175" s="2"/>
      <c r="V175" s="2"/>
      <c r="W175" s="2"/>
      <c r="X175" s="2"/>
    </row>
    <row r="176" spans="1:30">
      <c r="A176" s="18" t="s">
        <v>44</v>
      </c>
      <c r="B176" s="18" t="s">
        <v>43</v>
      </c>
      <c r="C176" s="18">
        <v>3</v>
      </c>
      <c r="D176" s="18" t="str">
        <f t="shared" si="2"/>
        <v>No</v>
      </c>
      <c r="E176" s="2"/>
      <c r="F176" s="2"/>
      <c r="G176" s="2"/>
      <c r="H176" s="2"/>
      <c r="I176" s="2"/>
      <c r="J176" s="2"/>
      <c r="K176" s="2"/>
      <c r="L176" s="2"/>
      <c r="M176" s="2"/>
      <c r="N176" s="2"/>
      <c r="O176" s="2"/>
      <c r="P176" s="2"/>
      <c r="Q176" s="2"/>
      <c r="R176" s="2"/>
      <c r="S176" s="2"/>
      <c r="T176" s="2"/>
      <c r="U176" s="2"/>
      <c r="V176" s="2"/>
      <c r="W176" s="2"/>
      <c r="X176" s="2"/>
    </row>
    <row r="177" spans="1:24">
      <c r="A177" s="18" t="s">
        <v>22</v>
      </c>
      <c r="B177" s="18" t="s">
        <v>129</v>
      </c>
      <c r="C177" s="18">
        <v>5</v>
      </c>
      <c r="D177" s="18" t="str">
        <f t="shared" si="2"/>
        <v>Si</v>
      </c>
      <c r="E177" s="2"/>
      <c r="F177" s="2"/>
      <c r="G177" s="2"/>
      <c r="H177" s="2"/>
      <c r="I177" s="2"/>
      <c r="J177" s="2"/>
      <c r="K177" s="2"/>
      <c r="L177" s="2"/>
      <c r="M177" s="2"/>
      <c r="N177" s="2"/>
      <c r="O177" s="2"/>
      <c r="P177" s="2"/>
      <c r="Q177" s="2"/>
      <c r="R177" s="2"/>
      <c r="S177" s="2"/>
      <c r="T177" s="2"/>
      <c r="U177" s="2"/>
      <c r="V177" s="2"/>
      <c r="W177" s="2"/>
      <c r="X177" s="2"/>
    </row>
    <row r="178" spans="1:24">
      <c r="A178" s="18" t="s">
        <v>50</v>
      </c>
      <c r="B178" s="18" t="s">
        <v>49</v>
      </c>
      <c r="C178" s="18">
        <v>6</v>
      </c>
      <c r="D178" s="18" t="str">
        <f t="shared" si="2"/>
        <v>Si</v>
      </c>
      <c r="E178" s="2"/>
      <c r="F178" s="2"/>
      <c r="G178" s="2"/>
      <c r="H178" s="2"/>
      <c r="I178" s="2"/>
      <c r="J178" s="2"/>
      <c r="K178" s="2"/>
      <c r="L178" s="2"/>
      <c r="M178" s="2"/>
      <c r="N178" s="2"/>
      <c r="O178" s="2"/>
      <c r="P178" s="2"/>
      <c r="Q178" s="2"/>
      <c r="R178" s="2"/>
      <c r="S178" s="2"/>
      <c r="T178" s="2"/>
      <c r="U178" s="2"/>
      <c r="V178" s="2"/>
      <c r="W178" s="2"/>
      <c r="X178" s="2"/>
    </row>
    <row r="179" spans="1:24">
      <c r="A179" s="18" t="s">
        <v>35</v>
      </c>
      <c r="B179" s="18" t="s">
        <v>34</v>
      </c>
      <c r="C179" s="18">
        <v>7</v>
      </c>
      <c r="D179" s="18" t="str">
        <f t="shared" si="2"/>
        <v>Si</v>
      </c>
      <c r="E179" s="2"/>
      <c r="F179" s="2"/>
      <c r="G179" s="2"/>
      <c r="H179" s="2"/>
      <c r="I179" s="2"/>
      <c r="J179" s="2"/>
      <c r="K179" s="2"/>
      <c r="L179" s="2"/>
      <c r="M179" s="2"/>
      <c r="N179" s="2"/>
      <c r="O179" s="2"/>
      <c r="P179" s="2"/>
      <c r="Q179" s="2"/>
      <c r="R179" s="2"/>
      <c r="S179" s="2"/>
      <c r="T179" s="2"/>
      <c r="U179" s="2"/>
      <c r="V179" s="2"/>
      <c r="W179" s="2"/>
      <c r="X179" s="2"/>
    </row>
    <row r="180" spans="1:24">
      <c r="A180" s="18" t="s">
        <v>62</v>
      </c>
      <c r="B180" s="18" t="s">
        <v>81</v>
      </c>
      <c r="C180" s="18">
        <v>8</v>
      </c>
      <c r="D180" s="18" t="str">
        <f t="shared" si="2"/>
        <v>Si</v>
      </c>
      <c r="E180" s="2"/>
      <c r="F180" s="2"/>
      <c r="G180" s="2"/>
      <c r="H180" s="2"/>
      <c r="I180" s="2"/>
      <c r="J180" s="2"/>
      <c r="K180" s="2"/>
      <c r="L180" s="2"/>
      <c r="M180" s="2"/>
      <c r="N180" s="2"/>
      <c r="O180" s="2"/>
      <c r="P180" s="2"/>
      <c r="Q180" s="2"/>
      <c r="R180" s="2"/>
      <c r="S180" s="2"/>
      <c r="T180" s="2"/>
      <c r="U180" s="2"/>
      <c r="V180" s="2"/>
      <c r="W180" s="2"/>
      <c r="X180" s="2"/>
    </row>
    <row r="181" spans="1:24">
      <c r="A181" s="18" t="s">
        <v>13</v>
      </c>
      <c r="B181" s="18" t="s">
        <v>12</v>
      </c>
      <c r="C181" s="18">
        <v>5</v>
      </c>
      <c r="D181" s="18" t="str">
        <f t="shared" si="2"/>
        <v>No</v>
      </c>
      <c r="E181" s="2"/>
      <c r="F181" s="2"/>
      <c r="G181" s="2"/>
      <c r="H181" s="2"/>
      <c r="I181" s="2"/>
      <c r="J181" s="2"/>
      <c r="K181" s="2"/>
      <c r="L181" s="2"/>
      <c r="M181" s="2"/>
      <c r="N181" s="2"/>
      <c r="O181" s="2"/>
      <c r="P181" s="2"/>
      <c r="Q181" s="2"/>
      <c r="R181" s="2"/>
      <c r="S181" s="2"/>
      <c r="T181" s="2"/>
      <c r="U181" s="2"/>
      <c r="V181" s="2"/>
      <c r="W181" s="2"/>
      <c r="X181" s="2"/>
    </row>
    <row r="182" spans="1:24">
      <c r="A182" s="18" t="s">
        <v>62</v>
      </c>
      <c r="B182" s="18" t="s">
        <v>81</v>
      </c>
      <c r="C182" s="18">
        <v>3</v>
      </c>
      <c r="D182" s="18" t="str">
        <f t="shared" si="2"/>
        <v>Si</v>
      </c>
      <c r="E182" s="2"/>
      <c r="F182" s="2"/>
      <c r="G182" s="2"/>
      <c r="H182" s="2"/>
      <c r="I182" s="2"/>
      <c r="J182" s="2"/>
      <c r="K182" s="2"/>
      <c r="L182" s="2"/>
      <c r="M182" s="2"/>
      <c r="N182" s="2"/>
      <c r="O182" s="2"/>
      <c r="P182" s="2"/>
      <c r="Q182" s="2"/>
      <c r="R182" s="2"/>
      <c r="S182" s="2"/>
      <c r="T182" s="2"/>
      <c r="U182" s="2"/>
      <c r="V182" s="2"/>
      <c r="W182" s="2"/>
      <c r="X182" s="2"/>
    </row>
    <row r="183" spans="1:24">
      <c r="A183" s="18" t="s">
        <v>40</v>
      </c>
      <c r="B183" s="18" t="s">
        <v>39</v>
      </c>
      <c r="C183" s="18">
        <v>5</v>
      </c>
      <c r="D183" s="18" t="str">
        <f t="shared" si="2"/>
        <v>No</v>
      </c>
      <c r="E183" s="2"/>
      <c r="F183" s="2"/>
      <c r="G183" s="2"/>
      <c r="H183" s="2"/>
      <c r="I183" s="2"/>
      <c r="J183" s="2"/>
      <c r="K183" s="2"/>
      <c r="L183" s="2"/>
      <c r="M183" s="2"/>
      <c r="N183" s="2"/>
      <c r="O183" s="2"/>
      <c r="P183" s="2"/>
      <c r="Q183" s="2"/>
      <c r="R183" s="2"/>
      <c r="S183" s="2"/>
      <c r="T183" s="2"/>
      <c r="U183" s="2"/>
      <c r="V183" s="2"/>
      <c r="W183" s="2"/>
      <c r="X183" s="2"/>
    </row>
    <row r="184" spans="1:24">
      <c r="A184" s="18" t="s">
        <v>40</v>
      </c>
      <c r="B184" s="18" t="s">
        <v>39</v>
      </c>
      <c r="C184" s="18">
        <v>2</v>
      </c>
      <c r="D184" s="18" t="str">
        <f t="shared" si="2"/>
        <v>No</v>
      </c>
      <c r="E184" s="2"/>
      <c r="F184" s="2"/>
      <c r="G184" s="2"/>
      <c r="H184" s="2"/>
      <c r="I184" s="2"/>
      <c r="J184" s="2"/>
      <c r="K184" s="2"/>
      <c r="L184" s="2"/>
      <c r="M184" s="2"/>
      <c r="N184" s="2"/>
      <c r="O184" s="2"/>
      <c r="P184" s="2"/>
      <c r="Q184" s="2"/>
      <c r="R184" s="2"/>
      <c r="S184" s="2"/>
      <c r="T184" s="2"/>
      <c r="U184" s="2"/>
      <c r="V184" s="2"/>
      <c r="W184" s="2"/>
      <c r="X184" s="2"/>
    </row>
    <row r="185" spans="1:24">
      <c r="A185" s="18" t="s">
        <v>40</v>
      </c>
      <c r="B185" s="18" t="s">
        <v>39</v>
      </c>
      <c r="C185" s="18">
        <v>7</v>
      </c>
      <c r="D185" s="18" t="str">
        <f t="shared" si="2"/>
        <v>No</v>
      </c>
      <c r="E185" s="2"/>
      <c r="F185" s="2"/>
      <c r="G185" s="2"/>
      <c r="H185" s="2"/>
      <c r="I185" s="2"/>
      <c r="J185" s="2"/>
      <c r="K185" s="2"/>
      <c r="L185" s="2"/>
      <c r="M185" s="2"/>
      <c r="N185" s="2"/>
      <c r="O185" s="2"/>
      <c r="P185" s="2"/>
      <c r="Q185" s="2"/>
      <c r="R185" s="2"/>
      <c r="S185" s="2"/>
      <c r="T185" s="2"/>
      <c r="U185" s="2"/>
      <c r="V185" s="2"/>
      <c r="W185" s="2"/>
      <c r="X185" s="2"/>
    </row>
    <row r="186" spans="1:24">
      <c r="A186" s="18" t="s">
        <v>74</v>
      </c>
      <c r="B186" s="18" t="s">
        <v>73</v>
      </c>
      <c r="C186" s="18">
        <v>7</v>
      </c>
      <c r="D186" s="18" t="str">
        <f t="shared" si="2"/>
        <v>No</v>
      </c>
      <c r="E186" s="2"/>
      <c r="F186" s="2"/>
      <c r="G186" s="2"/>
      <c r="H186" s="2"/>
      <c r="I186" s="2"/>
      <c r="J186" s="2"/>
      <c r="K186" s="2"/>
      <c r="L186" s="2"/>
      <c r="M186" s="2"/>
      <c r="N186" s="2"/>
      <c r="O186" s="2"/>
      <c r="P186" s="2"/>
      <c r="Q186" s="2"/>
      <c r="R186" s="2"/>
      <c r="S186" s="2"/>
      <c r="T186" s="2"/>
      <c r="U186" s="2"/>
      <c r="V186" s="2"/>
      <c r="W186" s="2"/>
      <c r="X186" s="2"/>
    </row>
    <row r="187" spans="1:24">
      <c r="A187" s="18" t="s">
        <v>10</v>
      </c>
      <c r="B187" s="18" t="s">
        <v>15</v>
      </c>
      <c r="C187" s="18">
        <v>1</v>
      </c>
      <c r="D187" s="18" t="str">
        <f t="shared" si="2"/>
        <v>Si</v>
      </c>
      <c r="E187" s="2"/>
      <c r="F187" s="2"/>
      <c r="G187" s="2"/>
      <c r="H187" s="2"/>
      <c r="I187" s="2"/>
      <c r="J187" s="2"/>
      <c r="K187" s="2"/>
      <c r="L187" s="2"/>
      <c r="M187" s="2"/>
      <c r="N187" s="2"/>
      <c r="O187" s="2"/>
      <c r="P187" s="2"/>
      <c r="Q187" s="2"/>
      <c r="R187" s="2"/>
      <c r="S187" s="2"/>
      <c r="T187" s="2"/>
      <c r="U187" s="2"/>
      <c r="V187" s="2"/>
      <c r="W187" s="2"/>
      <c r="X187" s="2"/>
    </row>
    <row r="188" spans="1:24">
      <c r="A188" s="18" t="s">
        <v>28</v>
      </c>
      <c r="B188" s="18" t="s">
        <v>27</v>
      </c>
      <c r="C188" s="18">
        <v>5</v>
      </c>
      <c r="D188" s="18" t="str">
        <f t="shared" si="2"/>
        <v>No</v>
      </c>
      <c r="E188" s="2"/>
      <c r="F188" s="2"/>
      <c r="G188" s="2"/>
      <c r="H188" s="2"/>
      <c r="I188" s="2"/>
      <c r="J188" s="2"/>
      <c r="K188" s="2"/>
      <c r="L188" s="2"/>
      <c r="M188" s="2"/>
      <c r="N188" s="2"/>
      <c r="O188" s="2"/>
      <c r="P188" s="2"/>
      <c r="Q188" s="2"/>
      <c r="R188" s="2"/>
      <c r="S188" s="2"/>
      <c r="T188" s="2"/>
      <c r="U188" s="2"/>
      <c r="V188" s="2"/>
      <c r="W188" s="2"/>
      <c r="X188" s="2"/>
    </row>
    <row r="189" spans="1:24">
      <c r="A189" s="18" t="s">
        <v>44</v>
      </c>
      <c r="B189" s="18" t="s">
        <v>43</v>
      </c>
      <c r="C189" s="18">
        <v>6</v>
      </c>
      <c r="D189" s="18" t="str">
        <f t="shared" si="2"/>
        <v>No</v>
      </c>
      <c r="E189" s="2"/>
      <c r="F189" s="2"/>
      <c r="G189" s="2"/>
      <c r="H189" s="2"/>
      <c r="I189" s="2"/>
      <c r="J189" s="2"/>
      <c r="K189" s="2"/>
      <c r="L189" s="2"/>
      <c r="M189" s="2"/>
      <c r="N189" s="2"/>
      <c r="O189" s="2"/>
      <c r="P189" s="2"/>
      <c r="Q189" s="2"/>
      <c r="R189" s="2"/>
      <c r="S189" s="2"/>
      <c r="T189" s="2"/>
      <c r="U189" s="2"/>
      <c r="V189" s="2"/>
      <c r="W189" s="2"/>
      <c r="X189" s="2"/>
    </row>
    <row r="190" spans="1:24">
      <c r="A190" s="18" t="s">
        <v>35</v>
      </c>
      <c r="B190" s="18" t="s">
        <v>34</v>
      </c>
      <c r="C190" s="18">
        <v>3</v>
      </c>
      <c r="D190" s="18" t="str">
        <f t="shared" si="2"/>
        <v>Si</v>
      </c>
      <c r="E190" s="2"/>
      <c r="F190" s="2"/>
      <c r="G190" s="2"/>
      <c r="H190" s="2"/>
      <c r="I190" s="2"/>
      <c r="J190" s="2"/>
      <c r="K190" s="2"/>
      <c r="L190" s="2"/>
      <c r="M190" s="2"/>
      <c r="N190" s="2"/>
      <c r="O190" s="2"/>
      <c r="P190" s="2"/>
      <c r="Q190" s="2"/>
      <c r="R190" s="2"/>
      <c r="S190" s="2"/>
      <c r="T190" s="2"/>
      <c r="U190" s="2"/>
      <c r="V190" s="2"/>
      <c r="W190" s="2"/>
      <c r="X190" s="2"/>
    </row>
    <row r="191" spans="1:24">
      <c r="A191" s="18" t="s">
        <v>10</v>
      </c>
      <c r="B191" s="18" t="s">
        <v>9</v>
      </c>
      <c r="C191" s="18">
        <v>2</v>
      </c>
      <c r="D191" s="18" t="str">
        <f t="shared" si="2"/>
        <v>Si</v>
      </c>
      <c r="E191" s="2"/>
      <c r="F191" s="2"/>
      <c r="G191" s="2"/>
      <c r="H191" s="2"/>
      <c r="I191" s="2"/>
      <c r="J191" s="2"/>
      <c r="K191" s="2"/>
      <c r="L191" s="2"/>
      <c r="M191" s="2"/>
      <c r="N191" s="2"/>
      <c r="O191" s="2"/>
      <c r="P191" s="2"/>
      <c r="Q191" s="2"/>
      <c r="R191" s="2"/>
      <c r="S191" s="2"/>
      <c r="T191" s="2"/>
      <c r="U191" s="2"/>
      <c r="V191" s="2"/>
      <c r="W191" s="2"/>
      <c r="X191" s="2"/>
    </row>
    <row r="192" spans="1:24">
      <c r="A192" s="18" t="s">
        <v>47</v>
      </c>
      <c r="B192" s="18" t="s">
        <v>46</v>
      </c>
      <c r="C192" s="18">
        <v>6</v>
      </c>
      <c r="D192" s="18" t="str">
        <f t="shared" si="2"/>
        <v>No</v>
      </c>
      <c r="E192" s="2"/>
      <c r="F192" s="2"/>
      <c r="G192" s="2"/>
      <c r="H192" s="2"/>
      <c r="I192" s="2"/>
      <c r="J192" s="2"/>
      <c r="K192" s="2"/>
      <c r="L192" s="2"/>
      <c r="M192" s="2"/>
      <c r="N192" s="2"/>
      <c r="O192" s="2"/>
      <c r="P192" s="2"/>
      <c r="Q192" s="2"/>
      <c r="R192" s="2"/>
      <c r="S192" s="2"/>
      <c r="T192" s="2"/>
      <c r="U192" s="2"/>
      <c r="V192" s="2"/>
      <c r="W192" s="2"/>
      <c r="X192" s="2"/>
    </row>
    <row r="193" spans="1:28">
      <c r="A193" s="18" t="s">
        <v>50</v>
      </c>
      <c r="B193" s="18" t="s">
        <v>49</v>
      </c>
      <c r="C193" s="18">
        <v>6</v>
      </c>
      <c r="D193" s="18" t="str">
        <f t="shared" si="2"/>
        <v>Si</v>
      </c>
      <c r="E193" s="2"/>
      <c r="F193" s="2"/>
      <c r="G193" s="2"/>
      <c r="H193" s="2"/>
      <c r="I193" s="2"/>
      <c r="J193" s="2"/>
      <c r="K193" s="2"/>
      <c r="L193" s="2"/>
      <c r="M193" s="2"/>
      <c r="N193" s="2"/>
      <c r="O193" s="2"/>
      <c r="P193" s="2"/>
      <c r="Q193" s="2"/>
      <c r="R193" s="2"/>
      <c r="S193" s="2"/>
      <c r="T193" s="2"/>
      <c r="U193" s="2"/>
      <c r="V193" s="2"/>
      <c r="W193" s="2"/>
      <c r="X193" s="2"/>
    </row>
    <row r="194" spans="1:28">
      <c r="A194" s="18" t="s">
        <v>50</v>
      </c>
      <c r="B194" s="18" t="s">
        <v>71</v>
      </c>
      <c r="C194" s="18">
        <v>1</v>
      </c>
      <c r="D194" s="18" t="str">
        <f t="shared" si="2"/>
        <v>Si</v>
      </c>
      <c r="E194" s="2"/>
      <c r="F194" s="2"/>
      <c r="G194" s="2"/>
      <c r="H194" s="2"/>
      <c r="I194" s="2"/>
      <c r="J194" s="2"/>
      <c r="K194" s="2"/>
      <c r="L194" s="2"/>
      <c r="M194" s="2"/>
      <c r="N194" s="2"/>
      <c r="O194" s="2"/>
      <c r="P194" s="2"/>
      <c r="Q194" s="2"/>
      <c r="R194" s="2"/>
      <c r="S194" s="2"/>
      <c r="T194" s="2"/>
      <c r="U194" s="2"/>
      <c r="V194" s="2"/>
      <c r="W194" s="2"/>
      <c r="X194" s="2"/>
    </row>
    <row r="195" spans="1:28">
      <c r="A195" s="18" t="s">
        <v>28</v>
      </c>
      <c r="B195" s="18" t="s">
        <v>27</v>
      </c>
      <c r="C195" s="18">
        <v>3</v>
      </c>
      <c r="D195" s="18" t="str">
        <f t="shared" si="2"/>
        <v>No</v>
      </c>
      <c r="E195" s="2"/>
      <c r="F195" s="2"/>
      <c r="G195" s="2"/>
      <c r="H195" s="2"/>
      <c r="I195" s="2"/>
      <c r="J195" s="2"/>
      <c r="K195" s="2"/>
      <c r="L195" s="2"/>
      <c r="M195" s="2"/>
      <c r="N195" s="2"/>
      <c r="O195" s="2"/>
      <c r="P195" s="2"/>
      <c r="Q195" s="2"/>
      <c r="R195" s="2"/>
      <c r="S195" s="2"/>
      <c r="T195" s="2"/>
      <c r="U195" s="2"/>
      <c r="V195" s="2"/>
      <c r="W195" s="2"/>
      <c r="X195" s="2"/>
    </row>
    <row r="196" spans="1:28">
      <c r="A196" s="18" t="s">
        <v>59</v>
      </c>
      <c r="B196" s="18" t="s">
        <v>58</v>
      </c>
      <c r="C196" s="18">
        <v>2</v>
      </c>
      <c r="D196" s="18" t="str">
        <f t="shared" ref="D196:D201" si="3">IF(SUMIF($A$2:$A$201,A196,$C$2:$C$201)&gt;=69,"Si","No")</f>
        <v>Si</v>
      </c>
      <c r="E196" s="2"/>
      <c r="F196" s="2"/>
      <c r="G196" s="2"/>
      <c r="H196" s="2"/>
      <c r="I196" s="2"/>
      <c r="J196" s="2"/>
      <c r="K196" s="2"/>
      <c r="L196" s="2"/>
      <c r="M196" s="2"/>
      <c r="N196" s="2"/>
      <c r="O196" s="2"/>
      <c r="P196" s="2"/>
      <c r="Q196" s="2"/>
      <c r="R196" s="2"/>
      <c r="S196" s="2"/>
      <c r="T196" s="2"/>
      <c r="U196" s="2"/>
      <c r="V196" s="2"/>
      <c r="W196" s="2"/>
      <c r="X196" s="2"/>
    </row>
    <row r="197" spans="1:28">
      <c r="A197" s="18" t="s">
        <v>104</v>
      </c>
      <c r="B197" s="18" t="s">
        <v>103</v>
      </c>
      <c r="C197" s="18">
        <v>10</v>
      </c>
      <c r="D197" s="18" t="str">
        <f t="shared" si="3"/>
        <v>Si</v>
      </c>
      <c r="E197" s="2"/>
      <c r="F197" s="2"/>
      <c r="G197" s="2"/>
      <c r="H197" s="2"/>
      <c r="I197" s="2"/>
      <c r="J197" s="2"/>
      <c r="K197" s="2"/>
      <c r="L197" s="2"/>
      <c r="M197" s="2"/>
      <c r="N197" s="2"/>
      <c r="O197" s="2"/>
      <c r="P197" s="2"/>
      <c r="Q197" s="2"/>
      <c r="R197" s="2"/>
      <c r="S197" s="2"/>
      <c r="T197" s="2"/>
      <c r="U197" s="2"/>
      <c r="V197" s="2"/>
      <c r="W197" s="2"/>
      <c r="X197" s="2"/>
    </row>
    <row r="198" spans="1:28">
      <c r="A198" s="18" t="s">
        <v>47</v>
      </c>
      <c r="B198" s="18" t="s">
        <v>46</v>
      </c>
      <c r="C198" s="18">
        <v>5</v>
      </c>
      <c r="D198" s="18" t="str">
        <f t="shared" si="3"/>
        <v>No</v>
      </c>
      <c r="E198" s="2"/>
      <c r="F198" s="2"/>
      <c r="G198" s="2"/>
      <c r="H198" s="2"/>
      <c r="I198" s="2"/>
      <c r="J198" s="2"/>
      <c r="K198" s="2"/>
      <c r="L198" s="2"/>
      <c r="M198" s="2"/>
      <c r="N198" s="2"/>
      <c r="O198" s="2"/>
      <c r="P198" s="2"/>
      <c r="Q198" s="2"/>
      <c r="R198" s="2"/>
      <c r="S198" s="2"/>
      <c r="T198" s="2"/>
      <c r="U198" s="2"/>
      <c r="V198" s="2"/>
      <c r="W198" s="2"/>
      <c r="X198" s="2"/>
    </row>
    <row r="199" spans="1:28">
      <c r="A199" s="18" t="s">
        <v>59</v>
      </c>
      <c r="B199" s="18" t="s">
        <v>58</v>
      </c>
      <c r="C199" s="18">
        <v>6</v>
      </c>
      <c r="D199" s="18" t="str">
        <f t="shared" si="3"/>
        <v>Si</v>
      </c>
      <c r="E199" s="2"/>
      <c r="F199" s="2"/>
      <c r="G199" s="2"/>
      <c r="H199" s="2"/>
      <c r="I199" s="2"/>
      <c r="J199" s="2"/>
      <c r="K199" s="2"/>
      <c r="L199" s="2"/>
      <c r="M199" s="2"/>
      <c r="N199" s="2"/>
      <c r="O199" s="2"/>
      <c r="P199" s="2"/>
      <c r="Q199" s="2"/>
      <c r="R199" s="2"/>
      <c r="S199" s="2"/>
      <c r="T199" s="2"/>
      <c r="U199" s="2"/>
      <c r="V199" s="2"/>
      <c r="W199" s="2"/>
      <c r="X199" s="2"/>
    </row>
    <row r="200" spans="1:28">
      <c r="A200" s="18" t="s">
        <v>74</v>
      </c>
      <c r="B200" s="18" t="s">
        <v>73</v>
      </c>
      <c r="C200" s="18">
        <v>9</v>
      </c>
      <c r="D200" s="18" t="str">
        <f t="shared" si="3"/>
        <v>No</v>
      </c>
      <c r="E200" s="2"/>
      <c r="F200" s="2"/>
      <c r="G200" s="2"/>
      <c r="H200" s="2"/>
      <c r="I200" s="2"/>
      <c r="J200" s="2"/>
      <c r="K200" s="2"/>
      <c r="L200" s="2"/>
      <c r="M200" s="2"/>
      <c r="N200" s="2"/>
      <c r="O200" s="2"/>
      <c r="P200" s="2"/>
      <c r="Q200" s="2"/>
      <c r="R200" s="2"/>
      <c r="S200" s="2"/>
      <c r="T200" s="2"/>
      <c r="U200" s="2"/>
      <c r="V200" s="2"/>
      <c r="W200" s="2"/>
      <c r="X200" s="2"/>
    </row>
    <row r="201" spans="1:28">
      <c r="A201" s="18" t="s">
        <v>59</v>
      </c>
      <c r="B201" s="18" t="s">
        <v>58</v>
      </c>
      <c r="C201" s="18">
        <v>8</v>
      </c>
      <c r="D201" s="18" t="str">
        <f t="shared" si="3"/>
        <v>Si</v>
      </c>
      <c r="E201" s="2"/>
      <c r="F201" s="2"/>
      <c r="G201" s="2"/>
      <c r="H201" s="2"/>
      <c r="I201" s="2"/>
      <c r="J201" s="2"/>
      <c r="K201" s="2"/>
      <c r="L201" s="2"/>
      <c r="M201" s="2"/>
      <c r="N201" s="2"/>
      <c r="O201" s="2"/>
      <c r="P201" s="2"/>
      <c r="Q201" s="2"/>
      <c r="R201" s="2"/>
      <c r="S201" s="2"/>
      <c r="T201" s="2"/>
      <c r="U201" s="2"/>
      <c r="V201" s="2"/>
      <c r="W201" s="2"/>
      <c r="X201" s="2"/>
    </row>
    <row r="202" spans="1:28">
      <c r="A202" s="18"/>
      <c r="B202" s="18"/>
      <c r="C202" s="18"/>
      <c r="D202" s="1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c r="A203" s="19"/>
      <c r="B203" s="20"/>
      <c r="C203" s="19"/>
      <c r="D203" s="21"/>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c r="A204" s="19"/>
      <c r="B204" s="20"/>
      <c r="C204" s="19"/>
      <c r="D204" s="21"/>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c r="A205" s="21"/>
      <c r="B205" s="21"/>
      <c r="C205" s="21"/>
      <c r="D205" s="21"/>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c r="A206" s="21"/>
      <c r="B206" s="21"/>
      <c r="C206" s="21"/>
      <c r="D206" s="21"/>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c r="A207" s="21"/>
      <c r="B207" s="21"/>
      <c r="C207" s="21"/>
      <c r="D207" s="21"/>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c r="A208" s="21"/>
      <c r="B208" s="21"/>
      <c r="C208" s="21"/>
      <c r="D208" s="21"/>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c r="A209" s="21"/>
      <c r="B209" s="21"/>
      <c r="C209" s="21"/>
      <c r="D209" s="21"/>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c r="A210" s="21"/>
      <c r="B210" s="21"/>
      <c r="C210" s="21"/>
      <c r="D210" s="21"/>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c r="A211" s="21"/>
      <c r="B211" s="21"/>
      <c r="C211" s="21"/>
      <c r="D211" s="21"/>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c r="A212" s="21"/>
      <c r="B212" s="21"/>
      <c r="C212" s="21"/>
      <c r="D212" s="21"/>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c r="A213" s="21"/>
      <c r="B213" s="21"/>
      <c r="C213" s="21"/>
      <c r="D213" s="21"/>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c r="A214" s="21"/>
      <c r="B214" s="21"/>
      <c r="C214" s="21"/>
      <c r="D214" s="21"/>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c r="A215" s="21"/>
      <c r="B215" s="21"/>
      <c r="C215" s="21"/>
      <c r="D215" s="21"/>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c r="A216" s="21"/>
      <c r="B216" s="21"/>
      <c r="C216" s="21"/>
      <c r="D216" s="21"/>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c r="A217" s="21"/>
      <c r="B217" s="21"/>
      <c r="C217" s="21"/>
      <c r="D217" s="21"/>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c r="A218" s="21"/>
      <c r="B218" s="21"/>
      <c r="C218" s="21"/>
      <c r="D218" s="21"/>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c r="A219" s="21"/>
      <c r="B219" s="21"/>
      <c r="C219" s="21"/>
      <c r="D219" s="21"/>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c r="A220" s="21"/>
      <c r="B220" s="21"/>
      <c r="C220" s="21"/>
      <c r="D220" s="21"/>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c r="A221" s="21"/>
      <c r="B221" s="21"/>
      <c r="C221" s="21"/>
      <c r="D221" s="21"/>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c r="A222" s="21"/>
      <c r="B222" s="21"/>
      <c r="C222" s="21"/>
      <c r="D222" s="21"/>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c r="A223" s="21"/>
      <c r="B223" s="21"/>
      <c r="C223" s="21"/>
      <c r="D223" s="21"/>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c r="A224" s="21"/>
      <c r="B224" s="21"/>
      <c r="C224" s="21"/>
      <c r="D224" s="21"/>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c r="A225" s="21"/>
      <c r="B225" s="21"/>
      <c r="C225" s="21"/>
      <c r="D225" s="21"/>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c r="A226" s="21"/>
      <c r="B226" s="21"/>
      <c r="C226" s="21"/>
      <c r="D226" s="21"/>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c r="A227" s="21"/>
      <c r="B227" s="21"/>
      <c r="C227" s="21"/>
      <c r="D227" s="21"/>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c r="A228" s="21"/>
      <c r="B228" s="21"/>
      <c r="C228" s="21"/>
      <c r="D228" s="21"/>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c r="A229" s="21"/>
      <c r="B229" s="21"/>
      <c r="C229" s="21"/>
      <c r="D229" s="21"/>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c r="A230" s="21"/>
      <c r="B230" s="21"/>
      <c r="C230" s="21"/>
      <c r="D230" s="21"/>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c r="A231" s="21"/>
      <c r="B231" s="21"/>
      <c r="C231" s="21"/>
      <c r="D231" s="21"/>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c r="A232" s="21"/>
      <c r="B232" s="21"/>
      <c r="C232" s="21"/>
      <c r="D232" s="21"/>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c r="A233" s="21"/>
      <c r="B233" s="21"/>
      <c r="C233" s="21"/>
      <c r="D233" s="21"/>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c r="A234" s="21"/>
      <c r="B234" s="21"/>
      <c r="C234" s="21"/>
      <c r="D234" s="21"/>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c r="A235" s="21"/>
      <c r="B235" s="21"/>
      <c r="C235" s="21"/>
      <c r="D235" s="21"/>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c r="A236" s="21"/>
      <c r="B236" s="21"/>
      <c r="C236" s="21"/>
      <c r="D236" s="21"/>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c r="A237" s="21"/>
      <c r="B237" s="21"/>
      <c r="C237" s="21"/>
      <c r="D237" s="21"/>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c r="A238" s="21"/>
      <c r="B238" s="21"/>
      <c r="C238" s="21"/>
      <c r="D238" s="21"/>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c r="A239" s="21"/>
      <c r="B239" s="21"/>
      <c r="C239" s="21"/>
      <c r="D239" s="21"/>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c r="A240" s="21"/>
      <c r="B240" s="21"/>
      <c r="C240" s="21"/>
      <c r="D240" s="21"/>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c r="A241" s="21"/>
      <c r="B241" s="21"/>
      <c r="C241" s="21"/>
      <c r="D241" s="21"/>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c r="A242" s="21"/>
      <c r="B242" s="21"/>
      <c r="C242" s="21"/>
      <c r="D242" s="21"/>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c r="A243" s="21"/>
      <c r="B243" s="21"/>
      <c r="C243" s="21"/>
      <c r="D243" s="21"/>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c r="A244" s="21"/>
      <c r="B244" s="21"/>
      <c r="C244" s="21"/>
      <c r="D244" s="21"/>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c r="A245" s="21"/>
      <c r="B245" s="21"/>
      <c r="C245" s="21"/>
      <c r="D245" s="21"/>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c r="A246" s="21"/>
      <c r="B246" s="21"/>
      <c r="C246" s="21"/>
      <c r="D246" s="21"/>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c r="A247" s="21"/>
      <c r="B247" s="21"/>
      <c r="C247" s="21"/>
      <c r="D247" s="21"/>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c r="A248" s="21"/>
      <c r="B248" s="21"/>
      <c r="C248" s="21"/>
      <c r="D248" s="21"/>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c r="A249" s="21"/>
      <c r="B249" s="21"/>
      <c r="C249" s="21"/>
      <c r="D249" s="21"/>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c r="A250" s="21"/>
      <c r="B250" s="21"/>
      <c r="C250" s="21"/>
      <c r="D250" s="21"/>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c r="A251" s="21"/>
      <c r="B251" s="21"/>
      <c r="C251" s="21"/>
      <c r="D251" s="21"/>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c r="A252" s="21"/>
      <c r="B252" s="21"/>
      <c r="C252" s="21"/>
      <c r="D252" s="21"/>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c r="A253" s="21"/>
      <c r="B253" s="21"/>
      <c r="C253" s="21"/>
      <c r="D253" s="21"/>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c r="A254" s="21"/>
      <c r="B254" s="21"/>
      <c r="C254" s="21"/>
      <c r="D254" s="21"/>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c r="A255" s="21"/>
      <c r="B255" s="21"/>
      <c r="C255" s="21"/>
      <c r="D255" s="21"/>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c r="A256" s="21"/>
      <c r="B256" s="21"/>
      <c r="C256" s="21"/>
      <c r="D256" s="21"/>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c r="A257" s="21"/>
      <c r="B257" s="21"/>
      <c r="C257" s="21"/>
      <c r="D257" s="21"/>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c r="A258" s="21"/>
      <c r="B258" s="21"/>
      <c r="C258" s="21"/>
      <c r="D258" s="21"/>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c r="A259" s="21"/>
      <c r="B259" s="21"/>
      <c r="C259" s="21"/>
      <c r="D259" s="21"/>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c r="A260" s="21"/>
      <c r="B260" s="21"/>
      <c r="C260" s="21"/>
      <c r="D260" s="21"/>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c r="A261" s="21"/>
      <c r="B261" s="21"/>
      <c r="C261" s="21"/>
      <c r="D261" s="21"/>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c r="A262" s="21"/>
      <c r="B262" s="21"/>
      <c r="C262" s="21"/>
      <c r="D262" s="21"/>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c r="A263" s="21"/>
      <c r="B263" s="21"/>
      <c r="C263" s="21"/>
      <c r="D263" s="21"/>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c r="A264" s="21"/>
      <c r="B264" s="21"/>
      <c r="C264" s="21"/>
      <c r="D264" s="21"/>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c r="A265" s="21"/>
      <c r="B265" s="21"/>
      <c r="C265" s="21"/>
      <c r="D265" s="21"/>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c r="A266" s="21"/>
      <c r="B266" s="21"/>
      <c r="C266" s="21"/>
      <c r="D266" s="21"/>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c r="A267" s="21"/>
      <c r="B267" s="21"/>
      <c r="C267" s="21"/>
      <c r="D267" s="21"/>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c r="A268" s="21"/>
      <c r="B268" s="21"/>
      <c r="C268" s="21"/>
      <c r="D268" s="21"/>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c r="A269" s="21"/>
      <c r="B269" s="21"/>
      <c r="C269" s="21"/>
      <c r="D269" s="21"/>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c r="A270" s="21"/>
      <c r="B270" s="21"/>
      <c r="C270" s="21"/>
      <c r="D270" s="21"/>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c r="A271" s="21"/>
      <c r="B271" s="21"/>
      <c r="C271" s="21"/>
      <c r="D271" s="21"/>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c r="A272" s="21"/>
      <c r="B272" s="21"/>
      <c r="C272" s="21"/>
      <c r="D272" s="21"/>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c r="A273" s="21"/>
      <c r="B273" s="21"/>
      <c r="C273" s="21"/>
      <c r="D273" s="21"/>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c r="A274" s="21"/>
      <c r="B274" s="21"/>
      <c r="C274" s="21"/>
      <c r="D274" s="21"/>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c r="A275" s="21"/>
      <c r="B275" s="21"/>
      <c r="C275" s="21"/>
      <c r="D275" s="21"/>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c r="A276" s="21"/>
      <c r="B276" s="21"/>
      <c r="C276" s="21"/>
      <c r="D276" s="21"/>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c r="A277" s="21"/>
      <c r="B277" s="21"/>
      <c r="C277" s="21"/>
      <c r="D277" s="21"/>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c r="A278" s="21"/>
      <c r="B278" s="21"/>
      <c r="C278" s="21"/>
      <c r="D278" s="21"/>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c r="A279" s="21"/>
      <c r="B279" s="21"/>
      <c r="C279" s="21"/>
      <c r="D279" s="21"/>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c r="A280" s="21"/>
      <c r="B280" s="21"/>
      <c r="C280" s="21"/>
      <c r="D280" s="21"/>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c r="A281" s="21"/>
      <c r="B281" s="21"/>
      <c r="C281" s="21"/>
      <c r="D281" s="21"/>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c r="A282" s="21"/>
      <c r="B282" s="21"/>
      <c r="C282" s="21"/>
      <c r="D282" s="21"/>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c r="A283" s="21"/>
      <c r="B283" s="21"/>
      <c r="C283" s="21"/>
      <c r="D283" s="21"/>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c r="A284" s="21"/>
      <c r="B284" s="21"/>
      <c r="C284" s="21"/>
      <c r="D284" s="21"/>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c r="A285" s="21"/>
      <c r="B285" s="21"/>
      <c r="C285" s="21"/>
      <c r="D285" s="21"/>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c r="A286" s="21"/>
      <c r="B286" s="21"/>
      <c r="C286" s="21"/>
      <c r="D286" s="21"/>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c r="A287" s="21"/>
      <c r="B287" s="21"/>
      <c r="C287" s="21"/>
      <c r="D287" s="21"/>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c r="A288" s="21"/>
      <c r="B288" s="21"/>
      <c r="C288" s="21"/>
      <c r="D288" s="21"/>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c r="A289" s="21"/>
      <c r="B289" s="21"/>
      <c r="C289" s="21"/>
      <c r="D289" s="21"/>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c r="A290" s="21"/>
      <c r="B290" s="21"/>
      <c r="C290" s="21"/>
      <c r="D290" s="21"/>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c r="A291" s="21"/>
      <c r="B291" s="21"/>
      <c r="C291" s="21"/>
      <c r="D291" s="21"/>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c r="A292" s="21"/>
      <c r="B292" s="21"/>
      <c r="C292" s="21"/>
      <c r="D292" s="21"/>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c r="A293" s="21"/>
      <c r="B293" s="21"/>
      <c r="C293" s="21"/>
      <c r="D293" s="21"/>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c r="A294" s="21"/>
      <c r="B294" s="21"/>
      <c r="C294" s="21"/>
      <c r="D294" s="21"/>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c r="A295" s="21"/>
      <c r="B295" s="21"/>
      <c r="C295" s="21"/>
      <c r="D295" s="21"/>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c r="A296" s="21"/>
      <c r="B296" s="21"/>
      <c r="C296" s="21"/>
      <c r="D296" s="21"/>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c r="A297" s="21"/>
      <c r="B297" s="21"/>
      <c r="C297" s="21"/>
      <c r="D297" s="21"/>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c r="A298" s="21"/>
      <c r="B298" s="21"/>
      <c r="C298" s="21"/>
      <c r="D298" s="21"/>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c r="A299" s="21"/>
      <c r="B299" s="21"/>
      <c r="C299" s="21"/>
      <c r="D299" s="21"/>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c r="A300" s="21"/>
      <c r="B300" s="21"/>
      <c r="C300" s="21"/>
      <c r="D300" s="21"/>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c r="A301" s="21"/>
      <c r="B301" s="21"/>
      <c r="C301" s="21"/>
      <c r="D301" s="21"/>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c r="A302" s="21"/>
      <c r="B302" s="21"/>
      <c r="C302" s="21"/>
      <c r="D302" s="21"/>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c r="A303" s="21"/>
      <c r="B303" s="21"/>
      <c r="C303" s="21"/>
      <c r="D303" s="21"/>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c r="A304" s="21"/>
      <c r="B304" s="21"/>
      <c r="C304" s="21"/>
      <c r="D304" s="21"/>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c r="A305" s="21"/>
      <c r="B305" s="21"/>
      <c r="C305" s="21"/>
      <c r="D305" s="21"/>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c r="A306" s="21"/>
      <c r="B306" s="21"/>
      <c r="C306" s="21"/>
      <c r="D306" s="21"/>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c r="A307" s="21"/>
      <c r="B307" s="21"/>
      <c r="C307" s="21"/>
      <c r="D307" s="21"/>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c r="A308" s="21"/>
      <c r="B308" s="21"/>
      <c r="C308" s="21"/>
      <c r="D308" s="21"/>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c r="A309" s="21"/>
      <c r="B309" s="21"/>
      <c r="C309" s="21"/>
      <c r="D309" s="21"/>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c r="A310" s="21"/>
      <c r="B310" s="21"/>
      <c r="C310" s="21"/>
      <c r="D310" s="21"/>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c r="A311" s="21"/>
      <c r="B311" s="21"/>
      <c r="C311" s="21"/>
      <c r="D311" s="21"/>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c r="A312" s="21"/>
      <c r="B312" s="21"/>
      <c r="C312" s="21"/>
      <c r="D312" s="21"/>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c r="A313" s="21"/>
      <c r="B313" s="21"/>
      <c r="C313" s="21"/>
      <c r="D313" s="21"/>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c r="A314" s="21"/>
      <c r="B314" s="21"/>
      <c r="C314" s="21"/>
      <c r="D314" s="21"/>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c r="A315" s="21"/>
      <c r="B315" s="21"/>
      <c r="C315" s="21"/>
      <c r="D315" s="21"/>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c r="A316" s="21"/>
      <c r="B316" s="21"/>
      <c r="C316" s="21"/>
      <c r="D316" s="21"/>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c r="A317" s="21"/>
      <c r="B317" s="21"/>
      <c r="C317" s="21"/>
      <c r="D317" s="21"/>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c r="A318" s="21"/>
      <c r="B318" s="21"/>
      <c r="C318" s="21"/>
      <c r="D318" s="21"/>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c r="A319" s="21"/>
      <c r="B319" s="21"/>
      <c r="C319" s="21"/>
      <c r="D319" s="21"/>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c r="A320" s="21"/>
      <c r="B320" s="21"/>
      <c r="C320" s="21"/>
      <c r="D320" s="21"/>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c r="A321" s="21"/>
      <c r="B321" s="21"/>
      <c r="C321" s="21"/>
      <c r="D321" s="21"/>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c r="A322" s="21"/>
      <c r="B322" s="21"/>
      <c r="C322" s="21"/>
      <c r="D322" s="21"/>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c r="A323" s="21"/>
      <c r="B323" s="21"/>
      <c r="C323" s="21"/>
      <c r="D323" s="21"/>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c r="A324" s="21"/>
      <c r="B324" s="21"/>
      <c r="C324" s="21"/>
      <c r="D324" s="21"/>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c r="A325" s="21"/>
      <c r="B325" s="21"/>
      <c r="C325" s="21"/>
      <c r="D325" s="21"/>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c r="A326" s="21"/>
      <c r="B326" s="21"/>
      <c r="C326" s="21"/>
      <c r="D326" s="21"/>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c r="A327" s="21"/>
      <c r="B327" s="21"/>
      <c r="C327" s="21"/>
      <c r="D327" s="21"/>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c r="A328" s="21"/>
      <c r="B328" s="21"/>
      <c r="C328" s="21"/>
      <c r="D328" s="21"/>
      <c r="E328" s="2"/>
      <c r="F328" s="2"/>
      <c r="G328" s="2"/>
      <c r="H328" s="2"/>
      <c r="I328" s="2"/>
      <c r="J328" s="2"/>
      <c r="K328" s="2"/>
      <c r="L328" s="2"/>
      <c r="M328" s="2"/>
      <c r="N328" s="2"/>
      <c r="O328" s="2"/>
      <c r="P328" s="2"/>
      <c r="Q328" s="2"/>
      <c r="R328" s="2"/>
      <c r="S328" s="2"/>
      <c r="T328" s="2"/>
      <c r="U328" s="2"/>
      <c r="V328" s="2"/>
      <c r="W328" s="2"/>
      <c r="X328" s="2"/>
      <c r="Y328" s="2"/>
      <c r="Z328" s="2"/>
      <c r="AA328" s="2"/>
      <c r="AB328" s="2"/>
    </row>
  </sheetData>
  <hyperlinks>
    <hyperlink ref="B2" r:id="rId2" xr:uid="{CEF68EBB-4989-41BD-93DC-09D9F0B1F27D}"/>
    <hyperlink ref="B3" r:id="rId3" xr:uid="{408AAE6D-BF64-4930-9D7B-70EAF11C771B}"/>
    <hyperlink ref="B4" r:id="rId4" xr:uid="{A88EDAE4-7CC3-4541-AB7C-45644B632955}"/>
    <hyperlink ref="B5" r:id="rId5" xr:uid="{69596B26-8FEB-41FE-9656-4E20EA337FCA}"/>
    <hyperlink ref="B6" r:id="rId6" xr:uid="{CB1242F1-9444-4F45-857D-C7AA91E44703}"/>
    <hyperlink ref="B7" r:id="rId7" xr:uid="{3C57D6BE-E22A-41C7-B53A-170F92CCD9DB}"/>
    <hyperlink ref="B8" r:id="rId8" xr:uid="{D719BFB9-28E2-4D62-8468-FA0B81DBDFA0}"/>
    <hyperlink ref="B9" r:id="rId9" xr:uid="{CFC5E0FD-7010-400B-9871-BEC84DAFA02F}"/>
    <hyperlink ref="B10" r:id="rId10" xr:uid="{CFB0862E-E1FC-4E46-9FCD-F082DECCC1AA}"/>
    <hyperlink ref="B11" r:id="rId11" xr:uid="{7C957F9E-2E83-41C1-B045-249728A4F00D}"/>
    <hyperlink ref="B12" r:id="rId12" xr:uid="{93DBB798-D640-4F82-822F-BD5F77F01D8B}"/>
    <hyperlink ref="B13" r:id="rId13" xr:uid="{945DA1AA-B36D-415F-B8E8-5F3E3E839268}"/>
    <hyperlink ref="B14" r:id="rId14" xr:uid="{ABA1C3F1-9E18-49C5-B778-495549667C01}"/>
    <hyperlink ref="B15" r:id="rId15" xr:uid="{65025D66-8231-4AA2-BE36-9FF48BEA84BA}"/>
    <hyperlink ref="B16" r:id="rId16" xr:uid="{C1406A6D-9950-412F-8693-78A49C581E16}"/>
    <hyperlink ref="B17" r:id="rId17" xr:uid="{887F9913-75B3-4745-A2EC-A2D4A45D3CC7}"/>
    <hyperlink ref="B18" r:id="rId18" xr:uid="{57D37A1F-6740-40F0-A186-A6AD62C0FDB4}"/>
    <hyperlink ref="B19" r:id="rId19" xr:uid="{E57D8C73-DE58-42BE-896C-2CB3F6B4D61D}"/>
    <hyperlink ref="B20" r:id="rId20" xr:uid="{06B21340-9C9F-499E-ADC4-40526C7E8E9E}"/>
    <hyperlink ref="B21" r:id="rId21" xr:uid="{DCBB1BED-243A-4D98-A28A-6EDF1B6DDA20}"/>
    <hyperlink ref="B22" r:id="rId22" xr:uid="{3DBC5715-4ACA-4889-A3B7-C2AA01118E30}"/>
    <hyperlink ref="B23" r:id="rId23" xr:uid="{BBEF9714-C818-474D-B5FA-D2A0197ED570}"/>
    <hyperlink ref="B24" r:id="rId24" xr:uid="{FBA7DBA3-E1CB-4B1B-A89B-165ACE37DFDF}"/>
    <hyperlink ref="B25" r:id="rId25" xr:uid="{EA586062-1C2E-4327-849F-42555A983D94}"/>
    <hyperlink ref="B26" r:id="rId26" xr:uid="{4B7D808A-0986-409B-8F73-27922702EB11}"/>
    <hyperlink ref="B27" r:id="rId27" xr:uid="{846C9B78-AFD7-4976-A661-7E163C04BC0E}"/>
    <hyperlink ref="B28" r:id="rId28" xr:uid="{907EE003-55FC-4AAC-AE63-487804783DA8}"/>
    <hyperlink ref="B29" r:id="rId29" xr:uid="{489BFC92-F39C-4A3C-B883-10E25D18A6EA}"/>
    <hyperlink ref="B30" r:id="rId30" xr:uid="{B860DE2B-7D84-4847-8305-090F5815A595}"/>
    <hyperlink ref="B31" r:id="rId31" xr:uid="{40FFD92F-762F-41B7-B0CB-B736DE628C6A}"/>
    <hyperlink ref="B32" r:id="rId32" xr:uid="{C5DD2F12-3E60-4372-B1BD-D8C551597FA8}"/>
    <hyperlink ref="B33" r:id="rId33" xr:uid="{F7050BDB-0463-4E5D-A87E-A94F81E127D5}"/>
    <hyperlink ref="B34" r:id="rId34" xr:uid="{B3344A09-C01B-45FC-8625-4CAB2038D973}"/>
    <hyperlink ref="B35" r:id="rId35" xr:uid="{8C414474-844E-4DF1-AAD5-3FEEA3F0FBD6}"/>
    <hyperlink ref="B36" r:id="rId36" xr:uid="{7865458F-C23C-4312-8012-5F95831B9B48}"/>
    <hyperlink ref="B37" r:id="rId37" xr:uid="{EA330F67-E2DD-4C61-A41A-511FD7085B35}"/>
    <hyperlink ref="B38" r:id="rId38" xr:uid="{F2C3BAB5-A732-4353-A067-BB75378A5F7B}"/>
    <hyperlink ref="B39" r:id="rId39" xr:uid="{474AC54E-D02D-4779-ADBF-4E19CEAF4A2C}"/>
    <hyperlink ref="B40" r:id="rId40" xr:uid="{A9B4DBA3-2E06-4AC5-BFBD-2C38C870C67F}"/>
    <hyperlink ref="B41" r:id="rId41" xr:uid="{61274174-8AF2-4F5E-9083-B015988A7BF2}"/>
    <hyperlink ref="B42" r:id="rId42" xr:uid="{AB85921F-5497-44DE-8424-3CD7DC71E403}"/>
    <hyperlink ref="B43" r:id="rId43" xr:uid="{58C4125D-041F-458A-BE83-F28A3DF24923}"/>
    <hyperlink ref="B44" r:id="rId44" xr:uid="{4116C949-F383-4B38-AFCC-FB3B39041747}"/>
    <hyperlink ref="B45" r:id="rId45" xr:uid="{567E4E4F-1894-4F95-B345-29E4DECED588}"/>
    <hyperlink ref="B46" r:id="rId46" xr:uid="{7D97FED3-4984-4462-A5C4-0172D5EF26BC}"/>
    <hyperlink ref="B47" r:id="rId47" xr:uid="{89E36BEB-5734-4B8E-AB6E-820194930CE8}"/>
    <hyperlink ref="B48" r:id="rId48" xr:uid="{F34CA965-CB03-4FB7-963C-04AE3EA755BD}"/>
    <hyperlink ref="B49" r:id="rId49" xr:uid="{CFEA8F46-DF4A-4427-A596-1A39EE245014}"/>
    <hyperlink ref="B50" r:id="rId50" xr:uid="{614102CD-E064-47DE-A26B-0303EC38D6AD}"/>
    <hyperlink ref="B51" r:id="rId51" xr:uid="{404B9A4C-1FDD-4457-A980-F3A6F92ABF29}"/>
    <hyperlink ref="B52" r:id="rId52" xr:uid="{8CA1E27A-E6D9-4A58-9404-B1A7235B0967}"/>
    <hyperlink ref="B53" r:id="rId53" xr:uid="{F1E60BF3-AAC9-4DB6-AFCC-C0535BE30F76}"/>
    <hyperlink ref="B54" r:id="rId54" xr:uid="{C55D21D8-681C-4137-BA00-18F055E11950}"/>
    <hyperlink ref="B55" r:id="rId55" xr:uid="{83ED5FFF-F463-47ED-A82B-0C5442BBFDEC}"/>
    <hyperlink ref="B56" r:id="rId56" xr:uid="{94946715-6B8E-4100-AC53-A60DCCA44C4B}"/>
    <hyperlink ref="B57" r:id="rId57" xr:uid="{1D864C4C-1A27-49EC-8FDD-523C34261B3E}"/>
    <hyperlink ref="B58" r:id="rId58" xr:uid="{22DF9A84-E76D-498C-B8D4-C88FB51AA5B8}"/>
    <hyperlink ref="B59" r:id="rId59" xr:uid="{33D2B267-7F4B-4C7D-912A-35D567B54808}"/>
    <hyperlink ref="B60" r:id="rId60" xr:uid="{86C6BD4E-95C9-44BB-81F8-FB0A3683B916}"/>
    <hyperlink ref="B62" r:id="rId61" xr:uid="{51756078-9D2A-47B7-99BB-77B19AEFA279}"/>
    <hyperlink ref="B63" r:id="rId62" xr:uid="{95E05F8C-F9E3-42CD-B801-E6F82F7F3351}"/>
    <hyperlink ref="B64" r:id="rId63" xr:uid="{1BA7FF15-92EE-4DAB-BA30-5F799BEFB480}"/>
    <hyperlink ref="B65" r:id="rId64" xr:uid="{90E9196F-02F5-4EA5-BB03-D4F3827E91FD}"/>
    <hyperlink ref="B66" r:id="rId65" xr:uid="{FD601087-CED7-4D14-B8E7-944A870D3601}"/>
    <hyperlink ref="B67" r:id="rId66" xr:uid="{8080989B-4712-4CBE-971E-F5C9ED01C01B}"/>
    <hyperlink ref="B68" r:id="rId67" xr:uid="{8E89876E-C69D-4AEC-9931-65163168DDBB}"/>
    <hyperlink ref="B69" r:id="rId68" xr:uid="{54010FAB-C31C-489C-A85A-9C67DB81FCC6}"/>
    <hyperlink ref="B70" r:id="rId69" xr:uid="{AC8EF13B-DC39-4C30-98AF-F47D6F83E588}"/>
    <hyperlink ref="B72" r:id="rId70" xr:uid="{B608147F-BAC1-48B1-8EC9-C885EED58CA5}"/>
    <hyperlink ref="B73" r:id="rId71" xr:uid="{C987D757-15CD-418B-A8F7-3CA941BDD3EF}"/>
    <hyperlink ref="B74" r:id="rId72" xr:uid="{AD79C71B-4B35-4E54-85FF-6716F422940A}"/>
    <hyperlink ref="B75" r:id="rId73" xr:uid="{F490BDC0-9852-42C8-9AE8-918B6D2E38CC}"/>
    <hyperlink ref="B76" r:id="rId74" xr:uid="{572D89AC-8337-4DBD-823A-E8CAAD257A27}"/>
    <hyperlink ref="B77" r:id="rId75" xr:uid="{9D24D8A9-717F-4C68-9B6F-063913948277}"/>
    <hyperlink ref="B78" r:id="rId76" xr:uid="{657120AC-6D38-4DBB-BD4D-749F08414C92}"/>
    <hyperlink ref="B79" r:id="rId77" xr:uid="{67B23926-C5B7-4183-8407-68A82E86D527}"/>
    <hyperlink ref="B80" r:id="rId78" xr:uid="{577E2F58-AF65-464D-B3E8-D0FB736B1FFA}"/>
    <hyperlink ref="B81" r:id="rId79" xr:uid="{142DEAD6-A189-449C-849B-4151FBC56953}"/>
    <hyperlink ref="B83" r:id="rId80" xr:uid="{D6F2E848-16AF-4D0C-909C-81E11EE08EED}"/>
    <hyperlink ref="B84" r:id="rId81" xr:uid="{262CC06B-A651-484B-8E24-E6A6E3CF64C4}"/>
    <hyperlink ref="B85" r:id="rId82" xr:uid="{2E6205F8-8D9B-4CB6-B5D2-2135C1227195}"/>
    <hyperlink ref="B86" r:id="rId83" xr:uid="{659AB1FA-C4BD-4861-B437-8C24B9627A78}"/>
    <hyperlink ref="B87" r:id="rId84" xr:uid="{B82F3FCD-690C-44F8-831C-958027134C7F}"/>
    <hyperlink ref="B89" r:id="rId85" xr:uid="{16A02E37-C479-41A4-A72F-BF1822CB5E9B}"/>
    <hyperlink ref="B90" r:id="rId86" xr:uid="{9534CE4D-7B25-41E3-83DA-3EF09D769786}"/>
    <hyperlink ref="B91" r:id="rId87" xr:uid="{BC47FEE9-3BC8-4637-B686-D32E5AEB1653}"/>
    <hyperlink ref="B92" r:id="rId88" xr:uid="{946E440E-AE8B-4627-B064-9988308211CB}"/>
    <hyperlink ref="B93" r:id="rId89" xr:uid="{A4AEB948-A3CC-44DD-94C0-327978F12B09}"/>
    <hyperlink ref="B94" r:id="rId90" xr:uid="{06B33938-0B94-427B-B81C-3A1E27B1FB4F}"/>
    <hyperlink ref="B96" r:id="rId91" xr:uid="{EEEE5D1F-2B9B-4C34-AA76-2F72BC13A169}"/>
    <hyperlink ref="B97" r:id="rId92" xr:uid="{55785EED-6575-4B97-83D7-755048421BBE}"/>
    <hyperlink ref="B99" r:id="rId93" xr:uid="{B70F2E26-63B3-4CA6-B723-491FF76BE935}"/>
    <hyperlink ref="B100" r:id="rId94" xr:uid="{840CAEB3-34A3-4273-874C-3784E398261C}"/>
    <hyperlink ref="B101" r:id="rId95" xr:uid="{1ED54ED8-093F-43B1-A3C7-32FC9C38045A}"/>
    <hyperlink ref="B103" r:id="rId96" xr:uid="{033E2C2C-71FF-47DD-B531-FCD0C4D7521C}"/>
    <hyperlink ref="B104" r:id="rId97" xr:uid="{0A1F09FD-BF31-4E27-B062-D24D3A9AF950}"/>
    <hyperlink ref="B106" r:id="rId98" xr:uid="{95AD035F-5F8D-406D-83A9-B4B9E0E6E116}"/>
    <hyperlink ref="B107" r:id="rId99" xr:uid="{682477CF-269C-4BA4-88D1-FC72912CA66E}"/>
    <hyperlink ref="B108" r:id="rId100" xr:uid="{E5B1C078-6B37-4C9C-82B4-312928758A05}"/>
    <hyperlink ref="B109" r:id="rId101" xr:uid="{AD655AB7-C2A3-42A4-8B4C-D9ACC2AC0EB2}"/>
    <hyperlink ref="B110" r:id="rId102" xr:uid="{794C6AD1-8A76-44BF-B3B3-3083FB6DB2D1}"/>
    <hyperlink ref="B111" r:id="rId103" xr:uid="{C511388A-AB85-43AF-B54D-E1F70061AB32}"/>
    <hyperlink ref="B112" r:id="rId104" xr:uid="{5FDF08A0-41E6-40F5-80D0-5CA3A12E20C6}"/>
    <hyperlink ref="B113" r:id="rId105" xr:uid="{47F56E62-339F-44AE-9338-654D0A793A68}"/>
    <hyperlink ref="B114" r:id="rId106" xr:uid="{0E619E98-DC06-49E4-9C10-23D4B56FA4A7}"/>
    <hyperlink ref="B115" r:id="rId107" xr:uid="{83F905C7-B4CF-4B69-95FF-F21A706966FF}"/>
    <hyperlink ref="B116" r:id="rId108" xr:uid="{9B5566CF-888E-439D-A603-46666D95007F}"/>
    <hyperlink ref="B117" r:id="rId109" xr:uid="{CBA0E0BD-9E75-4384-B9DA-B6DE7F8D0074}"/>
    <hyperlink ref="B119" r:id="rId110" xr:uid="{C0F91B56-3879-4188-A513-ACE19D367AD0}"/>
    <hyperlink ref="B120" r:id="rId111" xr:uid="{AD9E26EC-ACA9-415F-A882-231B284BCEDE}"/>
    <hyperlink ref="B121" r:id="rId112" xr:uid="{5863F01F-AEE7-43CC-9AC8-DD0639833E29}"/>
    <hyperlink ref="B122" r:id="rId113" xr:uid="{70B801B7-6452-478E-8CE3-9E50394D900E}"/>
    <hyperlink ref="B123" r:id="rId114" xr:uid="{88C053A3-37EF-433F-BE28-0A2FCF8A0771}"/>
    <hyperlink ref="B124" r:id="rId115" xr:uid="{C96541E5-CBAD-429D-8FBD-ABDCD9C0C65E}"/>
    <hyperlink ref="B125" r:id="rId116" xr:uid="{7F947260-387A-4345-A5D4-0ACE6A850F6D}"/>
    <hyperlink ref="B126" r:id="rId117" xr:uid="{A005E673-15FC-4D77-83D7-5773F7467708}"/>
    <hyperlink ref="B128" r:id="rId118" xr:uid="{ADC4BA7E-9796-4E25-B1C0-4FF1E8C90D08}"/>
    <hyperlink ref="B129" r:id="rId119" xr:uid="{17E61815-01D7-4417-AE19-33554702380E}"/>
    <hyperlink ref="B131" r:id="rId120" xr:uid="{7E5DF4F2-20A0-48CF-9DC9-4F04485C0ABE}"/>
    <hyperlink ref="B132" r:id="rId121" xr:uid="{A69B773D-CE38-49E3-BD06-422F57326F97}"/>
    <hyperlink ref="B133" r:id="rId122" xr:uid="{82D8FC24-9CC2-41F9-81FA-321BBBA3DD16}"/>
    <hyperlink ref="B134" r:id="rId123" xr:uid="{26CB4254-33F2-41D2-B7DB-F9198BF7D365}"/>
    <hyperlink ref="B135" r:id="rId124" xr:uid="{102E9966-DF57-4307-B8D9-68874BF66840}"/>
    <hyperlink ref="B136" r:id="rId125" xr:uid="{DA0BE46A-6C75-471A-A898-9DFF4014479D}"/>
    <hyperlink ref="B137" r:id="rId126" xr:uid="{65D1F4A1-A9A1-492D-BD8B-E3E7523A321D}"/>
    <hyperlink ref="B138" r:id="rId127" xr:uid="{B65F1573-BCE0-498B-8709-4469F28D3BE4}"/>
    <hyperlink ref="B139" r:id="rId128" xr:uid="{4A927618-47BA-4BB2-8E53-7F3532894E8E}"/>
    <hyperlink ref="B140" r:id="rId129" xr:uid="{96D98063-CCC9-4984-8301-13A8961C0C8F}"/>
    <hyperlink ref="B141" r:id="rId130" xr:uid="{345B0F6F-55A5-4E17-BD89-7FCD62B2431A}"/>
    <hyperlink ref="B142" r:id="rId131" xr:uid="{491B6960-BEEB-44FD-BA23-A5CD6D98C644}"/>
    <hyperlink ref="B143" r:id="rId132" xr:uid="{98613340-A0AB-420D-8499-5FDF9EF0724C}"/>
    <hyperlink ref="B144" r:id="rId133" xr:uid="{40D661BE-4169-489C-82C3-E69DDA063FD6}"/>
    <hyperlink ref="B145" r:id="rId134" xr:uid="{EFD42440-A50D-46A3-ACD1-2EC59FA5FA5A}"/>
    <hyperlink ref="B146" r:id="rId135" xr:uid="{50E6DF54-D758-4B8D-8927-353EA145659D}"/>
    <hyperlink ref="B147" r:id="rId136" xr:uid="{779802DA-DBC7-4D34-B4C7-022B7D834B62}"/>
    <hyperlink ref="B148" r:id="rId137" xr:uid="{0B915603-6DD8-4C9C-82F1-C98D87111C0F}"/>
    <hyperlink ref="B149" r:id="rId138" xr:uid="{DB09B2B8-8193-4164-A450-40E03042C85F}"/>
    <hyperlink ref="B150" r:id="rId139" xr:uid="{1CA86041-D73F-4F8E-AF48-8AA0C9DC9BF9}"/>
    <hyperlink ref="B151" r:id="rId140" xr:uid="{599E8517-971F-4066-92F5-BBDCA9A53A7B}"/>
    <hyperlink ref="B154" r:id="rId141" xr:uid="{6E74FD7A-1796-4665-8D89-D4FE587903DD}"/>
    <hyperlink ref="B155" r:id="rId142" xr:uid="{0156B687-5662-406B-84D0-06A3F145ACC6}"/>
    <hyperlink ref="B156" r:id="rId143" xr:uid="{0E2AD344-93E2-4112-9CBA-67810C74EFCE}"/>
    <hyperlink ref="B157" r:id="rId144" xr:uid="{33CC6073-E93E-47BE-866D-93DC31C50214}"/>
    <hyperlink ref="B159" r:id="rId145" xr:uid="{734F31F4-AB68-4EA2-B948-AEE45B5E97CE}"/>
    <hyperlink ref="B160" r:id="rId146" xr:uid="{E0C6FCF1-BCCB-4C8D-8BBE-1E8E55F327C1}"/>
    <hyperlink ref="B161" r:id="rId147" xr:uid="{A08C4358-94D3-4B9C-AD31-E9DD7FF2D124}"/>
    <hyperlink ref="B162" r:id="rId148" xr:uid="{27EA1E92-EE8C-4184-9352-923744E2615B}"/>
    <hyperlink ref="B163" r:id="rId149" xr:uid="{6909301E-441C-439E-8FC2-A9E2EC4A4333}"/>
    <hyperlink ref="B164" r:id="rId150" xr:uid="{315CF8B6-1E4D-42C6-9B1B-A8B545CDAF1C}"/>
    <hyperlink ref="B165" r:id="rId151" xr:uid="{1B22E155-5AFD-4E5C-A758-7339CC59E5BA}"/>
    <hyperlink ref="B166" r:id="rId152" xr:uid="{B0B511CC-F8A2-4B5C-9E74-870988B8CC9B}"/>
    <hyperlink ref="B167" r:id="rId153" xr:uid="{3E37E54F-88FF-45CE-AA51-53D725502528}"/>
    <hyperlink ref="B168" r:id="rId154" xr:uid="{17AB20BD-FBB5-4D7D-9F1E-E7DD45DC2769}"/>
    <hyperlink ref="B169" r:id="rId155" xr:uid="{0BE3C384-8CE1-4487-BDC3-2B18B961E4EA}"/>
    <hyperlink ref="B171" r:id="rId156" xr:uid="{A68CC654-B9AD-4D0C-AEB4-89B05B19EC14}"/>
    <hyperlink ref="B172" r:id="rId157" xr:uid="{662986CC-30E8-4DF2-AF76-327A17E66EBD}"/>
    <hyperlink ref="B173" r:id="rId158" xr:uid="{CD2250C9-441D-4CEC-A325-AD6A86CB573B}"/>
    <hyperlink ref="B174" r:id="rId159" xr:uid="{66E1071A-D0D4-474F-A843-9346AC80B3D3}"/>
    <hyperlink ref="B175" r:id="rId160" xr:uid="{09D78C61-E330-4B11-B3F8-EB4E9003338E}"/>
    <hyperlink ref="B176" r:id="rId161" xr:uid="{170CE5B5-A84B-4873-9201-0659213EAB9F}"/>
    <hyperlink ref="B177" r:id="rId162" xr:uid="{3935BF2E-4B0F-4861-8E83-35FE7F30CB5E}"/>
    <hyperlink ref="B178" r:id="rId163" xr:uid="{D52DA6DF-AFDC-4493-B548-3F39801524FF}"/>
    <hyperlink ref="B179" r:id="rId164" xr:uid="{D06B4A59-E46C-414D-8153-28F2238843A0}"/>
    <hyperlink ref="B180" r:id="rId165" xr:uid="{0F3CE027-F208-4D81-A4D1-6E2605AED134}"/>
    <hyperlink ref="B181" r:id="rId166" xr:uid="{B5991FF9-DEAC-4B22-A8B5-59C8D5199D79}"/>
    <hyperlink ref="B182" r:id="rId167" xr:uid="{7FD4302A-1391-4652-A7D9-D57979CA46E9}"/>
    <hyperlink ref="B183" r:id="rId168" xr:uid="{4E1B1F23-D49F-43A4-B86C-C69B8C6D8448}"/>
    <hyperlink ref="B184" r:id="rId169" xr:uid="{FAA90F49-C55A-470A-9939-2EFE6979C120}"/>
    <hyperlink ref="B185" r:id="rId170" xr:uid="{148D9AF7-4E65-416D-8405-CB6E81C486E0}"/>
    <hyperlink ref="B186" r:id="rId171" xr:uid="{EE4E333B-F0E3-44C5-A146-95EC5994A353}"/>
    <hyperlink ref="B187" r:id="rId172" xr:uid="{279A57F0-4CB4-4624-BE47-1BCB28D2486C}"/>
    <hyperlink ref="B188" r:id="rId173" xr:uid="{428C5B29-4296-49D3-93CA-5A8280E9C197}"/>
    <hyperlink ref="B189" r:id="rId174" xr:uid="{2901E8A1-10DC-4D7E-B693-15B45D60F47F}"/>
    <hyperlink ref="B190" r:id="rId175" xr:uid="{2DD6A377-CAF4-492C-A1ED-540F6B6BB3AC}"/>
    <hyperlink ref="B191" r:id="rId176" xr:uid="{FD7D4127-38A6-439D-A3EA-BA4332C9B7B6}"/>
    <hyperlink ref="B192" r:id="rId177" xr:uid="{3C1A1A9B-CDFA-4358-BED1-0C507032730B}"/>
    <hyperlink ref="B193" r:id="rId178" xr:uid="{A33C20A6-0BA3-4069-8E6B-90B7D16E63B4}"/>
    <hyperlink ref="B194" r:id="rId179" xr:uid="{D9C9957C-3F70-469C-8741-77A14AB6AD54}"/>
    <hyperlink ref="B195" r:id="rId180" xr:uid="{A21A95C0-C126-47EE-AB87-71CFD6EB29AA}"/>
    <hyperlink ref="B196" r:id="rId181" xr:uid="{08BE101D-F099-4EEE-AD1A-7282FB048A86}"/>
    <hyperlink ref="B198" r:id="rId182" xr:uid="{23509F5D-389E-45BF-966A-B8045EC011F5}"/>
    <hyperlink ref="B199" r:id="rId183" xr:uid="{83FFABB3-0C83-427B-9A10-A0A1B88054AF}"/>
    <hyperlink ref="B200" r:id="rId184" xr:uid="{02002ABF-4EF6-42D3-8446-B73FCD83D48F}"/>
    <hyperlink ref="B201" r:id="rId185" xr:uid="{8952AE42-D8DA-467C-AA6C-32B29266892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6DCB6-79B8-485A-AC4A-28D79BC4830A}">
  <dimension ref="A1:AX243"/>
  <sheetViews>
    <sheetView tabSelected="1" topLeftCell="D1" zoomScaleNormal="100" workbookViewId="0">
      <selection activeCell="W21" sqref="W21"/>
    </sheetView>
  </sheetViews>
  <sheetFormatPr defaultRowHeight="12.75"/>
  <cols>
    <col min="1" max="1" width="9.28515625" style="22" bestFit="1" customWidth="1"/>
    <col min="2" max="2" width="9.7109375" style="22" bestFit="1" customWidth="1"/>
    <col min="3" max="3" width="10.28515625" style="36" bestFit="1" customWidth="1"/>
    <col min="4" max="4" width="9.140625" style="21"/>
    <col min="5" max="5" width="9" style="21" customWidth="1"/>
    <col min="6" max="6" width="21" style="22" bestFit="1" customWidth="1"/>
    <col min="7" max="7" width="22.42578125" style="22" customWidth="1"/>
    <col min="8" max="8" width="25" style="22" bestFit="1" customWidth="1"/>
    <col min="10" max="10" width="9.140625" customWidth="1"/>
    <col min="13" max="13" width="10.7109375" customWidth="1"/>
    <col min="17" max="17" width="18.85546875" bestFit="1" customWidth="1"/>
    <col min="24" max="24" width="71.7109375" bestFit="1" customWidth="1"/>
  </cols>
  <sheetData>
    <row r="1" spans="1:50" ht="16.5" thickTop="1" thickBot="1">
      <c r="A1" s="15" t="s">
        <v>251</v>
      </c>
      <c r="B1" s="15" t="s">
        <v>252</v>
      </c>
      <c r="C1" s="14" t="s">
        <v>253</v>
      </c>
      <c r="F1" s="15" t="s">
        <v>270</v>
      </c>
      <c r="G1" s="15" t="s">
        <v>269</v>
      </c>
      <c r="H1" s="14" t="s">
        <v>267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3.5" thickTop="1">
      <c r="A2" s="33" t="str">
        <f>'My trades'!A2</f>
        <v>agfgcfxt</v>
      </c>
      <c r="B2" s="18">
        <f>_xlfn.DAYS('My trades'!G2,'My trades'!D2)</f>
        <v>251</v>
      </c>
      <c r="C2" s="18">
        <f>('My trades'!H2-'My trades'!F2)*'My trades'!E2</f>
        <v>1.917610405077395</v>
      </c>
      <c r="F2" s="18">
        <v>30</v>
      </c>
      <c r="G2" s="18" cm="1">
        <f t="array" ref="G2:G11">FREQUENCY(B2:B201,F2:F10)</f>
        <v>1</v>
      </c>
      <c r="H2" s="18">
        <f>_xlfn.NORM.DIST(B2,$R$35,$R$39,TRUE)</f>
        <v>0.18612022240363449</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c r="A3" s="34" t="str">
        <f>'My trades'!A3</f>
        <v>aieoltom</v>
      </c>
      <c r="B3" s="18">
        <f>_xlfn.DAYS('My trades'!G3,'My trades'!D3)</f>
        <v>839</v>
      </c>
      <c r="C3" s="18">
        <f>('My trades'!H3-'My trades'!F3)*'My trades'!E3</f>
        <v>0.49681701762970598</v>
      </c>
      <c r="F3" s="18">
        <f t="shared" ref="F3:F10" si="0">F2+100</f>
        <v>130</v>
      </c>
      <c r="G3" s="18">
        <v>15</v>
      </c>
      <c r="H3" s="18">
        <f t="shared" ref="H3:H66" si="1">_xlfn.NORM.DIST(B3,$R$35,$R$39,TRUE)</f>
        <v>0.95967554326529791</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c r="A4" s="34" t="str">
        <f>'My trades'!A4</f>
        <v>almuieaq</v>
      </c>
      <c r="B4" s="18">
        <f>_xlfn.DAYS('My trades'!G4,'My trades'!D4)</f>
        <v>449</v>
      </c>
      <c r="C4" s="18">
        <f>('My trades'!H4-'My trades'!F4)*'My trades'!E4</f>
        <v>-1.5501903178054743</v>
      </c>
      <c r="F4" s="18">
        <f t="shared" si="0"/>
        <v>230</v>
      </c>
      <c r="G4" s="18">
        <v>25</v>
      </c>
      <c r="H4" s="18">
        <f t="shared" si="1"/>
        <v>0.49857644523770184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c r="A5" s="34" t="str">
        <f>'My trades'!A5</f>
        <v>apxkynfx</v>
      </c>
      <c r="B5" s="18">
        <f>_xlfn.DAYS('My trades'!G5,'My trades'!D5)</f>
        <v>307</v>
      </c>
      <c r="C5" s="18">
        <f>('My trades'!H5-'My trades'!F5)*'My trades'!E5</f>
        <v>0.36765639973741299</v>
      </c>
      <c r="F5" s="18">
        <f t="shared" si="0"/>
        <v>330</v>
      </c>
      <c r="G5" s="18">
        <v>28</v>
      </c>
      <c r="H5" s="18">
        <f t="shared" si="1"/>
        <v>0.26078393486826834</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c r="A6" s="34" t="str">
        <f>'My trades'!A6</f>
        <v>bbjeprsq</v>
      </c>
      <c r="B6" s="18">
        <f>_xlfn.DAYS('My trades'!G6,'My trades'!D6)</f>
        <v>626</v>
      </c>
      <c r="C6" s="18">
        <f>('My trades'!H6-'My trades'!F6)*'My trades'!E6</f>
        <v>-3.1851052688947403</v>
      </c>
      <c r="F6" s="18">
        <f t="shared" si="0"/>
        <v>430</v>
      </c>
      <c r="G6" s="18">
        <v>26</v>
      </c>
      <c r="H6" s="18">
        <f t="shared" si="1"/>
        <v>0.78549593394728467</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0">
      <c r="A7" s="34" t="str">
        <f>'My trades'!A7</f>
        <v>bcizkhng</v>
      </c>
      <c r="B7" s="18">
        <f>_xlfn.DAYS('My trades'!G7,'My trades'!D7)</f>
        <v>440</v>
      </c>
      <c r="C7" s="18">
        <f>('My trades'!H7-'My trades'!F7)*'My trades'!E7</f>
        <v>0.67427563789571499</v>
      </c>
      <c r="F7" s="18">
        <f t="shared" si="0"/>
        <v>530</v>
      </c>
      <c r="G7" s="18">
        <v>25</v>
      </c>
      <c r="H7" s="18">
        <f t="shared" si="1"/>
        <v>0.48246634231497426</v>
      </c>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spans="1:50">
      <c r="A8" s="34" t="str">
        <f>'My trades'!A8</f>
        <v>bdkloegq</v>
      </c>
      <c r="B8" s="18">
        <f>_xlfn.DAYS('My trades'!G8,'My trades'!D8)</f>
        <v>430</v>
      </c>
      <c r="C8" s="18">
        <f>('My trades'!H8-'My trades'!F8)*'My trades'!E8</f>
        <v>0.91937945611308602</v>
      </c>
      <c r="F8" s="18">
        <f t="shared" si="0"/>
        <v>630</v>
      </c>
      <c r="G8" s="18">
        <v>31</v>
      </c>
      <c r="H8" s="18">
        <f t="shared" si="1"/>
        <v>0.46460088710321146</v>
      </c>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c r="A9" s="34" t="str">
        <f>'My trades'!A9</f>
        <v>beszhcyh</v>
      </c>
      <c r="B9" s="18">
        <f>_xlfn.DAYS('My trades'!G9,'My trades'!D9)</f>
        <v>407</v>
      </c>
      <c r="C9" s="18">
        <f>('My trades'!H9-'My trades'!F9)*'My trades'!E9</f>
        <v>1.0126794928685681</v>
      </c>
      <c r="F9" s="18">
        <f t="shared" si="0"/>
        <v>730</v>
      </c>
      <c r="G9" s="18">
        <v>23</v>
      </c>
      <c r="H9" s="18">
        <f t="shared" si="1"/>
        <v>0.42383824794209546</v>
      </c>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spans="1:50">
      <c r="A10" s="34" t="str">
        <f>'My trades'!A10</f>
        <v>bjfxoyxb</v>
      </c>
      <c r="B10" s="18">
        <f>_xlfn.DAYS('My trades'!G10,'My trades'!D10)</f>
        <v>573</v>
      </c>
      <c r="C10" s="18">
        <f>('My trades'!H10-'My trades'!F10)*'My trades'!E10</f>
        <v>1.3264069051873706</v>
      </c>
      <c r="F10" s="18">
        <f t="shared" si="0"/>
        <v>830</v>
      </c>
      <c r="G10" s="18">
        <v>22</v>
      </c>
      <c r="H10" s="18">
        <f t="shared" si="1"/>
        <v>0.70986877772623258</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spans="1:50">
      <c r="A11" s="34" t="str">
        <f>'My trades'!A11</f>
        <v>bpjmrhjo</v>
      </c>
      <c r="B11" s="18">
        <f>_xlfn.DAYS('My trades'!G11,'My trades'!D11)</f>
        <v>400</v>
      </c>
      <c r="C11" s="18">
        <f>('My trades'!H11-'My trades'!F11)*'My trades'!E11</f>
        <v>1.0623777349169758</v>
      </c>
      <c r="F11" s="18">
        <v>862</v>
      </c>
      <c r="G11" s="18">
        <v>4</v>
      </c>
      <c r="H11" s="18">
        <f t="shared" si="1"/>
        <v>0.41157196708218374</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spans="1:50">
      <c r="A12" s="34" t="str">
        <f>'My trades'!A12</f>
        <v>brxwzrct</v>
      </c>
      <c r="B12" s="18">
        <f>_xlfn.DAYS('My trades'!G12,'My trades'!D12)</f>
        <v>589</v>
      </c>
      <c r="C12" s="18">
        <f>('My trades'!H12-'My trades'!F12)*'My trades'!E12</f>
        <v>0.47934230714693549</v>
      </c>
      <c r="F12" s="21"/>
      <c r="G12" s="21"/>
      <c r="H12" s="18">
        <f t="shared" si="1"/>
        <v>0.73395436828992455</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spans="1:50">
      <c r="A13" s="34" t="str">
        <f>'My trades'!A13</f>
        <v>bumcnvke</v>
      </c>
      <c r="B13" s="18">
        <f>_xlfn.DAYS('My trades'!G13,'My trades'!D13)</f>
        <v>488</v>
      </c>
      <c r="C13" s="18">
        <f>('My trades'!H13-'My trades'!F13)*'My trades'!E13</f>
        <v>1.3598595032375105</v>
      </c>
      <c r="F13" s="21"/>
      <c r="G13" s="21"/>
      <c r="H13" s="18">
        <f t="shared" si="1"/>
        <v>0.56807754184164194</v>
      </c>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spans="1:50">
      <c r="A14" s="34" t="str">
        <f>'My trades'!A14</f>
        <v>cesjzpbs</v>
      </c>
      <c r="B14" s="18">
        <f>_xlfn.DAYS('My trades'!G14,'My trades'!D14)</f>
        <v>109</v>
      </c>
      <c r="C14" s="18">
        <f>('My trades'!H14-'My trades'!F14)*'My trades'!E14</f>
        <v>2.9151706939834798</v>
      </c>
      <c r="F14" s="21"/>
      <c r="G14" s="21"/>
      <c r="H14" s="18">
        <f t="shared" si="1"/>
        <v>6.3052107801330901E-2</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spans="1:50">
      <c r="A15" s="34" t="str">
        <f>'My trades'!A15</f>
        <v>cetffxgx</v>
      </c>
      <c r="B15" s="18">
        <f>_xlfn.DAYS('My trades'!G15,'My trades'!D15)</f>
        <v>668</v>
      </c>
      <c r="C15" s="18">
        <f>('My trades'!H15-'My trades'!F15)*'My trades'!E15</f>
        <v>0.52361641145730609</v>
      </c>
      <c r="F15" s="21"/>
      <c r="G15" s="21"/>
      <c r="H15" s="18">
        <f t="shared" si="1"/>
        <v>0.83631020592584371</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spans="1:50">
      <c r="A16" s="34" t="str">
        <f>'My trades'!A16</f>
        <v>chhqshvn</v>
      </c>
      <c r="B16" s="18">
        <f>_xlfn.DAYS('My trades'!G16,'My trades'!D16)</f>
        <v>267</v>
      </c>
      <c r="C16" s="18">
        <f>('My trades'!H16-'My trades'!F16)*'My trades'!E16</f>
        <v>-0.37738991121094789</v>
      </c>
      <c r="F16" s="21"/>
      <c r="G16" s="21"/>
      <c r="H16" s="18">
        <f t="shared" si="1"/>
        <v>0.20597437497636367</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row>
    <row r="17" spans="1:50">
      <c r="A17" s="34" t="str">
        <f>'My trades'!A17</f>
        <v>ciykrilb</v>
      </c>
      <c r="B17" s="18">
        <f>_xlfn.DAYS('My trades'!G17,'My trades'!D17)</f>
        <v>78</v>
      </c>
      <c r="C17" s="18">
        <f>('My trades'!H17-'My trades'!F17)*'My trades'!E17</f>
        <v>-4.0381767903821597</v>
      </c>
      <c r="F17" s="21"/>
      <c r="G17" s="21"/>
      <c r="H17" s="18">
        <f t="shared" si="1"/>
        <v>4.7579593250984001E-2</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row>
    <row r="18" spans="1:50">
      <c r="A18" s="34" t="str">
        <f>'My trades'!A18</f>
        <v>cnitsbpk</v>
      </c>
      <c r="B18" s="18">
        <f>_xlfn.DAYS('My trades'!G18,'My trades'!D18)</f>
        <v>762</v>
      </c>
      <c r="C18" s="18">
        <f>('My trades'!H18-'My trades'!F18)*'My trades'!E18</f>
        <v>-0.17044592791049001</v>
      </c>
      <c r="F18" s="21"/>
      <c r="G18" s="21"/>
      <c r="H18" s="18">
        <f t="shared" si="1"/>
        <v>0.9194410103267886</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spans="1:50">
      <c r="A19" s="34" t="str">
        <f>'My trades'!A19</f>
        <v>cntrbotn</v>
      </c>
      <c r="B19" s="18">
        <f>_xlfn.DAYS('My trades'!G19,'My trades'!D19)</f>
        <v>623</v>
      </c>
      <c r="C19" s="18">
        <f>('My trades'!H19-'My trades'!F19)*'My trades'!E19</f>
        <v>0.44281898729743208</v>
      </c>
      <c r="F19" s="21"/>
      <c r="G19" s="21"/>
      <c r="H19" s="18">
        <f t="shared" si="1"/>
        <v>0.78154587557738386</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50">
      <c r="A20" s="34" t="str">
        <f>'My trades'!A20</f>
        <v>cwuqczya</v>
      </c>
      <c r="B20" s="18">
        <f>_xlfn.DAYS('My trades'!G20,'My trades'!D20)</f>
        <v>862</v>
      </c>
      <c r="C20" s="18">
        <f>('My trades'!H20-'My trades'!F20)*'My trades'!E20</f>
        <v>0.29609314466304898</v>
      </c>
      <c r="F20" s="21"/>
      <c r="G20" s="21"/>
      <c r="H20" s="18">
        <f t="shared" si="1"/>
        <v>0.9678553289590075</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50" ht="12" customHeight="1">
      <c r="A21" s="34" t="str">
        <f>'My trades'!A21</f>
        <v>cymioqte</v>
      </c>
      <c r="B21" s="18">
        <f>_xlfn.DAYS('My trades'!G21,'My trades'!D21)</f>
        <v>634</v>
      </c>
      <c r="C21" s="18">
        <f>('My trades'!H21-'My trades'!F21)*'My trades'!E21</f>
        <v>0.301704449179653</v>
      </c>
      <c r="F21" s="21"/>
      <c r="G21" s="21"/>
      <c r="H21" s="18">
        <f t="shared" si="1"/>
        <v>0.79582416556248048</v>
      </c>
      <c r="I21" s="2"/>
      <c r="J21" s="5"/>
      <c r="K21" s="2"/>
      <c r="L21" s="2"/>
      <c r="M21" s="37"/>
      <c r="N21" s="2"/>
      <c r="O21" s="2"/>
      <c r="P21" s="2"/>
      <c r="Q21" s="38" t="s">
        <v>277</v>
      </c>
      <c r="R21" s="5"/>
      <c r="S21" s="2"/>
      <c r="T21" s="2"/>
      <c r="U21" s="2"/>
      <c r="V21" s="2"/>
      <c r="W21" s="2"/>
      <c r="X21" s="39"/>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50">
      <c r="A22" s="34" t="str">
        <f>'My trades'!A22</f>
        <v>dcnexoao</v>
      </c>
      <c r="B22" s="18">
        <f>_xlfn.DAYS('My trades'!G22,'My trades'!D22)</f>
        <v>546</v>
      </c>
      <c r="C22" s="18">
        <f>('My trades'!H22-'My trades'!F22)*'My trades'!E22</f>
        <v>-0.61275828035882995</v>
      </c>
      <c r="F22" s="21"/>
      <c r="G22" s="21"/>
      <c r="H22" s="18">
        <f t="shared" si="1"/>
        <v>0.6670612758378992</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50">
      <c r="A23" s="34" t="str">
        <f>'My trades'!A23</f>
        <v>dcplrgaa</v>
      </c>
      <c r="B23" s="18">
        <f>_xlfn.DAYS('My trades'!G23,'My trades'!D23)</f>
        <v>708</v>
      </c>
      <c r="C23" s="18">
        <f>('My trades'!H23-'My trades'!F23)*'My trades'!E23</f>
        <v>-2.5885468441152</v>
      </c>
      <c r="F23" s="21"/>
      <c r="G23" s="21"/>
      <c r="H23" s="18">
        <f t="shared" si="1"/>
        <v>0.87676054945768678</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50">
      <c r="A24" s="34" t="str">
        <f>'My trades'!A24</f>
        <v>dieionnl</v>
      </c>
      <c r="B24" s="18">
        <f>_xlfn.DAYS('My trades'!G24,'My trades'!D24)</f>
        <v>547</v>
      </c>
      <c r="C24" s="18">
        <f>('My trades'!H24-'My trades'!F24)*'My trades'!E24</f>
        <v>0.76109127749102012</v>
      </c>
      <c r="F24" s="21"/>
      <c r="G24" s="21"/>
      <c r="H24" s="18">
        <f>_xlfn.NORM.DIST(B24,$R$35,$R$39,TRUE)</f>
        <v>0.66869093180947914</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50">
      <c r="A25" s="34" t="str">
        <f>'My trades'!A25</f>
        <v>dlgsjszn</v>
      </c>
      <c r="B25" s="18">
        <f>_xlfn.DAYS('My trades'!G25,'My trades'!D25)</f>
        <v>237</v>
      </c>
      <c r="C25" s="18">
        <f>('My trades'!H25-'My trades'!F25)*'My trades'!E25</f>
        <v>0.44720070488754604</v>
      </c>
      <c r="F25" s="21"/>
      <c r="G25" s="21"/>
      <c r="H25" s="18">
        <f t="shared" si="1"/>
        <v>0.16975773748345369</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50">
      <c r="A26" s="34" t="str">
        <f>'My trades'!A26</f>
        <v>dpaxyvrx</v>
      </c>
      <c r="B26" s="18">
        <f>_xlfn.DAYS('My trades'!G26,'My trades'!D26)</f>
        <v>51</v>
      </c>
      <c r="C26" s="18">
        <f>('My trades'!H26-'My trades'!F26)*'My trades'!E26</f>
        <v>-0.32528106858049388</v>
      </c>
      <c r="F26" s="21"/>
      <c r="G26" s="21"/>
      <c r="H26" s="18">
        <f t="shared" si="1"/>
        <v>3.6728751576747688E-2</v>
      </c>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50">
      <c r="A27" s="34" t="str">
        <f>'My trades'!A27</f>
        <v>dspetbsq</v>
      </c>
      <c r="B27" s="18">
        <f>_xlfn.DAYS('My trades'!G27,'My trades'!D27)</f>
        <v>207</v>
      </c>
      <c r="C27" s="18">
        <f>('My trades'!H27-'My trades'!F27)*'My trades'!E27</f>
        <v>-5.4295326750647517</v>
      </c>
      <c r="F27" s="21"/>
      <c r="G27" s="21"/>
      <c r="H27" s="18">
        <f t="shared" si="1"/>
        <v>0.13790569017132268</v>
      </c>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50">
      <c r="A28" s="34" t="str">
        <f>'My trades'!A28</f>
        <v>ebkkmqbi</v>
      </c>
      <c r="B28" s="18">
        <f>_xlfn.DAYS('My trades'!G28,'My trades'!D28)</f>
        <v>465</v>
      </c>
      <c r="C28" s="18">
        <f>('My trades'!H28-'My trades'!F28)*'My trades'!E28</f>
        <v>-3.8535105118851813</v>
      </c>
      <c r="F28" s="21"/>
      <c r="G28" s="21"/>
      <c r="H28" s="18">
        <f t="shared" si="1"/>
        <v>0.52720554104826478</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50">
      <c r="A29" s="34" t="str">
        <f>'My trades'!A29</f>
        <v>egvfikiy</v>
      </c>
      <c r="B29" s="18">
        <f>_xlfn.DAYS('My trades'!G29,'My trades'!D29)</f>
        <v>557</v>
      </c>
      <c r="C29" s="18">
        <f>('My trades'!H29-'My trades'!F29)*'My trades'!E29</f>
        <v>-7.6959515288168023E-2</v>
      </c>
      <c r="F29" s="21"/>
      <c r="G29" s="21"/>
      <c r="H29" s="18">
        <f t="shared" si="1"/>
        <v>0.68480783068157247</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50">
      <c r="A30" s="34" t="str">
        <f>'My trades'!A30</f>
        <v>eknpqcge</v>
      </c>
      <c r="B30" s="18">
        <f>_xlfn.DAYS('My trades'!G30,'My trades'!D30)</f>
        <v>513</v>
      </c>
      <c r="C30" s="18">
        <f>('My trades'!H30-'My trades'!F30)*'My trades'!E30</f>
        <v>2.432401333318098</v>
      </c>
      <c r="F30" s="21"/>
      <c r="G30" s="21"/>
      <c r="H30" s="18">
        <f t="shared" si="1"/>
        <v>0.61167735078759855</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50">
      <c r="A31" s="34" t="str">
        <f>'My trades'!A31</f>
        <v>ekteqlhb</v>
      </c>
      <c r="B31" s="18">
        <f>_xlfn.DAYS('My trades'!G31,'My trades'!D31)</f>
        <v>686</v>
      </c>
      <c r="C31" s="18">
        <f>('My trades'!H31-'My trades'!F31)*'My trades'!E31</f>
        <v>0.15328853698608502</v>
      </c>
      <c r="F31" s="21"/>
      <c r="G31" s="21"/>
      <c r="H31" s="18">
        <f t="shared" si="1"/>
        <v>0.85547274105707571</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50">
      <c r="A32" s="34" t="str">
        <f>'My trades'!A32</f>
        <v>emjmheht</v>
      </c>
      <c r="B32" s="18">
        <f>_xlfn.DAYS('My trades'!G32,'My trades'!D32)</f>
        <v>387</v>
      </c>
      <c r="C32" s="18">
        <f>('My trades'!H32-'My trades'!F32)*'My trades'!E32</f>
        <v>5.7730508510901872</v>
      </c>
      <c r="F32" s="21"/>
      <c r="G32" s="21"/>
      <c r="H32" s="18">
        <f t="shared" si="1"/>
        <v>0.3890280379373825</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34" t="str">
        <f>'My trades'!A33</f>
        <v>eodhevfz</v>
      </c>
      <c r="B33" s="18">
        <f>_xlfn.DAYS('My trades'!G33,'My trades'!D33)</f>
        <v>795</v>
      </c>
      <c r="C33" s="18">
        <f>('My trades'!H33-'My trades'!F33)*'My trades'!E33</f>
        <v>5.8835676533436034</v>
      </c>
      <c r="F33" s="21"/>
      <c r="G33" s="21"/>
      <c r="H33" s="18">
        <f t="shared" si="1"/>
        <v>0.93936210195998149</v>
      </c>
      <c r="I33" s="2"/>
      <c r="J33" s="2"/>
      <c r="K33" s="2"/>
      <c r="L33" s="2"/>
      <c r="M33" s="2"/>
      <c r="N33" s="2"/>
      <c r="O33" s="2"/>
      <c r="P33" s="2"/>
      <c r="Q33" s="1" t="s">
        <v>268</v>
      </c>
      <c r="R33" s="1"/>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34" t="str">
        <f>'My trades'!A34</f>
        <v>ewzlrcco</v>
      </c>
      <c r="B34" s="18">
        <f>_xlfn.DAYS('My trades'!G34,'My trades'!D34)</f>
        <v>499</v>
      </c>
      <c r="C34" s="18">
        <f>('My trades'!H34-'My trades'!F34)*'My trades'!E34</f>
        <v>2.9976291326534672</v>
      </c>
      <c r="F34" s="21"/>
      <c r="G34" s="21"/>
      <c r="H34" s="18">
        <f t="shared" si="1"/>
        <v>0.58739731290585717</v>
      </c>
      <c r="I34" s="2"/>
      <c r="J34" s="2"/>
      <c r="K34" s="2"/>
      <c r="L34" s="2"/>
      <c r="M34" s="2"/>
      <c r="N34" s="2"/>
      <c r="O34" s="2"/>
      <c r="P34" s="2"/>
      <c r="Q34" s="1"/>
      <c r="R34" s="1"/>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34" t="str">
        <f>'My trades'!A35</f>
        <v>fenldjbq</v>
      </c>
      <c r="B35" s="18">
        <f>_xlfn.DAYS('My trades'!G35,'My trades'!D35)</f>
        <v>607</v>
      </c>
      <c r="C35" s="18">
        <f>('My trades'!H35-'My trades'!F35)*'My trades'!E35</f>
        <v>-2.7592838303516798</v>
      </c>
      <c r="F35" s="21"/>
      <c r="G35" s="21"/>
      <c r="H35" s="18">
        <f t="shared" si="1"/>
        <v>0.75978441243641459</v>
      </c>
      <c r="I35" s="2"/>
      <c r="J35" s="2"/>
      <c r="K35" s="2"/>
      <c r="L35" s="2"/>
      <c r="M35" s="2"/>
      <c r="N35" s="2"/>
      <c r="O35" s="2"/>
      <c r="P35" s="2"/>
      <c r="Q35" s="1" t="s">
        <v>254</v>
      </c>
      <c r="R35" s="1">
        <v>449.79500000000002</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34" t="str">
        <f>'My trades'!A36</f>
        <v>fipcayvv</v>
      </c>
      <c r="B36" s="18">
        <f>_xlfn.DAYS('My trades'!G36,'My trades'!D36)</f>
        <v>434</v>
      </c>
      <c r="C36" s="18">
        <f>('My trades'!H36-'My trades'!F36)*'My trades'!E36</f>
        <v>-0.62411902987622447</v>
      </c>
      <c r="F36" s="21"/>
      <c r="G36" s="21"/>
      <c r="H36" s="18">
        <f t="shared" si="1"/>
        <v>0.4717405360769284</v>
      </c>
      <c r="I36" s="2"/>
      <c r="J36" s="2"/>
      <c r="K36" s="2"/>
      <c r="L36" s="2"/>
      <c r="M36" s="2"/>
      <c r="N36" s="2"/>
      <c r="O36" s="2"/>
      <c r="P36" s="2"/>
      <c r="Q36" s="1" t="s">
        <v>255</v>
      </c>
      <c r="R36" s="1">
        <v>15.753864162651535</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34" t="str">
        <f>'My trades'!A37</f>
        <v>fjcdzhde</v>
      </c>
      <c r="B37" s="18">
        <f>_xlfn.DAYS('My trades'!G37,'My trades'!D37)</f>
        <v>851</v>
      </c>
      <c r="C37" s="18">
        <f>('My trades'!H37-'My trades'!F37)*'My trades'!E37</f>
        <v>-1.4878863200993582</v>
      </c>
      <c r="F37" s="21"/>
      <c r="G37" s="21"/>
      <c r="H37" s="18">
        <f t="shared" si="1"/>
        <v>0.96413239035868381</v>
      </c>
      <c r="I37" s="2"/>
      <c r="J37" s="2"/>
      <c r="K37" s="2"/>
      <c r="L37" s="2"/>
      <c r="M37" s="2"/>
      <c r="N37" s="2"/>
      <c r="O37" s="2"/>
      <c r="P37" s="2"/>
      <c r="Q37" s="1" t="s">
        <v>256</v>
      </c>
      <c r="R37" s="1">
        <v>444</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34" t="str">
        <f>'My trades'!A38</f>
        <v>fjhbimle</v>
      </c>
      <c r="B38" s="18">
        <f>_xlfn.DAYS('My trades'!G38,'My trades'!D38)</f>
        <v>130</v>
      </c>
      <c r="C38" s="18">
        <f>('My trades'!H38-'My trades'!F38)*'My trades'!E38</f>
        <v>-0.41919267769104795</v>
      </c>
      <c r="F38" s="21"/>
      <c r="G38" s="21"/>
      <c r="H38" s="18">
        <f t="shared" si="1"/>
        <v>7.5588157639796885E-2</v>
      </c>
      <c r="I38" s="2"/>
      <c r="J38" s="2"/>
      <c r="K38" s="2"/>
      <c r="L38" s="2"/>
      <c r="M38" s="2"/>
      <c r="N38" s="2"/>
      <c r="O38" s="2"/>
      <c r="P38" s="2"/>
      <c r="Q38" s="1" t="s">
        <v>257</v>
      </c>
      <c r="R38" s="1">
        <v>623</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34" t="str">
        <f>'My trades'!A39</f>
        <v>fkgjitio</v>
      </c>
      <c r="B39" s="18">
        <f>_xlfn.DAYS('My trades'!G39,'My trades'!D39)</f>
        <v>448</v>
      </c>
      <c r="C39" s="18">
        <f>('My trades'!H39-'My trades'!F39)*'My trades'!E39</f>
        <v>-2.2252395811399799</v>
      </c>
      <c r="F39" s="21"/>
      <c r="G39" s="21"/>
      <c r="H39" s="18">
        <f t="shared" si="1"/>
        <v>0.49678583826849509</v>
      </c>
      <c r="I39" s="2"/>
      <c r="J39" s="2"/>
      <c r="K39" s="2"/>
      <c r="L39" s="2"/>
      <c r="M39" s="2"/>
      <c r="N39" s="2"/>
      <c r="O39" s="2"/>
      <c r="P39" s="2"/>
      <c r="Q39" s="1" t="s">
        <v>258</v>
      </c>
      <c r="R39" s="1">
        <v>222.79328358605264</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34" t="str">
        <f>'My trades'!A40</f>
        <v>frlnnmpc</v>
      </c>
      <c r="B40" s="18">
        <f>_xlfn.DAYS('My trades'!G40,'My trades'!D40)</f>
        <v>482</v>
      </c>
      <c r="C40" s="18">
        <f>('My trades'!H40-'My trades'!F40)*'My trades'!E40</f>
        <v>-4.8240735386516205</v>
      </c>
      <c r="F40" s="21"/>
      <c r="G40" s="21"/>
      <c r="H40" s="18">
        <f t="shared" si="1"/>
        <v>0.55746732073636607</v>
      </c>
      <c r="I40" s="2"/>
      <c r="J40" s="2"/>
      <c r="K40" s="2"/>
      <c r="L40" s="2"/>
      <c r="M40" s="2"/>
      <c r="N40" s="2"/>
      <c r="O40" s="2"/>
      <c r="P40" s="2"/>
      <c r="Q40" s="1" t="s">
        <v>259</v>
      </c>
      <c r="R40" s="1">
        <v>49636.847211055268</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34" t="str">
        <f>'My trades'!A41</f>
        <v>fucpzbpk</v>
      </c>
      <c r="B41" s="18">
        <f>_xlfn.DAYS('My trades'!G41,'My trades'!D41)</f>
        <v>71</v>
      </c>
      <c r="C41" s="18">
        <f>('My trades'!H41-'My trades'!F41)*'My trades'!E41</f>
        <v>-1.6706742578156639</v>
      </c>
      <c r="F41" s="21"/>
      <c r="G41" s="21"/>
      <c r="H41" s="18">
        <f t="shared" si="1"/>
        <v>4.4545871557699034E-2</v>
      </c>
      <c r="I41" s="2"/>
      <c r="J41" s="2"/>
      <c r="K41" s="2"/>
      <c r="L41" s="2"/>
      <c r="M41" s="2"/>
      <c r="N41" s="2"/>
      <c r="O41" s="2"/>
      <c r="P41" s="2"/>
      <c r="Q41" s="1" t="s">
        <v>260</v>
      </c>
      <c r="R41" s="1">
        <v>-1.1250561132433863</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34" t="str">
        <f>'My trades'!A42</f>
        <v>fzpkolfu</v>
      </c>
      <c r="B42" s="18">
        <f>_xlfn.DAYS('My trades'!G42,'My trades'!D42)</f>
        <v>743</v>
      </c>
      <c r="C42" s="18">
        <f>('My trades'!H42-'My trades'!F42)*'My trades'!E42</f>
        <v>2.0811125741674505</v>
      </c>
      <c r="F42" s="21"/>
      <c r="G42" s="21"/>
      <c r="H42" s="18">
        <f t="shared" si="1"/>
        <v>0.9059197869772313</v>
      </c>
      <c r="I42" s="2"/>
      <c r="J42" s="2"/>
      <c r="K42" s="2"/>
      <c r="L42" s="2"/>
      <c r="M42" s="2"/>
      <c r="N42" s="2"/>
      <c r="O42" s="2"/>
      <c r="P42" s="2"/>
      <c r="Q42" s="1" t="s">
        <v>261</v>
      </c>
      <c r="R42" s="1">
        <v>-2.2790044038262916E-2</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34" t="str">
        <f>'My trades'!A43</f>
        <v>gcndrwci</v>
      </c>
      <c r="B43" s="18">
        <f>_xlfn.DAYS('My trades'!G43,'My trades'!D43)</f>
        <v>106</v>
      </c>
      <c r="C43" s="18">
        <f>('My trades'!H43-'My trades'!F43)*'My trades'!E43</f>
        <v>1.7198007376601101</v>
      </c>
      <c r="F43" s="21"/>
      <c r="G43" s="21"/>
      <c r="H43" s="18">
        <f t="shared" si="1"/>
        <v>6.1401796069812858E-2</v>
      </c>
      <c r="I43" s="2"/>
      <c r="J43" s="2"/>
      <c r="K43" s="2"/>
      <c r="L43" s="2"/>
      <c r="M43" s="2"/>
      <c r="N43" s="2"/>
      <c r="O43" s="2"/>
      <c r="P43" s="2"/>
      <c r="Q43" s="1" t="s">
        <v>262</v>
      </c>
      <c r="R43" s="1">
        <v>832</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34" t="str">
        <f>'My trades'!A44</f>
        <v>gfiuzniq</v>
      </c>
      <c r="B44" s="18">
        <f>_xlfn.DAYS('My trades'!G44,'My trades'!D44)</f>
        <v>277</v>
      </c>
      <c r="C44" s="18">
        <f>('My trades'!H44-'My trades'!F44)*'My trades'!E44</f>
        <v>5.6557296266118122</v>
      </c>
      <c r="F44" s="21"/>
      <c r="G44" s="21"/>
      <c r="H44" s="18">
        <f t="shared" si="1"/>
        <v>0.21899720072153353</v>
      </c>
      <c r="I44" s="2"/>
      <c r="J44" s="2"/>
      <c r="K44" s="2"/>
      <c r="L44" s="2"/>
      <c r="M44" s="2"/>
      <c r="N44" s="2"/>
      <c r="O44" s="2"/>
      <c r="P44" s="2"/>
      <c r="Q44" s="1" t="s">
        <v>263</v>
      </c>
      <c r="R44" s="1">
        <v>30</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34" t="str">
        <f>'My trades'!A45</f>
        <v>giuqiukz</v>
      </c>
      <c r="B45" s="18">
        <f>_xlfn.DAYS('My trades'!G45,'My trades'!D45)</f>
        <v>227</v>
      </c>
      <c r="C45" s="18">
        <f>('My trades'!H45-'My trades'!F45)*'My trades'!E45</f>
        <v>-0.55470984456488792</v>
      </c>
      <c r="F45" s="21"/>
      <c r="G45" s="21"/>
      <c r="H45" s="18">
        <f t="shared" si="1"/>
        <v>0.15865338978043819</v>
      </c>
      <c r="I45" s="2"/>
      <c r="J45" s="2"/>
      <c r="K45" s="2"/>
      <c r="L45" s="2"/>
      <c r="M45" s="2"/>
      <c r="N45" s="2"/>
      <c r="O45" s="2"/>
      <c r="P45" s="2"/>
      <c r="Q45" s="1" t="s">
        <v>264</v>
      </c>
      <c r="R45" s="1">
        <v>862</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34" t="str">
        <f>'My trades'!A46</f>
        <v>gnghjpok</v>
      </c>
      <c r="B46" s="18">
        <f>_xlfn.DAYS('My trades'!G46,'My trades'!D46)</f>
        <v>707</v>
      </c>
      <c r="C46" s="18">
        <f>('My trades'!H46-'My trades'!F46)*'My trades'!E46</f>
        <v>-5.0188697949823471</v>
      </c>
      <c r="F46" s="21"/>
      <c r="G46" s="21"/>
      <c r="H46" s="18">
        <f t="shared" si="1"/>
        <v>0.87584332661520781</v>
      </c>
      <c r="I46" s="2"/>
      <c r="J46" s="2"/>
      <c r="K46" s="2"/>
      <c r="L46" s="2"/>
      <c r="M46" s="2"/>
      <c r="N46" s="2"/>
      <c r="O46" s="2"/>
      <c r="P46" s="2"/>
      <c r="Q46" s="1" t="s">
        <v>265</v>
      </c>
      <c r="R46" s="1">
        <v>89959</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34" t="str">
        <f>'My trades'!A47</f>
        <v>goxmkirb</v>
      </c>
      <c r="B47" s="18">
        <f>_xlfn.DAYS('My trades'!G47,'My trades'!D47)</f>
        <v>730</v>
      </c>
      <c r="C47" s="18">
        <f>('My trades'!H47-'My trades'!F47)*'My trades'!E47</f>
        <v>-0.35893634273319763</v>
      </c>
      <c r="F47" s="21"/>
      <c r="G47" s="21"/>
      <c r="H47" s="18">
        <f t="shared" si="1"/>
        <v>0.89574814842203421</v>
      </c>
      <c r="I47" s="2"/>
      <c r="J47" s="2"/>
      <c r="K47" s="2"/>
      <c r="L47" s="2"/>
      <c r="M47" s="2"/>
      <c r="N47" s="2"/>
      <c r="O47" s="2"/>
      <c r="P47" s="2"/>
      <c r="Q47" s="1" t="s">
        <v>266</v>
      </c>
      <c r="R47" s="1">
        <v>200</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34" t="str">
        <f>'My trades'!A48</f>
        <v>gsarsxnf</v>
      </c>
      <c r="B48" s="18">
        <f>_xlfn.DAYS('My trades'!G48,'My trades'!D48)</f>
        <v>326</v>
      </c>
      <c r="C48" s="18">
        <f>('My trades'!H48-'My trades'!F48)*'My trades'!E48</f>
        <v>-6.5528850516359043</v>
      </c>
      <c r="F48" s="21"/>
      <c r="G48" s="21"/>
      <c r="H48" s="18">
        <f t="shared" si="1"/>
        <v>0.28922520684631464</v>
      </c>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34" t="str">
        <f>'My trades'!A49</f>
        <v>hafqyymf</v>
      </c>
      <c r="B49" s="18">
        <f>_xlfn.DAYS('My trades'!G49,'My trades'!D49)</f>
        <v>588</v>
      </c>
      <c r="C49" s="18">
        <f>('My trades'!H49-'My trades'!F49)*'My trades'!E49</f>
        <v>-3.32862008852215</v>
      </c>
      <c r="F49" s="21"/>
      <c r="G49" s="21"/>
      <c r="H49" s="18">
        <f t="shared" si="1"/>
        <v>0.73247919785649884</v>
      </c>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34" t="str">
        <f>'My trades'!A50</f>
        <v>hdpggnqd</v>
      </c>
      <c r="B50" s="18">
        <f>_xlfn.DAYS('My trades'!G50,'My trades'!D50)</f>
        <v>524</v>
      </c>
      <c r="C50" s="18">
        <f>('My trades'!H50-'My trades'!F50)*'My trades'!E50</f>
        <v>1.8146635979030941</v>
      </c>
      <c r="F50" s="21"/>
      <c r="G50" s="21"/>
      <c r="H50" s="18">
        <f t="shared" si="1"/>
        <v>0.6304579921732405</v>
      </c>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34" t="str">
        <f>'My trades'!A51</f>
        <v>hdslpwul</v>
      </c>
      <c r="B51" s="18">
        <f>_xlfn.DAYS('My trades'!G51,'My trades'!D51)</f>
        <v>428</v>
      </c>
      <c r="C51" s="18">
        <f>('My trades'!H51-'My trades'!F51)*'My trades'!E51</f>
        <v>2.075152539482163</v>
      </c>
      <c r="F51" s="21"/>
      <c r="G51" s="21"/>
      <c r="H51" s="18">
        <f t="shared" si="1"/>
        <v>0.46103518749573469</v>
      </c>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34" t="str">
        <f>'My trades'!A52</f>
        <v>heuzjzpi</v>
      </c>
      <c r="B52" s="18">
        <f>_xlfn.DAYS('My trades'!G52,'My trades'!D52)</f>
        <v>615</v>
      </c>
      <c r="C52" s="18">
        <f>('My trades'!H52-'My trades'!F52)*'My trades'!E52</f>
        <v>-1.5872857242842442</v>
      </c>
      <c r="F52" s="21"/>
      <c r="G52" s="21"/>
      <c r="H52" s="18">
        <f t="shared" si="1"/>
        <v>0.77080997608809787</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34" t="str">
        <f>'My trades'!A53</f>
        <v>hfdavabb</v>
      </c>
      <c r="B53" s="18">
        <f>_xlfn.DAYS('My trades'!G53,'My trades'!D53)</f>
        <v>622</v>
      </c>
      <c r="C53" s="18">
        <f>('My trades'!H53-'My trades'!F53)*'My trades'!E53</f>
        <v>-0.30381566673822691</v>
      </c>
      <c r="F53" s="21"/>
      <c r="G53" s="21"/>
      <c r="H53" s="18">
        <f t="shared" si="1"/>
        <v>0.78021993818392965</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34" t="str">
        <f>'My trades'!A54</f>
        <v>hfjghpbq</v>
      </c>
      <c r="B54" s="18">
        <f>_xlfn.DAYS('My trades'!G54,'My trades'!D54)</f>
        <v>635</v>
      </c>
      <c r="C54" s="18">
        <f>('My trades'!H54-'My trades'!F54)*'My trades'!E54</f>
        <v>6.5021316256868396</v>
      </c>
      <c r="F54" s="21"/>
      <c r="G54" s="21"/>
      <c r="H54" s="18">
        <f t="shared" si="1"/>
        <v>0.79709403839412862</v>
      </c>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34" t="str">
        <f>'My trades'!A55</f>
        <v>hflsqchs</v>
      </c>
      <c r="B55" s="18">
        <f>_xlfn.DAYS('My trades'!G55,'My trades'!D55)</f>
        <v>324</v>
      </c>
      <c r="C55" s="18">
        <f>('My trades'!H55-'My trades'!F55)*'My trades'!E55</f>
        <v>1.111511838610578</v>
      </c>
      <c r="F55" s="21"/>
      <c r="G55" s="21"/>
      <c r="H55" s="18">
        <f t="shared" si="1"/>
        <v>0.2861639060240031</v>
      </c>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34" t="str">
        <f>'My trades'!A56</f>
        <v>hfwtmipz</v>
      </c>
      <c r="B56" s="18">
        <f>_xlfn.DAYS('My trades'!G56,'My trades'!D56)</f>
        <v>162</v>
      </c>
      <c r="C56" s="18">
        <f>('My trades'!H56-'My trades'!F56)*'My trades'!E56</f>
        <v>2.824521311271774</v>
      </c>
      <c r="F56" s="21"/>
      <c r="G56" s="21"/>
      <c r="H56" s="18">
        <f t="shared" si="1"/>
        <v>9.8220487246137786E-2</v>
      </c>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34" t="str">
        <f>'My trades'!A57</f>
        <v>hkesgmfj</v>
      </c>
      <c r="B57" s="18">
        <f>_xlfn.DAYS('My trades'!G57,'My trades'!D57)</f>
        <v>793</v>
      </c>
      <c r="C57" s="18">
        <f>('My trades'!H57-'My trades'!F57)*'My trades'!E57</f>
        <v>2.2708822152455479</v>
      </c>
      <c r="F57" s="21"/>
      <c r="G57" s="21"/>
      <c r="H57" s="18">
        <f t="shared" si="1"/>
        <v>0.9382763363300145</v>
      </c>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34" t="str">
        <f>'My trades'!A58</f>
        <v>hmtiybmi</v>
      </c>
      <c r="B58" s="18">
        <f>_xlfn.DAYS('My trades'!G58,'My trades'!D58)</f>
        <v>344</v>
      </c>
      <c r="C58" s="18">
        <f>('My trades'!H58-'My trades'!F58)*'My trades'!E58</f>
        <v>1.2820395994142724</v>
      </c>
      <c r="F58" s="21"/>
      <c r="G58" s="21"/>
      <c r="H58" s="18">
        <f t="shared" si="1"/>
        <v>0.31744437148789761</v>
      </c>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34" t="str">
        <f>'My trades'!A59</f>
        <v>hnmvqkxv</v>
      </c>
      <c r="B59" s="18">
        <f>_xlfn.DAYS('My trades'!G59,'My trades'!D59)</f>
        <v>609</v>
      </c>
      <c r="C59" s="18">
        <f>('My trades'!H59-'My trades'!F59)*'My trades'!E59</f>
        <v>-2.660822045115486</v>
      </c>
      <c r="F59" s="21"/>
      <c r="G59" s="21"/>
      <c r="H59" s="18">
        <f t="shared" si="1"/>
        <v>0.76256760458053352</v>
      </c>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34" t="str">
        <f>'My trades'!A60</f>
        <v>hpvfzslv</v>
      </c>
      <c r="B60" s="18">
        <f>_xlfn.DAYS('My trades'!G60,'My trades'!D60)</f>
        <v>30</v>
      </c>
      <c r="C60" s="18">
        <f>('My trades'!H60-'My trades'!F60)*'My trades'!E60</f>
        <v>1.1391515254013935</v>
      </c>
      <c r="F60" s="21"/>
      <c r="G60" s="21"/>
      <c r="H60" s="18">
        <f t="shared" si="1"/>
        <v>2.9766568088785975E-2</v>
      </c>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c r="A61" s="34" t="str">
        <f>'My trades'!A61</f>
        <v>hrfilyua</v>
      </c>
      <c r="B61" s="18">
        <f>_xlfn.DAYS('My trades'!G61,'My trades'!D61)</f>
        <v>644</v>
      </c>
      <c r="C61" s="18">
        <f>('My trades'!H61-'My trades'!F61)*'My trades'!E61</f>
        <v>1.1964639334637579</v>
      </c>
      <c r="F61" s="21"/>
      <c r="G61" s="21"/>
      <c r="H61" s="18">
        <f t="shared" si="1"/>
        <v>0.80830918726365009</v>
      </c>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c r="A62" s="34" t="str">
        <f>'My trades'!A62</f>
        <v>hutszssu</v>
      </c>
      <c r="B62" s="18">
        <f>_xlfn.DAYS('My trades'!G62,'My trades'!D62)</f>
        <v>705</v>
      </c>
      <c r="C62" s="18">
        <f>('My trades'!H62-'My trades'!F62)*'My trades'!E62</f>
        <v>-4.4499802946322493</v>
      </c>
      <c r="F62" s="21"/>
      <c r="G62" s="21"/>
      <c r="H62" s="18">
        <f t="shared" si="1"/>
        <v>0.87399457944624159</v>
      </c>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row>
    <row r="63" spans="1:49">
      <c r="A63" s="34" t="str">
        <f>'My trades'!A63</f>
        <v>iagrfath</v>
      </c>
      <c r="B63" s="18">
        <f>_xlfn.DAYS('My trades'!G63,'My trades'!D63)</f>
        <v>181</v>
      </c>
      <c r="C63" s="18">
        <f>('My trades'!H63-'My trades'!F63)*'My trades'!E63</f>
        <v>0.4006979438649676</v>
      </c>
      <c r="F63" s="21"/>
      <c r="G63" s="21"/>
      <c r="H63" s="18">
        <f t="shared" si="1"/>
        <v>0.11381678722033335</v>
      </c>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row>
    <row r="64" spans="1:49">
      <c r="A64" s="34" t="str">
        <f>'My trades'!A64</f>
        <v>icbmbfqb</v>
      </c>
      <c r="B64" s="18">
        <f>_xlfn.DAYS('My trades'!G64,'My trades'!D64)</f>
        <v>617</v>
      </c>
      <c r="C64" s="18">
        <f>('My trades'!H64-'My trades'!F64)*'My trades'!E64</f>
        <v>-4.9242570254792817</v>
      </c>
      <c r="F64" s="21"/>
      <c r="G64" s="21"/>
      <c r="H64" s="18">
        <f t="shared" si="1"/>
        <v>0.77352135145630152</v>
      </c>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row>
    <row r="65" spans="1:49">
      <c r="A65" s="34" t="str">
        <f>'My trades'!A65</f>
        <v>icgddrqk</v>
      </c>
      <c r="B65" s="18">
        <f>_xlfn.DAYS('My trades'!G65,'My trades'!D65)</f>
        <v>281</v>
      </c>
      <c r="C65" s="18">
        <f>('My trades'!H65-'My trades'!F65)*'My trades'!E65</f>
        <v>0.56354077591473983</v>
      </c>
      <c r="F65" s="21"/>
      <c r="G65" s="21"/>
      <c r="H65" s="18">
        <f t="shared" si="1"/>
        <v>0.22433609028744392</v>
      </c>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c r="A66" s="34" t="str">
        <f>'My trades'!A66</f>
        <v>ifomvwpk</v>
      </c>
      <c r="B66" s="18">
        <f>_xlfn.DAYS('My trades'!G66,'My trades'!D66)</f>
        <v>688</v>
      </c>
      <c r="C66" s="18">
        <f>('My trades'!H66-'My trades'!F66)*'My trades'!E66</f>
        <v>-3.0697853937032005E-2</v>
      </c>
      <c r="F66" s="21"/>
      <c r="G66" s="21"/>
      <c r="H66" s="18">
        <f t="shared" si="1"/>
        <v>0.85750458016488218</v>
      </c>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row>
    <row r="67" spans="1:49">
      <c r="A67" s="34" t="str">
        <f>'My trades'!A67</f>
        <v>ifskxsgr</v>
      </c>
      <c r="B67" s="18">
        <f>_xlfn.DAYS('My trades'!G67,'My trades'!D67)</f>
        <v>355</v>
      </c>
      <c r="C67" s="18">
        <f>('My trades'!H67-'My trades'!F67)*'My trades'!E67</f>
        <v>-0.57038561737306004</v>
      </c>
      <c r="F67" s="21"/>
      <c r="G67" s="21"/>
      <c r="H67" s="18">
        <f t="shared" ref="H67:H130" si="2">_xlfn.NORM.DIST(B67,$R$35,$R$39,TRUE)</f>
        <v>0.33524190460881842</v>
      </c>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row>
    <row r="68" spans="1:49">
      <c r="A68" s="34" t="str">
        <f>'My trades'!A68</f>
        <v>ivnpgban</v>
      </c>
      <c r="B68" s="18">
        <f>_xlfn.DAYS('My trades'!G68,'My trades'!D68)</f>
        <v>257</v>
      </c>
      <c r="C68" s="18">
        <f>('My trades'!H68-'My trades'!F68)*'My trades'!E68</f>
        <v>-0.42779265355129403</v>
      </c>
      <c r="F68" s="21"/>
      <c r="G68" s="21"/>
      <c r="H68" s="18">
        <f t="shared" si="2"/>
        <v>0.19342233307406859</v>
      </c>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row>
    <row r="69" spans="1:49">
      <c r="A69" s="34" t="str">
        <f>'My trades'!A69</f>
        <v>iztdnkqz</v>
      </c>
      <c r="B69" s="18">
        <f>_xlfn.DAYS('My trades'!G69,'My trades'!D69)</f>
        <v>204</v>
      </c>
      <c r="C69" s="18">
        <f>('My trades'!H69-'My trades'!F69)*'My trades'!E69</f>
        <v>-2.5716032628258279</v>
      </c>
      <c r="F69" s="21"/>
      <c r="G69" s="21"/>
      <c r="H69" s="18">
        <f t="shared" si="2"/>
        <v>0.13496095342579423</v>
      </c>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spans="1:49">
      <c r="A70" s="34" t="str">
        <f>'My trades'!A70</f>
        <v>jarhgmub</v>
      </c>
      <c r="B70" s="18">
        <f>_xlfn.DAYS('My trades'!G70,'My trades'!D70)</f>
        <v>88</v>
      </c>
      <c r="C70" s="18">
        <f>('My trades'!H70-'My trades'!F70)*'My trades'!E70</f>
        <v>0.4358493707488762</v>
      </c>
      <c r="F70" s="21"/>
      <c r="G70" s="21"/>
      <c r="H70" s="18">
        <f t="shared" si="2"/>
        <v>5.2198103573280946E-2</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row>
    <row r="71" spans="1:49">
      <c r="A71" s="34" t="str">
        <f>'My trades'!A71</f>
        <v>jgrpnvil</v>
      </c>
      <c r="B71" s="18">
        <f>_xlfn.DAYS('My trades'!G71,'My trades'!D71)</f>
        <v>467</v>
      </c>
      <c r="C71" s="18">
        <f>('My trades'!H71-'My trades'!F71)*'My trades'!E71</f>
        <v>0.470060188958903</v>
      </c>
      <c r="F71" s="21"/>
      <c r="G71" s="21"/>
      <c r="H71" s="18">
        <f t="shared" si="2"/>
        <v>0.53077734576712587</v>
      </c>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row>
    <row r="72" spans="1:49">
      <c r="A72" s="34" t="str">
        <f>'My trades'!A72</f>
        <v>jhrvrggo</v>
      </c>
      <c r="B72" s="18">
        <f>_xlfn.DAYS('My trades'!G72,'My trades'!D72)</f>
        <v>222</v>
      </c>
      <c r="C72" s="18">
        <f>('My trades'!H72-'My trades'!F72)*'My trades'!E72</f>
        <v>7.8785100953612991E-2</v>
      </c>
      <c r="F72" s="21"/>
      <c r="G72" s="21"/>
      <c r="H72" s="18">
        <f t="shared" si="2"/>
        <v>0.15328397535069677</v>
      </c>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spans="1:49">
      <c r="A73" s="34" t="str">
        <f>'My trades'!A73</f>
        <v>jszxcuxx</v>
      </c>
      <c r="B73" s="18">
        <f>_xlfn.DAYS('My trades'!G73,'My trades'!D73)</f>
        <v>244</v>
      </c>
      <c r="C73" s="18">
        <f>('My trades'!H73-'My trades'!F73)*'My trades'!E73</f>
        <v>6.7107767243110796</v>
      </c>
      <c r="F73" s="21"/>
      <c r="G73" s="21"/>
      <c r="H73" s="18">
        <f t="shared" si="2"/>
        <v>0.17782027966583888</v>
      </c>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row>
    <row r="74" spans="1:49">
      <c r="A74" s="34" t="str">
        <f>'My trades'!A74</f>
        <v>jvcllvko</v>
      </c>
      <c r="B74" s="18">
        <f>_xlfn.DAYS('My trades'!G74,'My trades'!D74)</f>
        <v>310</v>
      </c>
      <c r="C74" s="18">
        <f>('My trades'!H74-'My trades'!F74)*'My trades'!E74</f>
        <v>-1.3307948236361038</v>
      </c>
      <c r="F74" s="21"/>
      <c r="G74" s="21"/>
      <c r="H74" s="18">
        <f t="shared" si="2"/>
        <v>0.26517721776751635</v>
      </c>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row>
    <row r="75" spans="1:49">
      <c r="A75" s="34" t="str">
        <f>'My trades'!A75</f>
        <v>jxgqnvpx</v>
      </c>
      <c r="B75" s="18">
        <f>_xlfn.DAYS('My trades'!G75,'My trades'!D75)</f>
        <v>510</v>
      </c>
      <c r="C75" s="18">
        <f>('My trades'!H75-'My trades'!F75)*'My trades'!E75</f>
        <v>3.6786823427516997</v>
      </c>
      <c r="F75" s="21"/>
      <c r="G75" s="21"/>
      <c r="H75" s="18">
        <f t="shared" si="2"/>
        <v>0.60650760217980271</v>
      </c>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row>
    <row r="76" spans="1:49">
      <c r="A76" s="34" t="str">
        <f>'My trades'!A76</f>
        <v>jyrrbwon</v>
      </c>
      <c r="B76" s="18">
        <f>_xlfn.DAYS('My trades'!G76,'My trades'!D76)</f>
        <v>294</v>
      </c>
      <c r="C76" s="18">
        <f>('My trades'!H76-'My trades'!F76)*'My trades'!E76</f>
        <v>-0.147372694291836</v>
      </c>
      <c r="F76" s="21"/>
      <c r="G76" s="21"/>
      <c r="H76" s="18">
        <f t="shared" si="2"/>
        <v>0.24218837373188173</v>
      </c>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row>
    <row r="77" spans="1:49">
      <c r="A77" s="34" t="str">
        <f>'My trades'!A77</f>
        <v>kcqqvvon</v>
      </c>
      <c r="B77" s="18">
        <f>_xlfn.DAYS('My trades'!G77,'My trades'!D77)</f>
        <v>229</v>
      </c>
      <c r="C77" s="18">
        <f>('My trades'!H77-'My trades'!F77)*'My trades'!E77</f>
        <v>-2.1369087276919081</v>
      </c>
      <c r="F77" s="21"/>
      <c r="G77" s="21"/>
      <c r="H77" s="18">
        <f t="shared" si="2"/>
        <v>0.16083527712614881</v>
      </c>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c r="A78" s="34" t="str">
        <f>'My trades'!A78</f>
        <v>kdxpqsjj</v>
      </c>
      <c r="B78" s="18">
        <f>_xlfn.DAYS('My trades'!G78,'My trades'!D78)</f>
        <v>568</v>
      </c>
      <c r="C78" s="18">
        <f>('My trades'!H78-'My trades'!F78)*'My trades'!E78</f>
        <v>-1.6126856601637303</v>
      </c>
      <c r="F78" s="21"/>
      <c r="G78" s="21"/>
      <c r="H78" s="18">
        <f t="shared" si="2"/>
        <v>0.702137821542131</v>
      </c>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row>
    <row r="79" spans="1:49">
      <c r="A79" s="34" t="str">
        <f>'My trades'!A79</f>
        <v>kltxxoqv</v>
      </c>
      <c r="B79" s="18">
        <f>_xlfn.DAYS('My trades'!G79,'My trades'!D79)</f>
        <v>682</v>
      </c>
      <c r="C79" s="18">
        <f>('My trades'!H79-'My trades'!F79)*'My trades'!E79</f>
        <v>-2.6177536356825777</v>
      </c>
      <c r="F79" s="21"/>
      <c r="G79" s="21"/>
      <c r="H79" s="18">
        <f t="shared" si="2"/>
        <v>0.85135075434718366</v>
      </c>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row>
    <row r="80" spans="1:49">
      <c r="A80" s="34" t="str">
        <f>'My trades'!A80</f>
        <v>kmlcsefq</v>
      </c>
      <c r="B80" s="18">
        <f>_xlfn.DAYS('My trades'!G80,'My trades'!D80)</f>
        <v>199</v>
      </c>
      <c r="C80" s="18">
        <f>('My trades'!H80-'My trades'!F80)*'My trades'!E80</f>
        <v>-0.20085805852064986</v>
      </c>
      <c r="F80" s="21"/>
      <c r="G80" s="21"/>
      <c r="H80" s="18">
        <f t="shared" si="2"/>
        <v>0.13014949213125832</v>
      </c>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row>
    <row r="81" spans="1:49">
      <c r="A81" s="34" t="str">
        <f>'My trades'!A81</f>
        <v>knifvikn</v>
      </c>
      <c r="B81" s="18">
        <f>_xlfn.DAYS('My trades'!G81,'My trades'!D81)</f>
        <v>714</v>
      </c>
      <c r="C81" s="18">
        <f>('My trades'!H81-'My trades'!F81)*'My trades'!E81</f>
        <v>0.62501571139692591</v>
      </c>
      <c r="F81" s="21"/>
      <c r="G81" s="21"/>
      <c r="H81" s="18">
        <f t="shared" si="2"/>
        <v>0.8821641794782209</v>
      </c>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row>
    <row r="82" spans="1:49">
      <c r="A82" s="34" t="str">
        <f>'My trades'!A82</f>
        <v>knrhgdai</v>
      </c>
      <c r="B82" s="18">
        <f>_xlfn.DAYS('My trades'!G82,'My trades'!D82)</f>
        <v>407</v>
      </c>
      <c r="C82" s="18">
        <f>('My trades'!H82-'My trades'!F82)*'My trades'!E82</f>
        <v>-0.37735846191132916</v>
      </c>
      <c r="F82" s="21"/>
      <c r="G82" s="21"/>
      <c r="H82" s="18">
        <f t="shared" si="2"/>
        <v>0.42383824794209546</v>
      </c>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row>
    <row r="83" spans="1:49">
      <c r="A83" s="34" t="str">
        <f>'My trades'!A83</f>
        <v>koqfbdwf</v>
      </c>
      <c r="B83" s="18">
        <f>_xlfn.DAYS('My trades'!G83,'My trades'!D83)</f>
        <v>722</v>
      </c>
      <c r="C83" s="18">
        <f>('My trades'!H83-'My trades'!F83)*'My trades'!E83</f>
        <v>1.3298450652868796</v>
      </c>
      <c r="F83" s="21"/>
      <c r="G83" s="21"/>
      <c r="H83" s="18">
        <f t="shared" si="2"/>
        <v>0.88910511113114632</v>
      </c>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row>
    <row r="84" spans="1:49">
      <c r="A84" s="34" t="str">
        <f>'My trades'!A84</f>
        <v>kpoujdyl</v>
      </c>
      <c r="B84" s="18">
        <f>_xlfn.DAYS('My trades'!G84,'My trades'!D84)</f>
        <v>351</v>
      </c>
      <c r="C84" s="18">
        <f>('My trades'!H84-'My trades'!F84)*'My trades'!E84</f>
        <v>0.12174590279516</v>
      </c>
      <c r="F84" s="21"/>
      <c r="G84" s="21"/>
      <c r="H84" s="18">
        <f t="shared" si="2"/>
        <v>0.32872449071782628</v>
      </c>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row>
    <row r="85" spans="1:49">
      <c r="A85" s="34" t="str">
        <f>'My trades'!A85</f>
        <v>kqbdcljv</v>
      </c>
      <c r="B85" s="18">
        <f>_xlfn.DAYS('My trades'!G85,'My trades'!D85)</f>
        <v>212</v>
      </c>
      <c r="C85" s="18">
        <f>('My trades'!H85-'My trades'!F85)*'My trades'!E85</f>
        <v>1.3297794837764578</v>
      </c>
      <c r="F85" s="21"/>
      <c r="G85" s="21"/>
      <c r="H85" s="18">
        <f t="shared" si="2"/>
        <v>0.14291036458498646</v>
      </c>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row>
    <row r="86" spans="1:49">
      <c r="A86" s="34" t="str">
        <f>'My trades'!A86</f>
        <v>krqkwnaw</v>
      </c>
      <c r="B86" s="18">
        <f>_xlfn.DAYS('My trades'!G86,'My trades'!D86)</f>
        <v>397</v>
      </c>
      <c r="C86" s="18">
        <f>('My trades'!H86-'My trades'!F86)*'My trades'!E86</f>
        <v>-0.20186197918953602</v>
      </c>
      <c r="F86" s="21"/>
      <c r="G86" s="21"/>
      <c r="H86" s="18">
        <f t="shared" si="2"/>
        <v>0.40634059681206425</v>
      </c>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row>
    <row r="87" spans="1:49">
      <c r="A87" s="34" t="str">
        <f>'My trades'!A87</f>
        <v>kwbxqlin</v>
      </c>
      <c r="B87" s="18">
        <f>_xlfn.DAYS('My trades'!G87,'My trades'!D87)</f>
        <v>207</v>
      </c>
      <c r="C87" s="18">
        <f>('My trades'!H87-'My trades'!F87)*'My trades'!E87</f>
        <v>5.5166451515307351</v>
      </c>
      <c r="F87" s="21"/>
      <c r="G87" s="21"/>
      <c r="H87" s="18">
        <f t="shared" si="2"/>
        <v>0.13790569017132268</v>
      </c>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row>
    <row r="88" spans="1:49">
      <c r="A88" s="34" t="str">
        <f>'My trades'!A88</f>
        <v>kweyaukr</v>
      </c>
      <c r="B88" s="18">
        <f>_xlfn.DAYS('My trades'!G88,'My trades'!D88)</f>
        <v>433</v>
      </c>
      <c r="C88" s="18">
        <f>('My trades'!H88-'My trades'!F88)*'My trades'!E88</f>
        <v>0.4542755046532776</v>
      </c>
      <c r="F88" s="21"/>
      <c r="G88" s="21"/>
      <c r="H88" s="18">
        <f t="shared" si="2"/>
        <v>0.4699546818629653</v>
      </c>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row>
    <row r="89" spans="1:49">
      <c r="A89" s="34" t="str">
        <f>'My trades'!A89</f>
        <v>ldjllwvy</v>
      </c>
      <c r="B89" s="18">
        <f>_xlfn.DAYS('My trades'!G89,'My trades'!D89)</f>
        <v>728</v>
      </c>
      <c r="C89" s="18">
        <f>('My trades'!H89-'My trades'!F89)*'My trades'!E89</f>
        <v>-0.57964845503028029</v>
      </c>
      <c r="F89" s="21"/>
      <c r="G89" s="21"/>
      <c r="H89" s="18">
        <f t="shared" si="2"/>
        <v>0.89411507497589271</v>
      </c>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row>
    <row r="90" spans="1:49">
      <c r="A90" s="34" t="str">
        <f>'My trades'!A90</f>
        <v>lenpuaop</v>
      </c>
      <c r="B90" s="18">
        <f>_xlfn.DAYS('My trades'!G90,'My trades'!D90)</f>
        <v>771</v>
      </c>
      <c r="C90" s="18">
        <f>('My trades'!H90-'My trades'!F90)*'My trades'!E90</f>
        <v>0.8764495480595611</v>
      </c>
      <c r="F90" s="21"/>
      <c r="G90" s="21"/>
      <c r="H90" s="18">
        <f t="shared" si="2"/>
        <v>0.92530897295251036</v>
      </c>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row>
    <row r="91" spans="1:49">
      <c r="A91" s="34" t="str">
        <f>'My trades'!A91</f>
        <v>lkxgzzvq</v>
      </c>
      <c r="B91" s="18">
        <f>_xlfn.DAYS('My trades'!G91,'My trades'!D91)</f>
        <v>747</v>
      </c>
      <c r="C91" s="18">
        <f>('My trades'!H91-'My trades'!F91)*'My trades'!E91</f>
        <v>1.0089173340834001</v>
      </c>
      <c r="F91" s="21"/>
      <c r="G91" s="21"/>
      <c r="H91" s="18">
        <f t="shared" si="2"/>
        <v>0.90889715948861249</v>
      </c>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row>
    <row r="92" spans="1:49">
      <c r="A92" s="34" t="str">
        <f>'My trades'!A92</f>
        <v>loffykcg</v>
      </c>
      <c r="B92" s="18">
        <f>_xlfn.DAYS('My trades'!G92,'My trades'!D92)</f>
        <v>751</v>
      </c>
      <c r="C92" s="18">
        <f>('My trades'!H92-'My trades'!F92)*'My trades'!E92</f>
        <v>-0.89242284784400605</v>
      </c>
      <c r="F92" s="21"/>
      <c r="G92" s="21"/>
      <c r="H92" s="18">
        <f t="shared" si="2"/>
        <v>0.9118040719107583</v>
      </c>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row>
    <row r="93" spans="1:49">
      <c r="A93" s="34" t="str">
        <f>'My trades'!A93</f>
        <v>lpzjhtkm</v>
      </c>
      <c r="B93" s="18">
        <f>_xlfn.DAYS('My trades'!G93,'My trades'!D93)</f>
        <v>436</v>
      </c>
      <c r="C93" s="18">
        <f>('My trades'!H93-'My trades'!F93)*'My trades'!E93</f>
        <v>1.7071996658142359</v>
      </c>
      <c r="F93" s="21"/>
      <c r="G93" s="21"/>
      <c r="H93" s="18">
        <f t="shared" si="2"/>
        <v>0.47531391378964</v>
      </c>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row>
    <row r="94" spans="1:49">
      <c r="A94" s="34" t="str">
        <f>'My trades'!A94</f>
        <v>maizvkuo</v>
      </c>
      <c r="B94" s="18">
        <f>_xlfn.DAYS('My trades'!G94,'My trades'!D94)</f>
        <v>609</v>
      </c>
      <c r="C94" s="18">
        <f>('My trades'!H94-'My trades'!F94)*'My trades'!E94</f>
        <v>5.9739185775797843E-4</v>
      </c>
      <c r="F94" s="21"/>
      <c r="G94" s="21"/>
      <c r="H94" s="18">
        <f t="shared" si="2"/>
        <v>0.76256760458053352</v>
      </c>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row>
    <row r="95" spans="1:49">
      <c r="A95" s="34" t="str">
        <f>'My trades'!A95</f>
        <v>mfdlyjqb</v>
      </c>
      <c r="B95" s="18">
        <f>_xlfn.DAYS('My trades'!G95,'My trades'!D95)</f>
        <v>758</v>
      </c>
      <c r="C95" s="18">
        <f>('My trades'!H95-'My trades'!F95)*'My trades'!E95</f>
        <v>-0.44170898255380009</v>
      </c>
      <c r="F95" s="21"/>
      <c r="G95" s="21"/>
      <c r="H95" s="18">
        <f t="shared" si="2"/>
        <v>0.91672390317657748</v>
      </c>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c r="A96" s="34" t="str">
        <f>'My trades'!A96</f>
        <v>mfwvjgje</v>
      </c>
      <c r="B96" s="18">
        <f>_xlfn.DAYS('My trades'!G96,'My trades'!D96)</f>
        <v>780</v>
      </c>
      <c r="C96" s="18">
        <f>('My trades'!H96-'My trades'!F96)*'My trades'!E96</f>
        <v>-0.596471375813306</v>
      </c>
      <c r="F96" s="21"/>
      <c r="G96" s="21"/>
      <c r="H96" s="18">
        <f t="shared" si="2"/>
        <v>0.93084499117798281</v>
      </c>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row>
    <row r="97" spans="1:49">
      <c r="A97" s="34" t="str">
        <f>'My trades'!A97</f>
        <v>mghfyjbr</v>
      </c>
      <c r="B97" s="18">
        <f>_xlfn.DAYS('My trades'!G97,'My trades'!D97)</f>
        <v>241</v>
      </c>
      <c r="C97" s="18">
        <f>('My trades'!H97-'My trades'!F97)*'My trades'!E97</f>
        <v>-1.5146400479562974</v>
      </c>
      <c r="F97" s="21"/>
      <c r="G97" s="21"/>
      <c r="H97" s="18">
        <f t="shared" si="2"/>
        <v>0.17433576897482633</v>
      </c>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row>
    <row r="98" spans="1:49">
      <c r="A98" s="34" t="str">
        <f>'My trades'!A98</f>
        <v>mjbwcafl</v>
      </c>
      <c r="B98" s="18">
        <f>_xlfn.DAYS('My trades'!G98,'My trades'!D98)</f>
        <v>615</v>
      </c>
      <c r="C98" s="18">
        <f>('My trades'!H98-'My trades'!F98)*'My trades'!E98</f>
        <v>-1.493851455533969</v>
      </c>
      <c r="F98" s="21"/>
      <c r="G98" s="21"/>
      <c r="H98" s="18">
        <f t="shared" si="2"/>
        <v>0.77080997608809787</v>
      </c>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row>
    <row r="99" spans="1:49">
      <c r="A99" s="34" t="str">
        <f>'My trades'!A99</f>
        <v>mjyuxzvj</v>
      </c>
      <c r="B99" s="18">
        <f>_xlfn.DAYS('My trades'!G99,'My trades'!D99)</f>
        <v>576</v>
      </c>
      <c r="C99" s="18">
        <f>('My trades'!H99-'My trades'!F99)*'My trades'!E99</f>
        <v>0.151434489277396</v>
      </c>
      <c r="F99" s="21"/>
      <c r="G99" s="21"/>
      <c r="H99" s="18">
        <f t="shared" si="2"/>
        <v>0.71446175449899452</v>
      </c>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spans="1:49">
      <c r="A100" s="34" t="str">
        <f>'My trades'!A100</f>
        <v>mkxkerbr</v>
      </c>
      <c r="B100" s="18">
        <f>_xlfn.DAYS('My trades'!G100,'My trades'!D100)</f>
        <v>418</v>
      </c>
      <c r="C100" s="18">
        <f>('My trades'!H100-'My trades'!F100)*'My trades'!E100</f>
        <v>-4.8620707049910061E-2</v>
      </c>
      <c r="F100" s="21"/>
      <c r="G100" s="21"/>
      <c r="H100" s="18">
        <f t="shared" si="2"/>
        <v>0.44325930714203321</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spans="1:49">
      <c r="A101" s="34" t="str">
        <f>'My trades'!A101</f>
        <v>mxmztjnk</v>
      </c>
      <c r="B101" s="18">
        <f>_xlfn.DAYS('My trades'!G101,'My trades'!D101)</f>
        <v>57</v>
      </c>
      <c r="C101" s="18">
        <f>('My trades'!H101-'My trades'!F101)*'My trades'!E101</f>
        <v>1.1022958217852696</v>
      </c>
      <c r="F101" s="21"/>
      <c r="G101" s="21"/>
      <c r="H101" s="18">
        <f t="shared" si="2"/>
        <v>3.8946292955566668E-2</v>
      </c>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spans="1:49">
      <c r="A102" s="34" t="str">
        <f>'My trades'!A102</f>
        <v>mxpzparg</v>
      </c>
      <c r="B102" s="18">
        <f>_xlfn.DAYS('My trades'!G102,'My trades'!D102)</f>
        <v>494</v>
      </c>
      <c r="C102" s="18">
        <f>('My trades'!H102-'My trades'!F102)*'My trades'!E102</f>
        <v>-2.7225392516182776</v>
      </c>
      <c r="F102" s="21"/>
      <c r="G102" s="21"/>
      <c r="H102" s="18">
        <f t="shared" si="2"/>
        <v>0.57863887935822123</v>
      </c>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spans="1:49">
      <c r="A103" s="34" t="str">
        <f>'My trades'!A103</f>
        <v>nheepbxg</v>
      </c>
      <c r="B103" s="18">
        <f>_xlfn.DAYS('My trades'!G103,'My trades'!D103)</f>
        <v>69</v>
      </c>
      <c r="C103" s="18">
        <f>('My trades'!H103-'My trades'!F103)*'My trades'!E103</f>
        <v>-2.6947242268262701</v>
      </c>
      <c r="F103" s="21"/>
      <c r="G103" s="21"/>
      <c r="H103" s="18">
        <f t="shared" si="2"/>
        <v>4.3708317645376041E-2</v>
      </c>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spans="1:49">
      <c r="A104" s="34" t="str">
        <f>'My trades'!A104</f>
        <v>njxhycea</v>
      </c>
      <c r="B104" s="18">
        <f>_xlfn.DAYS('My trades'!G104,'My trades'!D104)</f>
        <v>396</v>
      </c>
      <c r="C104" s="18">
        <f>('My trades'!H104-'My trades'!F104)*'My trades'!E104</f>
        <v>3.3086654370845152</v>
      </c>
      <c r="F104" s="21"/>
      <c r="G104" s="21"/>
      <c r="H104" s="18">
        <f t="shared" si="2"/>
        <v>0.40460046612833783</v>
      </c>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spans="1:49">
      <c r="A105" s="34" t="str">
        <f>'My trades'!A105</f>
        <v>nklszbdc</v>
      </c>
      <c r="B105" s="18">
        <f>_xlfn.DAYS('My trades'!G105,'My trades'!D105)</f>
        <v>392</v>
      </c>
      <c r="C105" s="18">
        <f>('My trades'!H105-'My trades'!F105)*'My trades'!E105</f>
        <v>-5.0818807518380593</v>
      </c>
      <c r="F105" s="21"/>
      <c r="G105" s="21"/>
      <c r="H105" s="18">
        <f t="shared" si="2"/>
        <v>0.39765912100913048</v>
      </c>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spans="1:49">
      <c r="A106" s="34" t="str">
        <f>'My trades'!A106</f>
        <v>nqgoiuik</v>
      </c>
      <c r="B106" s="18">
        <f>_xlfn.DAYS('My trades'!G106,'My trades'!D106)</f>
        <v>795</v>
      </c>
      <c r="C106" s="18">
        <f>('My trades'!H106-'My trades'!F106)*'My trades'!E106</f>
        <v>0.35090031939170097</v>
      </c>
      <c r="F106" s="21"/>
      <c r="G106" s="21"/>
      <c r="H106" s="18">
        <f t="shared" si="2"/>
        <v>0.93936210195998149</v>
      </c>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spans="1:49">
      <c r="A107" s="34" t="str">
        <f>'My trades'!A107</f>
        <v>nriklgrf</v>
      </c>
      <c r="B107" s="18">
        <f>_xlfn.DAYS('My trades'!G107,'My trades'!D107)</f>
        <v>623</v>
      </c>
      <c r="C107" s="18">
        <f>('My trades'!H107-'My trades'!F107)*'My trades'!E107</f>
        <v>-1.7681553669948498</v>
      </c>
      <c r="F107" s="21"/>
      <c r="G107" s="21"/>
      <c r="H107" s="18">
        <f t="shared" si="2"/>
        <v>0.78154587557738386</v>
      </c>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spans="1:49">
      <c r="A108" s="34" t="str">
        <f>'My trades'!A108</f>
        <v>nuleyiit</v>
      </c>
      <c r="B108" s="18">
        <f>_xlfn.DAYS('My trades'!G108,'My trades'!D108)</f>
        <v>126</v>
      </c>
      <c r="C108" s="18">
        <f>('My trades'!H108-'My trades'!F108)*'My trades'!E108</f>
        <v>2.067388635922967</v>
      </c>
      <c r="F108" s="21"/>
      <c r="G108" s="21"/>
      <c r="H108" s="18">
        <f t="shared" si="2"/>
        <v>7.3064308819134546E-2</v>
      </c>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spans="1:49">
      <c r="A109" s="34" t="str">
        <f>'My trades'!A109</f>
        <v>nzyednpn</v>
      </c>
      <c r="B109" s="18">
        <f>_xlfn.DAYS('My trades'!G109,'My trades'!D109)</f>
        <v>163</v>
      </c>
      <c r="C109" s="18">
        <f>('My trades'!H109-'My trades'!F109)*'My trades'!E109</f>
        <v>4.3623326726628289</v>
      </c>
      <c r="F109" s="21"/>
      <c r="G109" s="21"/>
      <c r="H109" s="18">
        <f t="shared" si="2"/>
        <v>9.9000184242757458E-2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spans="1:49">
      <c r="A110" s="34" t="str">
        <f>'My trades'!A110</f>
        <v>ogszgnpm</v>
      </c>
      <c r="B110" s="18">
        <f>_xlfn.DAYS('My trades'!G110,'My trades'!D110)</f>
        <v>242</v>
      </c>
      <c r="C110" s="18">
        <f>('My trades'!H110-'My trades'!F110)*'My trades'!E110</f>
        <v>0.18643050150905299</v>
      </c>
      <c r="F110" s="21"/>
      <c r="G110" s="21"/>
      <c r="H110" s="18">
        <f t="shared" si="2"/>
        <v>0.175492421344698</v>
      </c>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spans="1:49">
      <c r="A111" s="34" t="str">
        <f>'My trades'!A111</f>
        <v>ohtzxhrm</v>
      </c>
      <c r="B111" s="18">
        <f>_xlfn.DAYS('My trades'!G111,'My trades'!D111)</f>
        <v>791</v>
      </c>
      <c r="C111" s="18">
        <f>('My trades'!H111-'My trades'!F111)*'My trades'!E111</f>
        <v>-3.196256783170444</v>
      </c>
      <c r="F111" s="21"/>
      <c r="G111" s="21"/>
      <c r="H111" s="18">
        <f t="shared" si="2"/>
        <v>0.93717545184589157</v>
      </c>
      <c r="I111" s="2"/>
      <c r="J111" s="2"/>
      <c r="K111" s="2"/>
      <c r="L111" s="2"/>
      <c r="M111" s="2"/>
      <c r="N111" s="2"/>
      <c r="O111" s="2"/>
      <c r="P111" s="2"/>
      <c r="Q111" s="2"/>
      <c r="R111" s="2"/>
      <c r="S111" s="2"/>
      <c r="T111" s="2"/>
      <c r="U111" s="2"/>
      <c r="V111" s="2"/>
      <c r="W111" s="2"/>
      <c r="X111" s="2"/>
      <c r="Y111" s="2"/>
      <c r="Z111" s="2"/>
      <c r="AA111" s="2"/>
      <c r="AB111" s="2"/>
      <c r="AC111" s="2"/>
      <c r="AD111" s="2"/>
      <c r="AE111" s="2"/>
    </row>
    <row r="112" spans="1:49">
      <c r="A112" s="34" t="str">
        <f>'My trades'!A112</f>
        <v>olnjegug</v>
      </c>
      <c r="B112" s="18">
        <f>_xlfn.DAYS('My trades'!G112,'My trades'!D112)</f>
        <v>271</v>
      </c>
      <c r="C112" s="18">
        <f>('My trades'!H112-'My trades'!F112)*'My trades'!E112</f>
        <v>-2.2984402212260577</v>
      </c>
      <c r="F112" s="21"/>
      <c r="G112" s="21"/>
      <c r="H112" s="18">
        <f t="shared" si="2"/>
        <v>0.21112749523239063</v>
      </c>
      <c r="I112" s="2"/>
      <c r="J112" s="2"/>
      <c r="K112" s="2"/>
      <c r="L112" s="2"/>
      <c r="M112" s="2"/>
      <c r="N112" s="2"/>
      <c r="O112" s="2"/>
      <c r="P112" s="2"/>
      <c r="Q112" s="2"/>
      <c r="R112" s="2"/>
      <c r="S112" s="2"/>
      <c r="T112" s="2"/>
      <c r="U112" s="2"/>
      <c r="V112" s="2"/>
      <c r="W112" s="2"/>
      <c r="X112" s="2"/>
      <c r="Y112" s="2"/>
      <c r="Z112" s="2"/>
      <c r="AA112" s="2"/>
      <c r="AB112" s="2"/>
      <c r="AC112" s="2"/>
      <c r="AD112" s="2"/>
      <c r="AE112" s="2"/>
    </row>
    <row r="113" spans="1:41">
      <c r="A113" s="34" t="str">
        <f>'My trades'!A113</f>
        <v>oplgqwal</v>
      </c>
      <c r="B113" s="18">
        <f>_xlfn.DAYS('My trades'!G113,'My trades'!D113)</f>
        <v>42</v>
      </c>
      <c r="C113" s="18">
        <f>('My trades'!H113-'My trades'!F113)*'My trades'!E113</f>
        <v>-6.4196120465471962</v>
      </c>
      <c r="F113" s="21"/>
      <c r="G113" s="21"/>
      <c r="H113" s="18">
        <f t="shared" si="2"/>
        <v>3.3597027689952465E-2</v>
      </c>
      <c r="I113" s="2"/>
      <c r="J113" s="2"/>
      <c r="K113" s="2"/>
      <c r="L113" s="2"/>
      <c r="M113" s="2"/>
      <c r="N113" s="2"/>
      <c r="O113" s="2"/>
      <c r="P113" s="2"/>
      <c r="Q113" s="2"/>
      <c r="R113" s="2"/>
      <c r="S113" s="2"/>
      <c r="T113" s="2"/>
      <c r="U113" s="2"/>
      <c r="V113" s="2"/>
      <c r="W113" s="2"/>
      <c r="X113" s="2"/>
      <c r="Y113" s="2"/>
      <c r="Z113" s="2"/>
      <c r="AA113" s="2"/>
      <c r="AB113" s="2"/>
      <c r="AC113" s="2"/>
      <c r="AD113" s="2"/>
      <c r="AE113" s="2"/>
    </row>
    <row r="114" spans="1:41">
      <c r="A114" s="34" t="str">
        <f>'My trades'!A114</f>
        <v>orgnwenh</v>
      </c>
      <c r="B114" s="18">
        <f>_xlfn.DAYS('My trades'!G114,'My trades'!D114)</f>
        <v>375</v>
      </c>
      <c r="C114" s="18">
        <f>('My trades'!H114-'My trades'!F114)*'My trades'!E114</f>
        <v>0.51729142881164603</v>
      </c>
      <c r="F114" s="21"/>
      <c r="G114" s="21"/>
      <c r="H114" s="18">
        <f t="shared" si="2"/>
        <v>0.36854297654224344</v>
      </c>
      <c r="I114" s="2"/>
      <c r="J114" s="2"/>
      <c r="K114" s="2"/>
      <c r="L114" s="2"/>
      <c r="M114" s="2"/>
      <c r="N114" s="2"/>
      <c r="O114" s="2"/>
      <c r="P114" s="2"/>
      <c r="Q114" s="2"/>
      <c r="R114" s="2"/>
      <c r="S114" s="2"/>
      <c r="T114" s="2"/>
      <c r="U114" s="2"/>
      <c r="V114" s="2"/>
      <c r="W114" s="2"/>
      <c r="X114" s="2"/>
      <c r="Y114" s="2"/>
      <c r="Z114" s="2"/>
      <c r="AA114" s="2"/>
      <c r="AB114" s="2"/>
      <c r="AC114" s="2"/>
      <c r="AD114" s="2"/>
      <c r="AE114" s="2"/>
    </row>
    <row r="115" spans="1:41">
      <c r="A115" s="34" t="str">
        <f>'My trades'!A115</f>
        <v>ossshndu</v>
      </c>
      <c r="B115" s="18">
        <f>_xlfn.DAYS('My trades'!G115,'My trades'!D115)</f>
        <v>715</v>
      </c>
      <c r="C115" s="18">
        <f>('My trades'!H115-'My trades'!F115)*'My trades'!E115</f>
        <v>-4.208624827664635</v>
      </c>
      <c r="F115" s="21"/>
      <c r="G115" s="21"/>
      <c r="H115" s="18">
        <f t="shared" si="2"/>
        <v>0.88304823005398325</v>
      </c>
      <c r="I115" s="2"/>
      <c r="J115" s="2"/>
      <c r="K115" s="2"/>
      <c r="L115" s="2"/>
      <c r="M115" s="2"/>
      <c r="N115" s="2"/>
      <c r="O115" s="2"/>
      <c r="P115" s="2"/>
      <c r="Q115" s="2"/>
      <c r="R115" s="2"/>
      <c r="S115" s="2"/>
      <c r="T115" s="2"/>
      <c r="U115" s="2"/>
      <c r="V115" s="2"/>
      <c r="W115" s="2"/>
      <c r="X115" s="2"/>
      <c r="Y115" s="2"/>
      <c r="Z115" s="2"/>
      <c r="AA115" s="2"/>
      <c r="AB115" s="2"/>
      <c r="AC115" s="2"/>
      <c r="AD115" s="2"/>
      <c r="AE115" s="2"/>
    </row>
    <row r="116" spans="1:41">
      <c r="A116" s="34" t="str">
        <f>'My trades'!A116</f>
        <v>pberstsl</v>
      </c>
      <c r="B116" s="18">
        <f>_xlfn.DAYS('My trades'!G116,'My trades'!D116)</f>
        <v>534</v>
      </c>
      <c r="C116" s="18">
        <f>('My trades'!H116-'My trades'!F116)*'My trades'!E116</f>
        <v>-0.24632205548731403</v>
      </c>
      <c r="F116" s="21"/>
      <c r="G116" s="21"/>
      <c r="H116" s="18">
        <f t="shared" si="2"/>
        <v>0.64726659533519526</v>
      </c>
      <c r="I116" s="2"/>
      <c r="J116" s="2"/>
      <c r="K116" s="2"/>
      <c r="L116" s="2"/>
      <c r="M116" s="2"/>
      <c r="N116" s="2"/>
      <c r="O116" s="2"/>
      <c r="P116" s="2"/>
      <c r="Q116" s="2"/>
      <c r="R116" s="2"/>
      <c r="S116" s="2"/>
      <c r="T116" s="2"/>
      <c r="U116" s="2"/>
      <c r="V116" s="2"/>
      <c r="W116" s="2"/>
      <c r="X116" s="2"/>
      <c r="Y116" s="2"/>
      <c r="Z116" s="2"/>
      <c r="AA116" s="2"/>
      <c r="AB116" s="2"/>
      <c r="AC116" s="2"/>
      <c r="AD116" s="2"/>
      <c r="AE116" s="2"/>
    </row>
    <row r="117" spans="1:41">
      <c r="A117" s="34" t="str">
        <f>'My trades'!A117</f>
        <v>pcifviip</v>
      </c>
      <c r="B117" s="18">
        <f>_xlfn.DAYS('My trades'!G117,'My trades'!D117)</f>
        <v>417</v>
      </c>
      <c r="C117" s="18">
        <f>('My trades'!H117-'My trades'!F117)*'My trades'!E117</f>
        <v>-3.0400181772773198</v>
      </c>
      <c r="F117" s="21"/>
      <c r="G117" s="21"/>
      <c r="H117" s="18">
        <f t="shared" si="2"/>
        <v>0.44148738380781405</v>
      </c>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spans="1:41">
      <c r="A118" s="34" t="str">
        <f>'My trades'!A118</f>
        <v>pnsxdhqo</v>
      </c>
      <c r="B118" s="18">
        <f>_xlfn.DAYS('My trades'!G118,'My trades'!D118)</f>
        <v>361</v>
      </c>
      <c r="C118" s="18">
        <f>('My trades'!H118-'My trades'!F118)*'My trades'!E118</f>
        <v>-0.14332616076687998</v>
      </c>
      <c r="F118" s="21"/>
      <c r="G118" s="21"/>
      <c r="H118" s="18">
        <f t="shared" si="2"/>
        <v>0.34511118613792602</v>
      </c>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spans="1:41">
      <c r="A119" s="34" t="str">
        <f>'My trades'!A119</f>
        <v>poohpdwc</v>
      </c>
      <c r="B119" s="18">
        <f>_xlfn.DAYS('My trades'!G119,'My trades'!D119)</f>
        <v>308</v>
      </c>
      <c r="C119" s="18">
        <f>('My trades'!H119-'My trades'!F119)*'My trades'!E119</f>
        <v>-3.6237978366431691</v>
      </c>
      <c r="F119" s="21"/>
      <c r="G119" s="21"/>
      <c r="H119" s="18">
        <f t="shared" si="2"/>
        <v>0.26224419098569657</v>
      </c>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spans="1:41">
      <c r="A120" s="34" t="str">
        <f>'My trades'!A120</f>
        <v>pswtoazn</v>
      </c>
      <c r="B120" s="18">
        <f>_xlfn.DAYS('My trades'!G120,'My trades'!D120)</f>
        <v>184</v>
      </c>
      <c r="C120" s="18">
        <f>('My trades'!H120-'My trades'!F120)*'My trades'!E120</f>
        <v>-0.62322748967309327</v>
      </c>
      <c r="F120" s="21"/>
      <c r="G120" s="21"/>
      <c r="H120" s="18">
        <f t="shared" si="2"/>
        <v>0.11643239018099746</v>
      </c>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spans="1:41">
      <c r="A121" s="34" t="str">
        <f>'My trades'!A121</f>
        <v>pxkjcmpp</v>
      </c>
      <c r="B121" s="18">
        <f>_xlfn.DAYS('My trades'!G121,'My trades'!D121)</f>
        <v>445</v>
      </c>
      <c r="C121" s="18">
        <f>('My trades'!H121-'My trades'!F121)*'My trades'!E121</f>
        <v>1.046745383891124</v>
      </c>
      <c r="F121" s="21"/>
      <c r="G121" s="21"/>
      <c r="H121" s="18">
        <f t="shared" si="2"/>
        <v>0.49141455014077196</v>
      </c>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spans="1:41">
      <c r="A122" s="34" t="str">
        <f>'My trades'!A122</f>
        <v>pxzcvvvv</v>
      </c>
      <c r="B122" s="18">
        <f>_xlfn.DAYS('My trades'!G122,'My trades'!D122)</f>
        <v>248</v>
      </c>
      <c r="C122" s="18">
        <f>('My trades'!H122-'My trades'!F122)*'My trades'!E122</f>
        <v>1.3697860970959921</v>
      </c>
      <c r="F122" s="21"/>
      <c r="G122" s="21"/>
      <c r="H122" s="18">
        <f t="shared" si="2"/>
        <v>0.18253411531999533</v>
      </c>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spans="1:41">
      <c r="A123" s="34" t="str">
        <f>'My trades'!A123</f>
        <v>pyljmfku</v>
      </c>
      <c r="B123" s="18">
        <f>_xlfn.DAYS('My trades'!G123,'My trades'!D123)</f>
        <v>58</v>
      </c>
      <c r="C123" s="18">
        <f>('My trades'!H123-'My trades'!F123)*'My trades'!E123</f>
        <v>-3.7137817771547201</v>
      </c>
      <c r="F123" s="21"/>
      <c r="G123" s="21"/>
      <c r="H123" s="18">
        <f t="shared" si="2"/>
        <v>3.9326272139616446E-2</v>
      </c>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spans="1:41">
      <c r="A124" s="34" t="str">
        <f>'My trades'!A124</f>
        <v>pysaclod</v>
      </c>
      <c r="B124" s="18">
        <f>_xlfn.DAYS('My trades'!G124,'My trades'!D124)</f>
        <v>604</v>
      </c>
      <c r="C124" s="18">
        <f>('My trades'!H124-'My trades'!F124)*'My trades'!E124</f>
        <v>-2.5501255421604032</v>
      </c>
      <c r="F124" s="21"/>
      <c r="G124" s="21"/>
      <c r="H124" s="18">
        <f t="shared" si="2"/>
        <v>0.75557650029708689</v>
      </c>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spans="1:41">
      <c r="A125" s="34" t="str">
        <f>'My trades'!A125</f>
        <v>pywztrno</v>
      </c>
      <c r="B125" s="18">
        <f>_xlfn.DAYS('My trades'!G125,'My trades'!D125)</f>
        <v>175</v>
      </c>
      <c r="C125" s="18">
        <f>('My trades'!H125-'My trades'!F125)*'My trades'!E125</f>
        <v>-0.51703471594803296</v>
      </c>
      <c r="F125" s="21"/>
      <c r="G125" s="21"/>
      <c r="H125" s="18">
        <f t="shared" si="2"/>
        <v>0.10871180622083704</v>
      </c>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spans="1:41">
      <c r="A126" s="34" t="str">
        <f>'My trades'!A126</f>
        <v>qdqbwhng</v>
      </c>
      <c r="B126" s="18">
        <f>_xlfn.DAYS('My trades'!G126,'My trades'!D126)</f>
        <v>741</v>
      </c>
      <c r="C126" s="18">
        <f>('My trades'!H126-'My trades'!F126)*'My trades'!E126</f>
        <v>2.6392607993331589</v>
      </c>
      <c r="F126" s="21"/>
      <c r="G126" s="21"/>
      <c r="H126" s="18">
        <f t="shared" si="2"/>
        <v>0.90440445048609197</v>
      </c>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spans="1:41">
      <c r="A127" s="34" t="str">
        <f>'My trades'!A127</f>
        <v>qexyofhb</v>
      </c>
      <c r="B127" s="18">
        <f>_xlfn.DAYS('My trades'!G127,'My trades'!D127)</f>
        <v>152</v>
      </c>
      <c r="C127" s="18">
        <f>('My trades'!H127-'My trades'!F127)*'My trades'!E127</f>
        <v>-0.54187348945221592</v>
      </c>
      <c r="F127" s="21"/>
      <c r="G127" s="21"/>
      <c r="H127" s="18">
        <f t="shared" si="2"/>
        <v>9.0669658772303055E-2</v>
      </c>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spans="1:41">
      <c r="A128" s="34" t="str">
        <f>'My trades'!A128</f>
        <v>qhprzdnb</v>
      </c>
      <c r="B128" s="18">
        <f>_xlfn.DAYS('My trades'!G128,'My trades'!D128)</f>
        <v>610</v>
      </c>
      <c r="C128" s="18">
        <f>('My trades'!H128-'My trades'!F128)*'My trades'!E128</f>
        <v>0.50582577866602796</v>
      </c>
      <c r="F128" s="21"/>
      <c r="G128" s="21"/>
      <c r="H128" s="18">
        <f t="shared" si="2"/>
        <v>0.76395253383683637</v>
      </c>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spans="1:41">
      <c r="A129" s="34" t="str">
        <f>'My trades'!A129</f>
        <v>qklyndfp</v>
      </c>
      <c r="B129" s="18">
        <f>_xlfn.DAYS('My trades'!G129,'My trades'!D129)</f>
        <v>406</v>
      </c>
      <c r="C129" s="18">
        <f>('My trades'!H129-'My trades'!F129)*'My trades'!E129</f>
        <v>-0.99109056785185001</v>
      </c>
      <c r="F129" s="21"/>
      <c r="G129" s="21"/>
      <c r="H129" s="18">
        <f t="shared" si="2"/>
        <v>0.42208110376102714</v>
      </c>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spans="1:41">
      <c r="A130" s="34" t="str">
        <f>'My trades'!A130</f>
        <v>qonnwndv</v>
      </c>
      <c r="B130" s="18">
        <f>_xlfn.DAYS('My trades'!G130,'My trades'!D130)</f>
        <v>756</v>
      </c>
      <c r="C130" s="18">
        <f>('My trades'!H130-'My trades'!F130)*'My trades'!E130</f>
        <v>0.58689550890769993</v>
      </c>
      <c r="F130" s="21"/>
      <c r="G130" s="21"/>
      <c r="H130" s="18">
        <f t="shared" si="2"/>
        <v>0.91533977727982274</v>
      </c>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spans="1:41">
      <c r="A131" s="34" t="str">
        <f>'My trades'!A131</f>
        <v>rcmrnpig</v>
      </c>
      <c r="B131" s="18">
        <f>_xlfn.DAYS('My trades'!G131,'My trades'!D131)</f>
        <v>818</v>
      </c>
      <c r="C131" s="18">
        <f>('My trades'!H131-'My trades'!F131)*'My trades'!E131</f>
        <v>7.1721763351570438</v>
      </c>
      <c r="F131" s="21"/>
      <c r="G131" s="21"/>
      <c r="H131" s="18">
        <f t="shared" ref="H131:H194" si="3">_xlfn.NORM.DIST(B131,$R$35,$R$39,TRUE)</f>
        <v>0.95080153778322873</v>
      </c>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spans="1:41">
      <c r="A132" s="34" t="str">
        <f>'My trades'!A132</f>
        <v>rfngluke</v>
      </c>
      <c r="B132" s="18">
        <f>_xlfn.DAYS('My trades'!G132,'My trades'!D132)</f>
        <v>329</v>
      </c>
      <c r="C132" s="18">
        <f>('My trades'!H132-'My trades'!F132)*'My trades'!E132</f>
        <v>0.40669450199158963</v>
      </c>
      <c r="F132" s="21"/>
      <c r="G132" s="21"/>
      <c r="H132" s="18">
        <f t="shared" si="3"/>
        <v>0.29384580657808718</v>
      </c>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spans="1:41">
      <c r="A133" s="34" t="str">
        <f>'My trades'!A133</f>
        <v>rgbcrwet</v>
      </c>
      <c r="B133" s="18">
        <f>_xlfn.DAYS('My trades'!G133,'My trades'!D133)</f>
        <v>669</v>
      </c>
      <c r="C133" s="18">
        <f>('My trades'!H133-'My trades'!F133)*'My trades'!E133</f>
        <v>-1.731860524005312</v>
      </c>
      <c r="F133" s="21"/>
      <c r="G133" s="21"/>
      <c r="H133" s="18">
        <f t="shared" si="3"/>
        <v>0.83741621057881066</v>
      </c>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spans="1:41">
      <c r="A134" s="34" t="str">
        <f>'My trades'!A134</f>
        <v>rkupdsbn</v>
      </c>
      <c r="B134" s="18">
        <f>_xlfn.DAYS('My trades'!G134,'My trades'!D134)</f>
        <v>694</v>
      </c>
      <c r="C134" s="18">
        <f>('My trades'!H134-'My trades'!F134)*'My trades'!E134</f>
        <v>-0.22406139606151998</v>
      </c>
      <c r="F134" s="21"/>
      <c r="G134" s="21"/>
      <c r="H134" s="18">
        <f t="shared" si="3"/>
        <v>0.86348375148010181</v>
      </c>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spans="1:41">
      <c r="A135" s="34" t="str">
        <f>'My trades'!A135</f>
        <v>rxbzlipl</v>
      </c>
      <c r="B135" s="18">
        <f>_xlfn.DAYS('My trades'!G135,'My trades'!D135)</f>
        <v>301</v>
      </c>
      <c r="C135" s="18">
        <f>('My trades'!H135-'My trades'!F135)*'My trades'!E135</f>
        <v>-0.57815918275795197</v>
      </c>
      <c r="F135" s="21"/>
      <c r="G135" s="21"/>
      <c r="H135" s="18">
        <f t="shared" si="3"/>
        <v>0.25211108353062167</v>
      </c>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spans="1:41">
      <c r="A136" s="34" t="str">
        <f>'My trades'!A136</f>
        <v>rypujago</v>
      </c>
      <c r="B136" s="18">
        <f>_xlfn.DAYS('My trades'!G136,'My trades'!D136)</f>
        <v>756</v>
      </c>
      <c r="C136" s="18">
        <f>('My trades'!H136-'My trades'!F136)*'My trades'!E136</f>
        <v>-0.10408160445723602</v>
      </c>
      <c r="F136" s="21"/>
      <c r="G136" s="21"/>
      <c r="H136" s="18">
        <f t="shared" si="3"/>
        <v>0.91533977727982274</v>
      </c>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spans="1:41">
      <c r="A137" s="34" t="str">
        <f>'My trades'!A137</f>
        <v>scoljxeg</v>
      </c>
      <c r="B137" s="18">
        <f>_xlfn.DAYS('My trades'!G137,'My trades'!D137)</f>
        <v>581</v>
      </c>
      <c r="C137" s="18">
        <f>('My trades'!H137-'My trades'!F137)*'My trades'!E137</f>
        <v>5.4257262128768344</v>
      </c>
      <c r="F137" s="21"/>
      <c r="G137" s="21"/>
      <c r="H137" s="18">
        <f t="shared" si="3"/>
        <v>0.72203888539146677</v>
      </c>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spans="1:41">
      <c r="A138" s="34" t="str">
        <f>'My trades'!A138</f>
        <v>seaeoiib</v>
      </c>
      <c r="B138" s="18">
        <f>_xlfn.DAYS('My trades'!G138,'My trades'!D138)</f>
        <v>169</v>
      </c>
      <c r="C138" s="18">
        <f>('My trades'!H138-'My trades'!F138)*'My trades'!E138</f>
        <v>-1.3524579839278259</v>
      </c>
      <c r="F138" s="21"/>
      <c r="G138" s="21"/>
      <c r="H138" s="18">
        <f t="shared" si="3"/>
        <v>0.10377360034229909</v>
      </c>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spans="1:41">
      <c r="A139" s="34" t="str">
        <f>'My trades'!A139</f>
        <v>sejklwar</v>
      </c>
      <c r="B139" s="18">
        <f>_xlfn.DAYS('My trades'!G139,'My trades'!D139)</f>
        <v>469</v>
      </c>
      <c r="C139" s="18">
        <f>('My trades'!H139-'My trades'!F139)*'My trades'!E139</f>
        <v>2.6056907203952058</v>
      </c>
      <c r="F139" s="21"/>
      <c r="G139" s="21"/>
      <c r="H139" s="18">
        <f t="shared" si="3"/>
        <v>0.53434667526060431</v>
      </c>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spans="1:41">
      <c r="A140" s="34" t="str">
        <f>'My trades'!A140</f>
        <v>seszlhqz</v>
      </c>
      <c r="B140" s="18">
        <f>_xlfn.DAYS('My trades'!G140,'My trades'!D140)</f>
        <v>146</v>
      </c>
      <c r="C140" s="18">
        <f>('My trades'!H140-'My trades'!F140)*'My trades'!E140</f>
        <v>0.82192099893295789</v>
      </c>
      <c r="F140" s="21"/>
      <c r="G140" s="21"/>
      <c r="H140" s="18">
        <f t="shared" si="3"/>
        <v>8.6350930935812462E-2</v>
      </c>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spans="1:41">
      <c r="A141" s="34" t="str">
        <f>'My trades'!A141</f>
        <v>sgdkuekd</v>
      </c>
      <c r="B141" s="18">
        <f>_xlfn.DAYS('My trades'!G141,'My trades'!D141)</f>
        <v>292</v>
      </c>
      <c r="C141" s="18">
        <f>('My trades'!H141-'My trades'!F141)*'My trades'!E141</f>
        <v>-2.7793845987997785</v>
      </c>
      <c r="F141" s="21"/>
      <c r="G141" s="21"/>
      <c r="H141" s="18">
        <f t="shared" si="3"/>
        <v>0.23939270178771951</v>
      </c>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spans="1:41">
      <c r="A142" s="34" t="str">
        <f>'My trades'!A142</f>
        <v>slqawwyu</v>
      </c>
      <c r="B142" s="18">
        <f>_xlfn.DAYS('My trades'!G142,'My trades'!D142)</f>
        <v>539</v>
      </c>
      <c r="C142" s="18">
        <f>('My trades'!H142-'My trades'!F142)*'My trades'!E142</f>
        <v>0.50049929284137207</v>
      </c>
      <c r="F142" s="21"/>
      <c r="G142" s="21"/>
      <c r="H142" s="18">
        <f t="shared" si="3"/>
        <v>0.6555666732737766</v>
      </c>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spans="1:41">
      <c r="A143" s="34" t="str">
        <f>'My trades'!A143</f>
        <v>stsjuvrd</v>
      </c>
      <c r="B143" s="18">
        <f>_xlfn.DAYS('My trades'!G143,'My trades'!D143)</f>
        <v>244</v>
      </c>
      <c r="C143" s="18">
        <f>('My trades'!H143-'My trades'!F143)*'My trades'!E143</f>
        <v>-2.0739923578695802</v>
      </c>
      <c r="F143" s="21"/>
      <c r="G143" s="21"/>
      <c r="H143" s="18">
        <f t="shared" si="3"/>
        <v>0.17782027966583888</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spans="1:41">
      <c r="A144" s="34" t="str">
        <f>'My trades'!A144</f>
        <v>tazccemg</v>
      </c>
      <c r="B144" s="18">
        <f>_xlfn.DAYS('My trades'!G144,'My trades'!D144)</f>
        <v>806</v>
      </c>
      <c r="C144" s="18">
        <f>('My trades'!H144-'My trades'!F144)*'My trades'!E144</f>
        <v>-0.2484879527768751</v>
      </c>
      <c r="F144" s="21"/>
      <c r="G144" s="21"/>
      <c r="H144" s="18">
        <f t="shared" si="3"/>
        <v>0.94506902089897205</v>
      </c>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spans="1:41">
      <c r="A145" s="34" t="str">
        <f>'My trades'!A145</f>
        <v>tgayvhvz</v>
      </c>
      <c r="B145" s="18">
        <f>_xlfn.DAYS('My trades'!G145,'My trades'!D145)</f>
        <v>123</v>
      </c>
      <c r="C145" s="18">
        <f>('My trades'!H145-'My trades'!F145)*'My trades'!E145</f>
        <v>0.63398606507953736</v>
      </c>
      <c r="F145" s="21"/>
      <c r="G145" s="21"/>
      <c r="H145" s="18">
        <f t="shared" si="3"/>
        <v>7.1214128529967613E-2</v>
      </c>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spans="1:41">
      <c r="A146" s="34" t="str">
        <f>'My trades'!A146</f>
        <v>tiebtpqq</v>
      </c>
      <c r="B146" s="18">
        <f>_xlfn.DAYS('My trades'!G146,'My trades'!D146)</f>
        <v>566</v>
      </c>
      <c r="C146" s="18">
        <f>('My trades'!H146-'My trades'!F146)*'My trades'!E146</f>
        <v>0.67037100617501189</v>
      </c>
      <c r="F146" s="21"/>
      <c r="G146" s="21"/>
      <c r="H146" s="18">
        <f t="shared" si="3"/>
        <v>0.69901935312579022</v>
      </c>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spans="1:41">
      <c r="A147" s="34" t="str">
        <f>'My trades'!A147</f>
        <v>tjtyuhoi</v>
      </c>
      <c r="B147" s="18">
        <f>_xlfn.DAYS('My trades'!G147,'My trades'!D147)</f>
        <v>307</v>
      </c>
      <c r="C147" s="18">
        <f>('My trades'!H147-'My trades'!F147)*'My trades'!E147</f>
        <v>4.4587290504929902</v>
      </c>
      <c r="F147" s="21"/>
      <c r="G147" s="21"/>
      <c r="H147" s="18">
        <f t="shared" si="3"/>
        <v>0.26078393486826834</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spans="1:41">
      <c r="A148" s="34" t="str">
        <f>'My trades'!A148</f>
        <v>tsmbtvip</v>
      </c>
      <c r="B148" s="18">
        <f>_xlfn.DAYS('My trades'!G148,'My trades'!D148)</f>
        <v>456</v>
      </c>
      <c r="C148" s="18">
        <f>('My trades'!H148-'My trades'!F148)*'My trades'!E148</f>
        <v>-4.196142457933874</v>
      </c>
      <c r="F148" s="21"/>
      <c r="G148" s="21"/>
      <c r="H148" s="18">
        <f t="shared" si="3"/>
        <v>0.5111094770236031</v>
      </c>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spans="1:41">
      <c r="A149" s="34" t="str">
        <f>'My trades'!A149</f>
        <v>tsrjnkjg</v>
      </c>
      <c r="B149" s="18">
        <f>_xlfn.DAYS('My trades'!G149,'My trades'!D149)</f>
        <v>410</v>
      </c>
      <c r="C149" s="18">
        <f>('My trades'!H149-'My trades'!F149)*'My trades'!E149</f>
        <v>0.30343950901873695</v>
      </c>
      <c r="F149" s="21"/>
      <c r="G149" s="21"/>
      <c r="H149" s="18">
        <f t="shared" si="3"/>
        <v>0.42911863734426114</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spans="1:41">
      <c r="A150" s="34" t="str">
        <f>'My trades'!A150</f>
        <v>ttxgpfqy</v>
      </c>
      <c r="B150" s="18">
        <f>_xlfn.DAYS('My trades'!G150,'My trades'!D150)</f>
        <v>376</v>
      </c>
      <c r="C150" s="18">
        <f>('My trades'!H150-'My trades'!F150)*'My trades'!E150</f>
        <v>-1.2073753528529019E-2</v>
      </c>
      <c r="F150" s="21"/>
      <c r="G150" s="21"/>
      <c r="H150" s="18">
        <f t="shared" si="3"/>
        <v>0.37023676943920736</v>
      </c>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spans="1:41">
      <c r="A151" s="34" t="str">
        <f>'My trades'!A151</f>
        <v>tuneagik</v>
      </c>
      <c r="B151" s="18">
        <f>_xlfn.DAYS('My trades'!G151,'My trades'!D151)</f>
        <v>260</v>
      </c>
      <c r="C151" s="18">
        <f>('My trades'!H151-'My trades'!F151)*'My trades'!E151</f>
        <v>1.9280117647976935E-2</v>
      </c>
      <c r="F151" s="21"/>
      <c r="G151" s="21"/>
      <c r="H151" s="18">
        <f t="shared" si="3"/>
        <v>0.19713803515314696</v>
      </c>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spans="1:41">
      <c r="A152" s="34" t="str">
        <f>'My trades'!A152</f>
        <v>twxakkhn</v>
      </c>
      <c r="B152" s="18">
        <f>_xlfn.DAYS('My trades'!G152,'My trades'!D152)</f>
        <v>87</v>
      </c>
      <c r="C152" s="18">
        <f>('My trades'!H152-'My trades'!F152)*'My trades'!E152</f>
        <v>2.3327160226114847</v>
      </c>
      <c r="F152" s="21"/>
      <c r="G152" s="21"/>
      <c r="H152" s="18">
        <f t="shared" si="3"/>
        <v>5.1720801624204192E-2</v>
      </c>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spans="1:41">
      <c r="A153" s="34" t="str">
        <f>'My trades'!A153</f>
        <v>txuwmhfn</v>
      </c>
      <c r="B153" s="18">
        <f>_xlfn.DAYS('My trades'!G153,'My trades'!D153)</f>
        <v>379</v>
      </c>
      <c r="C153" s="18">
        <f>('My trades'!H153-'My trades'!F153)*'My trades'!E153</f>
        <v>-0.45102302077523904</v>
      </c>
      <c r="F153" s="21"/>
      <c r="G153" s="21"/>
      <c r="H153" s="18">
        <f t="shared" si="3"/>
        <v>0.37533314624469655</v>
      </c>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spans="1:41">
      <c r="A154" s="34" t="str">
        <f>'My trades'!A154</f>
        <v>tyoavqhc</v>
      </c>
      <c r="B154" s="18">
        <f>_xlfn.DAYS('My trades'!G154,'My trades'!D154)</f>
        <v>701</v>
      </c>
      <c r="C154" s="18">
        <f>('My trades'!H154-'My trades'!F154)*'My trades'!E154</f>
        <v>0.13450365868527592</v>
      </c>
      <c r="F154" s="21"/>
      <c r="G154" s="21"/>
      <c r="H154" s="18">
        <f t="shared" si="3"/>
        <v>0.8702397144680134</v>
      </c>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spans="1:41">
      <c r="A155" s="34" t="str">
        <f>'My trades'!A155</f>
        <v>ucjtvrzo</v>
      </c>
      <c r="B155" s="18">
        <f>_xlfn.DAYS('My trades'!G155,'My trades'!D155)</f>
        <v>319</v>
      </c>
      <c r="C155" s="18">
        <f>('My trades'!H155-'My trades'!F155)*'My trades'!E155</f>
        <v>3.0900493820769115</v>
      </c>
      <c r="F155" s="21"/>
      <c r="G155" s="21"/>
      <c r="H155" s="18">
        <f t="shared" si="3"/>
        <v>0.27857872876428941</v>
      </c>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spans="1:41">
      <c r="A156" s="34" t="str">
        <f>'My trades'!A156</f>
        <v>ueoaufxg</v>
      </c>
      <c r="B156" s="18">
        <f>_xlfn.DAYS('My trades'!G156,'My trades'!D156)</f>
        <v>811</v>
      </c>
      <c r="C156" s="18">
        <f>('My trades'!H156-'My trades'!F156)*'My trades'!E156</f>
        <v>2.5055518026755124</v>
      </c>
      <c r="F156" s="21"/>
      <c r="G156" s="21"/>
      <c r="H156" s="18">
        <f t="shared" si="3"/>
        <v>0.94751865151633186</v>
      </c>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spans="1:41">
      <c r="A157" s="34" t="str">
        <f>'My trades'!A157</f>
        <v>ugegxjpi</v>
      </c>
      <c r="B157" s="18">
        <f>_xlfn.DAYS('My trades'!G157,'My trades'!D157)</f>
        <v>420</v>
      </c>
      <c r="C157" s="18">
        <f>('My trades'!H157-'My trades'!F157)*'My trades'!E157</f>
        <v>0.44627863636776588</v>
      </c>
      <c r="F157" s="21"/>
      <c r="G157" s="21"/>
      <c r="H157" s="18">
        <f t="shared" si="3"/>
        <v>0.44680652490900818</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spans="1:41">
      <c r="A158" s="34" t="str">
        <f>'My trades'!A158</f>
        <v>uijhzhtp</v>
      </c>
      <c r="B158" s="18">
        <f>_xlfn.DAYS('My trades'!G158,'My trades'!D158)</f>
        <v>141</v>
      </c>
      <c r="C158" s="18">
        <f>('My trades'!H158-'My trades'!F158)*'My trades'!E158</f>
        <v>-0.33733947132457798</v>
      </c>
      <c r="F158" s="21"/>
      <c r="G158" s="21"/>
      <c r="H158" s="18">
        <f t="shared" si="3"/>
        <v>8.287104715305732E-2</v>
      </c>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spans="1:41">
      <c r="A159" s="34" t="str">
        <f>'My trades'!A159</f>
        <v>uiytklhp</v>
      </c>
      <c r="B159" s="18">
        <f>_xlfn.DAYS('My trades'!G159,'My trades'!D159)</f>
        <v>443</v>
      </c>
      <c r="C159" s="18">
        <f>('My trades'!H159-'My trades'!F159)*'My trades'!E159</f>
        <v>0.63835945992036414</v>
      </c>
      <c r="F159" s="21"/>
      <c r="G159" s="21"/>
      <c r="H159" s="18">
        <f t="shared" si="3"/>
        <v>0.48783449597070155</v>
      </c>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spans="1:41">
      <c r="A160" s="34" t="str">
        <f>'My trades'!A160</f>
        <v>umdvcmek</v>
      </c>
      <c r="B160" s="18">
        <f>_xlfn.DAYS('My trades'!G160,'My trades'!D160)</f>
        <v>404</v>
      </c>
      <c r="C160" s="18">
        <f>('My trades'!H160-'My trades'!F160)*'My trades'!E160</f>
        <v>-0.12334829544298809</v>
      </c>
      <c r="F160" s="21"/>
      <c r="G160" s="21"/>
      <c r="H160" s="18">
        <f t="shared" si="3"/>
        <v>0.41857149833881446</v>
      </c>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spans="1:41">
      <c r="A161" s="34" t="str">
        <f>'My trades'!A161</f>
        <v>unxxstxp</v>
      </c>
      <c r="B161" s="18">
        <f>_xlfn.DAYS('My trades'!G161,'My trades'!D161)</f>
        <v>345</v>
      </c>
      <c r="C161" s="18">
        <f>('My trades'!H161-'My trades'!F161)*'My trades'!E161</f>
        <v>-6.2183137819950052E-2</v>
      </c>
      <c r="F161" s="21"/>
      <c r="G161" s="21"/>
      <c r="H161" s="18">
        <f t="shared" si="3"/>
        <v>0.31904579064991623</v>
      </c>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spans="1:41">
      <c r="A162" s="34" t="str">
        <f>'My trades'!A162</f>
        <v>upcbwvls</v>
      </c>
      <c r="B162" s="18">
        <f>_xlfn.DAYS('My trades'!G162,'My trades'!D162)</f>
        <v>698</v>
      </c>
      <c r="C162" s="18">
        <f>('My trades'!H162-'My trades'!F162)*'My trades'!E162</f>
        <v>1.525589636865456</v>
      </c>
      <c r="F162" s="21"/>
      <c r="G162" s="21"/>
      <c r="H162" s="18">
        <f t="shared" si="3"/>
        <v>0.86737319403555735</v>
      </c>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spans="1:41">
      <c r="A163" s="34" t="str">
        <f>'My trades'!A163</f>
        <v>uvenvheh</v>
      </c>
      <c r="B163" s="18">
        <f>_xlfn.DAYS('My trades'!G163,'My trades'!D163)</f>
        <v>235</v>
      </c>
      <c r="C163" s="18">
        <f>('My trades'!H163-'My trades'!F163)*'My trades'!E163</f>
        <v>-0.92995958029629511</v>
      </c>
      <c r="F163" s="21"/>
      <c r="G163" s="21"/>
      <c r="H163" s="18">
        <f t="shared" si="3"/>
        <v>0.16749790165062561</v>
      </c>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spans="1:41">
      <c r="A164" s="34" t="str">
        <f>'My trades'!A164</f>
        <v>vajwbmmv</v>
      </c>
      <c r="B164" s="18">
        <f>_xlfn.DAYS('My trades'!G164,'My trades'!D164)</f>
        <v>148</v>
      </c>
      <c r="C164" s="18">
        <f>('My trades'!H164-'My trades'!F164)*'My trades'!E164</f>
        <v>-0.28002138939231014</v>
      </c>
      <c r="F164" s="21"/>
      <c r="G164" s="21"/>
      <c r="H164" s="18">
        <f t="shared" si="3"/>
        <v>8.7773076155726382E-2</v>
      </c>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spans="1:41">
      <c r="A165" s="34" t="str">
        <f>'My trades'!A165</f>
        <v>vggvbbxh</v>
      </c>
      <c r="B165" s="18">
        <f>_xlfn.DAYS('My trades'!G165,'My trades'!D165)</f>
        <v>695</v>
      </c>
      <c r="C165" s="18">
        <f>('My trades'!H165-'My trades'!F165)*'My trades'!E165</f>
        <v>-5.4307098540242036</v>
      </c>
      <c r="F165" s="21"/>
      <c r="G165" s="21"/>
      <c r="H165" s="18">
        <f t="shared" si="3"/>
        <v>0.86446334870242425</v>
      </c>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spans="1:41">
      <c r="A166" s="34" t="str">
        <f>'My trades'!A166</f>
        <v>vjtxbscg</v>
      </c>
      <c r="B166" s="18">
        <f>_xlfn.DAYS('My trades'!G166,'My trades'!D166)</f>
        <v>358</v>
      </c>
      <c r="C166" s="18">
        <f>('My trades'!H166-'My trades'!F166)*'My trades'!E166</f>
        <v>1.7732877280659309E-2</v>
      </c>
      <c r="F166" s="21"/>
      <c r="G166" s="21"/>
      <c r="H166" s="18">
        <f t="shared" si="3"/>
        <v>0.34016285693318205</v>
      </c>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spans="1:41">
      <c r="A167" s="34" t="str">
        <f>'My trades'!A167</f>
        <v>vnkvbrpg</v>
      </c>
      <c r="B167" s="18">
        <f>_xlfn.DAYS('My trades'!G167,'My trades'!D167)</f>
        <v>213</v>
      </c>
      <c r="C167" s="18">
        <f>('My trades'!H167-'My trades'!F167)*'My trades'!E167</f>
        <v>3.034347410187225</v>
      </c>
      <c r="F167" s="21"/>
      <c r="G167" s="21"/>
      <c r="H167" s="18">
        <f t="shared" si="3"/>
        <v>0.14392584686950749</v>
      </c>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spans="1:41">
      <c r="A168" s="34" t="str">
        <f>'My trades'!A168</f>
        <v>vqkagvwm</v>
      </c>
      <c r="B168" s="18">
        <f>_xlfn.DAYS('My trades'!G168,'My trades'!D168)</f>
        <v>459</v>
      </c>
      <c r="C168" s="18">
        <f>('My trades'!H168-'My trades'!F168)*'My trades'!E168</f>
        <v>7.1354277806178631E-2</v>
      </c>
      <c r="F168" s="21"/>
      <c r="G168" s="21"/>
      <c r="H168" s="18">
        <f t="shared" si="3"/>
        <v>0.516478141157101</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spans="1:41">
      <c r="A169" s="34" t="str">
        <f>'My trades'!A169</f>
        <v>waxzujox</v>
      </c>
      <c r="B169" s="18">
        <f>_xlfn.DAYS('My trades'!G169,'My trades'!D169)</f>
        <v>143</v>
      </c>
      <c r="C169" s="18">
        <f>('My trades'!H169-'My trades'!F169)*'My trades'!E169</f>
        <v>3.3174060387963E-2</v>
      </c>
      <c r="F169" s="21"/>
      <c r="G169" s="21"/>
      <c r="H169" s="18">
        <f t="shared" si="3"/>
        <v>8.4250123272988781E-2</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spans="1:41">
      <c r="A170" s="34" t="str">
        <f>'My trades'!A170</f>
        <v>wfglkcmq</v>
      </c>
      <c r="B170" s="18">
        <f>_xlfn.DAYS('My trades'!G170,'My trades'!D170)</f>
        <v>143</v>
      </c>
      <c r="C170" s="18">
        <f>('My trades'!H170-'My trades'!F170)*'My trades'!E170</f>
        <v>0.44657128794339002</v>
      </c>
      <c r="F170" s="21"/>
      <c r="G170" s="21"/>
      <c r="H170" s="18">
        <f t="shared" si="3"/>
        <v>8.4250123272988781E-2</v>
      </c>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spans="1:41">
      <c r="A171" s="34" t="str">
        <f>'My trades'!A171</f>
        <v>wgpoqytj</v>
      </c>
      <c r="B171" s="18">
        <f>_xlfn.DAYS('My trades'!G171,'My trades'!D171)</f>
        <v>744</v>
      </c>
      <c r="C171" s="18">
        <f>('My trades'!H171-'My trades'!F171)*'My trades'!E171</f>
        <v>1.2663374943292061E-2</v>
      </c>
      <c r="F171" s="21"/>
      <c r="G171" s="21"/>
      <c r="H171" s="18">
        <f t="shared" si="3"/>
        <v>0.90667077587688671</v>
      </c>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spans="1:41">
      <c r="A172" s="34" t="str">
        <f>'My trades'!A172</f>
        <v>wgzgfkki</v>
      </c>
      <c r="B172" s="18">
        <f>_xlfn.DAYS('My trades'!G172,'My trades'!D172)</f>
        <v>543</v>
      </c>
      <c r="C172" s="18">
        <f>('My trades'!H172-'My trades'!F172)*'My trades'!E172</f>
        <v>-3.4330174579970323</v>
      </c>
      <c r="F172" s="21"/>
      <c r="G172" s="21"/>
      <c r="H172" s="18">
        <f t="shared" si="3"/>
        <v>0.662153445684316</v>
      </c>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spans="1:41">
      <c r="A173" s="34" t="str">
        <f>'My trades'!A173</f>
        <v>wiujcxll</v>
      </c>
      <c r="B173" s="18">
        <f>_xlfn.DAYS('My trades'!G173,'My trades'!D173)</f>
        <v>565</v>
      </c>
      <c r="C173" s="18">
        <f>('My trades'!H173-'My trades'!F173)*'My trades'!E173</f>
        <v>-0.68743133338791007</v>
      </c>
      <c r="F173" s="21"/>
      <c r="G173" s="21"/>
      <c r="H173" s="18">
        <f t="shared" si="3"/>
        <v>0.69745461913720608</v>
      </c>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spans="1:41">
      <c r="A174" s="34" t="str">
        <f>'My trades'!A174</f>
        <v>wmesgogf</v>
      </c>
      <c r="B174" s="18">
        <f>_xlfn.DAYS('My trades'!G174,'My trades'!D174)</f>
        <v>229</v>
      </c>
      <c r="C174" s="18">
        <f>('My trades'!H174-'My trades'!F174)*'My trades'!E174</f>
        <v>-1.0710616568015761</v>
      </c>
      <c r="F174" s="21"/>
      <c r="G174" s="21"/>
      <c r="H174" s="18">
        <f t="shared" si="3"/>
        <v>0.16083527712614881</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spans="1:41">
      <c r="A175" s="34" t="str">
        <f>'My trades'!A175</f>
        <v>wzerurjz</v>
      </c>
      <c r="B175" s="18">
        <f>_xlfn.DAYS('My trades'!G175,'My trades'!D175)</f>
        <v>753</v>
      </c>
      <c r="C175" s="18">
        <f>('My trades'!H175-'My trades'!F175)*'My trades'!E175</f>
        <v>-2.6230882843513141</v>
      </c>
      <c r="F175" s="21"/>
      <c r="G175" s="21"/>
      <c r="H175" s="18">
        <f t="shared" si="3"/>
        <v>0.91323133978720605</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spans="1:41">
      <c r="A176" s="34" t="str">
        <f>'My trades'!A176</f>
        <v>xbcdvdtp</v>
      </c>
      <c r="B176" s="18">
        <f>_xlfn.DAYS('My trades'!G176,'My trades'!D176)</f>
        <v>838</v>
      </c>
      <c r="C176" s="18">
        <f>('My trades'!H176-'My trades'!F176)*'My trades'!E176</f>
        <v>-2.5022226206590386</v>
      </c>
      <c r="F176" s="21"/>
      <c r="G176" s="21"/>
      <c r="H176" s="18">
        <f t="shared" si="3"/>
        <v>0.95928467935038819</v>
      </c>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spans="1:41">
      <c r="A177" s="34" t="str">
        <f>'My trades'!A177</f>
        <v>xgimgqvp</v>
      </c>
      <c r="B177" s="18">
        <f>_xlfn.DAYS('My trades'!G177,'My trades'!D177)</f>
        <v>172</v>
      </c>
      <c r="C177" s="18">
        <f>('My trades'!H177-'My trades'!F177)*'My trades'!E177</f>
        <v>-1.5256033160767555</v>
      </c>
      <c r="F177" s="21"/>
      <c r="G177" s="21"/>
      <c r="H177" s="18">
        <f t="shared" si="3"/>
        <v>0.10622197640180783</v>
      </c>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spans="1:41">
      <c r="A178" s="34" t="str">
        <f>'My trades'!A178</f>
        <v>xgszegxx</v>
      </c>
      <c r="B178" s="18">
        <f>_xlfn.DAYS('My trades'!G178,'My trades'!D178)</f>
        <v>795</v>
      </c>
      <c r="C178" s="18">
        <f>('My trades'!H178-'My trades'!F178)*'My trades'!E178</f>
        <v>0.58011727073419816</v>
      </c>
      <c r="F178" s="21"/>
      <c r="G178" s="21"/>
      <c r="H178" s="18">
        <f t="shared" si="3"/>
        <v>0.93936210195998149</v>
      </c>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spans="1:41">
      <c r="A179" s="34" t="str">
        <f>'My trades'!A179</f>
        <v>xgxazdwr</v>
      </c>
      <c r="B179" s="18">
        <f>_xlfn.DAYS('My trades'!G179,'My trades'!D179)</f>
        <v>490</v>
      </c>
      <c r="C179" s="18">
        <f>('My trades'!H179-'My trades'!F179)*'My trades'!E179</f>
        <v>0.86283924251520117</v>
      </c>
      <c r="F179" s="21"/>
      <c r="G179" s="21"/>
      <c r="H179" s="18">
        <f t="shared" si="3"/>
        <v>0.57160378674500179</v>
      </c>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spans="1:41">
      <c r="A180" s="34" t="str">
        <f>'My trades'!A180</f>
        <v>xkdlzakx</v>
      </c>
      <c r="B180" s="18">
        <f>_xlfn.DAYS('My trades'!G180,'My trades'!D180)</f>
        <v>712</v>
      </c>
      <c r="C180" s="18">
        <f>('My trades'!H180-'My trades'!F180)*'My trades'!E180</f>
        <v>1.1097043774273523</v>
      </c>
      <c r="F180" s="21"/>
      <c r="G180" s="21"/>
      <c r="H180" s="18">
        <f t="shared" si="3"/>
        <v>0.88038191676830757</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spans="1:41">
      <c r="A181" s="34" t="str">
        <f>'My trades'!A181</f>
        <v>xmfevyrg</v>
      </c>
      <c r="B181" s="18">
        <f>_xlfn.DAYS('My trades'!G181,'My trades'!D181)</f>
        <v>676</v>
      </c>
      <c r="C181" s="18">
        <f>('My trades'!H181-'My trades'!F181)*'My trades'!E181</f>
        <v>1.7559577929617052</v>
      </c>
      <c r="F181" s="21"/>
      <c r="G181" s="21"/>
      <c r="H181" s="18">
        <f t="shared" si="3"/>
        <v>0.84502176388349204</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spans="1:41">
      <c r="A182" s="34" t="str">
        <f>'My trades'!A182</f>
        <v>xmzhzbvl</v>
      </c>
      <c r="B182" s="18">
        <f>_xlfn.DAYS('My trades'!G182,'My trades'!D182)</f>
        <v>501</v>
      </c>
      <c r="C182" s="18">
        <f>('My trades'!H182-'My trades'!F182)*'My trades'!E182</f>
        <v>1.6595270008323837</v>
      </c>
      <c r="F182" s="21"/>
      <c r="G182" s="21"/>
      <c r="H182" s="18">
        <f t="shared" si="3"/>
        <v>0.59088879581751907</v>
      </c>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spans="1:41">
      <c r="A183" s="34" t="str">
        <f>'My trades'!A183</f>
        <v>xslzwome</v>
      </c>
      <c r="B183" s="18">
        <f>_xlfn.DAYS('My trades'!G183,'My trades'!D183)</f>
        <v>231</v>
      </c>
      <c r="C183" s="18">
        <f>('My trades'!H183-'My trades'!F183)*'My trades'!E183</f>
        <v>-2.634202273976245</v>
      </c>
      <c r="F183" s="21"/>
      <c r="G183" s="21"/>
      <c r="H183" s="18">
        <f t="shared" si="3"/>
        <v>0.16303666191667104</v>
      </c>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spans="1:41">
      <c r="A184" s="34" t="str">
        <f>'My trades'!A184</f>
        <v>xydeqivj</v>
      </c>
      <c r="B184" s="18">
        <f>_xlfn.DAYS('My trades'!G184,'My trades'!D184)</f>
        <v>285</v>
      </c>
      <c r="C184" s="18">
        <f>('My trades'!H184-'My trades'!F184)*'My trades'!E184</f>
        <v>0.32849767871635599</v>
      </c>
      <c r="F184" s="21"/>
      <c r="G184" s="21"/>
      <c r="H184" s="18">
        <f t="shared" si="3"/>
        <v>0.22974809572193339</v>
      </c>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spans="1:41">
      <c r="A185" s="34" t="str">
        <f>'My trades'!A185</f>
        <v>ybasexlh</v>
      </c>
      <c r="B185" s="18">
        <f>_xlfn.DAYS('My trades'!G185,'My trades'!D185)</f>
        <v>460</v>
      </c>
      <c r="C185" s="18">
        <f>('My trades'!H185-'My trades'!F185)*'My trades'!E185</f>
        <v>2.8849163151886512</v>
      </c>
      <c r="F185" s="21"/>
      <c r="G185" s="21"/>
      <c r="H185" s="18">
        <f t="shared" si="3"/>
        <v>0.5182670802966145</v>
      </c>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spans="1:41">
      <c r="A186" s="34" t="str">
        <f>'My trades'!A186</f>
        <v>ydcmffnz</v>
      </c>
      <c r="B186" s="18">
        <f>_xlfn.DAYS('My trades'!G186,'My trades'!D186)</f>
        <v>589</v>
      </c>
      <c r="C186" s="18">
        <f>('My trades'!H186-'My trades'!F186)*'My trades'!E186</f>
        <v>3.5109906860680162</v>
      </c>
      <c r="F186" s="21"/>
      <c r="G186" s="21"/>
      <c r="H186" s="18">
        <f t="shared" si="3"/>
        <v>0.73395436828992455</v>
      </c>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spans="1:41">
      <c r="A187" s="34" t="str">
        <f>'My trades'!A187</f>
        <v>yjrqvwdc</v>
      </c>
      <c r="B187" s="18">
        <f>_xlfn.DAYS('My trades'!G187,'My trades'!D187)</f>
        <v>80</v>
      </c>
      <c r="C187" s="18">
        <f>('My trades'!H187-'My trades'!F187)*'My trades'!E187</f>
        <v>-0.13532525139256799</v>
      </c>
      <c r="F187" s="21"/>
      <c r="G187" s="21"/>
      <c r="H187" s="18">
        <f t="shared" si="3"/>
        <v>4.8476123926246936E-2</v>
      </c>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spans="1:41">
      <c r="A188" s="34" t="str">
        <f>'My trades'!A188</f>
        <v>ynqvlbrq</v>
      </c>
      <c r="B188" s="18">
        <f>_xlfn.DAYS('My trades'!G188,'My trades'!D188)</f>
        <v>747</v>
      </c>
      <c r="C188" s="18">
        <f>('My trades'!H188-'My trades'!F188)*'My trades'!E188</f>
        <v>0.20832661022901502</v>
      </c>
      <c r="F188" s="21"/>
      <c r="G188" s="21"/>
      <c r="H188" s="18">
        <f t="shared" si="3"/>
        <v>0.90889715948861249</v>
      </c>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spans="1:41">
      <c r="A189" s="34" t="str">
        <f>'My trades'!A189</f>
        <v>ynrcizqr</v>
      </c>
      <c r="B189" s="18">
        <f>_xlfn.DAYS('My trades'!G189,'My trades'!D189)</f>
        <v>623</v>
      </c>
      <c r="C189" s="18">
        <f>('My trades'!H189-'My trades'!F189)*'My trades'!E189</f>
        <v>-0.78347954885382642</v>
      </c>
      <c r="F189" s="21"/>
      <c r="G189" s="21"/>
      <c r="H189" s="18">
        <f t="shared" si="3"/>
        <v>0.78154587557738386</v>
      </c>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spans="1:41">
      <c r="A190" s="34" t="str">
        <f>'My trades'!A190</f>
        <v>ypdwpcvo</v>
      </c>
      <c r="B190" s="18">
        <f>_xlfn.DAYS('My trades'!G190,'My trades'!D190)</f>
        <v>342</v>
      </c>
      <c r="C190" s="18">
        <f>('My trades'!H190-'My trades'!F190)*'My trades'!E190</f>
        <v>0.19416143448368101</v>
      </c>
      <c r="F190" s="21"/>
      <c r="G190" s="21"/>
      <c r="H190" s="18">
        <f t="shared" si="3"/>
        <v>0.31425178680774235</v>
      </c>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spans="1:41">
      <c r="A191" s="34" t="str">
        <f>'My trades'!A191</f>
        <v>yrvvdedn</v>
      </c>
      <c r="B191" s="18">
        <f>_xlfn.DAYS('My trades'!G191,'My trades'!D191)</f>
        <v>752</v>
      </c>
      <c r="C191" s="18">
        <f>('My trades'!H191-'My trades'!F191)*'My trades'!E191</f>
        <v>0.41722476579256806</v>
      </c>
      <c r="F191" s="21"/>
      <c r="G191" s="21"/>
      <c r="H191" s="18">
        <f t="shared" si="3"/>
        <v>0.91251987825444481</v>
      </c>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spans="1:41">
      <c r="A192" s="34" t="str">
        <f>'My trades'!A192</f>
        <v>ysndnwiy</v>
      </c>
      <c r="B192" s="18">
        <f>_xlfn.DAYS('My trades'!G192,'My trades'!D192)</f>
        <v>369</v>
      </c>
      <c r="C192" s="18">
        <f>('My trades'!H192-'My trades'!F192)*'My trades'!E192</f>
        <v>1.9271956549415645</v>
      </c>
      <c r="F192" s="21"/>
      <c r="G192" s="21"/>
      <c r="H192" s="18">
        <f t="shared" si="3"/>
        <v>0.35843482767165968</v>
      </c>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spans="1:41">
      <c r="A193" s="34" t="str">
        <f>'My trades'!A193</f>
        <v>ywfotaaf</v>
      </c>
      <c r="B193" s="18">
        <f>_xlfn.DAYS('My trades'!G193,'My trades'!D193)</f>
        <v>181</v>
      </c>
      <c r="C193" s="18">
        <f>('My trades'!H193-'My trades'!F193)*'My trades'!E193</f>
        <v>-0.66490583255463598</v>
      </c>
      <c r="F193" s="21"/>
      <c r="G193" s="21"/>
      <c r="H193" s="18">
        <f t="shared" si="3"/>
        <v>0.11381678722033335</v>
      </c>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spans="1:41">
      <c r="A194" s="34" t="str">
        <f>'My trades'!A194</f>
        <v>yyclexzy</v>
      </c>
      <c r="B194" s="18">
        <f>_xlfn.DAYS('My trades'!G194,'My trades'!D194)</f>
        <v>552</v>
      </c>
      <c r="C194" s="18">
        <f>('My trades'!H194-'My trades'!F194)*'My trades'!E194</f>
        <v>0.27086608677204504</v>
      </c>
      <c r="F194" s="21"/>
      <c r="G194" s="21"/>
      <c r="H194" s="18">
        <f t="shared" si="3"/>
        <v>0.67679086111529252</v>
      </c>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spans="1:41">
      <c r="A195" s="34" t="str">
        <f>'My trades'!A195</f>
        <v>zhhtkovi</v>
      </c>
      <c r="B195" s="18">
        <f>_xlfn.DAYS('My trades'!G195,'My trades'!D195)</f>
        <v>526</v>
      </c>
      <c r="C195" s="18">
        <f>('My trades'!H195-'My trades'!F195)*'My trades'!E195</f>
        <v>-0.58197825859747199</v>
      </c>
      <c r="F195" s="21"/>
      <c r="G195" s="21"/>
      <c r="H195" s="18">
        <f t="shared" ref="H195:H201" si="4">_xlfn.NORM.DIST(B195,$R$35,$R$39,TRUE)</f>
        <v>0.63384093124713525</v>
      </c>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spans="1:41">
      <c r="A196" s="34" t="str">
        <f>'My trades'!A196</f>
        <v>zkxftiop</v>
      </c>
      <c r="B196" s="18">
        <f>_xlfn.DAYS('My trades'!G196,'My trades'!D196)</f>
        <v>539</v>
      </c>
      <c r="C196" s="18">
        <f>('My trades'!H196-'My trades'!F196)*'My trades'!E196</f>
        <v>0.3873951776782758</v>
      </c>
      <c r="F196" s="21"/>
      <c r="G196" s="21"/>
      <c r="H196" s="18">
        <f t="shared" si="4"/>
        <v>0.6555666732737766</v>
      </c>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spans="1:41">
      <c r="A197" s="34" t="str">
        <f>'My trades'!A197</f>
        <v>zlqfijoe</v>
      </c>
      <c r="B197" s="18">
        <f>_xlfn.DAYS('My trades'!G197,'My trades'!D197)</f>
        <v>708</v>
      </c>
      <c r="C197" s="18">
        <f>('My trades'!H197-'My trades'!F197)*'My trades'!E197</f>
        <v>-6.5338594818558899</v>
      </c>
      <c r="F197" s="21"/>
      <c r="G197" s="21"/>
      <c r="H197" s="18">
        <f t="shared" si="4"/>
        <v>0.87676054945768678</v>
      </c>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spans="1:41">
      <c r="A198" s="34" t="str">
        <f>'My trades'!A198</f>
        <v>zrgkwdyf</v>
      </c>
      <c r="B198" s="18">
        <f>_xlfn.DAYS('My trades'!G198,'My trades'!D198)</f>
        <v>593</v>
      </c>
      <c r="C198" s="18">
        <f>('My trades'!H198-'My trades'!F198)*'My trades'!E198</f>
        <v>-4.2252865132784978E-2</v>
      </c>
      <c r="F198" s="21"/>
      <c r="G198" s="21"/>
      <c r="H198" s="18">
        <f t="shared" si="4"/>
        <v>0.73981355861192499</v>
      </c>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spans="1:41">
      <c r="A199" s="34" t="str">
        <f>'My trades'!A199</f>
        <v>zsbkamjf</v>
      </c>
      <c r="B199" s="18">
        <f>_xlfn.DAYS('My trades'!G199,'My trades'!D199)</f>
        <v>159</v>
      </c>
      <c r="C199" s="18">
        <f>('My trades'!H199-'My trades'!F199)*'My trades'!E199</f>
        <v>1.4526226469951637</v>
      </c>
      <c r="F199" s="21"/>
      <c r="G199" s="21"/>
      <c r="H199" s="18">
        <f t="shared" si="4"/>
        <v>9.5908399631086674E-2</v>
      </c>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spans="1:41">
      <c r="A200" s="34" t="str">
        <f>'My trades'!A200</f>
        <v>zsylhezi</v>
      </c>
      <c r="B200" s="18">
        <f>_xlfn.DAYS('My trades'!G200,'My trades'!D200)</f>
        <v>295</v>
      </c>
      <c r="C200" s="18">
        <f>('My trades'!H200-'My trades'!F200)*'My trades'!E200</f>
        <v>2.3299770433649041</v>
      </c>
      <c r="F200" s="21"/>
      <c r="G200" s="21"/>
      <c r="H200" s="18">
        <f t="shared" si="4"/>
        <v>0.24359281867895283</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spans="1:41">
      <c r="A201" s="34" t="str">
        <f>'My trades'!A201</f>
        <v>zvxjotpr</v>
      </c>
      <c r="B201" s="18">
        <f>_xlfn.DAYS('My trades'!G201,'My trades'!D201)</f>
        <v>476</v>
      </c>
      <c r="C201" s="18">
        <f>('My trades'!H201-'My trades'!F201)*'My trades'!E201</f>
        <v>-6.204338418382064</v>
      </c>
      <c r="F201" s="21"/>
      <c r="G201" s="21"/>
      <c r="H201" s="18">
        <f t="shared" si="4"/>
        <v>0.54681571738099644</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spans="1:41">
      <c r="A202" s="21"/>
      <c r="B202" s="21"/>
      <c r="C202" s="35"/>
      <c r="F202" s="21"/>
      <c r="G202" s="21"/>
      <c r="H202" s="21"/>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spans="1:41">
      <c r="A203" s="21"/>
      <c r="B203" s="21"/>
      <c r="C203" s="35"/>
      <c r="F203" s="21"/>
      <c r="G203" s="21"/>
      <c r="H203" s="21"/>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spans="1:41">
      <c r="A204" s="21"/>
      <c r="B204" s="21"/>
      <c r="C204" s="35"/>
      <c r="F204" s="21"/>
      <c r="G204" s="21"/>
      <c r="H204" s="21"/>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spans="1:41">
      <c r="A205" s="21"/>
      <c r="B205" s="21"/>
      <c r="C205" s="35"/>
      <c r="F205" s="21"/>
      <c r="G205" s="21"/>
      <c r="H205" s="21"/>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spans="1:41">
      <c r="A206" s="21"/>
      <c r="B206" s="21"/>
      <c r="C206" s="35"/>
      <c r="F206" s="21"/>
      <c r="G206" s="21"/>
      <c r="H206" s="21"/>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spans="1:41">
      <c r="A207" s="21"/>
      <c r="B207" s="21"/>
      <c r="C207" s="35"/>
      <c r="F207" s="21"/>
      <c r="G207" s="21"/>
      <c r="H207" s="21"/>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spans="1:41">
      <c r="A208" s="21"/>
      <c r="B208" s="21"/>
      <c r="C208" s="35"/>
      <c r="F208" s="21"/>
      <c r="G208" s="21"/>
      <c r="H208" s="21"/>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spans="1:39">
      <c r="A209" s="21"/>
      <c r="B209" s="21"/>
      <c r="C209" s="35"/>
      <c r="F209" s="21"/>
      <c r="G209" s="21"/>
      <c r="H209" s="21"/>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spans="1:39">
      <c r="A210" s="21"/>
      <c r="B210" s="21"/>
      <c r="C210" s="35"/>
      <c r="F210" s="21"/>
      <c r="G210" s="21"/>
      <c r="H210" s="21"/>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spans="1:39">
      <c r="A211" s="21"/>
      <c r="B211" s="21"/>
      <c r="C211" s="35"/>
      <c r="F211" s="21"/>
      <c r="G211" s="21"/>
      <c r="H211" s="21"/>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spans="1:39">
      <c r="A212" s="21"/>
      <c r="B212" s="21"/>
      <c r="C212" s="35"/>
      <c r="F212" s="21"/>
      <c r="G212" s="21"/>
      <c r="H212" s="21"/>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spans="1:39">
      <c r="A213" s="21"/>
      <c r="B213" s="21"/>
      <c r="C213" s="35"/>
      <c r="F213" s="21"/>
      <c r="G213" s="21"/>
      <c r="H213" s="21"/>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spans="1:39">
      <c r="A214" s="21"/>
      <c r="B214" s="21"/>
      <c r="C214" s="35"/>
      <c r="F214" s="21"/>
      <c r="G214" s="21"/>
      <c r="H214" s="21"/>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spans="1:39">
      <c r="A215" s="21"/>
      <c r="B215" s="21"/>
      <c r="C215" s="35"/>
      <c r="F215" s="21"/>
      <c r="G215" s="21"/>
      <c r="H215" s="21"/>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spans="1:39">
      <c r="A216" s="21"/>
      <c r="B216" s="21"/>
      <c r="C216" s="35"/>
      <c r="F216" s="21"/>
      <c r="G216" s="21"/>
      <c r="H216" s="21"/>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spans="1:39">
      <c r="A217" s="21"/>
      <c r="B217" s="21"/>
      <c r="C217" s="35"/>
      <c r="F217" s="21"/>
      <c r="G217" s="21"/>
      <c r="H217" s="21"/>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spans="1:39">
      <c r="A218" s="21"/>
      <c r="B218" s="21"/>
      <c r="C218" s="35"/>
      <c r="F218" s="21"/>
      <c r="G218" s="21"/>
      <c r="H218" s="21"/>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spans="1:39">
      <c r="A219" s="21"/>
      <c r="B219" s="21"/>
      <c r="C219" s="35"/>
      <c r="F219" s="21"/>
      <c r="G219" s="21"/>
      <c r="H219" s="21"/>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spans="1:39">
      <c r="A220" s="21"/>
      <c r="B220" s="21"/>
      <c r="C220" s="35"/>
      <c r="F220" s="21"/>
      <c r="G220" s="21"/>
      <c r="H220" s="21"/>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spans="1:39">
      <c r="A221" s="21"/>
      <c r="B221" s="21"/>
      <c r="C221" s="35"/>
      <c r="F221" s="21"/>
      <c r="G221" s="21"/>
      <c r="H221" s="21"/>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spans="1:39">
      <c r="A222" s="21"/>
      <c r="B222" s="21"/>
      <c r="C222" s="35"/>
      <c r="F222" s="21"/>
      <c r="G222" s="21"/>
      <c r="H222" s="21"/>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spans="1:39">
      <c r="A223" s="21"/>
      <c r="B223" s="21"/>
      <c r="C223" s="35"/>
      <c r="F223" s="21"/>
      <c r="G223" s="21"/>
      <c r="H223" s="21"/>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spans="1:39">
      <c r="A224" s="21"/>
      <c r="B224" s="21"/>
      <c r="C224" s="35"/>
      <c r="F224" s="21"/>
      <c r="G224" s="21"/>
      <c r="H224" s="21"/>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spans="1:39">
      <c r="A225" s="21"/>
      <c r="B225" s="21"/>
      <c r="C225" s="35"/>
      <c r="F225" s="21"/>
      <c r="G225" s="21"/>
      <c r="H225" s="21"/>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spans="1:39">
      <c r="A226" s="21"/>
      <c r="B226" s="21"/>
      <c r="C226" s="35"/>
      <c r="F226" s="21"/>
      <c r="G226" s="21"/>
      <c r="H226" s="21"/>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spans="1:39">
      <c r="A227" s="21"/>
      <c r="B227" s="21"/>
      <c r="C227" s="35"/>
      <c r="F227" s="21"/>
      <c r="G227" s="21"/>
      <c r="H227" s="21"/>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spans="1:39">
      <c r="A228" s="21"/>
      <c r="B228" s="21"/>
      <c r="C228" s="35"/>
      <c r="F228" s="21"/>
      <c r="G228" s="21"/>
      <c r="H228" s="21"/>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spans="1:39">
      <c r="A229" s="21"/>
      <c r="B229" s="21"/>
      <c r="C229" s="35"/>
      <c r="F229" s="21"/>
      <c r="G229" s="21"/>
      <c r="H229" s="21"/>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spans="1:39">
      <c r="A230" s="21"/>
      <c r="B230" s="21"/>
      <c r="C230" s="35"/>
      <c r="F230" s="21"/>
      <c r="G230" s="21"/>
      <c r="H230" s="21"/>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spans="1:39">
      <c r="A231" s="21"/>
      <c r="B231" s="21"/>
      <c r="C231" s="35"/>
      <c r="F231" s="21"/>
      <c r="G231" s="21"/>
      <c r="H231" s="21"/>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spans="1:39">
      <c r="A232" s="21"/>
      <c r="B232" s="21"/>
      <c r="C232" s="35"/>
      <c r="F232" s="21"/>
      <c r="G232" s="21"/>
      <c r="H232" s="21"/>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spans="1:39">
      <c r="A233" s="21"/>
      <c r="B233" s="21"/>
      <c r="C233" s="35"/>
      <c r="F233" s="21"/>
      <c r="G233" s="21"/>
      <c r="H233" s="21"/>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spans="1:39">
      <c r="A234" s="21"/>
      <c r="B234" s="21"/>
      <c r="C234" s="35"/>
      <c r="F234" s="21"/>
      <c r="G234" s="21"/>
      <c r="H234" s="21"/>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spans="1:39">
      <c r="A235" s="21"/>
      <c r="B235" s="21"/>
      <c r="C235" s="35"/>
      <c r="F235" s="21"/>
      <c r="G235" s="21"/>
      <c r="H235" s="21"/>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spans="1:39">
      <c r="A236" s="21"/>
      <c r="B236" s="21"/>
      <c r="C236" s="35"/>
      <c r="F236" s="21"/>
      <c r="G236" s="21"/>
      <c r="H236" s="21"/>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spans="1:39">
      <c r="A237" s="21"/>
      <c r="B237" s="21"/>
      <c r="C237" s="35"/>
      <c r="F237" s="21"/>
      <c r="G237" s="21"/>
      <c r="H237" s="21"/>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spans="1:39">
      <c r="A238" s="21"/>
      <c r="B238" s="21"/>
      <c r="C238" s="35"/>
      <c r="F238" s="21"/>
      <c r="G238" s="21"/>
      <c r="H238" s="21"/>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spans="1:39">
      <c r="A239" s="21"/>
      <c r="B239" s="21"/>
      <c r="C239" s="35"/>
      <c r="F239" s="21"/>
      <c r="G239" s="21"/>
      <c r="H239" s="21"/>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spans="1:39">
      <c r="F240" s="21"/>
      <c r="G240" s="21"/>
    </row>
    <row r="241" spans="6:7">
      <c r="F241" s="21"/>
      <c r="G241" s="21"/>
    </row>
    <row r="242" spans="6:7">
      <c r="F242" s="21"/>
      <c r="G242" s="21"/>
    </row>
    <row r="243" spans="6:7">
      <c r="F243" s="21"/>
      <c r="G243" s="2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36D6F-E25B-4624-9FA2-C8A62D5E44E5}">
  <dimension ref="A1:AM61"/>
  <sheetViews>
    <sheetView workbookViewId="0">
      <selection activeCell="F32" sqref="F32"/>
    </sheetView>
  </sheetViews>
  <sheetFormatPr defaultRowHeight="12.75"/>
  <cols>
    <col min="1" max="1" width="8.42578125" bestFit="1" customWidth="1"/>
    <col min="2" max="2" width="7.5703125" customWidth="1"/>
    <col min="3" max="3" width="23.85546875" bestFit="1" customWidth="1"/>
    <col min="4" max="4" width="10" bestFit="1" customWidth="1"/>
    <col min="14" max="14" width="24.28515625" bestFit="1" customWidth="1"/>
    <col min="21" max="21" width="10.28515625" customWidth="1"/>
    <col min="25" max="25" width="21" bestFit="1" customWidth="1"/>
    <col min="26" max="26" width="14.42578125" bestFit="1" customWidth="1"/>
  </cols>
  <sheetData>
    <row r="1" spans="1:39" ht="15" customHeight="1" thickTop="1" thickBot="1">
      <c r="A1" s="42" t="s">
        <v>271</v>
      </c>
      <c r="B1" s="48"/>
      <c r="C1" s="48"/>
      <c r="D1" s="48"/>
      <c r="E1" s="48"/>
      <c r="F1" s="48"/>
      <c r="G1" s="48"/>
      <c r="H1" s="48"/>
      <c r="I1" s="48"/>
      <c r="J1" s="48"/>
      <c r="K1" s="48"/>
      <c r="L1" s="48"/>
      <c r="M1" s="48"/>
      <c r="N1" s="43"/>
      <c r="O1" s="2"/>
      <c r="P1" s="2"/>
      <c r="Q1" s="2"/>
      <c r="R1" s="2"/>
      <c r="S1" s="2"/>
      <c r="T1" s="2"/>
      <c r="U1" s="2"/>
      <c r="V1" s="2"/>
      <c r="W1" s="2"/>
      <c r="X1" s="2"/>
      <c r="Y1" s="2"/>
      <c r="Z1" s="2"/>
      <c r="AA1" s="2"/>
      <c r="AB1" s="2"/>
      <c r="AC1" s="2"/>
      <c r="AD1" s="2"/>
      <c r="AE1" s="2"/>
      <c r="AF1" s="2"/>
      <c r="AG1" s="2"/>
      <c r="AH1" s="2"/>
      <c r="AI1" s="2"/>
      <c r="AJ1" s="2"/>
      <c r="AK1" s="2"/>
      <c r="AL1" s="2"/>
      <c r="AM1" s="2"/>
    </row>
    <row r="2" spans="1:39" ht="12.75" customHeight="1" thickBot="1">
      <c r="A2" s="46"/>
      <c r="B2" s="49"/>
      <c r="C2" s="49"/>
      <c r="D2" s="49"/>
      <c r="E2" s="49"/>
      <c r="F2" s="49"/>
      <c r="G2" s="49"/>
      <c r="H2" s="49"/>
      <c r="I2" s="49"/>
      <c r="J2" s="49"/>
      <c r="K2" s="49"/>
      <c r="L2" s="49"/>
      <c r="M2" s="49"/>
      <c r="N2" s="47"/>
      <c r="O2" s="2"/>
      <c r="P2" s="2"/>
      <c r="Q2" s="2"/>
      <c r="R2" s="2"/>
      <c r="S2" s="2"/>
      <c r="T2" s="2"/>
      <c r="U2" s="2"/>
      <c r="V2" s="2"/>
      <c r="W2" s="2"/>
      <c r="X2" s="2"/>
      <c r="Y2" s="11" t="s">
        <v>2</v>
      </c>
      <c r="Z2" s="11" t="s">
        <v>273</v>
      </c>
      <c r="AA2" s="2"/>
      <c r="AB2" s="2"/>
      <c r="AC2" s="2"/>
      <c r="AD2" s="2"/>
      <c r="AE2" s="2"/>
      <c r="AF2" s="2"/>
      <c r="AG2" s="2"/>
      <c r="AH2" s="2"/>
      <c r="AI2" s="2"/>
      <c r="AJ2" s="2"/>
      <c r="AK2" s="2"/>
      <c r="AL2" s="2"/>
      <c r="AM2" s="2"/>
    </row>
    <row r="3" spans="1:39" ht="16.5" thickTop="1" thickBot="1">
      <c r="A3" s="42" t="s">
        <v>2</v>
      </c>
      <c r="B3" s="43"/>
      <c r="C3" s="16"/>
      <c r="D3" s="16">
        <v>1</v>
      </c>
      <c r="E3" s="16">
        <f>D3+1</f>
        <v>2</v>
      </c>
      <c r="F3" s="16">
        <f t="shared" ref="F3:L3" si="0">E3+1</f>
        <v>3</v>
      </c>
      <c r="G3" s="16">
        <f t="shared" si="0"/>
        <v>4</v>
      </c>
      <c r="H3" s="16">
        <f t="shared" si="0"/>
        <v>5</v>
      </c>
      <c r="I3" s="16">
        <f t="shared" si="0"/>
        <v>6</v>
      </c>
      <c r="J3" s="16">
        <f t="shared" si="0"/>
        <v>7</v>
      </c>
      <c r="K3" s="16">
        <f t="shared" si="0"/>
        <v>8</v>
      </c>
      <c r="L3" s="16">
        <f t="shared" si="0"/>
        <v>9</v>
      </c>
      <c r="M3" s="16">
        <f>L3+1</f>
        <v>10</v>
      </c>
      <c r="N3" s="16" t="s">
        <v>272</v>
      </c>
      <c r="O3" s="2"/>
      <c r="P3" s="2"/>
      <c r="Q3" s="2"/>
      <c r="R3" s="2"/>
      <c r="S3" s="2"/>
      <c r="T3" s="2"/>
      <c r="U3" s="2"/>
      <c r="V3" s="2"/>
      <c r="W3" s="2"/>
      <c r="X3" s="2"/>
      <c r="Y3" s="11" t="s">
        <v>4</v>
      </c>
      <c r="Z3" s="11" t="s">
        <v>273</v>
      </c>
      <c r="AA3" s="2"/>
      <c r="AB3" s="2"/>
      <c r="AC3" s="2"/>
      <c r="AD3" s="2"/>
      <c r="AE3" s="2"/>
      <c r="AF3" s="2"/>
      <c r="AG3" s="2"/>
      <c r="AH3" s="2"/>
      <c r="AI3" s="2"/>
      <c r="AJ3" s="2"/>
      <c r="AK3" s="2"/>
      <c r="AL3" s="2"/>
      <c r="AM3" s="2"/>
    </row>
    <row r="4" spans="1:39" ht="16.5" thickTop="1" thickBot="1">
      <c r="A4" s="44"/>
      <c r="B4" s="45"/>
      <c r="C4" s="15" t="s">
        <v>104</v>
      </c>
      <c r="D4" s="40">
        <f>COUNTIFS('My trades'!$C$2:$C$201,'Number of trades exchanged'!$C$4,'My trades'!$E$2:$E$201,'Number of trades exchanged'!D3)</f>
        <v>3</v>
      </c>
      <c r="E4" s="40">
        <f>COUNTIFS('My trades'!$C$2:$C$201,'Number of trades exchanged'!$C$4,'My trades'!$E$2:$E$201,'Number of trades exchanged'!E3)</f>
        <v>2</v>
      </c>
      <c r="F4" s="40">
        <f>COUNTIFS('My trades'!$C$2:$C$201,'Number of trades exchanged'!$C$4,'My trades'!$E$2:$E$201,'Number of trades exchanged'!F3)</f>
        <v>1</v>
      </c>
      <c r="G4" s="40">
        <f>COUNTIFS('My trades'!$C$2:$C$201,'Number of trades exchanged'!$C$4,'My trades'!$E$2:$E$201,'Number of trades exchanged'!G3)</f>
        <v>0</v>
      </c>
      <c r="H4" s="40">
        <f>COUNTIFS('My trades'!$C$2:$C$201,'Number of trades exchanged'!$C$4,'My trades'!$E$2:$E$201,'Number of trades exchanged'!H3)</f>
        <v>3</v>
      </c>
      <c r="I4" s="40">
        <f>COUNTIFS('My trades'!$C$2:$C$201,'Number of trades exchanged'!$C$4,'My trades'!$E$2:$E$201,'Number of trades exchanged'!I3)</f>
        <v>1</v>
      </c>
      <c r="J4" s="40">
        <f>COUNTIFS('My trades'!$C$2:$C$201,'Number of trades exchanged'!$C$4,'My trades'!$E$2:$E$201,'Number of trades exchanged'!J3)</f>
        <v>3</v>
      </c>
      <c r="K4" s="40">
        <f>COUNTIFS('My trades'!$C$2:$C$201,'Number of trades exchanged'!$C$4,'My trades'!$E$2:$E$201,'Number of trades exchanged'!K3)</f>
        <v>1</v>
      </c>
      <c r="L4" s="40">
        <f>COUNTIFS('My trades'!$C$2:$C$201,'Number of trades exchanged'!$C$4,'My trades'!$E$2:$E$201,'Number of trades exchanged'!L3)</f>
        <v>0</v>
      </c>
      <c r="M4" s="40">
        <f>COUNTIFS('My trades'!$C$2:$C$201,'Number of trades exchanged'!$C$4,'My trades'!$E$2:$E$201,'Number of trades exchanged'!M3)</f>
        <v>2</v>
      </c>
      <c r="N4" s="40">
        <f>SUM(D4:M4)</f>
        <v>16</v>
      </c>
      <c r="O4" s="2"/>
      <c r="P4" s="2"/>
      <c r="Q4" s="2"/>
      <c r="R4" s="2"/>
      <c r="S4" s="2"/>
      <c r="T4" s="2"/>
      <c r="U4" s="2"/>
      <c r="V4" s="2"/>
      <c r="W4" s="2"/>
      <c r="X4" s="2"/>
      <c r="Y4" s="11"/>
      <c r="Z4" s="11"/>
      <c r="AA4" s="2"/>
      <c r="AB4" s="2"/>
      <c r="AC4" s="2"/>
      <c r="AD4" s="2"/>
      <c r="AE4" s="2"/>
      <c r="AF4" s="2"/>
      <c r="AG4" s="2"/>
      <c r="AH4" s="2"/>
      <c r="AI4" s="2"/>
      <c r="AJ4" s="2"/>
      <c r="AK4" s="2"/>
      <c r="AL4" s="2"/>
      <c r="AM4" s="2"/>
    </row>
    <row r="5" spans="1:39" ht="16.5" thickTop="1" thickBot="1">
      <c r="A5" s="44"/>
      <c r="B5" s="45"/>
      <c r="C5" s="15" t="s">
        <v>59</v>
      </c>
      <c r="D5" s="40">
        <f>COUNTIFS('My trades'!$C$2:$C$201,'Number of trades exchanged'!$C$5,'My trades'!$E$2:$E$201,'Number of trades exchanged'!D3)</f>
        <v>2</v>
      </c>
      <c r="E5" s="40">
        <f>COUNTIFS('My trades'!$C$2:$C$201,'Number of trades exchanged'!$C$5,'My trades'!$E$2:$E$201,'Number of trades exchanged'!E3)</f>
        <v>3</v>
      </c>
      <c r="F5" s="40">
        <f>COUNTIFS('My trades'!$C$2:$C$201,'Number of trades exchanged'!$C$5,'My trades'!$E$2:$E$201,'Number of trades exchanged'!F3)</f>
        <v>1</v>
      </c>
      <c r="G5" s="40">
        <f>COUNTIFS('My trades'!$C$2:$C$201,'Number of trades exchanged'!$C$5,'My trades'!$E$2:$E$201,'Number of trades exchanged'!G3)</f>
        <v>1</v>
      </c>
      <c r="H5" s="40">
        <f>COUNTIFS('My trades'!$C$2:$C$201,'Number of trades exchanged'!$C$5,'My trades'!$E$2:$E$201,'Number of trades exchanged'!H3)</f>
        <v>0</v>
      </c>
      <c r="I5" s="40">
        <f>COUNTIFS('My trades'!$C$2:$C$201,'Number of trades exchanged'!$C$5,'My trades'!$E$2:$E$201,'Number of trades exchanged'!I3)</f>
        <v>1</v>
      </c>
      <c r="J5" s="40">
        <f>COUNTIFS('My trades'!$C$2:$C$201,'Number of trades exchanged'!$C$5,'My trades'!$E$2:$E$201,'Number of trades exchanged'!J3)</f>
        <v>4</v>
      </c>
      <c r="K5" s="40">
        <f>COUNTIFS('My trades'!$C$2:$C$201,'Number of trades exchanged'!$C$5,'My trades'!$E$2:$E$201,'Number of trades exchanged'!K3)</f>
        <v>2</v>
      </c>
      <c r="L5" s="40">
        <f>COUNTIFS('My trades'!$C$2:$C$201,'Number of trades exchanged'!$C$5,'My trades'!$E$2:$E$201,'Number of trades exchanged'!L3)</f>
        <v>2</v>
      </c>
      <c r="M5" s="40">
        <f>COUNTIFS('My trades'!$C$2:$C$201,'Number of trades exchanged'!$C$5,'My trades'!$E$2:$E$201,'Number of trades exchanged'!M3)</f>
        <v>0</v>
      </c>
      <c r="N5" s="40">
        <f t="shared" ref="N5:N20" si="1">SUM(D5:M5)</f>
        <v>16</v>
      </c>
      <c r="O5" s="2"/>
      <c r="P5" s="2"/>
      <c r="Q5" s="2"/>
      <c r="R5" s="2"/>
      <c r="S5" s="2"/>
      <c r="T5" s="2"/>
      <c r="U5" s="2"/>
      <c r="V5" s="2"/>
      <c r="W5" s="2"/>
      <c r="X5" s="2"/>
      <c r="Y5" s="11" t="s">
        <v>274</v>
      </c>
      <c r="Z5" s="11"/>
      <c r="AA5" s="2"/>
      <c r="AB5" s="2"/>
      <c r="AC5" s="2"/>
      <c r="AD5" s="2"/>
      <c r="AE5" s="2"/>
      <c r="AF5" s="2"/>
      <c r="AG5" s="2"/>
      <c r="AH5" s="2"/>
      <c r="AI5" s="2"/>
      <c r="AJ5" s="2"/>
      <c r="AK5" s="2"/>
      <c r="AL5" s="2"/>
      <c r="AM5" s="2"/>
    </row>
    <row r="6" spans="1:39" ht="16.5" thickTop="1" thickBot="1">
      <c r="A6" s="44"/>
      <c r="B6" s="45"/>
      <c r="C6" s="15" t="s">
        <v>31</v>
      </c>
      <c r="D6" s="40">
        <f>COUNTIFS('My trades'!$C$2:$C$201,'Number of trades exchanged'!$C$6,'My trades'!$E$2:$E$201,'Number of trades exchanged'!D3)</f>
        <v>0</v>
      </c>
      <c r="E6" s="40">
        <f>COUNTIFS('My trades'!$C$2:$C$201,'Number of trades exchanged'!$C$6,'My trades'!$E$2:$E$201,'Number of trades exchanged'!E3)</f>
        <v>2</v>
      </c>
      <c r="F6" s="40">
        <f>COUNTIFS('My trades'!$C$2:$C$201,'Number of trades exchanged'!$C$6,'My trades'!$E$2:$E$201,'Number of trades exchanged'!F3)</f>
        <v>0</v>
      </c>
      <c r="G6" s="40">
        <f>COUNTIFS('My trades'!$C$2:$C$201,'Number of trades exchanged'!$C$6,'My trades'!$E$2:$E$201,'Number of trades exchanged'!G3)</f>
        <v>0</v>
      </c>
      <c r="H6" s="40">
        <f>COUNTIFS('My trades'!$C$2:$C$201,'Number of trades exchanged'!$C$6,'My trades'!$E$2:$E$201,'Number of trades exchanged'!H3)</f>
        <v>2</v>
      </c>
      <c r="I6" s="40">
        <f>COUNTIFS('My trades'!$C$2:$C$201,'Number of trades exchanged'!$C$6,'My trades'!$E$2:$E$201,'Number of trades exchanged'!I3)</f>
        <v>2</v>
      </c>
      <c r="J6" s="40">
        <f>COUNTIFS('My trades'!$C$2:$C$201,'Number of trades exchanged'!$C$6,'My trades'!$E$2:$E$201,'Number of trades exchanged'!J3)</f>
        <v>0</v>
      </c>
      <c r="K6" s="40">
        <f>COUNTIFS('My trades'!$C$2:$C$201,'Number of trades exchanged'!$C$6,'My trades'!$E$2:$E$201,'Number of trades exchanged'!K3)</f>
        <v>0</v>
      </c>
      <c r="L6" s="40">
        <f>COUNTIFS('My trades'!$C$2:$C$201,'Number of trades exchanged'!$C$6,'My trades'!$E$2:$E$201,'Number of trades exchanged'!L3)</f>
        <v>0</v>
      </c>
      <c r="M6" s="40">
        <f>COUNTIFS('My trades'!$C$2:$C$201,'Number of trades exchanged'!$C$6,'My trades'!$E$2:$E$201,'Number of trades exchanged'!M3)</f>
        <v>2</v>
      </c>
      <c r="N6" s="40">
        <f t="shared" si="1"/>
        <v>8</v>
      </c>
      <c r="O6" s="2"/>
      <c r="P6" s="2"/>
      <c r="Q6" s="2"/>
      <c r="R6" s="2"/>
      <c r="S6" s="2"/>
      <c r="T6" s="2"/>
      <c r="U6" s="2"/>
      <c r="V6" s="2"/>
      <c r="W6" s="2"/>
      <c r="X6" s="2"/>
      <c r="Y6" s="11">
        <v>74</v>
      </c>
      <c r="Z6" s="11"/>
      <c r="AA6" s="2"/>
      <c r="AB6" s="2"/>
      <c r="AC6" s="2"/>
      <c r="AD6" s="2"/>
      <c r="AE6" s="2"/>
      <c r="AF6" s="2"/>
      <c r="AG6" s="2"/>
      <c r="AH6" s="2"/>
      <c r="AI6" s="2"/>
      <c r="AJ6" s="2"/>
      <c r="AK6" s="2"/>
      <c r="AL6" s="2"/>
      <c r="AM6" s="2"/>
    </row>
    <row r="7" spans="1:39" ht="16.5" thickTop="1" thickBot="1">
      <c r="A7" s="44"/>
      <c r="B7" s="45"/>
      <c r="C7" s="15" t="s">
        <v>50</v>
      </c>
      <c r="D7" s="40">
        <f>COUNTIFS('My trades'!$C$2:$C$201,'Number of trades exchanged'!$C$7,'My trades'!$E$2:$E$201,'Number of trades exchanged'!D3)</f>
        <v>2</v>
      </c>
      <c r="E7" s="40">
        <f>COUNTIFS('My trades'!$C$2:$C$201,'Number of trades exchanged'!$C$7,'My trades'!$E$2:$E$201,'Number of trades exchanged'!E3)</f>
        <v>1</v>
      </c>
      <c r="F7" s="40">
        <f>COUNTIFS('My trades'!$C$2:$C$201,'Number of trades exchanged'!$C$7,'My trades'!$E$2:$E$201,'Number of trades exchanged'!F3)</f>
        <v>1</v>
      </c>
      <c r="G7" s="40">
        <f>COUNTIFS('My trades'!$C$2:$C$201,'Number of trades exchanged'!$C$7,'My trades'!$E$2:$E$201,'Number of trades exchanged'!G3)</f>
        <v>6</v>
      </c>
      <c r="H7" s="40">
        <f>COUNTIFS('My trades'!$C$2:$C$201,'Number of trades exchanged'!$C$7,'My trades'!$E$2:$E$201,'Number of trades exchanged'!H3)</f>
        <v>1</v>
      </c>
      <c r="I7" s="40">
        <f>COUNTIFS('My trades'!$C$2:$C$201,'Number of trades exchanged'!$C$7,'My trades'!$E$2:$E$201,'Number of trades exchanged'!I3)</f>
        <v>2</v>
      </c>
      <c r="J7" s="40">
        <f>COUNTIFS('My trades'!$C$2:$C$201,'Number of trades exchanged'!$C$7,'My trades'!$E$2:$E$201,'Number of trades exchanged'!J3)</f>
        <v>0</v>
      </c>
      <c r="K7" s="40">
        <f>COUNTIFS('My trades'!$C$2:$C$201,'Number of trades exchanged'!$C$7,'My trades'!$E$2:$E$201,'Number of trades exchanged'!K3)</f>
        <v>1</v>
      </c>
      <c r="L7" s="40">
        <f>COUNTIFS('My trades'!$C$2:$C$201,'Number of trades exchanged'!$C$7,'My trades'!$E$2:$E$201,'Number of trades exchanged'!L3)</f>
        <v>2</v>
      </c>
      <c r="M7" s="40">
        <f>COUNTIFS('My trades'!$C$2:$C$201,'Number of trades exchanged'!$C$7,'My trades'!$E$2:$E$201,'Number of trades exchanged'!M3)</f>
        <v>0</v>
      </c>
      <c r="N7" s="40">
        <f t="shared" si="1"/>
        <v>16</v>
      </c>
      <c r="O7" s="2"/>
      <c r="P7" s="2"/>
      <c r="Q7" s="2"/>
      <c r="R7" s="2"/>
      <c r="S7" s="2"/>
      <c r="T7" s="2"/>
      <c r="U7" s="2"/>
      <c r="V7" s="2"/>
      <c r="W7" s="2"/>
      <c r="X7" s="2"/>
      <c r="Y7" s="2"/>
      <c r="Z7" s="2"/>
      <c r="AA7" s="2"/>
      <c r="AB7" s="2"/>
      <c r="AC7" s="2"/>
      <c r="AD7" s="2"/>
      <c r="AE7" s="2"/>
      <c r="AF7" s="2"/>
      <c r="AG7" s="2"/>
      <c r="AH7" s="2"/>
      <c r="AI7" s="2"/>
      <c r="AJ7" s="2"/>
      <c r="AK7" s="2"/>
      <c r="AL7" s="2"/>
      <c r="AM7" s="2"/>
    </row>
    <row r="8" spans="1:39" ht="16.5" thickTop="1" thickBot="1">
      <c r="A8" s="44"/>
      <c r="B8" s="45"/>
      <c r="C8" s="15" t="s">
        <v>22</v>
      </c>
      <c r="D8" s="40">
        <f>COUNTIFS('My trades'!$C$2:$C$201,'Number of trades exchanged'!$C$8,'My trades'!$E$2:$E$201,'Number of trades exchanged'!D3)</f>
        <v>3</v>
      </c>
      <c r="E8" s="40">
        <f>COUNTIFS('My trades'!$C$2:$C$201,'Number of trades exchanged'!$C$8,'My trades'!$E$2:$E$201,'Number of trades exchanged'!E3)</f>
        <v>1</v>
      </c>
      <c r="F8" s="40">
        <f>COUNTIFS('My trades'!$C$2:$C$201,'Number of trades exchanged'!$C$8,'My trades'!$E$2:$E$201,'Number of trades exchanged'!F3)</f>
        <v>2</v>
      </c>
      <c r="G8" s="40">
        <f>COUNTIFS('My trades'!$C$2:$C$201,'Number of trades exchanged'!$C$8,'My trades'!$E$2:$E$201,'Number of trades exchanged'!G3)</f>
        <v>3</v>
      </c>
      <c r="H8" s="40">
        <f>COUNTIFS('My trades'!$C$2:$C$201,'Number of trades exchanged'!$C$8,'My trades'!$E$2:$E$201,'Number of trades exchanged'!H3)</f>
        <v>2</v>
      </c>
      <c r="I8" s="40">
        <f>COUNTIFS('My trades'!$C$2:$C$201,'Number of trades exchanged'!$C$8,'My trades'!$E$2:$E$201,'Number of trades exchanged'!I3)</f>
        <v>3</v>
      </c>
      <c r="J8" s="40">
        <f>COUNTIFS('My trades'!$C$2:$C$201,'Number of trades exchanged'!$C$8,'My trades'!$E$2:$E$201,'Number of trades exchanged'!J3)</f>
        <v>0</v>
      </c>
      <c r="K8" s="40">
        <f>COUNTIFS('My trades'!$C$2:$C$201,'Number of trades exchanged'!$C$8,'My trades'!$E$2:$E$201,'Number of trades exchanged'!K3)</f>
        <v>0</v>
      </c>
      <c r="L8" s="40">
        <f>COUNTIFS('My trades'!$C$2:$C$201,'Number of trades exchanged'!$C$8,'My trades'!$E$2:$E$201,'Number of trades exchanged'!L3)</f>
        <v>1</v>
      </c>
      <c r="M8" s="40">
        <f>COUNTIFS('My trades'!$C$2:$C$201,'Number of trades exchanged'!$C$8,'My trades'!$E$2:$E$201,'Number of trades exchanged'!M3)</f>
        <v>1</v>
      </c>
      <c r="N8" s="40">
        <f t="shared" si="1"/>
        <v>16</v>
      </c>
      <c r="O8" s="2"/>
      <c r="P8" s="2"/>
      <c r="Q8" s="2"/>
      <c r="R8" s="2"/>
      <c r="S8" s="2"/>
      <c r="T8" s="2"/>
      <c r="U8" s="2"/>
      <c r="V8" s="2"/>
      <c r="W8" s="2"/>
      <c r="X8" s="2"/>
      <c r="Y8" s="2"/>
      <c r="Z8" s="2"/>
      <c r="AA8" s="2"/>
      <c r="AB8" s="2"/>
      <c r="AC8" s="2"/>
      <c r="AD8" s="2"/>
      <c r="AE8" s="2"/>
      <c r="AF8" s="2"/>
      <c r="AG8" s="2"/>
      <c r="AH8" s="2"/>
      <c r="AI8" s="2"/>
      <c r="AJ8" s="2"/>
      <c r="AK8" s="2"/>
      <c r="AL8" s="2"/>
      <c r="AM8" s="2"/>
    </row>
    <row r="9" spans="1:39" ht="16.5" thickTop="1" thickBot="1">
      <c r="A9" s="44"/>
      <c r="B9" s="45"/>
      <c r="C9" s="15" t="s">
        <v>35</v>
      </c>
      <c r="D9" s="40">
        <f>COUNTIFS('My trades'!$C$2:$C$201,'Number of trades exchanged'!$C$9,'My trades'!$E$2:$E$201,'Number of trades exchanged'!D3)</f>
        <v>1</v>
      </c>
      <c r="E9" s="40">
        <f>COUNTIFS('My trades'!$C$2:$C$201,'Number of trades exchanged'!$C$9,'My trades'!$E$2:$E$201,'Number of trades exchanged'!E3)</f>
        <v>1</v>
      </c>
      <c r="F9" s="40">
        <f>COUNTIFS('My trades'!$C$2:$C$201,'Number of trades exchanged'!$C$9,'My trades'!$E$2:$E$201,'Number of trades exchanged'!F3)</f>
        <v>3</v>
      </c>
      <c r="G9" s="40">
        <f>COUNTIFS('My trades'!$C$2:$C$201,'Number of trades exchanged'!$C$9,'My trades'!$E$2:$E$201,'Number of trades exchanged'!G3)</f>
        <v>0</v>
      </c>
      <c r="H9" s="40">
        <f>COUNTIFS('My trades'!$C$2:$C$201,'Number of trades exchanged'!$C$9,'My trades'!$E$2:$E$201,'Number of trades exchanged'!H3)</f>
        <v>4</v>
      </c>
      <c r="I9" s="40">
        <f>COUNTIFS('My trades'!$C$2:$C$201,'Number of trades exchanged'!$C$9,'My trades'!$E$2:$E$201,'Number of trades exchanged'!I3)</f>
        <v>4</v>
      </c>
      <c r="J9" s="40">
        <f>COUNTIFS('My trades'!$C$2:$C$201,'Number of trades exchanged'!$C$9,'My trades'!$E$2:$E$201,'Number of trades exchanged'!J3)</f>
        <v>1</v>
      </c>
      <c r="K9" s="40">
        <f>COUNTIFS('My trades'!$C$2:$C$201,'Number of trades exchanged'!$C$9,'My trades'!$E$2:$E$201,'Number of trades exchanged'!K3)</f>
        <v>0</v>
      </c>
      <c r="L9" s="40">
        <f>COUNTIFS('My trades'!$C$2:$C$201,'Number of trades exchanged'!$C$9,'My trades'!$E$2:$E$201,'Number of trades exchanged'!L3)</f>
        <v>2</v>
      </c>
      <c r="M9" s="40">
        <f>COUNTIFS('My trades'!$C$2:$C$201,'Number of trades exchanged'!$C$9,'My trades'!$E$2:$E$201,'Number of trades exchanged'!M3)</f>
        <v>0</v>
      </c>
      <c r="N9" s="40">
        <f t="shared" si="1"/>
        <v>16</v>
      </c>
      <c r="O9" s="2"/>
      <c r="P9" s="2"/>
      <c r="Q9" s="2"/>
      <c r="R9" s="2"/>
      <c r="S9" s="2"/>
      <c r="T9" s="2"/>
      <c r="U9" s="2"/>
      <c r="V9" s="2"/>
      <c r="W9" s="2"/>
      <c r="X9" s="2"/>
      <c r="Y9" s="2"/>
      <c r="Z9" s="2"/>
      <c r="AA9" s="2"/>
      <c r="AB9" s="2"/>
      <c r="AC9" s="2"/>
      <c r="AD9" s="2"/>
      <c r="AE9" s="2"/>
      <c r="AF9" s="2"/>
      <c r="AG9" s="2"/>
      <c r="AH9" s="2"/>
      <c r="AI9" s="2"/>
      <c r="AJ9" s="2"/>
      <c r="AK9" s="2"/>
      <c r="AL9" s="2"/>
      <c r="AM9" s="2"/>
    </row>
    <row r="10" spans="1:39" ht="16.5" thickTop="1" thickBot="1">
      <c r="A10" s="44"/>
      <c r="B10" s="45"/>
      <c r="C10" s="15" t="s">
        <v>47</v>
      </c>
      <c r="D10" s="40">
        <f>COUNTIFS('My trades'!$C$2:$C$201,'Number of trades exchanged'!$C$10,'My trades'!$E$2:$E$201,'Number of trades exchanged'!D3)</f>
        <v>0</v>
      </c>
      <c r="E10" s="40">
        <f>COUNTIFS('My trades'!$C$2:$C$201,'Number of trades exchanged'!$C$10,'My trades'!$E$2:$E$201,'Number of trades exchanged'!E3)</f>
        <v>0</v>
      </c>
      <c r="F10" s="40">
        <f>COUNTIFS('My trades'!$C$2:$C$201,'Number of trades exchanged'!$C$10,'My trades'!$E$2:$E$201,'Number of trades exchanged'!F3)</f>
        <v>0</v>
      </c>
      <c r="G10" s="40">
        <f>COUNTIFS('My trades'!$C$2:$C$201,'Number of trades exchanged'!$C$10,'My trades'!$E$2:$E$201,'Number of trades exchanged'!G3)</f>
        <v>0</v>
      </c>
      <c r="H10" s="40">
        <f>COUNTIFS('My trades'!$C$2:$C$201,'Number of trades exchanged'!$C$10,'My trades'!$E$2:$E$201,'Number of trades exchanged'!H3)</f>
        <v>3</v>
      </c>
      <c r="I10" s="40">
        <f>COUNTIFS('My trades'!$C$2:$C$201,'Number of trades exchanged'!$C$10,'My trades'!$E$2:$E$201,'Number of trades exchanged'!I3)</f>
        <v>1</v>
      </c>
      <c r="J10" s="40">
        <f>COUNTIFS('My trades'!$C$2:$C$201,'Number of trades exchanged'!$C$10,'My trades'!$E$2:$E$201,'Number of trades exchanged'!J3)</f>
        <v>2</v>
      </c>
      <c r="K10" s="40">
        <f>COUNTIFS('My trades'!$C$2:$C$201,'Number of trades exchanged'!$C$10,'My trades'!$E$2:$E$201,'Number of trades exchanged'!K3)</f>
        <v>0</v>
      </c>
      <c r="L10" s="40">
        <f>COUNTIFS('My trades'!$C$2:$C$201,'Number of trades exchanged'!$C$10,'My trades'!$E$2:$E$201,'Number of trades exchanged'!L3)</f>
        <v>1</v>
      </c>
      <c r="M10" s="40">
        <f>COUNTIFS('My trades'!$C$2:$C$201,'Number of trades exchanged'!$C$10,'My trades'!$E$2:$E$201,'Number of trades exchanged'!M3)</f>
        <v>1</v>
      </c>
      <c r="N10" s="40">
        <f t="shared" si="1"/>
        <v>8</v>
      </c>
      <c r="O10" s="2"/>
      <c r="P10" s="2"/>
      <c r="Q10" s="2"/>
      <c r="R10" s="2"/>
      <c r="S10" s="2"/>
      <c r="T10" s="2"/>
      <c r="U10" s="2"/>
      <c r="V10" s="2"/>
      <c r="W10" s="2"/>
      <c r="X10" s="2"/>
      <c r="Y10" s="2"/>
      <c r="Z10" s="2"/>
      <c r="AA10" s="2"/>
      <c r="AB10" s="2"/>
      <c r="AC10" s="2"/>
      <c r="AD10" s="2"/>
      <c r="AE10" s="2"/>
      <c r="AF10" s="2"/>
      <c r="AG10" s="2"/>
      <c r="AH10" s="2"/>
      <c r="AI10" s="2"/>
      <c r="AJ10" s="2"/>
      <c r="AK10" s="2"/>
      <c r="AL10" s="2"/>
      <c r="AM10" s="2"/>
    </row>
    <row r="11" spans="1:39" ht="16.5" thickTop="1" thickBot="1">
      <c r="A11" s="44"/>
      <c r="B11" s="45"/>
      <c r="C11" s="15" t="s">
        <v>10</v>
      </c>
      <c r="D11" s="40">
        <f>COUNTIFS('My trades'!$C$2:$C$201,'Number of trades exchanged'!$C$11,'My trades'!$E$2:$E$201,'Number of trades exchanged'!D3)</f>
        <v>4</v>
      </c>
      <c r="E11" s="40">
        <f>COUNTIFS('My trades'!$C$2:$C$201,'Number of trades exchanged'!$C$11,'My trades'!$E$2:$E$201,'Number of trades exchanged'!E3)</f>
        <v>4</v>
      </c>
      <c r="F11" s="40">
        <f>COUNTIFS('My trades'!$C$2:$C$201,'Number of trades exchanged'!$C$11,'My trades'!$E$2:$E$201,'Number of trades exchanged'!F3)</f>
        <v>4</v>
      </c>
      <c r="G11" s="40">
        <f>COUNTIFS('My trades'!$C$2:$C$201,'Number of trades exchanged'!$C$11,'My trades'!$E$2:$E$201,'Number of trades exchanged'!G3)</f>
        <v>1</v>
      </c>
      <c r="H11" s="40">
        <f>COUNTIFS('My trades'!$C$2:$C$201,'Number of trades exchanged'!$C$11,'My trades'!$E$2:$E$201,'Number of trades exchanged'!H3)</f>
        <v>1</v>
      </c>
      <c r="I11" s="40">
        <f>COUNTIFS('My trades'!$C$2:$C$201,'Number of trades exchanged'!$C$11,'My trades'!$E$2:$E$201,'Number of trades exchanged'!I3)</f>
        <v>3</v>
      </c>
      <c r="J11" s="40">
        <f>COUNTIFS('My trades'!$C$2:$C$201,'Number of trades exchanged'!$C$11,'My trades'!$E$2:$E$201,'Number of trades exchanged'!J3)</f>
        <v>2</v>
      </c>
      <c r="K11" s="40">
        <f>COUNTIFS('My trades'!$C$2:$C$201,'Number of trades exchanged'!$C$11,'My trades'!$E$2:$E$201,'Number of trades exchanged'!K3)</f>
        <v>1</v>
      </c>
      <c r="L11" s="40">
        <f>COUNTIFS('My trades'!$C$2:$C$201,'Number of trades exchanged'!$C$11,'My trades'!$E$2:$E$201,'Number of trades exchanged'!L3)</f>
        <v>2</v>
      </c>
      <c r="M11" s="40">
        <f>COUNTIFS('My trades'!$C$2:$C$201,'Number of trades exchanged'!$C$11,'My trades'!$E$2:$E$201,'Number of trades exchanged'!M3)</f>
        <v>2</v>
      </c>
      <c r="N11" s="40">
        <f t="shared" si="1"/>
        <v>24</v>
      </c>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ht="16.5" thickTop="1" thickBot="1">
      <c r="A12" s="44"/>
      <c r="B12" s="45"/>
      <c r="C12" s="15" t="s">
        <v>13</v>
      </c>
      <c r="D12" s="40">
        <f>COUNTIFS('My trades'!$C$2:$C$201,'Number of trades exchanged'!$C$12,'My trades'!$E$2:$E$201,'Number of trades exchanged'!D3)</f>
        <v>0</v>
      </c>
      <c r="E12" s="40">
        <f>COUNTIFS('My trades'!$C$2:$C$201,'Number of trades exchanged'!$C$12,'My trades'!$E$2:$E$201,'Number of trades exchanged'!E3)</f>
        <v>2</v>
      </c>
      <c r="F12" s="40">
        <f>COUNTIFS('My trades'!$C$2:$C$201,'Number of trades exchanged'!$C$12,'My trades'!$E$2:$E$201,'Number of trades exchanged'!F3)</f>
        <v>1</v>
      </c>
      <c r="G12" s="40">
        <f>COUNTIFS('My trades'!$C$2:$C$201,'Number of trades exchanged'!$C$12,'My trades'!$E$2:$E$201,'Number of trades exchanged'!G3)</f>
        <v>1</v>
      </c>
      <c r="H12" s="40">
        <f>COUNTIFS('My trades'!$C$2:$C$201,'Number of trades exchanged'!$C$12,'My trades'!$E$2:$E$201,'Number of trades exchanged'!H3)</f>
        <v>1</v>
      </c>
      <c r="I12" s="40">
        <f>COUNTIFS('My trades'!$C$2:$C$201,'Number of trades exchanged'!$C$12,'My trades'!$E$2:$E$201,'Number of trades exchanged'!I3)</f>
        <v>1</v>
      </c>
      <c r="J12" s="40">
        <f>COUNTIFS('My trades'!$C$2:$C$201,'Number of trades exchanged'!$C$12,'My trades'!$E$2:$E$201,'Number of trades exchanged'!J3)</f>
        <v>0</v>
      </c>
      <c r="K12" s="40">
        <f>COUNTIFS('My trades'!$C$2:$C$201,'Number of trades exchanged'!$C$12,'My trades'!$E$2:$E$201,'Number of trades exchanged'!K3)</f>
        <v>1</v>
      </c>
      <c r="L12" s="40">
        <f>COUNTIFS('My trades'!$C$2:$C$201,'Number of trades exchanged'!$C$12,'My trades'!$E$2:$E$201,'Number of trades exchanged'!L3)</f>
        <v>0</v>
      </c>
      <c r="M12" s="40">
        <f>COUNTIFS('My trades'!$C$2:$C$201,'Number of trades exchanged'!$C$12,'My trades'!$E$2:$E$201,'Number of trades exchanged'!M3)</f>
        <v>1</v>
      </c>
      <c r="N12" s="40">
        <f t="shared" si="1"/>
        <v>8</v>
      </c>
      <c r="O12" s="2"/>
      <c r="P12" s="2"/>
      <c r="Q12" s="2"/>
      <c r="R12" s="2"/>
      <c r="S12" s="2"/>
      <c r="T12" s="2"/>
      <c r="U12" s="2"/>
      <c r="V12" s="2"/>
      <c r="W12" s="2"/>
      <c r="X12" s="2"/>
      <c r="Y12" s="2"/>
      <c r="Z12" s="2"/>
      <c r="AA12" s="2"/>
      <c r="AB12" s="2"/>
      <c r="AC12" s="2"/>
      <c r="AD12" s="2"/>
      <c r="AE12" s="2"/>
      <c r="AF12" s="2"/>
      <c r="AG12" s="2"/>
      <c r="AH12" s="2"/>
      <c r="AI12" s="2"/>
      <c r="AJ12" s="2"/>
      <c r="AK12" s="2"/>
      <c r="AL12" s="2"/>
      <c r="AM12" s="2"/>
    </row>
    <row r="13" spans="1:39" ht="16.5" thickTop="1" thickBot="1">
      <c r="A13" s="44"/>
      <c r="B13" s="45"/>
      <c r="C13" s="15" t="s">
        <v>44</v>
      </c>
      <c r="D13" s="40">
        <f>COUNTIFS('My trades'!$C$2:$C$201,'Number of trades exchanged'!$C$13,'My trades'!$E$2:$E$201,'Number of trades exchanged'!D3)</f>
        <v>1</v>
      </c>
      <c r="E13" s="40">
        <f>COUNTIFS('My trades'!$C$2:$C$201,'Number of trades exchanged'!$C$13,'My trades'!$E$2:$E$201,'Number of trades exchanged'!E3)</f>
        <v>1</v>
      </c>
      <c r="F13" s="40">
        <f>COUNTIFS('My trades'!$C$2:$C$201,'Number of trades exchanged'!$C$13,'My trades'!$E$2:$E$201,'Number of trades exchanged'!F3)</f>
        <v>1</v>
      </c>
      <c r="G13" s="40">
        <f>COUNTIFS('My trades'!$C$2:$C$201,'Number of trades exchanged'!$C$13,'My trades'!$E$2:$E$201,'Number of trades exchanged'!G3)</f>
        <v>0</v>
      </c>
      <c r="H13" s="40">
        <f>COUNTIFS('My trades'!$C$2:$C$201,'Number of trades exchanged'!$C$13,'My trades'!$E$2:$E$201,'Number of trades exchanged'!H3)</f>
        <v>0</v>
      </c>
      <c r="I13" s="40">
        <f>COUNTIFS('My trades'!$C$2:$C$201,'Number of trades exchanged'!$C$13,'My trades'!$E$2:$E$201,'Number of trades exchanged'!I3)</f>
        <v>2</v>
      </c>
      <c r="J13" s="40">
        <f>COUNTIFS('My trades'!$C$2:$C$201,'Number of trades exchanged'!$C$13,'My trades'!$E$2:$E$201,'Number of trades exchanged'!J3)</f>
        <v>0</v>
      </c>
      <c r="K13" s="40">
        <f>COUNTIFS('My trades'!$C$2:$C$201,'Number of trades exchanged'!$C$13,'My trades'!$E$2:$E$201,'Number of trades exchanged'!K3)</f>
        <v>2</v>
      </c>
      <c r="L13" s="40">
        <f>COUNTIFS('My trades'!$C$2:$C$201,'Number of trades exchanged'!$C$13,'My trades'!$E$2:$E$201,'Number of trades exchanged'!L3)</f>
        <v>1</v>
      </c>
      <c r="M13" s="40">
        <f>COUNTIFS('My trades'!$C$2:$C$201,'Number of trades exchanged'!$C$13,'My trades'!$E$2:$E$201,'Number of trades exchanged'!M3)</f>
        <v>0</v>
      </c>
      <c r="N13" s="40">
        <f t="shared" si="1"/>
        <v>8</v>
      </c>
      <c r="O13" s="2"/>
      <c r="P13" s="2"/>
      <c r="Q13" s="2"/>
      <c r="R13" s="2"/>
      <c r="S13" s="2"/>
      <c r="T13" s="2"/>
      <c r="U13" s="2"/>
      <c r="V13" s="2"/>
      <c r="W13" s="2"/>
      <c r="X13" s="2"/>
      <c r="Y13" s="2"/>
      <c r="Z13" s="2"/>
      <c r="AA13" s="2"/>
      <c r="AB13" s="2"/>
      <c r="AC13" s="2"/>
      <c r="AD13" s="2"/>
      <c r="AE13" s="2"/>
      <c r="AF13" s="2"/>
      <c r="AG13" s="2"/>
      <c r="AH13" s="2"/>
      <c r="AI13" s="2"/>
      <c r="AJ13" s="2"/>
      <c r="AK13" s="2"/>
      <c r="AL13" s="2"/>
      <c r="AM13" s="2"/>
    </row>
    <row r="14" spans="1:39" ht="16.5" thickTop="1" thickBot="1">
      <c r="A14" s="44"/>
      <c r="B14" s="45"/>
      <c r="C14" s="15" t="s">
        <v>40</v>
      </c>
      <c r="D14" s="40">
        <f>COUNTIFS('My trades'!$C$2:$C$201,'Number of trades exchanged'!$C$14,'My trades'!$E$2:$E$201,'Number of trades exchanged'!D3)</f>
        <v>1</v>
      </c>
      <c r="E14" s="40">
        <f>COUNTIFS('My trades'!$C$2:$C$201,'Number of trades exchanged'!$C$14,'My trades'!$E$2:$E$201,'Number of trades exchanged'!E3)</f>
        <v>2</v>
      </c>
      <c r="F14" s="40">
        <f>COUNTIFS('My trades'!$C$2:$C$201,'Number of trades exchanged'!$C$14,'My trades'!$E$2:$E$201,'Number of trades exchanged'!F3)</f>
        <v>0</v>
      </c>
      <c r="G14" s="40">
        <f>COUNTIFS('My trades'!$C$2:$C$201,'Number of trades exchanged'!$C$14,'My trades'!$E$2:$E$201,'Number of trades exchanged'!G3)</f>
        <v>0</v>
      </c>
      <c r="H14" s="40">
        <f>COUNTIFS('My trades'!$C$2:$C$201,'Number of trades exchanged'!$C$14,'My trades'!$E$2:$E$201,'Number of trades exchanged'!H3)</f>
        <v>2</v>
      </c>
      <c r="I14" s="40">
        <f>COUNTIFS('My trades'!$C$2:$C$201,'Number of trades exchanged'!$C$14,'My trades'!$E$2:$E$201,'Number of trades exchanged'!I3)</f>
        <v>1</v>
      </c>
      <c r="J14" s="40">
        <f>COUNTIFS('My trades'!$C$2:$C$201,'Number of trades exchanged'!$C$14,'My trades'!$E$2:$E$201,'Number of trades exchanged'!J3)</f>
        <v>2</v>
      </c>
      <c r="K14" s="40">
        <f>COUNTIFS('My trades'!$C$2:$C$201,'Number of trades exchanged'!$C$14,'My trades'!$E$2:$E$201,'Number of trades exchanged'!K3)</f>
        <v>0</v>
      </c>
      <c r="L14" s="40">
        <f>COUNTIFS('My trades'!$C$2:$C$201,'Number of trades exchanged'!$C$14,'My trades'!$E$2:$E$201,'Number of trades exchanged'!L3)</f>
        <v>0</v>
      </c>
      <c r="M14" s="40">
        <f>COUNTIFS('My trades'!$C$2:$C$201,'Number of trades exchanged'!$C$14,'My trades'!$E$2:$E$201,'Number of trades exchanged'!M3)</f>
        <v>0</v>
      </c>
      <c r="N14" s="40">
        <f t="shared" si="1"/>
        <v>8</v>
      </c>
      <c r="O14" s="2"/>
      <c r="P14" s="2"/>
      <c r="Q14" s="2"/>
      <c r="R14" s="2"/>
      <c r="S14" s="2"/>
      <c r="T14" s="2"/>
      <c r="U14" s="2"/>
      <c r="V14" s="2"/>
      <c r="W14" s="2"/>
      <c r="X14" s="2"/>
      <c r="Y14" s="2"/>
      <c r="Z14" s="2"/>
      <c r="AA14" s="2"/>
      <c r="AB14" s="2"/>
      <c r="AC14" s="2"/>
      <c r="AD14" s="2"/>
      <c r="AE14" s="2"/>
      <c r="AF14" s="2"/>
      <c r="AG14" s="2"/>
      <c r="AH14" s="2"/>
      <c r="AI14" s="2"/>
      <c r="AJ14" s="2"/>
      <c r="AK14" s="2"/>
      <c r="AL14" s="2"/>
      <c r="AM14" s="2"/>
    </row>
    <row r="15" spans="1:39" ht="16.5" thickTop="1" thickBot="1">
      <c r="A15" s="44"/>
      <c r="B15" s="45"/>
      <c r="C15" s="15" t="s">
        <v>28</v>
      </c>
      <c r="D15" s="40">
        <f>COUNTIFS('My trades'!$C$2:$C$201,'Number of trades exchanged'!$C$15,'My trades'!$E$2:$E$201,'Number of trades exchanged'!D3)</f>
        <v>2</v>
      </c>
      <c r="E15" s="40">
        <f>COUNTIFS('My trades'!$C$2:$C$201,'Number of trades exchanged'!$C$15,'My trades'!$E$2:$E$201,'Number of trades exchanged'!E3)</f>
        <v>0</v>
      </c>
      <c r="F15" s="40">
        <f>COUNTIFS('My trades'!$C$2:$C$201,'Number of trades exchanged'!$C$15,'My trades'!$E$2:$E$201,'Number of trades exchanged'!F3)</f>
        <v>1</v>
      </c>
      <c r="G15" s="40">
        <f>COUNTIFS('My trades'!$C$2:$C$201,'Number of trades exchanged'!$C$15,'My trades'!$E$2:$E$201,'Number of trades exchanged'!G3)</f>
        <v>2</v>
      </c>
      <c r="H15" s="40">
        <f>COUNTIFS('My trades'!$C$2:$C$201,'Number of trades exchanged'!$C$15,'My trades'!$E$2:$E$201,'Number of trades exchanged'!H3)</f>
        <v>1</v>
      </c>
      <c r="I15" s="40">
        <f>COUNTIFS('My trades'!$C$2:$C$201,'Number of trades exchanged'!$C$15,'My trades'!$E$2:$E$201,'Number of trades exchanged'!I3)</f>
        <v>1</v>
      </c>
      <c r="J15" s="40">
        <f>COUNTIFS('My trades'!$C$2:$C$201,'Number of trades exchanged'!$C$15,'My trades'!$E$2:$E$201,'Number of trades exchanged'!J3)</f>
        <v>0</v>
      </c>
      <c r="K15" s="40">
        <f>COUNTIFS('My trades'!$C$2:$C$201,'Number of trades exchanged'!$C$15,'My trades'!$E$2:$E$201,'Number of trades exchanged'!K3)</f>
        <v>0</v>
      </c>
      <c r="L15" s="40">
        <f>COUNTIFS('My trades'!$C$2:$C$201,'Number of trades exchanged'!$C$15,'My trades'!$E$2:$E$201,'Number of trades exchanged'!L3)</f>
        <v>0</v>
      </c>
      <c r="M15" s="40">
        <f>COUNTIFS('My trades'!$C$2:$C$201,'Number of trades exchanged'!$C$15,'My trades'!$E$2:$E$201,'Number of trades exchanged'!M3)</f>
        <v>1</v>
      </c>
      <c r="N15" s="40">
        <f t="shared" si="1"/>
        <v>8</v>
      </c>
      <c r="O15" s="2"/>
      <c r="P15" s="2"/>
      <c r="Q15" s="2"/>
      <c r="R15" s="2"/>
      <c r="S15" s="2"/>
      <c r="T15" s="50" t="s">
        <v>276</v>
      </c>
      <c r="U15" s="51"/>
      <c r="V15" s="51"/>
      <c r="W15" s="51"/>
      <c r="X15" s="51"/>
      <c r="Y15" s="52"/>
      <c r="Z15" s="2"/>
      <c r="AA15" s="2"/>
      <c r="AB15" s="2"/>
      <c r="AC15" s="2"/>
      <c r="AD15" s="2"/>
      <c r="AE15" s="2"/>
      <c r="AF15" s="2"/>
      <c r="AG15" s="2"/>
      <c r="AH15" s="2"/>
      <c r="AI15" s="2"/>
      <c r="AJ15" s="2"/>
      <c r="AK15" s="2"/>
      <c r="AL15" s="2"/>
      <c r="AM15" s="2"/>
    </row>
    <row r="16" spans="1:39" ht="16.5" thickTop="1" thickBot="1">
      <c r="A16" s="44"/>
      <c r="B16" s="45"/>
      <c r="C16" s="15" t="s">
        <v>25</v>
      </c>
      <c r="D16" s="40">
        <f>COUNTIFS('My trades'!$C$2:$C$201,'Number of trades exchanged'!$C$16,'My trades'!$E$2:$E$201,'Number of trades exchanged'!D3)</f>
        <v>2</v>
      </c>
      <c r="E16" s="40">
        <f>COUNTIFS('My trades'!$C$2:$C$201,'Number of trades exchanged'!$C$16,'My trades'!$E$2:$E$201,'Number of trades exchanged'!E3)</f>
        <v>0</v>
      </c>
      <c r="F16" s="40">
        <f>COUNTIFS('My trades'!$C$2:$C$201,'Number of trades exchanged'!$C$16,'My trades'!$E$2:$E$201,'Number of trades exchanged'!F3)</f>
        <v>2</v>
      </c>
      <c r="G16" s="40">
        <f>COUNTIFS('My trades'!$C$2:$C$201,'Number of trades exchanged'!$C$16,'My trades'!$E$2:$E$201,'Number of trades exchanged'!G3)</f>
        <v>0</v>
      </c>
      <c r="H16" s="40">
        <f>COUNTIFS('My trades'!$C$2:$C$201,'Number of trades exchanged'!$C$16,'My trades'!$E$2:$E$201,'Number of trades exchanged'!H3)</f>
        <v>0</v>
      </c>
      <c r="I16" s="40">
        <f>COUNTIFS('My trades'!$C$2:$C$201,'Number of trades exchanged'!$C$16,'My trades'!$E$2:$E$201,'Number of trades exchanged'!I3)</f>
        <v>1</v>
      </c>
      <c r="J16" s="40">
        <f>COUNTIFS('My trades'!$C$2:$C$201,'Number of trades exchanged'!$C$16,'My trades'!$E$2:$E$201,'Number of trades exchanged'!J3)</f>
        <v>2</v>
      </c>
      <c r="K16" s="40">
        <f>COUNTIFS('My trades'!$C$2:$C$201,'Number of trades exchanged'!$C$16,'My trades'!$E$2:$E$201,'Number of trades exchanged'!K3)</f>
        <v>1</v>
      </c>
      <c r="L16" s="40">
        <f>COUNTIFS('My trades'!$C$2:$C$201,'Number of trades exchanged'!$C$16,'My trades'!$E$2:$E$201,'Number of trades exchanged'!L3)</f>
        <v>0</v>
      </c>
      <c r="M16" s="40">
        <f>COUNTIFS('My trades'!$C$2:$C$201,'Number of trades exchanged'!$C$16,'My trades'!$E$2:$E$201,'Number of trades exchanged'!M3)</f>
        <v>0</v>
      </c>
      <c r="N16" s="40">
        <f t="shared" si="1"/>
        <v>8</v>
      </c>
      <c r="O16" s="2"/>
      <c r="P16" s="2"/>
      <c r="Q16" s="2"/>
      <c r="R16" s="2"/>
      <c r="S16" s="2"/>
      <c r="T16" s="53">
        <f>J19/200</f>
        <v>0.01</v>
      </c>
      <c r="U16" s="54"/>
      <c r="V16" s="54"/>
      <c r="W16" s="54"/>
      <c r="X16" s="54"/>
      <c r="Y16" s="55"/>
      <c r="Z16" s="2"/>
      <c r="AA16" s="2"/>
      <c r="AB16" s="2"/>
      <c r="AC16" s="2"/>
      <c r="AD16" s="2"/>
      <c r="AE16" s="2"/>
      <c r="AF16" s="2"/>
      <c r="AG16" s="2"/>
      <c r="AH16" s="2"/>
      <c r="AI16" s="2"/>
      <c r="AJ16" s="2"/>
      <c r="AK16" s="2"/>
      <c r="AL16" s="2"/>
      <c r="AM16" s="2"/>
    </row>
    <row r="17" spans="1:39" ht="16.5" thickTop="1" thickBot="1">
      <c r="A17" s="44"/>
      <c r="B17" s="45"/>
      <c r="C17" s="15" t="s">
        <v>18</v>
      </c>
      <c r="D17" s="40">
        <f>COUNTIFS('My trades'!$C$2:$C$201,'Number of trades exchanged'!$C$17,'My trades'!$E$2:$E$201,'Number of trades exchanged'!D3)</f>
        <v>2</v>
      </c>
      <c r="E17" s="40">
        <f>COUNTIFS('My trades'!$C$2:$C$201,'Number of trades exchanged'!$C$17,'My trades'!$E$2:$E$201,'Number of trades exchanged'!E3)</f>
        <v>0</v>
      </c>
      <c r="F17" s="40">
        <f>COUNTIFS('My trades'!$C$2:$C$201,'Number of trades exchanged'!$C$17,'My trades'!$E$2:$E$201,'Number of trades exchanged'!F3)</f>
        <v>0</v>
      </c>
      <c r="G17" s="40">
        <f>COUNTIFS('My trades'!$C$2:$C$201,'Number of trades exchanged'!$C$17,'My trades'!$E$2:$E$201,'Number of trades exchanged'!G3)</f>
        <v>0</v>
      </c>
      <c r="H17" s="40">
        <f>COUNTIFS('My trades'!$C$2:$C$201,'Number of trades exchanged'!$C$17,'My trades'!$E$2:$E$201,'Number of trades exchanged'!H3)</f>
        <v>0</v>
      </c>
      <c r="I17" s="40">
        <f>COUNTIFS('My trades'!$C$2:$C$201,'Number of trades exchanged'!$C$17,'My trades'!$E$2:$E$201,'Number of trades exchanged'!I3)</f>
        <v>2</v>
      </c>
      <c r="J17" s="40">
        <f>COUNTIFS('My trades'!$C$2:$C$201,'Number of trades exchanged'!$C$17,'My trades'!$E$2:$E$201,'Number of trades exchanged'!J3)</f>
        <v>0</v>
      </c>
      <c r="K17" s="40">
        <f>COUNTIFS('My trades'!$C$2:$C$201,'Number of trades exchanged'!$C$17,'My trades'!$E$2:$E$201,'Number of trades exchanged'!K3)</f>
        <v>2</v>
      </c>
      <c r="L17" s="40">
        <f>COUNTIFS('My trades'!$C$2:$C$201,'Number of trades exchanged'!$C$17,'My trades'!$E$2:$E$201,'Number of trades exchanged'!L3)</f>
        <v>1</v>
      </c>
      <c r="M17" s="40">
        <f>COUNTIFS('My trades'!$C$2:$C$201,'Number of trades exchanged'!$C$17,'My trades'!$E$2:$E$201,'Number of trades exchanged'!M3)</f>
        <v>1</v>
      </c>
      <c r="N17" s="40">
        <f t="shared" si="1"/>
        <v>8</v>
      </c>
      <c r="O17" s="2"/>
      <c r="P17" s="2"/>
      <c r="Q17" s="2"/>
      <c r="R17" s="2"/>
      <c r="S17" s="2"/>
      <c r="T17" s="2"/>
      <c r="U17" s="2"/>
      <c r="V17" s="2"/>
      <c r="W17" s="2"/>
      <c r="X17" s="2"/>
      <c r="Y17" s="2"/>
      <c r="Z17" s="2"/>
      <c r="AA17" s="2"/>
      <c r="AB17" s="2"/>
      <c r="AC17" s="2"/>
      <c r="AD17" s="2"/>
      <c r="AE17" s="2"/>
      <c r="AF17" s="2"/>
      <c r="AG17" s="2"/>
      <c r="AH17" s="2"/>
      <c r="AI17" s="2"/>
      <c r="AJ17" s="2"/>
      <c r="AK17" s="2"/>
      <c r="AL17" s="2"/>
      <c r="AM17" s="2"/>
    </row>
    <row r="18" spans="1:39" ht="16.5" thickTop="1" thickBot="1">
      <c r="A18" s="44"/>
      <c r="B18" s="45"/>
      <c r="C18" s="15" t="s">
        <v>74</v>
      </c>
      <c r="D18" s="40">
        <f>COUNTIFS('My trades'!$C$2:$C$201,'Number of trades exchanged'!$C$18,'My trades'!$E$2:$E$201,'Number of trades exchanged'!D3)</f>
        <v>0</v>
      </c>
      <c r="E18" s="40">
        <f>COUNTIFS('My trades'!$C$2:$C$201,'Number of trades exchanged'!$C$18,'My trades'!$E$2:$E$201,'Number of trades exchanged'!E3)</f>
        <v>0</v>
      </c>
      <c r="F18" s="40">
        <f>COUNTIFS('My trades'!$C$2:$C$201,'Number of trades exchanged'!$C$18,'My trades'!$E$2:$E$201,'Number of trades exchanged'!F3)</f>
        <v>1</v>
      </c>
      <c r="G18" s="40">
        <f>COUNTIFS('My trades'!$C$2:$C$201,'Number of trades exchanged'!$C$18,'My trades'!$E$2:$E$201,'Number of trades exchanged'!G3)</f>
        <v>1</v>
      </c>
      <c r="H18" s="40">
        <f>COUNTIFS('My trades'!$C$2:$C$201,'Number of trades exchanged'!$C$18,'My trades'!$E$2:$E$201,'Number of trades exchanged'!H3)</f>
        <v>1</v>
      </c>
      <c r="I18" s="40">
        <f>COUNTIFS('My trades'!$C$2:$C$201,'Number of trades exchanged'!$C$18,'My trades'!$E$2:$E$201,'Number of trades exchanged'!I3)</f>
        <v>0</v>
      </c>
      <c r="J18" s="40">
        <f>COUNTIFS('My trades'!$C$2:$C$201,'Number of trades exchanged'!$C$18,'My trades'!$E$2:$E$201,'Number of trades exchanged'!J3)</f>
        <v>1</v>
      </c>
      <c r="K18" s="40">
        <f>COUNTIFS('My trades'!$C$2:$C$201,'Number of trades exchanged'!$C$18,'My trades'!$E$2:$E$201,'Number of trades exchanged'!K3)</f>
        <v>0</v>
      </c>
      <c r="L18" s="40">
        <f>COUNTIFS('My trades'!$C$2:$C$201,'Number of trades exchanged'!$C$18,'My trades'!$E$2:$E$201,'Number of trades exchanged'!L3)</f>
        <v>2</v>
      </c>
      <c r="M18" s="40">
        <f>COUNTIFS('My trades'!$C$2:$C$201,'Number of trades exchanged'!$C$18,'My trades'!$E$2:$E$201,'Number of trades exchanged'!M3)</f>
        <v>2</v>
      </c>
      <c r="N18" s="40">
        <f t="shared" si="1"/>
        <v>8</v>
      </c>
      <c r="O18" s="2"/>
      <c r="P18" s="2"/>
      <c r="Q18" s="2"/>
      <c r="R18" s="2"/>
      <c r="S18" s="2"/>
      <c r="T18" s="2"/>
      <c r="U18" s="2"/>
      <c r="V18" s="2"/>
      <c r="W18" s="2"/>
      <c r="X18" s="2"/>
      <c r="Y18" s="2"/>
      <c r="Z18" s="2"/>
      <c r="AA18" s="2"/>
      <c r="AB18" s="2"/>
      <c r="AC18" s="2"/>
      <c r="AD18" s="2"/>
      <c r="AE18" s="2"/>
      <c r="AF18" s="2"/>
      <c r="AG18" s="2"/>
      <c r="AH18" s="2"/>
      <c r="AI18" s="2"/>
      <c r="AJ18" s="2"/>
      <c r="AK18" s="2"/>
      <c r="AL18" s="2"/>
      <c r="AM18" s="2"/>
    </row>
    <row r="19" spans="1:39" ht="16.5" thickTop="1" thickBot="1">
      <c r="A19" s="44"/>
      <c r="B19" s="45"/>
      <c r="C19" s="15" t="s">
        <v>55</v>
      </c>
      <c r="D19" s="40">
        <f>COUNTIFS('My trades'!$C$2:$C$201,'Number of trades exchanged'!$C$19,'My trades'!$E$2:$E$201,'Number of trades exchanged'!D3)</f>
        <v>1</v>
      </c>
      <c r="E19" s="40">
        <f>COUNTIFS('My trades'!$C$2:$C$201,'Number of trades exchanged'!$C$19,'My trades'!$E$2:$E$201,'Number of trades exchanged'!E3)</f>
        <v>2</v>
      </c>
      <c r="F19" s="40">
        <f>COUNTIFS('My trades'!$C$2:$C$201,'Number of trades exchanged'!$C$19,'My trades'!$E$2:$E$201,'Number of trades exchanged'!F3)</f>
        <v>0</v>
      </c>
      <c r="G19" s="40">
        <f>COUNTIFS('My trades'!$C$2:$C$201,'Number of trades exchanged'!$C$19,'My trades'!$E$2:$E$201,'Number of trades exchanged'!G3)</f>
        <v>1</v>
      </c>
      <c r="H19" s="40">
        <f>COUNTIFS('My trades'!$C$2:$C$201,'Number of trades exchanged'!$C$19,'My trades'!$E$2:$E$201,'Number of trades exchanged'!H3)</f>
        <v>0</v>
      </c>
      <c r="I19" s="40">
        <f>COUNTIFS('My trades'!$C$2:$C$201,'Number of trades exchanged'!$C$19,'My trades'!$E$2:$E$201,'Number of trades exchanged'!I3)</f>
        <v>1</v>
      </c>
      <c r="J19" s="40">
        <f>COUNTIFS('My trades'!$C$2:$C$201,'Number of trades exchanged'!$C$19,'My trades'!$E$2:$E$201,'Number of trades exchanged'!J3)</f>
        <v>2</v>
      </c>
      <c r="K19" s="40">
        <f>COUNTIFS('My trades'!$C$2:$C$201,'Number of trades exchanged'!$C$19,'My trades'!$E$2:$E$201,'Number of trades exchanged'!K3)</f>
        <v>0</v>
      </c>
      <c r="L19" s="40">
        <f>COUNTIFS('My trades'!$C$2:$C$201,'Number of trades exchanged'!$C$19,'My trades'!$E$2:$E$201,'Number of trades exchanged'!L3)</f>
        <v>1</v>
      </c>
      <c r="M19" s="40">
        <f>COUNTIFS('My trades'!$C$2:$C$201,'Number of trades exchanged'!$C$19,'My trades'!$E$2:$E$201,'Number of trades exchanged'!M3)</f>
        <v>0</v>
      </c>
      <c r="N19" s="40">
        <f t="shared" si="1"/>
        <v>8</v>
      </c>
      <c r="O19" s="2"/>
      <c r="P19" s="2"/>
      <c r="Q19" s="2"/>
      <c r="R19" s="2"/>
      <c r="S19" s="2"/>
      <c r="T19" s="2"/>
      <c r="U19" s="2"/>
      <c r="V19" s="2"/>
      <c r="W19" s="2"/>
      <c r="X19" s="2"/>
      <c r="Y19" s="2"/>
      <c r="Z19" s="2"/>
      <c r="AA19" s="2"/>
      <c r="AB19" s="2"/>
      <c r="AC19" s="2"/>
      <c r="AD19" s="2"/>
      <c r="AE19" s="2"/>
      <c r="AF19" s="2"/>
      <c r="AG19" s="2"/>
      <c r="AH19" s="2"/>
      <c r="AI19" s="2"/>
      <c r="AJ19" s="2"/>
      <c r="AK19" s="2"/>
      <c r="AL19" s="2"/>
      <c r="AM19" s="2"/>
    </row>
    <row r="20" spans="1:39" ht="16.5" thickTop="1" thickBot="1">
      <c r="A20" s="44"/>
      <c r="B20" s="45"/>
      <c r="C20" s="15" t="s">
        <v>62</v>
      </c>
      <c r="D20" s="40">
        <f>COUNTIFS('My trades'!$C$2:$C$201,'Number of trades exchanged'!$C$20,'My trades'!$E$2:$E$201,'Number of trades exchanged'!D3)</f>
        <v>2</v>
      </c>
      <c r="E20" s="40">
        <f>COUNTIFS('My trades'!$C$2:$C$201,'Number of trades exchanged'!$C$20,'My trades'!$E$2:$E$201,'Number of trades exchanged'!E3)</f>
        <v>1</v>
      </c>
      <c r="F20" s="40">
        <f>COUNTIFS('My trades'!$C$2:$C$201,'Number of trades exchanged'!$C$20,'My trades'!$E$2:$E$201,'Number of trades exchanged'!F3)</f>
        <v>3</v>
      </c>
      <c r="G20" s="40">
        <f>COUNTIFS('My trades'!$C$2:$C$201,'Number of trades exchanged'!$C$20,'My trades'!$E$2:$E$201,'Number of trades exchanged'!G3)</f>
        <v>2</v>
      </c>
      <c r="H20" s="40">
        <f>COUNTIFS('My trades'!$C$2:$C$201,'Number of trades exchanged'!$C$20,'My trades'!$E$2:$E$201,'Number of trades exchanged'!H3)</f>
        <v>0</v>
      </c>
      <c r="I20" s="40">
        <f>COUNTIFS('My trades'!$C$2:$C$201,'Number of trades exchanged'!$C$20,'My trades'!$E$2:$E$201,'Number of trades exchanged'!I3)</f>
        <v>1</v>
      </c>
      <c r="J20" s="40">
        <f>COUNTIFS('My trades'!$C$2:$C$201,'Number of trades exchanged'!$C$20,'My trades'!$E$2:$E$201,'Number of trades exchanged'!J3)</f>
        <v>1</v>
      </c>
      <c r="K20" s="40">
        <f>COUNTIFS('My trades'!$C$2:$C$201,'Number of trades exchanged'!$C$20,'My trades'!$E$2:$E$201,'Number of trades exchanged'!K3)</f>
        <v>3</v>
      </c>
      <c r="L20" s="40">
        <f>COUNTIFS('My trades'!$C$2:$C$201,'Number of trades exchanged'!$C$20,'My trades'!$E$2:$E$201,'Number of trades exchanged'!L3)</f>
        <v>0</v>
      </c>
      <c r="M20" s="40">
        <f>COUNTIFS('My trades'!$C$2:$C$201,'Number of trades exchanged'!$C$20,'My trades'!$E$2:$E$201,'Number of trades exchanged'!M3)</f>
        <v>3</v>
      </c>
      <c r="N20" s="40">
        <f t="shared" si="1"/>
        <v>16</v>
      </c>
      <c r="O20" s="2"/>
      <c r="P20" s="5"/>
      <c r="Q20" s="2"/>
      <c r="R20" s="2"/>
      <c r="S20" s="2"/>
      <c r="T20" s="50" t="s">
        <v>275</v>
      </c>
      <c r="U20" s="51"/>
      <c r="V20" s="51"/>
      <c r="W20" s="51"/>
      <c r="X20" s="51"/>
      <c r="Y20" s="52"/>
      <c r="Z20" s="2"/>
      <c r="AA20" s="2"/>
      <c r="AB20" s="2"/>
      <c r="AC20" s="2"/>
      <c r="AD20" s="2"/>
      <c r="AE20" s="2"/>
      <c r="AF20" s="2"/>
      <c r="AG20" s="2"/>
      <c r="AH20" s="2"/>
      <c r="AI20" s="2"/>
      <c r="AJ20" s="2"/>
      <c r="AK20" s="2"/>
      <c r="AL20" s="2"/>
      <c r="AM20" s="2"/>
    </row>
    <row r="21" spans="1:39" ht="12.75" customHeight="1" thickTop="1" thickBot="1">
      <c r="A21" s="46"/>
      <c r="B21" s="47"/>
      <c r="C21" s="15" t="s">
        <v>272</v>
      </c>
      <c r="D21" s="41">
        <f>SUM(D4:D20)</f>
        <v>26</v>
      </c>
      <c r="E21" s="41">
        <f>SUM(E4:E20)</f>
        <v>22</v>
      </c>
      <c r="F21" s="41">
        <f t="shared" ref="F21:K21" si="2">SUM(F4:F20)</f>
        <v>21</v>
      </c>
      <c r="G21" s="41">
        <f t="shared" si="2"/>
        <v>18</v>
      </c>
      <c r="H21" s="41">
        <f t="shared" si="2"/>
        <v>21</v>
      </c>
      <c r="I21" s="41">
        <f t="shared" si="2"/>
        <v>27</v>
      </c>
      <c r="J21" s="41">
        <f t="shared" si="2"/>
        <v>20</v>
      </c>
      <c r="K21" s="41">
        <f t="shared" si="2"/>
        <v>14</v>
      </c>
      <c r="L21" s="41">
        <f t="shared" ref="L21" si="3">SUM(L4:L20)</f>
        <v>15</v>
      </c>
      <c r="M21" s="41">
        <f t="shared" ref="M21" si="4">SUM(M4:M20)</f>
        <v>16</v>
      </c>
      <c r="N21" s="41">
        <f>SUM(N4:N20,)</f>
        <v>200</v>
      </c>
      <c r="O21" s="2"/>
      <c r="P21" s="6"/>
      <c r="Q21" s="6"/>
      <c r="R21" s="6"/>
      <c r="S21" s="2"/>
      <c r="T21" s="53">
        <f>GETPIVOTDATA("Quantity",$Y$5)/200</f>
        <v>0.37</v>
      </c>
      <c r="U21" s="54"/>
      <c r="V21" s="54"/>
      <c r="W21" s="54"/>
      <c r="X21" s="54"/>
      <c r="Y21" s="55"/>
      <c r="Z21" s="2"/>
      <c r="AA21" s="2"/>
      <c r="AB21" s="2"/>
      <c r="AC21" s="2"/>
      <c r="AD21" s="2"/>
      <c r="AE21" s="2"/>
      <c r="AF21" s="2"/>
      <c r="AG21" s="2"/>
      <c r="AH21" s="2"/>
      <c r="AI21" s="2"/>
      <c r="AJ21" s="2"/>
      <c r="AK21" s="2"/>
      <c r="AL21" s="2"/>
      <c r="AM21" s="2"/>
    </row>
    <row r="22" spans="1:39" ht="12.75" customHeight="1" thickTop="1">
      <c r="A22" s="17"/>
      <c r="B22" s="17"/>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1:39" ht="12.75" customHeight="1">
      <c r="A23" s="7"/>
      <c r="B23" s="7"/>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1:39" ht="12.75" customHeight="1">
      <c r="A24" s="7"/>
      <c r="B24" s="7"/>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39" ht="12.75" customHeight="1">
      <c r="A25" s="7"/>
      <c r="B25" s="7"/>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1:39" ht="12.75" customHeight="1">
      <c r="A26" s="7"/>
      <c r="B26" s="7"/>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ht="12.75" customHeight="1">
      <c r="A27" s="7"/>
      <c r="B27" s="7"/>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spans="1:39" ht="12.75" customHeight="1">
      <c r="A28" s="7"/>
      <c r="B28" s="7"/>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spans="1:39" ht="12.75" customHeight="1">
      <c r="A29" s="7"/>
      <c r="B29" s="7"/>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39" ht="12.75" customHeight="1">
      <c r="A30" s="7"/>
      <c r="B30" s="7"/>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1:3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1:3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1:39">
      <c r="A33" s="2"/>
      <c r="B33" s="2"/>
      <c r="C33" s="2"/>
      <c r="D33" s="2"/>
      <c r="E33" s="2"/>
      <c r="F33" s="2"/>
      <c r="G33" s="2"/>
      <c r="H33" s="2"/>
      <c r="I33" s="2"/>
      <c r="J33" s="2"/>
      <c r="K33" s="2"/>
      <c r="L33" s="2"/>
      <c r="M33" s="2"/>
      <c r="N33" s="2"/>
      <c r="O33" s="12"/>
      <c r="P33" s="2"/>
      <c r="Q33" s="2"/>
      <c r="R33" s="2"/>
      <c r="S33" s="2"/>
      <c r="T33" s="2"/>
      <c r="U33" s="2"/>
      <c r="V33" s="2"/>
      <c r="W33" s="2"/>
      <c r="X33" s="2"/>
      <c r="Y33" s="2"/>
      <c r="Z33" s="2"/>
      <c r="AA33" s="2"/>
      <c r="AB33" s="2"/>
      <c r="AC33" s="2"/>
      <c r="AD33" s="2"/>
      <c r="AE33" s="2"/>
      <c r="AF33" s="2"/>
      <c r="AG33" s="2"/>
      <c r="AH33" s="2"/>
      <c r="AI33" s="2"/>
      <c r="AJ33" s="2"/>
      <c r="AK33" s="2"/>
      <c r="AL33" s="2"/>
      <c r="AM33" s="2"/>
    </row>
    <row r="34" spans="1:3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1:39" s="2" customFormat="1"/>
    <row r="36" spans="1:39" s="2" customFormat="1"/>
    <row r="37" spans="1:39" s="2" customFormat="1"/>
    <row r="38" spans="1:39" s="2" customFormat="1"/>
    <row r="39" spans="1:39" s="2" customFormat="1"/>
    <row r="40" spans="1:39" s="2" customFormat="1"/>
    <row r="41" spans="1:39" s="2" customFormat="1"/>
    <row r="42" spans="1:39" s="2" customFormat="1"/>
    <row r="43" spans="1:39" s="2" customFormat="1"/>
    <row r="44" spans="1:39" s="2" customFormat="1"/>
    <row r="45" spans="1:39" s="2" customFormat="1"/>
    <row r="46" spans="1:39" s="2" customFormat="1"/>
    <row r="47" spans="1:39" s="2" customFormat="1"/>
    <row r="48" spans="1:39"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sheetData>
  <mergeCells count="6">
    <mergeCell ref="A3:B21"/>
    <mergeCell ref="A1:N2"/>
    <mergeCell ref="T20:Y20"/>
    <mergeCell ref="T21:Y21"/>
    <mergeCell ref="T15:Y15"/>
    <mergeCell ref="T16:Y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exchanges</vt:lpstr>
      <vt:lpstr>Profit insights</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VG Rig</dc:creator>
  <cp:keywords/>
  <dc:description/>
  <cp:lastModifiedBy>Emanuele Sulas</cp:lastModifiedBy>
  <cp:revision/>
  <dcterms:created xsi:type="dcterms:W3CDTF">2023-05-26T15:43:04Z</dcterms:created>
  <dcterms:modified xsi:type="dcterms:W3CDTF">2023-11-04T09:56:39Z</dcterms:modified>
  <cp:category/>
  <cp:contentStatus/>
</cp:coreProperties>
</file>