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27" i="1"/>
  <c r="K23" i="1"/>
  <c r="K24" i="1"/>
  <c r="K25" i="1"/>
  <c r="K26" i="1"/>
  <c r="K22" i="1"/>
  <c r="K20" i="1"/>
  <c r="K21" i="1"/>
  <c r="K19" i="1"/>
  <c r="K18" i="1"/>
  <c r="L28" i="1"/>
  <c r="L29" i="1"/>
  <c r="L30" i="1"/>
  <c r="L31" i="1"/>
  <c r="L32" i="1"/>
  <c r="L33" i="1"/>
  <c r="L27" i="1"/>
  <c r="L23" i="1"/>
  <c r="L24" i="1"/>
  <c r="L25" i="1"/>
  <c r="L26" i="1"/>
  <c r="L22" i="1"/>
  <c r="L14" i="1"/>
  <c r="L15" i="1"/>
  <c r="L16" i="1"/>
  <c r="L17" i="1"/>
  <c r="L20" i="1"/>
  <c r="L21" i="1"/>
  <c r="L19" i="1"/>
  <c r="F27" i="1"/>
  <c r="F22" i="1"/>
  <c r="F19" i="1" l="1"/>
  <c r="F6" i="1" l="1"/>
  <c r="L7" i="1" s="1"/>
  <c r="F13" i="1"/>
  <c r="L13" i="1" s="1"/>
  <c r="F10" i="1"/>
  <c r="F5" i="1"/>
  <c r="L5" i="1" s="1"/>
  <c r="F9" i="1"/>
  <c r="L9" i="1" s="1"/>
  <c r="F18" i="1"/>
  <c r="L18" i="1" s="1"/>
  <c r="F4" i="1"/>
  <c r="L4" i="1" s="1"/>
  <c r="C5" i="1"/>
  <c r="K6" i="1" s="1"/>
  <c r="C9" i="1"/>
  <c r="C18" i="1"/>
  <c r="C4" i="1"/>
  <c r="K4" i="1" s="1"/>
  <c r="K10" i="1" l="1"/>
  <c r="K11" i="1"/>
  <c r="K12" i="1"/>
  <c r="L10" i="1"/>
  <c r="K5" i="1"/>
  <c r="L12" i="1"/>
  <c r="L11" i="1"/>
  <c r="L6" i="1"/>
  <c r="L8" i="1"/>
  <c r="K9" i="1"/>
  <c r="K8" i="1"/>
  <c r="K17" i="1"/>
  <c r="K7" i="1"/>
  <c r="K16" i="1"/>
  <c r="K15" i="1"/>
  <c r="K14" i="1"/>
  <c r="K13" i="1"/>
</calcChain>
</file>

<file path=xl/sharedStrings.xml><?xml version="1.0" encoding="utf-8"?>
<sst xmlns="http://schemas.openxmlformats.org/spreadsheetml/2006/main" count="12" uniqueCount="10">
  <si>
    <t>n</t>
  </si>
  <si>
    <t>l</t>
  </si>
  <si>
    <t>THEORETICAL PREVISIONS</t>
  </si>
  <si>
    <t>energy(Ry)</t>
  </si>
  <si>
    <t>mean radius (a0)</t>
  </si>
  <si>
    <t>simulation outcome</t>
  </si>
  <si>
    <t>%energy_error</t>
  </si>
  <si>
    <t>%radius_error</t>
  </si>
  <si>
    <t>m</t>
  </si>
  <si>
    <t>calculus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</si>
</sst>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5">
    <xf numFmtId="0" fontId="0" fillId="0" borderId="0" xfId="0"/>
    <xf numFmtId="0" fontId="1" fillId="2" borderId="10" xfId="1" applyBorder="1" applyAlignment="1">
      <alignment horizontal="center" vertical="center"/>
    </xf>
    <xf numFmtId="2" fontId="1" fillId="2" borderId="11" xfId="1" applyNumberForma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0" fillId="0" borderId="0" xfId="0" applyAlignment="1"/>
    <xf numFmtId="0" fontId="1" fillId="3" borderId="0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2" fillId="5" borderId="10" xfId="4" applyBorder="1" applyAlignment="1">
      <alignment horizontal="center" vertical="center"/>
    </xf>
    <xf numFmtId="0" fontId="2" fillId="5" borderId="11" xfId="4" applyBorder="1" applyAlignment="1">
      <alignment horizontal="center" vertical="center"/>
    </xf>
    <xf numFmtId="0" fontId="2" fillId="5" borderId="1" xfId="4" applyBorder="1"/>
    <xf numFmtId="0" fontId="2" fillId="5" borderId="2" xfId="4" applyBorder="1"/>
    <xf numFmtId="0" fontId="2" fillId="5" borderId="3" xfId="4" applyBorder="1"/>
    <xf numFmtId="0" fontId="2" fillId="5" borderId="0" xfId="4" applyBorder="1" applyAlignment="1">
      <alignment horizontal="center" vertical="center"/>
    </xf>
    <xf numFmtId="165" fontId="1" fillId="7" borderId="9" xfId="6" applyNumberFormat="1" applyBorder="1"/>
    <xf numFmtId="165" fontId="1" fillId="6" borderId="4" xfId="5" applyNumberFormat="1" applyBorder="1"/>
    <xf numFmtId="165" fontId="1" fillId="7" borderId="4" xfId="6" applyNumberFormat="1" applyBorder="1"/>
    <xf numFmtId="165" fontId="1" fillId="7" borderId="6" xfId="6" applyNumberFormat="1" applyBorder="1"/>
    <xf numFmtId="165" fontId="1" fillId="7" borderId="1" xfId="6" applyNumberFormat="1" applyBorder="1"/>
    <xf numFmtId="0" fontId="0" fillId="0" borderId="4" xfId="0" applyBorder="1"/>
    <xf numFmtId="0" fontId="0" fillId="0" borderId="0" xfId="0" applyBorder="1"/>
    <xf numFmtId="0" fontId="1" fillId="3" borderId="7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2" fontId="1" fillId="3" borderId="5" xfId="2" applyNumberFormat="1" applyBorder="1" applyAlignment="1">
      <alignment horizontal="center" vertical="center"/>
    </xf>
    <xf numFmtId="2" fontId="1" fillId="3" borderId="8" xfId="2" applyNumberFormat="1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4" xfId="6" applyBorder="1" applyAlignment="1">
      <alignment horizontal="center" vertical="center"/>
    </xf>
    <xf numFmtId="0" fontId="1" fillId="7" borderId="6" xfId="6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2" fontId="1" fillId="4" borderId="5" xfId="3" applyNumberFormat="1" applyBorder="1" applyAlignment="1">
      <alignment horizontal="center" vertical="center"/>
    </xf>
    <xf numFmtId="2" fontId="1" fillId="4" borderId="8" xfId="3" applyNumberFormat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8" borderId="2" xfId="3" applyFill="1" applyBorder="1" applyAlignment="1">
      <alignment horizontal="center" vertical="center"/>
    </xf>
    <xf numFmtId="0" fontId="1" fillId="8" borderId="0" xfId="3" applyFill="1" applyBorder="1" applyAlignment="1">
      <alignment horizontal="center" vertical="center"/>
    </xf>
    <xf numFmtId="0" fontId="1" fillId="8" borderId="0" xfId="3" applyFill="1" applyBorder="1" applyAlignment="1">
      <alignment horizontal="center" vertical="center"/>
    </xf>
    <xf numFmtId="0" fontId="1" fillId="8" borderId="7" xfId="3" applyFill="1" applyBorder="1" applyAlignment="1">
      <alignment horizontal="center" vertical="center"/>
    </xf>
    <xf numFmtId="1" fontId="1" fillId="7" borderId="12" xfId="6" applyNumberFormat="1" applyBorder="1"/>
    <xf numFmtId="1" fontId="1" fillId="6" borderId="4" xfId="5" applyNumberFormat="1" applyBorder="1"/>
    <xf numFmtId="1" fontId="1" fillId="7" borderId="4" xfId="6" applyNumberFormat="1" applyBorder="1"/>
    <xf numFmtId="1" fontId="1" fillId="7" borderId="13" xfId="6" applyNumberFormat="1" applyBorder="1"/>
    <xf numFmtId="0" fontId="1" fillId="8" borderId="7" xfId="3" applyFill="1" applyBorder="1" applyAlignment="1">
      <alignment horizontal="center" vertical="center"/>
    </xf>
    <xf numFmtId="1" fontId="1" fillId="6" borderId="6" xfId="5" applyNumberFormat="1" applyBorder="1"/>
    <xf numFmtId="2" fontId="1" fillId="2" borderId="10" xfId="1" applyNumberFormat="1" applyBorder="1" applyAlignment="1">
      <alignment horizontal="right" vertical="center"/>
    </xf>
    <xf numFmtId="2" fontId="1" fillId="2" borderId="11" xfId="1" applyNumberFormat="1" applyBorder="1" applyAlignment="1">
      <alignment horizontal="right" vertical="center"/>
    </xf>
    <xf numFmtId="2" fontId="1" fillId="3" borderId="0" xfId="2" applyNumberFormat="1" applyBorder="1" applyAlignment="1">
      <alignment horizontal="right" vertical="center"/>
    </xf>
    <xf numFmtId="2" fontId="1" fillId="3" borderId="5" xfId="2" applyNumberFormat="1" applyBorder="1" applyAlignment="1">
      <alignment horizontal="right" vertical="center"/>
    </xf>
    <xf numFmtId="2" fontId="1" fillId="3" borderId="7" xfId="2" applyNumberFormat="1" applyBorder="1" applyAlignment="1">
      <alignment horizontal="right" vertical="center"/>
    </xf>
    <xf numFmtId="2" fontId="1" fillId="3" borderId="8" xfId="2" applyNumberFormat="1" applyBorder="1" applyAlignment="1">
      <alignment horizontal="right" vertical="center"/>
    </xf>
    <xf numFmtId="2" fontId="1" fillId="4" borderId="0" xfId="3" applyNumberFormat="1" applyBorder="1" applyAlignment="1">
      <alignment horizontal="right" vertical="center"/>
    </xf>
    <xf numFmtId="2" fontId="1" fillId="4" borderId="5" xfId="3" applyNumberFormat="1" applyBorder="1" applyAlignment="1">
      <alignment horizontal="right" vertical="center"/>
    </xf>
    <xf numFmtId="2" fontId="1" fillId="4" borderId="7" xfId="3" applyNumberFormat="1" applyBorder="1" applyAlignment="1">
      <alignment horizontal="right" vertical="center"/>
    </xf>
    <xf numFmtId="2" fontId="1" fillId="4" borderId="8" xfId="3" applyNumberFormat="1" applyBorder="1" applyAlignment="1">
      <alignment horizontal="right" vertical="center"/>
    </xf>
    <xf numFmtId="2" fontId="1" fillId="8" borderId="0" xfId="3" applyNumberFormat="1" applyFill="1" applyBorder="1" applyAlignment="1">
      <alignment horizontal="right" vertical="center"/>
    </xf>
    <xf numFmtId="2" fontId="1" fillId="8" borderId="5" xfId="3" applyNumberFormat="1" applyFill="1" applyBorder="1" applyAlignment="1">
      <alignment horizontal="right" vertical="center"/>
    </xf>
    <xf numFmtId="2" fontId="1" fillId="8" borderId="7" xfId="3" applyNumberFormat="1" applyFill="1" applyBorder="1" applyAlignment="1">
      <alignment horizontal="right" vertical="center"/>
    </xf>
    <xf numFmtId="2" fontId="1" fillId="8" borderId="8" xfId="3" applyNumberFormat="1" applyFill="1" applyBorder="1" applyAlignment="1">
      <alignment horizontal="right" vertical="center"/>
    </xf>
    <xf numFmtId="0" fontId="1" fillId="3" borderId="5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2" fontId="1" fillId="4" borderId="3" xfId="3" applyNumberFormat="1" applyBorder="1" applyAlignment="1">
      <alignment horizontal="center" vertical="center"/>
    </xf>
    <xf numFmtId="2" fontId="1" fillId="8" borderId="5" xfId="3" applyNumberFormat="1" applyFill="1" applyBorder="1" applyAlignment="1">
      <alignment horizontal="center" vertical="center"/>
    </xf>
    <xf numFmtId="2" fontId="1" fillId="8" borderId="8" xfId="3" applyNumberFormat="1" applyFill="1" applyBorder="1" applyAlignment="1">
      <alignment horizontal="center" vertical="center"/>
    </xf>
    <xf numFmtId="2" fontId="1" fillId="8" borderId="3" xfId="3" applyNumberFormat="1" applyFill="1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2" fontId="1" fillId="3" borderId="7" xfId="2" applyNumberFormat="1" applyFont="1" applyBorder="1" applyAlignment="1">
      <alignment horizontal="right" vertical="center"/>
    </xf>
    <xf numFmtId="164" fontId="1" fillId="6" borderId="4" xfId="5" applyNumberFormat="1" applyBorder="1"/>
    <xf numFmtId="165" fontId="1" fillId="7" borderId="3" xfId="6" applyNumberFormat="1" applyBorder="1" applyAlignment="1">
      <alignment horizontal="center" vertical="center"/>
    </xf>
    <xf numFmtId="165" fontId="1" fillId="7" borderId="5" xfId="6" applyNumberFormat="1" applyBorder="1" applyAlignment="1">
      <alignment horizontal="center" vertical="center"/>
    </xf>
    <xf numFmtId="165" fontId="1" fillId="7" borderId="8" xfId="6" applyNumberFormat="1" applyBorder="1" applyAlignment="1">
      <alignment horizontal="center" vertical="center"/>
    </xf>
    <xf numFmtId="165" fontId="1" fillId="6" borderId="3" xfId="5" applyNumberFormat="1" applyBorder="1" applyAlignment="1">
      <alignment horizontal="center" vertical="center"/>
    </xf>
    <xf numFmtId="165" fontId="1" fillId="6" borderId="5" xfId="5" applyNumberFormat="1" applyBorder="1" applyAlignment="1">
      <alignment horizontal="center" vertical="center"/>
    </xf>
    <xf numFmtId="165" fontId="1" fillId="6" borderId="8" xfId="5" applyNumberFormat="1" applyBorder="1" applyAlignment="1">
      <alignment horizontal="center" vertical="center"/>
    </xf>
    <xf numFmtId="165" fontId="1" fillId="7" borderId="11" xfId="6" applyNumberFormat="1" applyBorder="1" applyAlignment="1">
      <alignment horizontal="center" vertical="center"/>
    </xf>
    <xf numFmtId="164" fontId="1" fillId="6" borderId="6" xfId="5" applyNumberFormat="1" applyBorder="1"/>
  </cellXfs>
  <cellStyles count="7">
    <cellStyle name="20% - Colore 1" xfId="1" builtinId="30"/>
    <cellStyle name="20% - Colore 2" xfId="2" builtinId="34"/>
    <cellStyle name="20% - Colore 4" xfId="3" builtinId="42"/>
    <cellStyle name="20% - Colore 6" xfId="5" builtinId="50"/>
    <cellStyle name="40% - Colore 6" xfId="6" builtinId="51"/>
    <cellStyle name="Colore 5" xfId="4" builtinId="45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abSelected="1" topLeftCell="D1" workbookViewId="0">
      <selection activeCell="G2" sqref="G2"/>
    </sheetView>
  </sheetViews>
  <sheetFormatPr defaultRowHeight="15" x14ac:dyDescent="0.25"/>
  <cols>
    <col min="3" max="3" width="15.85546875" bestFit="1" customWidth="1"/>
    <col min="5" max="5" width="12.7109375" bestFit="1" customWidth="1"/>
    <col min="6" max="6" width="15.85546875" bestFit="1" customWidth="1"/>
    <col min="7" max="7" width="17" bestFit="1" customWidth="1"/>
    <col min="8" max="8" width="6.5703125" customWidth="1"/>
    <col min="9" max="9" width="11.140625" customWidth="1"/>
    <col min="10" max="10" width="18.85546875" bestFit="1" customWidth="1"/>
    <col min="11" max="11" width="14.28515625" bestFit="1" customWidth="1"/>
    <col min="12" max="12" width="14.7109375" bestFit="1" customWidth="1"/>
  </cols>
  <sheetData>
    <row r="2" spans="2:13" x14ac:dyDescent="0.25">
      <c r="B2" s="4" t="s">
        <v>2</v>
      </c>
      <c r="C2" s="4"/>
      <c r="D2" s="4"/>
      <c r="E2" s="4"/>
      <c r="I2" t="s">
        <v>5</v>
      </c>
    </row>
    <row r="3" spans="2:13" x14ac:dyDescent="0.25">
      <c r="B3" s="9" t="s">
        <v>0</v>
      </c>
      <c r="C3" s="11" t="s">
        <v>3</v>
      </c>
      <c r="D3" s="11" t="s">
        <v>1</v>
      </c>
      <c r="E3" s="11" t="s">
        <v>8</v>
      </c>
      <c r="F3" s="12" t="s">
        <v>4</v>
      </c>
      <c r="H3" s="16" t="s">
        <v>9</v>
      </c>
      <c r="I3" s="13" t="s">
        <v>3</v>
      </c>
      <c r="J3" s="14" t="s">
        <v>4</v>
      </c>
      <c r="K3" s="14" t="s">
        <v>6</v>
      </c>
      <c r="L3" s="15" t="s">
        <v>7</v>
      </c>
    </row>
    <row r="4" spans="2:13" x14ac:dyDescent="0.25">
      <c r="B4" s="10">
        <v>1</v>
      </c>
      <c r="C4" s="83">
        <f>-1/B4^2</f>
        <v>-1</v>
      </c>
      <c r="D4" s="1">
        <v>0</v>
      </c>
      <c r="E4" s="1">
        <v>0</v>
      </c>
      <c r="F4" s="2">
        <f>B4^2*(1+0.5*(1-D4*(D4+1)/B4^2))</f>
        <v>1.5</v>
      </c>
      <c r="H4" s="46">
        <v>1</v>
      </c>
      <c r="I4" s="17">
        <v>-0.97080880083566001</v>
      </c>
      <c r="J4" s="52">
        <v>1.5429082881512</v>
      </c>
      <c r="K4" s="52">
        <f>ABS((C4-I4)/C4)*100</f>
        <v>2.9191199164339987</v>
      </c>
      <c r="L4" s="53">
        <f>ABS((F4-J4)/F4)*100</f>
        <v>2.8605525434133305</v>
      </c>
    </row>
    <row r="5" spans="2:13" x14ac:dyDescent="0.25">
      <c r="B5" s="29">
        <v>2</v>
      </c>
      <c r="C5" s="80">
        <f>-1/B5^2</f>
        <v>-0.25</v>
      </c>
      <c r="D5" s="1">
        <v>0</v>
      </c>
      <c r="E5" s="1">
        <v>0</v>
      </c>
      <c r="F5" s="2">
        <f>B5^2*(1+0.5*(1-D5*(D5+1)/B5^2))</f>
        <v>6</v>
      </c>
      <c r="H5" s="47">
        <v>2</v>
      </c>
      <c r="I5" s="18">
        <v>-0.247275535283183</v>
      </c>
      <c r="J5" s="52">
        <v>6.1782105661131501</v>
      </c>
      <c r="K5" s="52">
        <f>ABS(($C$5-I5)/$C$5)*100</f>
        <v>1.0897858867268018</v>
      </c>
      <c r="L5" s="53">
        <f>ABS((F5-J5)/F5)*100</f>
        <v>2.9701761018858353</v>
      </c>
    </row>
    <row r="6" spans="2:13" x14ac:dyDescent="0.25">
      <c r="B6" s="29"/>
      <c r="C6" s="81"/>
      <c r="D6" s="34">
        <v>1</v>
      </c>
      <c r="E6" s="3">
        <v>-1</v>
      </c>
      <c r="F6" s="27">
        <f>B5^2*(1+0.5*(1-D6*(D6+1)/B5^2))</f>
        <v>5</v>
      </c>
      <c r="H6" s="47">
        <v>4</v>
      </c>
      <c r="I6" s="18">
        <v>-0.25080518074166502</v>
      </c>
      <c r="J6" s="54">
        <v>5.0877871303817797</v>
      </c>
      <c r="K6" s="54">
        <f>ABS(($C$5-I6)/$C$5)*100</f>
        <v>0.32207229666600945</v>
      </c>
      <c r="L6" s="55">
        <f>ABS((F$6-J6)/F$6)*100</f>
        <v>1.7557426076355929</v>
      </c>
    </row>
    <row r="7" spans="2:13" x14ac:dyDescent="0.25">
      <c r="B7" s="29"/>
      <c r="C7" s="81"/>
      <c r="D7" s="34"/>
      <c r="E7" s="3">
        <v>0</v>
      </c>
      <c r="F7" s="27"/>
      <c r="H7" s="47">
        <v>5</v>
      </c>
      <c r="I7" s="18">
        <v>-0.250805180741697</v>
      </c>
      <c r="J7" s="54">
        <v>5.08778713038242</v>
      </c>
      <c r="K7" s="54">
        <f t="shared" ref="K7" si="0">ABS(($C$5-I7)/$C$5)*100</f>
        <v>0.32207229667879922</v>
      </c>
      <c r="L7" s="55">
        <f t="shared" ref="L7" si="1">ABS((F$6-J7)/F$6)*100</f>
        <v>1.7557426076484008</v>
      </c>
    </row>
    <row r="8" spans="2:13" x14ac:dyDescent="0.25">
      <c r="B8" s="30"/>
      <c r="C8" s="82"/>
      <c r="D8" s="35"/>
      <c r="E8" s="6">
        <v>1</v>
      </c>
      <c r="F8" s="28"/>
      <c r="H8" s="47">
        <v>6</v>
      </c>
      <c r="I8" s="18">
        <v>-0.25080518074166502</v>
      </c>
      <c r="J8" s="56">
        <v>5.0877871303817797</v>
      </c>
      <c r="K8" s="56">
        <f>ABS(($C$5-I8)/$C$5)*100</f>
        <v>0.32207229666600945</v>
      </c>
      <c r="L8" s="57">
        <f>ABS((F$6-J8)/F$6)*100</f>
        <v>1.7557426076355929</v>
      </c>
    </row>
    <row r="9" spans="2:13" x14ac:dyDescent="0.25">
      <c r="B9" s="31">
        <v>3</v>
      </c>
      <c r="C9" s="77">
        <f>-1/B9^2</f>
        <v>-0.1111111111111111</v>
      </c>
      <c r="D9" s="1">
        <v>0</v>
      </c>
      <c r="E9" s="1">
        <v>0</v>
      </c>
      <c r="F9" s="2">
        <f>B9^2*(1+0.5*(1-D9*(D9+1)/B9^2))</f>
        <v>13.5</v>
      </c>
      <c r="H9" s="48">
        <v>3</v>
      </c>
      <c r="I9" s="21">
        <v>-9.9626678529807403E-2</v>
      </c>
      <c r="J9" s="52">
        <v>13.981430123308501</v>
      </c>
      <c r="K9" s="52">
        <f>ABS(($C$9-I9)/$C$9)*100</f>
        <v>10.335989323173331</v>
      </c>
      <c r="L9" s="53">
        <f>ABS((F9-J9)/F9)*100</f>
        <v>3.5661490615444498</v>
      </c>
      <c r="M9" s="22"/>
    </row>
    <row r="10" spans="2:13" x14ac:dyDescent="0.25">
      <c r="B10" s="32"/>
      <c r="C10" s="78"/>
      <c r="D10" s="34">
        <v>1</v>
      </c>
      <c r="E10" s="3">
        <v>-1</v>
      </c>
      <c r="F10" s="27">
        <f>B9^2*(1+0.5*(1-D10*(D10+1)/B9^2))</f>
        <v>12.5</v>
      </c>
      <c r="H10" s="49">
        <v>7</v>
      </c>
      <c r="I10" s="19">
        <v>-0.111102153080887</v>
      </c>
      <c r="J10" s="54">
        <v>12.9405719363768</v>
      </c>
      <c r="K10" s="54">
        <f t="shared" ref="K10:K11" si="2">ABS(($C$9-I10)/$C$9)*100</f>
        <v>8.0622272016939167E-3</v>
      </c>
      <c r="L10" s="54">
        <f t="shared" ref="L10" si="3">ABS((F$10-J10)/F$10)*100</f>
        <v>3.5245754910144025</v>
      </c>
      <c r="M10" s="22"/>
    </row>
    <row r="11" spans="2:13" x14ac:dyDescent="0.25">
      <c r="B11" s="32"/>
      <c r="C11" s="78"/>
      <c r="D11" s="34"/>
      <c r="E11" s="3">
        <v>0</v>
      </c>
      <c r="F11" s="27"/>
      <c r="H11" s="49">
        <v>8</v>
      </c>
      <c r="I11" s="19">
        <v>-0.11110215308089801</v>
      </c>
      <c r="J11" s="54">
        <v>12.940571936378101</v>
      </c>
      <c r="K11" s="54">
        <f t="shared" si="2"/>
        <v>8.0622271917893396E-3</v>
      </c>
      <c r="L11" s="55">
        <f t="shared" ref="L11:L12" si="4">ABS((F$10-J11)/F$10)*100</f>
        <v>3.5245754910248053</v>
      </c>
    </row>
    <row r="12" spans="2:13" x14ac:dyDescent="0.25">
      <c r="B12" s="32"/>
      <c r="C12" s="78"/>
      <c r="D12" s="35"/>
      <c r="E12" s="24">
        <v>1</v>
      </c>
      <c r="F12" s="28"/>
      <c r="H12" s="49">
        <v>9</v>
      </c>
      <c r="I12" s="19">
        <v>-0.11110215308089499</v>
      </c>
      <c r="J12" s="75">
        <v>12.940571936377699</v>
      </c>
      <c r="K12" s="56">
        <f t="shared" ref="K12:K17" si="5">ABS(($C$9-I12)/$C$9)*100</f>
        <v>8.0622271944996715E-3</v>
      </c>
      <c r="L12" s="57">
        <f t="shared" si="4"/>
        <v>3.5245754910215936</v>
      </c>
    </row>
    <row r="13" spans="2:13" x14ac:dyDescent="0.25">
      <c r="B13" s="32"/>
      <c r="C13" s="78"/>
      <c r="D13" s="36">
        <v>2</v>
      </c>
      <c r="E13" s="7">
        <v>-2</v>
      </c>
      <c r="F13" s="39">
        <f>B9^2*(1+0.5*(1-D13*(D13+1)/B9^2))</f>
        <v>10.5</v>
      </c>
      <c r="H13" s="49">
        <v>10</v>
      </c>
      <c r="I13" s="19">
        <v>-0.11077374175320299</v>
      </c>
      <c r="J13" s="58">
        <v>11.0782833701454</v>
      </c>
      <c r="K13" s="58">
        <f t="shared" si="5"/>
        <v>0.30363242211729896</v>
      </c>
      <c r="L13" s="59">
        <f>ABS((F$13-J13)/F$13)*100</f>
        <v>5.507460668051424</v>
      </c>
    </row>
    <row r="14" spans="2:13" x14ac:dyDescent="0.25">
      <c r="B14" s="32"/>
      <c r="C14" s="78"/>
      <c r="D14" s="36"/>
      <c r="E14" s="7">
        <v>-1</v>
      </c>
      <c r="F14" s="39"/>
      <c r="H14" s="49">
        <v>11</v>
      </c>
      <c r="I14" s="19">
        <v>-0.11076917374153</v>
      </c>
      <c r="J14" s="58">
        <v>11.1270693614647</v>
      </c>
      <c r="K14" s="58">
        <f>ABS(($C$9-I10)/$C$9)*100</f>
        <v>8.0622272016939167E-3</v>
      </c>
      <c r="L14" s="59">
        <f t="shared" ref="L14:L17" si="6">ABS((F$13-J14)/F$13)*100</f>
        <v>5.9720891568066721</v>
      </c>
    </row>
    <row r="15" spans="2:13" x14ac:dyDescent="0.25">
      <c r="B15" s="32"/>
      <c r="C15" s="78"/>
      <c r="D15" s="36"/>
      <c r="E15" s="7">
        <v>0</v>
      </c>
      <c r="F15" s="39"/>
      <c r="H15" s="48">
        <v>12</v>
      </c>
      <c r="I15" s="19">
        <v>-0.110783445439586</v>
      </c>
      <c r="J15" s="58">
        <v>11.0306244168719</v>
      </c>
      <c r="K15" s="58">
        <f t="shared" si="5"/>
        <v>0.29489910437259376</v>
      </c>
      <c r="L15" s="59">
        <f t="shared" si="6"/>
        <v>5.0535658749704764</v>
      </c>
    </row>
    <row r="16" spans="2:13" x14ac:dyDescent="0.25">
      <c r="B16" s="32"/>
      <c r="C16" s="78"/>
      <c r="D16" s="36"/>
      <c r="E16" s="7">
        <v>1</v>
      </c>
      <c r="F16" s="39"/>
      <c r="H16" s="49">
        <v>13</v>
      </c>
      <c r="I16" s="19">
        <v>-0.110769173741528</v>
      </c>
      <c r="J16" s="58">
        <v>11.1270693614645</v>
      </c>
      <c r="K16" s="58">
        <f t="shared" si="5"/>
        <v>0.30774363262479065</v>
      </c>
      <c r="L16" s="59">
        <f t="shared" si="6"/>
        <v>5.9720891568047589</v>
      </c>
    </row>
    <row r="17" spans="2:12" x14ac:dyDescent="0.25">
      <c r="B17" s="33"/>
      <c r="C17" s="79"/>
      <c r="D17" s="37"/>
      <c r="E17" s="8">
        <v>2</v>
      </c>
      <c r="F17" s="40"/>
      <c r="H17" s="49">
        <v>14</v>
      </c>
      <c r="I17" s="20">
        <v>-0.110773741753195</v>
      </c>
      <c r="J17" s="60">
        <v>11.078283370144201</v>
      </c>
      <c r="K17" s="60">
        <f t="shared" si="5"/>
        <v>0.30363242212449321</v>
      </c>
      <c r="L17" s="59">
        <f t="shared" si="6"/>
        <v>5.5074606680400047</v>
      </c>
    </row>
    <row r="18" spans="2:12" x14ac:dyDescent="0.25">
      <c r="B18" s="38">
        <v>4</v>
      </c>
      <c r="C18" s="72">
        <f>-1/B18^2</f>
        <v>-6.25E-2</v>
      </c>
      <c r="D18" s="1">
        <v>0</v>
      </c>
      <c r="E18" s="1">
        <v>0</v>
      </c>
      <c r="F18" s="2">
        <f>B18^2*(1+0.5*(1-D18*(D18+1)/B18^2))</f>
        <v>24</v>
      </c>
      <c r="H18" s="47">
        <v>15</v>
      </c>
      <c r="I18" s="76">
        <v>-5.25129753653703E-2</v>
      </c>
      <c r="J18" s="52">
        <v>19.822709040695798</v>
      </c>
      <c r="K18" s="52">
        <f>ABS(($C$18-I18)/$C$18)*100</f>
        <v>15.97923941540752</v>
      </c>
      <c r="L18" s="53">
        <f>ABS((F18-J18)/F18)*100</f>
        <v>17.40537899710084</v>
      </c>
    </row>
    <row r="19" spans="2:12" x14ac:dyDescent="0.25">
      <c r="B19" s="29"/>
      <c r="C19" s="73"/>
      <c r="D19" s="34">
        <v>1</v>
      </c>
      <c r="E19" s="5">
        <v>-1</v>
      </c>
      <c r="F19" s="66">
        <f>B$18^2*(1+0.5*(1-D$19*(D$19+1)/B$18^2))</f>
        <v>23</v>
      </c>
      <c r="H19" s="47">
        <v>16</v>
      </c>
      <c r="I19" s="76">
        <v>-5.5041213346743202E-2</v>
      </c>
      <c r="J19" s="54">
        <v>19.074596320554299</v>
      </c>
      <c r="K19" s="54">
        <f>ABS(($C$18-I19)/$C$18)*100</f>
        <v>11.934058645210877</v>
      </c>
      <c r="L19" s="55">
        <f>ABS((F$19-J19)/F$19)*100</f>
        <v>17.066972519329134</v>
      </c>
    </row>
    <row r="20" spans="2:12" x14ac:dyDescent="0.25">
      <c r="B20" s="29"/>
      <c r="C20" s="73"/>
      <c r="D20" s="34"/>
      <c r="E20" s="5">
        <v>0</v>
      </c>
      <c r="F20" s="66"/>
      <c r="H20" s="47">
        <v>17</v>
      </c>
      <c r="I20" s="76">
        <v>-5.50412459364771E-2</v>
      </c>
      <c r="J20" s="54">
        <v>19.074585532372399</v>
      </c>
      <c r="K20" s="54">
        <f t="shared" ref="K20:K21" si="7">ABS(($C$18-I20)/$C$18)*100</f>
        <v>11.93400650163664</v>
      </c>
      <c r="L20" s="55">
        <f t="shared" ref="L20:L21" si="8">ABS((F$19-J20)/F$19)*100</f>
        <v>17.067019424467826</v>
      </c>
    </row>
    <row r="21" spans="2:12" x14ac:dyDescent="0.25">
      <c r="B21" s="29"/>
      <c r="C21" s="73"/>
      <c r="D21" s="35"/>
      <c r="E21" s="6">
        <v>1</v>
      </c>
      <c r="F21" s="67"/>
      <c r="G21" s="23"/>
      <c r="H21" s="47">
        <v>18</v>
      </c>
      <c r="I21" s="76">
        <v>-5.5041213283136298E-2</v>
      </c>
      <c r="J21" s="56">
        <v>19.074596266880501</v>
      </c>
      <c r="K21" s="56">
        <f t="shared" si="7"/>
        <v>11.934058746981924</v>
      </c>
      <c r="L21" s="57">
        <f t="shared" si="8"/>
        <v>17.06697275269347</v>
      </c>
    </row>
    <row r="22" spans="2:12" x14ac:dyDescent="0.25">
      <c r="B22" s="29"/>
      <c r="C22" s="73"/>
      <c r="D22" s="41">
        <v>2</v>
      </c>
      <c r="E22" s="25">
        <v>-2</v>
      </c>
      <c r="F22" s="68">
        <f>B18^2*(1+0.5*(1-D22*(D22+1)/B18^2))</f>
        <v>21</v>
      </c>
      <c r="G22" s="23"/>
      <c r="H22" s="47">
        <v>19</v>
      </c>
      <c r="I22" s="76">
        <v>-5.7562431092577498E-2</v>
      </c>
      <c r="J22" s="58">
        <v>18.173503357668402</v>
      </c>
      <c r="K22" s="58">
        <f>ABS(($C$18-I22)/$C$18)*100</f>
        <v>7.9001102518760025</v>
      </c>
      <c r="L22" s="59">
        <f>ABS((F$22-J22)/F$22)*100</f>
        <v>13.459507820626659</v>
      </c>
    </row>
    <row r="23" spans="2:12" x14ac:dyDescent="0.25">
      <c r="B23" s="29"/>
      <c r="C23" s="73"/>
      <c r="D23" s="36"/>
      <c r="E23" s="25">
        <v>-1</v>
      </c>
      <c r="F23" s="39"/>
      <c r="H23" s="47">
        <v>20</v>
      </c>
      <c r="I23" s="76">
        <v>-5.86149388190094E-2</v>
      </c>
      <c r="J23" s="58">
        <v>18.7330331776107</v>
      </c>
      <c r="K23" s="58">
        <f t="shared" ref="K23:K26" si="9">ABS(($C$18-I23)/$C$18)*100</f>
        <v>6.2160978895849599</v>
      </c>
      <c r="L23" s="59">
        <f t="shared" ref="L23:L26" si="10">ABS((F$22-J23)/F$22)*100</f>
        <v>10.795080106615714</v>
      </c>
    </row>
    <row r="24" spans="2:12" x14ac:dyDescent="0.25">
      <c r="B24" s="29"/>
      <c r="C24" s="73"/>
      <c r="D24" s="36"/>
      <c r="E24" s="25">
        <v>0</v>
      </c>
      <c r="F24" s="39"/>
      <c r="H24" s="47">
        <v>21</v>
      </c>
      <c r="I24" s="76">
        <v>-5.5275661163010803E-2</v>
      </c>
      <c r="J24" s="58">
        <v>17.283515828344498</v>
      </c>
      <c r="K24" s="58">
        <f t="shared" si="9"/>
        <v>11.558942139182715</v>
      </c>
      <c r="L24" s="59">
        <f t="shared" si="10"/>
        <v>17.697543674550008</v>
      </c>
    </row>
    <row r="25" spans="2:12" x14ac:dyDescent="0.25">
      <c r="B25" s="29"/>
      <c r="C25" s="73"/>
      <c r="D25" s="36"/>
      <c r="E25" s="25">
        <v>1</v>
      </c>
      <c r="F25" s="39"/>
      <c r="H25" s="47">
        <v>22</v>
      </c>
      <c r="I25" s="76">
        <v>-5.8614939213578202E-2</v>
      </c>
      <c r="J25" s="58">
        <v>18.7330332644705</v>
      </c>
      <c r="K25" s="58">
        <f t="shared" si="9"/>
        <v>6.2160972582748775</v>
      </c>
      <c r="L25" s="59">
        <f t="shared" si="10"/>
        <v>10.795079692997621</v>
      </c>
    </row>
    <row r="26" spans="2:12" x14ac:dyDescent="0.25">
      <c r="B26" s="29"/>
      <c r="C26" s="73"/>
      <c r="D26" s="37"/>
      <c r="E26" s="26">
        <v>2</v>
      </c>
      <c r="F26" s="39"/>
      <c r="H26" s="47">
        <v>23</v>
      </c>
      <c r="I26" s="76">
        <v>-5.6325238034560202E-2</v>
      </c>
      <c r="J26" s="60">
        <v>17.790153957395599</v>
      </c>
      <c r="K26" s="60">
        <f t="shared" si="9"/>
        <v>9.8796191447036783</v>
      </c>
      <c r="L26" s="61">
        <f t="shared" si="10"/>
        <v>15.28498115525905</v>
      </c>
    </row>
    <row r="27" spans="2:12" x14ac:dyDescent="0.25">
      <c r="B27" s="29"/>
      <c r="C27" s="73"/>
      <c r="D27" s="42">
        <v>3</v>
      </c>
      <c r="E27" s="43">
        <v>-3</v>
      </c>
      <c r="F27" s="71">
        <f>B18^2*(1+0.5*(1-D27*(D27+1)/B18^2))</f>
        <v>18</v>
      </c>
      <c r="H27" s="47">
        <v>24</v>
      </c>
      <c r="I27" s="76">
        <v>-5.9678066840073103E-2</v>
      </c>
      <c r="J27" s="62">
        <v>16.4867517373428</v>
      </c>
      <c r="K27" s="62">
        <f>ABS(($C$18-I27)/$C$18)*100</f>
        <v>4.5150930558830353</v>
      </c>
      <c r="L27" s="63">
        <f>ABS((F$27-J27)/F$27)*100</f>
        <v>8.4069347925399995</v>
      </c>
    </row>
    <row r="28" spans="2:12" x14ac:dyDescent="0.25">
      <c r="B28" s="29"/>
      <c r="C28" s="73"/>
      <c r="D28" s="44"/>
      <c r="E28" s="43">
        <v>-2</v>
      </c>
      <c r="F28" s="69"/>
      <c r="H28" s="47">
        <v>25</v>
      </c>
      <c r="I28" s="76">
        <v>-6.0766288037749999E-2</v>
      </c>
      <c r="J28" s="62">
        <v>17.329735167583799</v>
      </c>
      <c r="K28" s="62">
        <f t="shared" ref="K28:K33" si="11">ABS(($C$18-I28)/$C$18)*100</f>
        <v>2.7739391396000013</v>
      </c>
      <c r="L28" s="63">
        <f t="shared" ref="L28:L33" si="12">ABS((F$27-J28)/F$27)*100</f>
        <v>3.7236935134233402</v>
      </c>
    </row>
    <row r="29" spans="2:12" x14ac:dyDescent="0.25">
      <c r="B29" s="29"/>
      <c r="C29" s="73"/>
      <c r="D29" s="44"/>
      <c r="E29" s="43">
        <v>-1</v>
      </c>
      <c r="F29" s="69"/>
      <c r="H29" s="47">
        <v>26</v>
      </c>
      <c r="I29" s="76">
        <v>-5.9990047510512401E-2</v>
      </c>
      <c r="J29" s="62">
        <v>16.6670871128328</v>
      </c>
      <c r="K29" s="62">
        <f t="shared" si="11"/>
        <v>4.0159239831801585</v>
      </c>
      <c r="L29" s="63">
        <f t="shared" si="12"/>
        <v>7.4050715953733359</v>
      </c>
    </row>
    <row r="30" spans="2:12" x14ac:dyDescent="0.25">
      <c r="B30" s="29"/>
      <c r="C30" s="73"/>
      <c r="D30" s="44"/>
      <c r="E30" s="43">
        <v>0</v>
      </c>
      <c r="F30" s="69"/>
      <c r="H30" s="47">
        <v>27</v>
      </c>
      <c r="I30" s="76">
        <v>-5.9166044466368403E-2</v>
      </c>
      <c r="J30" s="62">
        <v>16.19325517387</v>
      </c>
      <c r="K30" s="62">
        <f t="shared" si="11"/>
        <v>5.3343288538105549</v>
      </c>
      <c r="L30" s="63">
        <f t="shared" si="12"/>
        <v>10.037471256277779</v>
      </c>
    </row>
    <row r="31" spans="2:12" x14ac:dyDescent="0.25">
      <c r="B31" s="29"/>
      <c r="C31" s="73"/>
      <c r="D31" s="44"/>
      <c r="E31" s="43">
        <v>1</v>
      </c>
      <c r="F31" s="69"/>
      <c r="H31" s="47">
        <v>28</v>
      </c>
      <c r="I31" s="76">
        <v>-5.99898287171843E-2</v>
      </c>
      <c r="J31" s="62">
        <v>16.6670240677511</v>
      </c>
      <c r="K31" s="62">
        <f t="shared" si="11"/>
        <v>4.0162740525051195</v>
      </c>
      <c r="L31" s="63">
        <f t="shared" si="12"/>
        <v>7.4054218458272203</v>
      </c>
    </row>
    <row r="32" spans="2:12" x14ac:dyDescent="0.25">
      <c r="B32" s="29"/>
      <c r="C32" s="73"/>
      <c r="D32" s="44"/>
      <c r="E32" s="43">
        <v>2</v>
      </c>
      <c r="F32" s="69"/>
      <c r="H32" s="47">
        <v>29</v>
      </c>
      <c r="I32" s="76">
        <v>-6.0766297047856001E-2</v>
      </c>
      <c r="J32" s="62">
        <v>17.329735059684801</v>
      </c>
      <c r="K32" s="62">
        <f t="shared" si="11"/>
        <v>2.7739247234303988</v>
      </c>
      <c r="L32" s="63">
        <f t="shared" si="12"/>
        <v>3.7236941128622192</v>
      </c>
    </row>
    <row r="33" spans="2:12" x14ac:dyDescent="0.25">
      <c r="B33" s="30"/>
      <c r="C33" s="74"/>
      <c r="D33" s="50"/>
      <c r="E33" s="45">
        <v>3</v>
      </c>
      <c r="F33" s="70"/>
      <c r="H33" s="51">
        <v>30</v>
      </c>
      <c r="I33" s="84">
        <v>-5.9678518159599597E-2</v>
      </c>
      <c r="J33" s="64">
        <v>16.486710267594098</v>
      </c>
      <c r="K33" s="64">
        <f t="shared" si="11"/>
        <v>4.5143709446406444</v>
      </c>
      <c r="L33" s="65">
        <f t="shared" si="12"/>
        <v>8.4071651800327878</v>
      </c>
    </row>
  </sheetData>
  <mergeCells count="18">
    <mergeCell ref="F19:F21"/>
    <mergeCell ref="F22:F26"/>
    <mergeCell ref="F27:F33"/>
    <mergeCell ref="B18:B33"/>
    <mergeCell ref="C18:C33"/>
    <mergeCell ref="D22:D26"/>
    <mergeCell ref="D27:D33"/>
    <mergeCell ref="D19:D21"/>
    <mergeCell ref="F10:F12"/>
    <mergeCell ref="F13:F17"/>
    <mergeCell ref="F6:F8"/>
    <mergeCell ref="B5:B8"/>
    <mergeCell ref="B9:B17"/>
    <mergeCell ref="D6:D8"/>
    <mergeCell ref="D10:D12"/>
    <mergeCell ref="D13:D17"/>
    <mergeCell ref="C5:C8"/>
    <mergeCell ref="C9:C1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2023-05-20T22:57:32Z</dcterms:modified>
</cp:coreProperties>
</file>