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anueleferrari/Documents/GitHub/ef_thesis/database/"/>
    </mc:Choice>
  </mc:AlternateContent>
  <xr:revisionPtr revIDLastSave="0" documentId="8_{BFD6F944-4449-D24D-9972-E3C7BDB044F8}" xr6:coauthVersionLast="47" xr6:coauthVersionMax="47" xr10:uidLastSave="{00000000-0000-0000-0000-000000000000}"/>
  <bookViews>
    <workbookView xWindow="1360" yWindow="1100" windowWidth="28040" windowHeight="17260" xr2:uid="{3C74EA88-5209-EB4F-B72E-BE3D27A35B59}"/>
  </bookViews>
  <sheets>
    <sheet name="Large Model Results" sheetId="1" r:id="rId1"/>
    <sheet name="Small Model Resul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2" l="1"/>
  <c r="E23" i="2"/>
  <c r="D23" i="2"/>
  <c r="B23" i="2"/>
  <c r="H21" i="2"/>
  <c r="C21" i="2"/>
  <c r="F21" i="2" s="1"/>
  <c r="H20" i="2"/>
  <c r="C20" i="2"/>
  <c r="F20" i="2" s="1"/>
  <c r="H19" i="2"/>
  <c r="C19" i="2"/>
  <c r="F19" i="2" s="1"/>
  <c r="H18" i="2"/>
  <c r="C18" i="2"/>
  <c r="F18" i="2" s="1"/>
  <c r="H17" i="2"/>
  <c r="C17" i="2"/>
  <c r="F17" i="2" s="1"/>
  <c r="H16" i="2"/>
  <c r="C16" i="2"/>
  <c r="F16" i="2" s="1"/>
  <c r="H15" i="2"/>
  <c r="C15" i="2"/>
  <c r="F15" i="2" s="1"/>
  <c r="H14" i="2"/>
  <c r="C14" i="2"/>
  <c r="F14" i="2" s="1"/>
  <c r="H13" i="2"/>
  <c r="C13" i="2"/>
  <c r="F13" i="2" s="1"/>
  <c r="H12" i="2"/>
  <c r="C12" i="2"/>
  <c r="F12" i="2" s="1"/>
  <c r="H11" i="2"/>
  <c r="C11" i="2"/>
  <c r="F11" i="2" s="1"/>
  <c r="H10" i="2"/>
  <c r="C10" i="2"/>
  <c r="F10" i="2" s="1"/>
  <c r="H9" i="2"/>
  <c r="F9" i="2"/>
  <c r="H8" i="2"/>
  <c r="C8" i="2"/>
  <c r="F8" i="2" s="1"/>
  <c r="H7" i="2"/>
  <c r="C7" i="2"/>
  <c r="F7" i="2" s="1"/>
  <c r="H6" i="2"/>
  <c r="C6" i="2"/>
  <c r="F6" i="2" s="1"/>
  <c r="H5" i="2"/>
  <c r="C5" i="2"/>
  <c r="F5" i="2" s="1"/>
  <c r="H4" i="2"/>
  <c r="C4" i="2"/>
  <c r="F4" i="2" s="1"/>
  <c r="H3" i="2"/>
  <c r="C3" i="2"/>
  <c r="F3" i="2" s="1"/>
  <c r="H2" i="2"/>
  <c r="C2" i="2"/>
  <c r="C6" i="1"/>
  <c r="F6" i="1" s="1"/>
  <c r="H6" i="1"/>
  <c r="C21" i="1"/>
  <c r="F21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12" i="1"/>
  <c r="F12" i="1" s="1"/>
  <c r="C13" i="1"/>
  <c r="F13" i="1" s="1"/>
  <c r="C14" i="1"/>
  <c r="F14" i="1" s="1"/>
  <c r="C10" i="1"/>
  <c r="F10" i="1" s="1"/>
  <c r="C11" i="1"/>
  <c r="F11" i="1" s="1"/>
  <c r="C8" i="1"/>
  <c r="F8" i="1" s="1"/>
  <c r="C9" i="1"/>
  <c r="F9" i="1" s="1"/>
  <c r="C3" i="1"/>
  <c r="F3" i="1" s="1"/>
  <c r="C4" i="1"/>
  <c r="F4" i="1" s="1"/>
  <c r="C5" i="1"/>
  <c r="F5" i="1" s="1"/>
  <c r="C7" i="1"/>
  <c r="F7" i="1" s="1"/>
  <c r="C2" i="1"/>
  <c r="D23" i="1"/>
  <c r="E23" i="1"/>
  <c r="G23" i="1"/>
  <c r="B23" i="1"/>
  <c r="H20" i="1"/>
  <c r="H21" i="1"/>
  <c r="H19" i="1"/>
  <c r="H17" i="1"/>
  <c r="H18" i="1"/>
  <c r="H16" i="1"/>
  <c r="H15" i="1"/>
  <c r="H14" i="1"/>
  <c r="H13" i="1"/>
  <c r="H3" i="1"/>
  <c r="H4" i="1"/>
  <c r="H5" i="1"/>
  <c r="H7" i="1"/>
  <c r="H8" i="1"/>
  <c r="H9" i="1"/>
  <c r="H10" i="1"/>
  <c r="H11" i="1"/>
  <c r="H12" i="1"/>
  <c r="H2" i="1"/>
  <c r="C23" i="1" l="1"/>
  <c r="B26" i="1" s="1"/>
  <c r="C23" i="2"/>
  <c r="H23" i="2"/>
  <c r="B28" i="2"/>
  <c r="B27" i="2"/>
  <c r="B29" i="2" s="1"/>
  <c r="F2" i="2"/>
  <c r="F23" i="2" s="1"/>
  <c r="H23" i="1"/>
  <c r="F2" i="1"/>
  <c r="F23" i="1" s="1"/>
  <c r="C28" i="2" l="1"/>
  <c r="C27" i="2"/>
  <c r="C29" i="2" s="1"/>
  <c r="C26" i="1"/>
  <c r="C27" i="1"/>
  <c r="B27" i="1"/>
  <c r="B28" i="1" s="1"/>
  <c r="C28" i="1" l="1"/>
</calcChain>
</file>

<file path=xl/sharedStrings.xml><?xml version="1.0" encoding="utf-8"?>
<sst xmlns="http://schemas.openxmlformats.org/spreadsheetml/2006/main" count="68" uniqueCount="34">
  <si>
    <t>DOC</t>
  </si>
  <si>
    <t>TOTAL HEADINGS</t>
  </si>
  <si>
    <t>CORRECT</t>
  </si>
  <si>
    <t>MISSING</t>
  </si>
  <si>
    <t>CORRECT RELATIONS</t>
  </si>
  <si>
    <t>ts00</t>
  </si>
  <si>
    <t>ts03</t>
  </si>
  <si>
    <t>tr06</t>
  </si>
  <si>
    <t>tr07</t>
  </si>
  <si>
    <t>tr09</t>
  </si>
  <si>
    <t>tr10</t>
  </si>
  <si>
    <t>tr15</t>
  </si>
  <si>
    <t>tr19</t>
  </si>
  <si>
    <t>tr23</t>
  </si>
  <si>
    <t>tr24</t>
  </si>
  <si>
    <t>tr28</t>
  </si>
  <si>
    <t>tr29</t>
  </si>
  <si>
    <t>tr32</t>
  </si>
  <si>
    <t>tr35</t>
  </si>
  <si>
    <t>tr36</t>
  </si>
  <si>
    <t>tr38</t>
  </si>
  <si>
    <t>tr41</t>
  </si>
  <si>
    <t>tr46</t>
  </si>
  <si>
    <t>tr48</t>
  </si>
  <si>
    <t>TOT</t>
  </si>
  <si>
    <t>PREC</t>
  </si>
  <si>
    <t>REC</t>
  </si>
  <si>
    <t>F1</t>
  </si>
  <si>
    <t>tr08</t>
  </si>
  <si>
    <t>MISSING RELATIONS</t>
  </si>
  <si>
    <t>WRONG RELATIONS</t>
  </si>
  <si>
    <t>ERRORS</t>
  </si>
  <si>
    <t>Heading Extraction</t>
  </si>
  <si>
    <t>Taxonomy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</si>
</sst>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DA5BF7-CF74-9146-8D0A-EDD3D02EE055}" name="Table2" displayName="Table2" ref="A1:H21" totalsRowShown="0">
  <autoFilter ref="A1:H21" xr:uid="{B1DA5BF7-CF74-9146-8D0A-EDD3D02EE055}"/>
  <tableColumns count="8">
    <tableColumn id="1" xr3:uid="{B72C11DB-527F-9945-B3BF-C66F9C81D39A}" name="DOC"/>
    <tableColumn id="2" xr3:uid="{18C2D447-C2D5-0043-881C-69DD2DF79C3F}" name="TOTAL HEADINGS"/>
    <tableColumn id="3" xr3:uid="{0647D284-FAF8-5943-BD26-E13A869C149E}" name="CORRECT">
      <calculatedColumnFormula>B2-D2</calculatedColumnFormula>
    </tableColumn>
    <tableColumn id="4" xr3:uid="{D91ED3B5-B21C-9B40-B9BF-9D23DC17B267}" name="MISSING"/>
    <tableColumn id="5" xr3:uid="{2BDCC3AB-989B-F042-A02A-4EFC9664AFA4}" name="ERRORS"/>
    <tableColumn id="6" xr3:uid="{0CFA84B5-D4D5-764D-BAC2-3BB9FFCFB2AA}" name="CORRECT RELATIONS">
      <calculatedColumnFormula>C2-G2</calculatedColumnFormula>
    </tableColumn>
    <tableColumn id="7" xr3:uid="{1E01CD56-4F26-6949-B8D3-88389FE023F0}" name="WRONG RELATIONS"/>
    <tableColumn id="8" xr3:uid="{B3C601CF-72B6-0544-B5EF-980D6178C50A}" name="MISSING RELATIONS">
      <calculatedColumnFormula>D2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6D5E39-89A8-9E4D-A9D7-E6E381C54CE6}" name="Table1" displayName="Table1" ref="A1:H21" totalsRowShown="0">
  <autoFilter ref="A1:H21" xr:uid="{AB6D5E39-89A8-9E4D-A9D7-E6E381C54CE6}"/>
  <tableColumns count="8">
    <tableColumn id="1" xr3:uid="{195B97AF-52FF-5F4E-B6B5-75B062E14685}" name="DOC"/>
    <tableColumn id="2" xr3:uid="{F129B353-C7A1-8645-BD7E-D689297B5074}" name="TOTAL HEADINGS"/>
    <tableColumn id="3" xr3:uid="{95C12651-1F22-B14D-BB68-89416748FACE}" name="CORRECT">
      <calculatedColumnFormula>B2-D2</calculatedColumnFormula>
    </tableColumn>
    <tableColumn id="4" xr3:uid="{17961862-45F5-5243-B92C-F71769B412AF}" name="MISSING"/>
    <tableColumn id="5" xr3:uid="{8A5FDE5B-96E4-AB41-906F-E219550D704B}" name="ERRORS"/>
    <tableColumn id="6" xr3:uid="{1B6C23C0-9E70-8642-83F9-E4DB380740D9}" name="CORRECT RELATIONS">
      <calculatedColumnFormula>C2-G2</calculatedColumnFormula>
    </tableColumn>
    <tableColumn id="7" xr3:uid="{614ABD4C-4F3F-4745-AD53-E75F51EBF009}" name="WRONG RELATIONS"/>
    <tableColumn id="8" xr3:uid="{E4EF5AD0-2910-1544-BBDD-52E2B410A400}" name="MISSING RELATIONS">
      <calculatedColumnFormula>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6635F-1C0C-B34B-9033-B16052A42AC2}">
  <dimension ref="A1:M28"/>
  <sheetViews>
    <sheetView tabSelected="1" workbookViewId="0">
      <selection activeCell="A23" sqref="A23:XFD23"/>
    </sheetView>
  </sheetViews>
  <sheetFormatPr baseColWidth="10" defaultRowHeight="16" x14ac:dyDescent="0.2"/>
  <cols>
    <col min="1" max="1" width="20.83203125" customWidth="1"/>
    <col min="2" max="2" width="23.5" customWidth="1"/>
    <col min="3" max="3" width="17.6640625" customWidth="1"/>
    <col min="4" max="4" width="18.1640625" customWidth="1"/>
    <col min="5" max="5" width="18.83203125" customWidth="1"/>
    <col min="6" max="6" width="22.33203125" customWidth="1"/>
    <col min="7" max="7" width="20.5" customWidth="1"/>
    <col min="8" max="8" width="21" customWidth="1"/>
    <col min="10" max="10" width="19.1640625" customWidth="1"/>
    <col min="11" max="11" width="14.33203125" customWidth="1"/>
    <col min="14" max="14" width="21.33203125" customWidth="1"/>
    <col min="15" max="15" width="22.33203125" customWidth="1"/>
    <col min="16" max="16" width="20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31</v>
      </c>
      <c r="F1" t="s">
        <v>4</v>
      </c>
      <c r="G1" t="s">
        <v>30</v>
      </c>
      <c r="H1" t="s">
        <v>29</v>
      </c>
    </row>
    <row r="2" spans="1:8" x14ac:dyDescent="0.2">
      <c r="A2" t="s">
        <v>5</v>
      </c>
      <c r="B2">
        <v>25</v>
      </c>
      <c r="C2">
        <f>B2-D2</f>
        <v>23</v>
      </c>
      <c r="D2">
        <v>2</v>
      </c>
      <c r="E2">
        <v>1</v>
      </c>
      <c r="F2">
        <f>C2-G2</f>
        <v>16</v>
      </c>
      <c r="G2">
        <v>7</v>
      </c>
      <c r="H2">
        <f>D2</f>
        <v>2</v>
      </c>
    </row>
    <row r="3" spans="1:8" x14ac:dyDescent="0.2">
      <c r="A3" t="s">
        <v>6</v>
      </c>
      <c r="B3">
        <v>13</v>
      </c>
      <c r="C3">
        <f t="shared" ref="C3:C19" si="0">B3-D3</f>
        <v>13</v>
      </c>
      <c r="D3">
        <v>0</v>
      </c>
      <c r="E3">
        <v>0</v>
      </c>
      <c r="F3">
        <f t="shared" ref="F3:F21" si="1">C3-G3</f>
        <v>13</v>
      </c>
      <c r="G3">
        <v>0</v>
      </c>
      <c r="H3">
        <f t="shared" ref="H3:H21" si="2">D3</f>
        <v>0</v>
      </c>
    </row>
    <row r="4" spans="1:8" x14ac:dyDescent="0.2">
      <c r="A4" t="s">
        <v>7</v>
      </c>
      <c r="B4">
        <v>25</v>
      </c>
      <c r="C4">
        <f t="shared" si="0"/>
        <v>25</v>
      </c>
      <c r="D4">
        <v>0</v>
      </c>
      <c r="E4">
        <v>0</v>
      </c>
      <c r="F4">
        <f t="shared" si="1"/>
        <v>25</v>
      </c>
      <c r="G4">
        <v>0</v>
      </c>
      <c r="H4">
        <f t="shared" si="2"/>
        <v>0</v>
      </c>
    </row>
    <row r="5" spans="1:8" x14ac:dyDescent="0.2">
      <c r="A5" t="s">
        <v>8</v>
      </c>
      <c r="B5">
        <v>59</v>
      </c>
      <c r="C5">
        <f t="shared" si="0"/>
        <v>56</v>
      </c>
      <c r="D5">
        <v>3</v>
      </c>
      <c r="E5">
        <v>1</v>
      </c>
      <c r="F5">
        <f t="shared" si="1"/>
        <v>40</v>
      </c>
      <c r="G5">
        <v>16</v>
      </c>
      <c r="H5">
        <f t="shared" si="2"/>
        <v>3</v>
      </c>
    </row>
    <row r="6" spans="1:8" x14ac:dyDescent="0.2">
      <c r="A6" t="s">
        <v>28</v>
      </c>
      <c r="B6">
        <v>56</v>
      </c>
      <c r="C6">
        <f t="shared" si="0"/>
        <v>49</v>
      </c>
      <c r="D6">
        <v>7</v>
      </c>
      <c r="E6">
        <v>1</v>
      </c>
      <c r="F6">
        <f t="shared" si="1"/>
        <v>41</v>
      </c>
      <c r="G6">
        <v>8</v>
      </c>
      <c r="H6">
        <f t="shared" si="2"/>
        <v>7</v>
      </c>
    </row>
    <row r="7" spans="1:8" x14ac:dyDescent="0.2">
      <c r="A7" t="s">
        <v>9</v>
      </c>
      <c r="B7">
        <v>32</v>
      </c>
      <c r="C7">
        <f t="shared" si="0"/>
        <v>32</v>
      </c>
      <c r="D7">
        <v>0</v>
      </c>
      <c r="E7">
        <v>0</v>
      </c>
      <c r="F7">
        <f t="shared" si="1"/>
        <v>22</v>
      </c>
      <c r="G7">
        <v>10</v>
      </c>
      <c r="H7">
        <f t="shared" si="2"/>
        <v>0</v>
      </c>
    </row>
    <row r="8" spans="1:8" x14ac:dyDescent="0.2">
      <c r="A8" t="s">
        <v>10</v>
      </c>
      <c r="B8">
        <v>33</v>
      </c>
      <c r="C8">
        <f>B8-D8</f>
        <v>30</v>
      </c>
      <c r="D8">
        <v>3</v>
      </c>
      <c r="E8">
        <v>0</v>
      </c>
      <c r="F8">
        <f>C8-G8</f>
        <v>22</v>
      </c>
      <c r="G8">
        <v>8</v>
      </c>
      <c r="H8">
        <f t="shared" si="2"/>
        <v>3</v>
      </c>
    </row>
    <row r="9" spans="1:8" x14ac:dyDescent="0.2">
      <c r="A9" t="s">
        <v>11</v>
      </c>
      <c r="B9">
        <v>36</v>
      </c>
      <c r="C9">
        <f t="shared" si="0"/>
        <v>36</v>
      </c>
      <c r="D9">
        <v>0</v>
      </c>
      <c r="E9">
        <v>1</v>
      </c>
      <c r="F9">
        <f t="shared" si="1"/>
        <v>35</v>
      </c>
      <c r="G9">
        <v>1</v>
      </c>
      <c r="H9">
        <f t="shared" si="2"/>
        <v>0</v>
      </c>
    </row>
    <row r="10" spans="1:8" x14ac:dyDescent="0.2">
      <c r="A10" t="s">
        <v>12</v>
      </c>
      <c r="B10">
        <v>43</v>
      </c>
      <c r="C10">
        <f>B10-D10</f>
        <v>39</v>
      </c>
      <c r="D10">
        <v>4</v>
      </c>
      <c r="E10">
        <v>0</v>
      </c>
      <c r="F10">
        <f t="shared" si="1"/>
        <v>28</v>
      </c>
      <c r="G10">
        <v>11</v>
      </c>
      <c r="H10">
        <f t="shared" si="2"/>
        <v>4</v>
      </c>
    </row>
    <row r="11" spans="1:8" x14ac:dyDescent="0.2">
      <c r="A11" t="s">
        <v>13</v>
      </c>
      <c r="B11">
        <v>25</v>
      </c>
      <c r="C11">
        <f t="shared" si="0"/>
        <v>20</v>
      </c>
      <c r="D11">
        <v>5</v>
      </c>
      <c r="E11">
        <v>3</v>
      </c>
      <c r="F11">
        <f t="shared" si="1"/>
        <v>15</v>
      </c>
      <c r="G11">
        <v>5</v>
      </c>
      <c r="H11">
        <f t="shared" si="2"/>
        <v>5</v>
      </c>
    </row>
    <row r="12" spans="1:8" x14ac:dyDescent="0.2">
      <c r="A12" t="s">
        <v>14</v>
      </c>
      <c r="B12">
        <v>28</v>
      </c>
      <c r="C12">
        <f>B12-D12</f>
        <v>28</v>
      </c>
      <c r="D12">
        <v>0</v>
      </c>
      <c r="E12">
        <v>0</v>
      </c>
      <c r="F12">
        <f t="shared" si="1"/>
        <v>28</v>
      </c>
      <c r="G12">
        <v>0</v>
      </c>
      <c r="H12">
        <f t="shared" si="2"/>
        <v>0</v>
      </c>
    </row>
    <row r="13" spans="1:8" x14ac:dyDescent="0.2">
      <c r="A13" t="s">
        <v>15</v>
      </c>
      <c r="B13">
        <v>47</v>
      </c>
      <c r="C13">
        <f t="shared" si="0"/>
        <v>31</v>
      </c>
      <c r="D13">
        <v>16</v>
      </c>
      <c r="E13">
        <v>0</v>
      </c>
      <c r="F13">
        <f t="shared" si="1"/>
        <v>30</v>
      </c>
      <c r="G13">
        <v>1</v>
      </c>
      <c r="H13">
        <f t="shared" si="2"/>
        <v>16</v>
      </c>
    </row>
    <row r="14" spans="1:8" x14ac:dyDescent="0.2">
      <c r="A14" t="s">
        <v>16</v>
      </c>
      <c r="B14">
        <v>41</v>
      </c>
      <c r="C14">
        <f t="shared" si="0"/>
        <v>40</v>
      </c>
      <c r="D14">
        <v>1</v>
      </c>
      <c r="E14">
        <v>0</v>
      </c>
      <c r="F14">
        <f t="shared" si="1"/>
        <v>33</v>
      </c>
      <c r="G14">
        <v>7</v>
      </c>
      <c r="H14">
        <f t="shared" si="2"/>
        <v>1</v>
      </c>
    </row>
    <row r="15" spans="1:8" x14ac:dyDescent="0.2">
      <c r="A15" t="s">
        <v>17</v>
      </c>
      <c r="B15">
        <v>32</v>
      </c>
      <c r="C15">
        <f>B15-D15</f>
        <v>26</v>
      </c>
      <c r="D15">
        <v>6</v>
      </c>
      <c r="E15">
        <v>0</v>
      </c>
      <c r="F15">
        <f t="shared" si="1"/>
        <v>26</v>
      </c>
      <c r="G15">
        <v>0</v>
      </c>
      <c r="H15">
        <f t="shared" si="2"/>
        <v>6</v>
      </c>
    </row>
    <row r="16" spans="1:8" x14ac:dyDescent="0.2">
      <c r="A16" t="s">
        <v>18</v>
      </c>
      <c r="B16">
        <v>46</v>
      </c>
      <c r="C16">
        <f t="shared" si="0"/>
        <v>46</v>
      </c>
      <c r="D16">
        <v>0</v>
      </c>
      <c r="E16">
        <v>0</v>
      </c>
      <c r="F16">
        <f t="shared" si="1"/>
        <v>34</v>
      </c>
      <c r="G16">
        <v>12</v>
      </c>
      <c r="H16">
        <f t="shared" si="2"/>
        <v>0</v>
      </c>
    </row>
    <row r="17" spans="1:13" x14ac:dyDescent="0.2">
      <c r="A17" t="s">
        <v>19</v>
      </c>
      <c r="B17">
        <v>5</v>
      </c>
      <c r="C17">
        <f t="shared" si="0"/>
        <v>3</v>
      </c>
      <c r="D17">
        <v>2</v>
      </c>
      <c r="E17">
        <v>0</v>
      </c>
      <c r="F17">
        <f t="shared" si="1"/>
        <v>3</v>
      </c>
      <c r="G17">
        <v>0</v>
      </c>
      <c r="H17">
        <f t="shared" si="2"/>
        <v>2</v>
      </c>
    </row>
    <row r="18" spans="1:13" x14ac:dyDescent="0.2">
      <c r="A18" t="s">
        <v>20</v>
      </c>
      <c r="B18">
        <v>28</v>
      </c>
      <c r="C18">
        <f t="shared" si="0"/>
        <v>23</v>
      </c>
      <c r="D18">
        <v>5</v>
      </c>
      <c r="E18">
        <v>0</v>
      </c>
      <c r="F18">
        <f t="shared" si="1"/>
        <v>23</v>
      </c>
      <c r="G18">
        <v>0</v>
      </c>
      <c r="H18">
        <f t="shared" si="2"/>
        <v>5</v>
      </c>
    </row>
    <row r="19" spans="1:13" x14ac:dyDescent="0.2">
      <c r="A19" t="s">
        <v>21</v>
      </c>
      <c r="B19">
        <v>42</v>
      </c>
      <c r="C19">
        <f t="shared" si="0"/>
        <v>32</v>
      </c>
      <c r="D19">
        <v>10</v>
      </c>
      <c r="E19">
        <v>4</v>
      </c>
      <c r="F19">
        <f t="shared" si="1"/>
        <v>32</v>
      </c>
      <c r="G19">
        <v>0</v>
      </c>
      <c r="H19">
        <f t="shared" si="2"/>
        <v>10</v>
      </c>
    </row>
    <row r="20" spans="1:13" x14ac:dyDescent="0.2">
      <c r="A20" t="s">
        <v>22</v>
      </c>
      <c r="B20">
        <v>74</v>
      </c>
      <c r="C20">
        <f>B20-D20</f>
        <v>45</v>
      </c>
      <c r="D20">
        <v>29</v>
      </c>
      <c r="E20">
        <v>0</v>
      </c>
      <c r="F20">
        <f t="shared" si="1"/>
        <v>43</v>
      </c>
      <c r="G20">
        <v>2</v>
      </c>
      <c r="H20">
        <f t="shared" si="2"/>
        <v>29</v>
      </c>
    </row>
    <row r="21" spans="1:13" x14ac:dyDescent="0.2">
      <c r="A21" t="s">
        <v>23</v>
      </c>
      <c r="B21">
        <v>44</v>
      </c>
      <c r="C21">
        <f>B21-D21</f>
        <v>39</v>
      </c>
      <c r="D21">
        <v>5</v>
      </c>
      <c r="E21">
        <v>0</v>
      </c>
      <c r="F21">
        <f t="shared" si="1"/>
        <v>36</v>
      </c>
      <c r="G21">
        <v>3</v>
      </c>
      <c r="H21">
        <f t="shared" si="2"/>
        <v>5</v>
      </c>
    </row>
    <row r="23" spans="1:13" x14ac:dyDescent="0.2">
      <c r="A23" s="3" t="s">
        <v>24</v>
      </c>
      <c r="B23" s="3">
        <f t="shared" ref="B23:H23" si="3">SUM(B2:B22)</f>
        <v>734</v>
      </c>
      <c r="C23" s="3">
        <f t="shared" si="3"/>
        <v>636</v>
      </c>
      <c r="D23" s="3">
        <f t="shared" si="3"/>
        <v>98</v>
      </c>
      <c r="E23" s="3">
        <f t="shared" si="3"/>
        <v>11</v>
      </c>
      <c r="F23" s="3">
        <f t="shared" si="3"/>
        <v>545</v>
      </c>
      <c r="G23" s="3">
        <f t="shared" si="3"/>
        <v>91</v>
      </c>
      <c r="H23" s="3">
        <f t="shared" si="3"/>
        <v>98</v>
      </c>
    </row>
    <row r="25" spans="1:13" x14ac:dyDescent="0.2">
      <c r="B25" s="3" t="s">
        <v>32</v>
      </c>
      <c r="C25" s="3" t="s">
        <v>33</v>
      </c>
    </row>
    <row r="26" spans="1:13" x14ac:dyDescent="0.2">
      <c r="A26" s="3" t="s">
        <v>25</v>
      </c>
      <c r="B26" s="2">
        <f>C23/(C23+E23)</f>
        <v>0.98299845440494593</v>
      </c>
      <c r="C26" s="2">
        <f>F23/(F23+G23)</f>
        <v>0.85691823899371067</v>
      </c>
      <c r="J26" s="2"/>
      <c r="M26" s="2"/>
    </row>
    <row r="27" spans="1:13" x14ac:dyDescent="0.2">
      <c r="A27" s="3" t="s">
        <v>26</v>
      </c>
      <c r="B27" s="2">
        <f>C23/(C23+D23)</f>
        <v>0.86648501362397823</v>
      </c>
      <c r="C27" s="2">
        <f>F23/(F23+H23)</f>
        <v>0.84758942457231723</v>
      </c>
      <c r="J27" s="2"/>
      <c r="M27" s="2"/>
    </row>
    <row r="28" spans="1:13" x14ac:dyDescent="0.2">
      <c r="A28" s="3" t="s">
        <v>27</v>
      </c>
      <c r="B28" s="1">
        <f>(2*(B26*B27))/(B26+B27)</f>
        <v>0.92107168718320054</v>
      </c>
      <c r="C28" s="1">
        <f>(2*(C26*C27))/(C26+C27)</f>
        <v>0.8522283033620015</v>
      </c>
      <c r="J28" s="1"/>
      <c r="M28" s="1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4CFAA-CAD1-9C4D-91BF-9FC1787B6071}">
  <dimension ref="A1:H30"/>
  <sheetViews>
    <sheetView workbookViewId="0">
      <selection activeCell="D27" sqref="D27"/>
    </sheetView>
  </sheetViews>
  <sheetFormatPr baseColWidth="10" defaultRowHeight="16" x14ac:dyDescent="0.2"/>
  <cols>
    <col min="1" max="1" width="21" customWidth="1"/>
    <col min="2" max="2" width="18.33203125" customWidth="1"/>
    <col min="3" max="3" width="13.33203125" customWidth="1"/>
    <col min="6" max="6" width="21" customWidth="1"/>
    <col min="7" max="7" width="20.33203125" customWidth="1"/>
    <col min="8" max="8" width="20.6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31</v>
      </c>
      <c r="F1" t="s">
        <v>4</v>
      </c>
      <c r="G1" t="s">
        <v>30</v>
      </c>
      <c r="H1" t="s">
        <v>29</v>
      </c>
    </row>
    <row r="2" spans="1:8" x14ac:dyDescent="0.2">
      <c r="A2" t="s">
        <v>5</v>
      </c>
      <c r="B2">
        <v>25</v>
      </c>
      <c r="C2">
        <f>B2-D2</f>
        <v>22</v>
      </c>
      <c r="D2">
        <v>3</v>
      </c>
      <c r="E2">
        <v>1</v>
      </c>
      <c r="F2">
        <f>C2-G2</f>
        <v>18</v>
      </c>
      <c r="G2">
        <v>4</v>
      </c>
      <c r="H2">
        <f>D2</f>
        <v>3</v>
      </c>
    </row>
    <row r="3" spans="1:8" x14ac:dyDescent="0.2">
      <c r="A3" t="s">
        <v>6</v>
      </c>
      <c r="B3">
        <v>13</v>
      </c>
      <c r="C3">
        <f t="shared" ref="C3:C21" si="0">B3-D3</f>
        <v>12</v>
      </c>
      <c r="D3">
        <v>1</v>
      </c>
      <c r="E3">
        <v>1</v>
      </c>
      <c r="F3">
        <f t="shared" ref="F3:F21" si="1">C3-G3</f>
        <v>12</v>
      </c>
      <c r="G3">
        <v>0</v>
      </c>
      <c r="H3">
        <f t="shared" ref="H3:H21" si="2">D3</f>
        <v>1</v>
      </c>
    </row>
    <row r="4" spans="1:8" x14ac:dyDescent="0.2">
      <c r="A4" t="s">
        <v>7</v>
      </c>
      <c r="B4">
        <v>25</v>
      </c>
      <c r="C4">
        <f t="shared" si="0"/>
        <v>22</v>
      </c>
      <c r="D4">
        <v>3</v>
      </c>
      <c r="E4">
        <v>0</v>
      </c>
      <c r="F4">
        <f t="shared" si="1"/>
        <v>1</v>
      </c>
      <c r="G4">
        <v>21</v>
      </c>
      <c r="H4">
        <f t="shared" si="2"/>
        <v>3</v>
      </c>
    </row>
    <row r="5" spans="1:8" x14ac:dyDescent="0.2">
      <c r="A5" t="s">
        <v>8</v>
      </c>
      <c r="B5">
        <v>59</v>
      </c>
      <c r="C5">
        <f t="shared" si="0"/>
        <v>44</v>
      </c>
      <c r="D5">
        <v>15</v>
      </c>
      <c r="E5">
        <v>6</v>
      </c>
      <c r="F5">
        <f t="shared" si="1"/>
        <v>20</v>
      </c>
      <c r="G5">
        <v>24</v>
      </c>
      <c r="H5">
        <f t="shared" si="2"/>
        <v>15</v>
      </c>
    </row>
    <row r="6" spans="1:8" x14ac:dyDescent="0.2">
      <c r="A6" t="s">
        <v>28</v>
      </c>
      <c r="B6">
        <v>56</v>
      </c>
      <c r="C6">
        <f t="shared" si="0"/>
        <v>49</v>
      </c>
      <c r="D6">
        <v>7</v>
      </c>
      <c r="E6">
        <v>2</v>
      </c>
      <c r="F6">
        <f t="shared" si="1"/>
        <v>43</v>
      </c>
      <c r="G6">
        <v>6</v>
      </c>
      <c r="H6">
        <f t="shared" si="2"/>
        <v>7</v>
      </c>
    </row>
    <row r="7" spans="1:8" x14ac:dyDescent="0.2">
      <c r="A7" t="s">
        <v>9</v>
      </c>
      <c r="B7">
        <v>32</v>
      </c>
      <c r="C7">
        <f t="shared" si="0"/>
        <v>29</v>
      </c>
      <c r="D7">
        <v>3</v>
      </c>
      <c r="E7">
        <v>0</v>
      </c>
      <c r="F7">
        <f t="shared" si="1"/>
        <v>19</v>
      </c>
      <c r="G7">
        <v>10</v>
      </c>
      <c r="H7">
        <f t="shared" si="2"/>
        <v>3</v>
      </c>
    </row>
    <row r="8" spans="1:8" x14ac:dyDescent="0.2">
      <c r="A8" t="s">
        <v>10</v>
      </c>
      <c r="B8">
        <v>33</v>
      </c>
      <c r="C8">
        <f t="shared" si="0"/>
        <v>30</v>
      </c>
      <c r="D8">
        <v>3</v>
      </c>
      <c r="E8">
        <v>0</v>
      </c>
      <c r="F8">
        <f t="shared" si="1"/>
        <v>10</v>
      </c>
      <c r="G8">
        <v>20</v>
      </c>
      <c r="H8">
        <f t="shared" si="2"/>
        <v>3</v>
      </c>
    </row>
    <row r="9" spans="1:8" x14ac:dyDescent="0.2">
      <c r="A9" t="s">
        <v>11</v>
      </c>
      <c r="B9">
        <v>36</v>
      </c>
      <c r="C9">
        <v>24</v>
      </c>
      <c r="D9">
        <v>10</v>
      </c>
      <c r="E9">
        <v>2</v>
      </c>
      <c r="F9">
        <f>C9-G9</f>
        <v>8</v>
      </c>
      <c r="G9">
        <v>16</v>
      </c>
      <c r="H9">
        <f t="shared" si="2"/>
        <v>10</v>
      </c>
    </row>
    <row r="10" spans="1:8" x14ac:dyDescent="0.2">
      <c r="A10" t="s">
        <v>12</v>
      </c>
      <c r="B10">
        <v>43</v>
      </c>
      <c r="C10">
        <f t="shared" si="0"/>
        <v>28</v>
      </c>
      <c r="D10">
        <v>15</v>
      </c>
      <c r="E10">
        <v>2</v>
      </c>
      <c r="F10">
        <f t="shared" si="1"/>
        <v>10</v>
      </c>
      <c r="G10">
        <v>18</v>
      </c>
      <c r="H10">
        <f t="shared" si="2"/>
        <v>15</v>
      </c>
    </row>
    <row r="11" spans="1:8" x14ac:dyDescent="0.2">
      <c r="A11" t="s">
        <v>13</v>
      </c>
      <c r="B11">
        <v>25</v>
      </c>
      <c r="C11">
        <f t="shared" si="0"/>
        <v>25</v>
      </c>
      <c r="D11">
        <v>0</v>
      </c>
      <c r="E11">
        <v>0</v>
      </c>
      <c r="F11">
        <f t="shared" si="1"/>
        <v>25</v>
      </c>
      <c r="G11">
        <v>0</v>
      </c>
      <c r="H11">
        <f t="shared" si="2"/>
        <v>0</v>
      </c>
    </row>
    <row r="12" spans="1:8" x14ac:dyDescent="0.2">
      <c r="A12" t="s">
        <v>14</v>
      </c>
      <c r="B12">
        <v>28</v>
      </c>
      <c r="C12">
        <f t="shared" si="0"/>
        <v>10</v>
      </c>
      <c r="D12">
        <v>18</v>
      </c>
      <c r="E12">
        <v>8</v>
      </c>
      <c r="F12">
        <f t="shared" si="1"/>
        <v>2</v>
      </c>
      <c r="G12">
        <v>8</v>
      </c>
      <c r="H12">
        <f t="shared" si="2"/>
        <v>18</v>
      </c>
    </row>
    <row r="13" spans="1:8" x14ac:dyDescent="0.2">
      <c r="A13" t="s">
        <v>15</v>
      </c>
      <c r="B13">
        <v>47</v>
      </c>
      <c r="C13">
        <f t="shared" si="0"/>
        <v>8</v>
      </c>
      <c r="D13">
        <v>39</v>
      </c>
      <c r="E13">
        <v>1</v>
      </c>
      <c r="F13">
        <f t="shared" si="1"/>
        <v>6</v>
      </c>
      <c r="G13">
        <v>2</v>
      </c>
      <c r="H13">
        <f t="shared" si="2"/>
        <v>39</v>
      </c>
    </row>
    <row r="14" spans="1:8" x14ac:dyDescent="0.2">
      <c r="A14" t="s">
        <v>16</v>
      </c>
      <c r="B14">
        <v>41</v>
      </c>
      <c r="C14">
        <f t="shared" si="0"/>
        <v>17</v>
      </c>
      <c r="D14">
        <v>24</v>
      </c>
      <c r="E14">
        <v>1</v>
      </c>
      <c r="F14">
        <f t="shared" si="1"/>
        <v>11</v>
      </c>
      <c r="G14">
        <v>6</v>
      </c>
      <c r="H14">
        <f t="shared" si="2"/>
        <v>24</v>
      </c>
    </row>
    <row r="15" spans="1:8" x14ac:dyDescent="0.2">
      <c r="A15" t="s">
        <v>17</v>
      </c>
      <c r="B15">
        <v>32</v>
      </c>
      <c r="C15">
        <f t="shared" si="0"/>
        <v>11</v>
      </c>
      <c r="D15">
        <v>21</v>
      </c>
      <c r="E15">
        <v>1</v>
      </c>
      <c r="F15">
        <f t="shared" si="1"/>
        <v>8</v>
      </c>
      <c r="G15">
        <v>3</v>
      </c>
      <c r="H15">
        <f t="shared" si="2"/>
        <v>21</v>
      </c>
    </row>
    <row r="16" spans="1:8" x14ac:dyDescent="0.2">
      <c r="A16" t="s">
        <v>18</v>
      </c>
      <c r="B16">
        <v>46</v>
      </c>
      <c r="C16">
        <f t="shared" si="0"/>
        <v>26</v>
      </c>
      <c r="D16">
        <v>20</v>
      </c>
      <c r="E16">
        <v>3</v>
      </c>
      <c r="F16">
        <f t="shared" si="1"/>
        <v>7</v>
      </c>
      <c r="G16">
        <v>19</v>
      </c>
      <c r="H16">
        <f t="shared" si="2"/>
        <v>20</v>
      </c>
    </row>
    <row r="17" spans="1:8" x14ac:dyDescent="0.2">
      <c r="A17" t="s">
        <v>19</v>
      </c>
      <c r="B17">
        <v>5</v>
      </c>
      <c r="C17">
        <f t="shared" si="0"/>
        <v>3</v>
      </c>
      <c r="D17">
        <v>2</v>
      </c>
      <c r="E17">
        <v>0</v>
      </c>
      <c r="F17">
        <f t="shared" si="1"/>
        <v>3</v>
      </c>
      <c r="G17">
        <v>0</v>
      </c>
      <c r="H17">
        <f t="shared" si="2"/>
        <v>2</v>
      </c>
    </row>
    <row r="18" spans="1:8" x14ac:dyDescent="0.2">
      <c r="A18" t="s">
        <v>20</v>
      </c>
      <c r="B18">
        <v>28</v>
      </c>
      <c r="C18">
        <f t="shared" si="0"/>
        <v>16</v>
      </c>
      <c r="D18">
        <v>12</v>
      </c>
      <c r="E18">
        <v>2</v>
      </c>
      <c r="F18">
        <f t="shared" si="1"/>
        <v>11</v>
      </c>
      <c r="G18">
        <v>5</v>
      </c>
      <c r="H18">
        <f t="shared" si="2"/>
        <v>12</v>
      </c>
    </row>
    <row r="19" spans="1:8" x14ac:dyDescent="0.2">
      <c r="A19" t="s">
        <v>21</v>
      </c>
      <c r="B19">
        <v>42</v>
      </c>
      <c r="C19">
        <f t="shared" si="0"/>
        <v>24</v>
      </c>
      <c r="D19">
        <v>18</v>
      </c>
      <c r="E19">
        <v>2</v>
      </c>
      <c r="F19">
        <f t="shared" si="1"/>
        <v>3</v>
      </c>
      <c r="G19">
        <v>21</v>
      </c>
      <c r="H19">
        <f t="shared" si="2"/>
        <v>18</v>
      </c>
    </row>
    <row r="20" spans="1:8" x14ac:dyDescent="0.2">
      <c r="A20" t="s">
        <v>22</v>
      </c>
      <c r="B20">
        <v>74</v>
      </c>
      <c r="C20">
        <f t="shared" si="0"/>
        <v>18</v>
      </c>
      <c r="D20">
        <v>56</v>
      </c>
      <c r="E20">
        <v>0</v>
      </c>
      <c r="F20">
        <f t="shared" si="1"/>
        <v>7</v>
      </c>
      <c r="G20">
        <v>11</v>
      </c>
      <c r="H20">
        <f t="shared" si="2"/>
        <v>56</v>
      </c>
    </row>
    <row r="21" spans="1:8" x14ac:dyDescent="0.2">
      <c r="A21" t="s">
        <v>23</v>
      </c>
      <c r="B21">
        <v>44</v>
      </c>
      <c r="C21">
        <f t="shared" si="0"/>
        <v>16</v>
      </c>
      <c r="D21">
        <v>28</v>
      </c>
      <c r="E21">
        <v>1</v>
      </c>
      <c r="F21">
        <f t="shared" si="1"/>
        <v>1</v>
      </c>
      <c r="G21">
        <v>15</v>
      </c>
      <c r="H21">
        <f t="shared" si="2"/>
        <v>28</v>
      </c>
    </row>
    <row r="23" spans="1:8" x14ac:dyDescent="0.2">
      <c r="A23" s="3" t="s">
        <v>24</v>
      </c>
      <c r="B23" s="3">
        <f t="shared" ref="B23:H23" si="3">SUM(B2:B22)</f>
        <v>734</v>
      </c>
      <c r="C23" s="3">
        <f t="shared" si="3"/>
        <v>434</v>
      </c>
      <c r="D23" s="3">
        <f t="shared" si="3"/>
        <v>298</v>
      </c>
      <c r="E23" s="3">
        <f t="shared" si="3"/>
        <v>33</v>
      </c>
      <c r="F23" s="3">
        <f t="shared" si="3"/>
        <v>225</v>
      </c>
      <c r="G23" s="3">
        <f t="shared" si="3"/>
        <v>209</v>
      </c>
      <c r="H23" s="3">
        <f t="shared" si="3"/>
        <v>298</v>
      </c>
    </row>
    <row r="26" spans="1:8" x14ac:dyDescent="0.2">
      <c r="B26" s="3" t="s">
        <v>32</v>
      </c>
      <c r="C26" s="3" t="s">
        <v>33</v>
      </c>
    </row>
    <row r="27" spans="1:8" x14ac:dyDescent="0.2">
      <c r="A27" s="3" t="s">
        <v>25</v>
      </c>
      <c r="B27" s="2">
        <f>C23/(C23+E23)</f>
        <v>0.92933618843683086</v>
      </c>
      <c r="C27" s="2">
        <f>F23/(F23+G23)</f>
        <v>0.51843317972350234</v>
      </c>
    </row>
    <row r="28" spans="1:8" x14ac:dyDescent="0.2">
      <c r="A28" s="3" t="s">
        <v>26</v>
      </c>
      <c r="B28" s="2">
        <f>C23/(C23+D23)</f>
        <v>0.59289617486338797</v>
      </c>
      <c r="C28" s="2">
        <f>F23/(F23+H23)</f>
        <v>0.43021032504780116</v>
      </c>
    </row>
    <row r="29" spans="1:8" x14ac:dyDescent="0.2">
      <c r="A29" s="3" t="s">
        <v>27</v>
      </c>
      <c r="B29" s="1">
        <f>(2*(B27*B28))/(B27+B28)</f>
        <v>0.72393661384487074</v>
      </c>
      <c r="C29" s="1">
        <f>(2*(C27*C28))/(C27+C28)</f>
        <v>0.47021943573667707</v>
      </c>
    </row>
    <row r="30" spans="1:8" x14ac:dyDescent="0.2">
      <c r="A30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Large Model Results</vt:lpstr>
      <vt:lpstr>Small Model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Emanuele Ferrari</dc:creator>
  <cp:lastModifiedBy>Emanuele Ferrari</cp:lastModifiedBy>
  <dcterms:created xsi:type="dcterms:W3CDTF">2024-12-30T17:56:58Z</dcterms:created>
  <dcterms:modified xsi:type="dcterms:W3CDTF">2025-01-05T09:30:29Z</dcterms:modified>
</cp:coreProperties>
</file>