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o\Desktop\CURSO EXCEL\DASHBOARD\PROYECTO FINAL\"/>
    </mc:Choice>
  </mc:AlternateContent>
  <xr:revisionPtr revIDLastSave="0" documentId="13_ncr:1_{D417005A-B157-4250-9AB6-65CA7EB264B0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firstSheet="7" activeTab="8" xr2:uid="{75FFE44B-B154-4EB4-AC3F-95F6510521C4}"/>
  </bookViews>
  <sheets>
    <sheet name="Base de Datos" sheetId="1" r:id="rId1"/>
    <sheet name="Ventas Por Region" sheetId="3" r:id="rId2"/>
    <sheet name="Ventas Por Producto" sheetId="2" r:id="rId3"/>
    <sheet name="Evolucion ventas tiempo" sheetId="4" r:id="rId4"/>
    <sheet name="Vendedores" sheetId="10" r:id="rId5"/>
    <sheet name="Clientes " sheetId="5" r:id="rId6"/>
    <sheet name="Mapa" sheetId="7" r:id="rId7"/>
    <sheet name="Velocimetro" sheetId="8" r:id="rId8"/>
    <sheet name="Dashboard" sheetId="9" r:id="rId9"/>
  </sheets>
  <definedNames>
    <definedName name="_xlchart.v5.0" hidden="1">Mapa!$A$17</definedName>
    <definedName name="_xlchart.v5.1" hidden="1">Mapa!$A$18:$A$29</definedName>
    <definedName name="_xlchart.v5.2" hidden="1">Mapa!$B$17</definedName>
    <definedName name="_xlchart.v5.3" hidden="1">Mapa!$B$18:$B$29</definedName>
    <definedName name="_xlchart.v5.4" hidden="1">Mapa!$A$17</definedName>
    <definedName name="_xlchart.v5.5" hidden="1">Mapa!$A$18:$A$29</definedName>
    <definedName name="_xlchart.v5.6" hidden="1">Mapa!$B$17</definedName>
    <definedName name="_xlchart.v5.7" hidden="1">Mapa!$B$18:$B$29</definedName>
    <definedName name="NativeTimeline_Fecha_Operación">#N/A</definedName>
    <definedName name="SegmentaciónDeDatos_Producto">#N/A</definedName>
    <definedName name="SegmentaciónDeDatos_Región">#N/A</definedName>
  </definedNames>
  <calcPr calcId="191029"/>
  <pivotCaches>
    <pivotCache cacheId="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8" l="1"/>
  <c r="D5" i="8"/>
  <c r="E9" i="8" l="1"/>
  <c r="E11" i="8" s="1"/>
  <c r="F5" i="8"/>
  <c r="B22" i="7"/>
  <c r="B26" i="7"/>
  <c r="B23" i="7"/>
  <c r="B19" i="7"/>
  <c r="B28" i="7"/>
  <c r="B24" i="7"/>
  <c r="B18" i="7"/>
  <c r="B25" i="7"/>
  <c r="B21" i="7"/>
  <c r="B20" i="7"/>
  <c r="B27" i="7"/>
  <c r="B29" i="7"/>
</calcChain>
</file>

<file path=xl/sharedStrings.xml><?xml version="1.0" encoding="utf-8"?>
<sst xmlns="http://schemas.openxmlformats.org/spreadsheetml/2006/main" count="3285" uniqueCount="95">
  <si>
    <t>Nro. Operación</t>
  </si>
  <si>
    <t>Fecha Operación</t>
  </si>
  <si>
    <t>Vendedor</t>
  </si>
  <si>
    <t>Cliente</t>
  </si>
  <si>
    <t>Estado</t>
  </si>
  <si>
    <t>Región</t>
  </si>
  <si>
    <t>Producto</t>
  </si>
  <si>
    <t>Volumen [tn]</t>
  </si>
  <si>
    <t>Precio unitario [$/tn]</t>
  </si>
  <si>
    <t>Monto Total [$]</t>
  </si>
  <si>
    <t>Soledad Leal</t>
  </si>
  <si>
    <t>Vedafuto SC S.L.</t>
  </si>
  <si>
    <t>Santa Catarina</t>
  </si>
  <si>
    <t>Sur</t>
  </si>
  <si>
    <t>KMAX-019</t>
  </si>
  <si>
    <t>Samoa Agroexport SC S.A.</t>
  </si>
  <si>
    <t>PSOIL-015</t>
  </si>
  <si>
    <t>Ignacio Padron</t>
  </si>
  <si>
    <t>Rujitova S.A.</t>
  </si>
  <si>
    <t>Paraná</t>
  </si>
  <si>
    <t>NAZOE-009</t>
  </si>
  <si>
    <t>Felicidad Montes</t>
  </si>
  <si>
    <t>Samoa Agroexport RGDS S.A.</t>
  </si>
  <si>
    <t>Río Grande del Sur</t>
  </si>
  <si>
    <t>Sergio Piñeiro</t>
  </si>
  <si>
    <t>Lakuleqo S.A.</t>
  </si>
  <si>
    <t>Distrito Federal</t>
  </si>
  <si>
    <t>Centro-Oeste</t>
  </si>
  <si>
    <t>Marcel Suarez</t>
  </si>
  <si>
    <t>Huwigupa S.A.</t>
  </si>
  <si>
    <t>Minas Gerais</t>
  </si>
  <si>
    <t>Sudeste</t>
  </si>
  <si>
    <t>KMAX-021</t>
  </si>
  <si>
    <t>Marius Perera</t>
  </si>
  <si>
    <t>Rilixesu S.A.</t>
  </si>
  <si>
    <t>Río de Janeiro</t>
  </si>
  <si>
    <t>NAZOE-007</t>
  </si>
  <si>
    <t>PSOIL-017</t>
  </si>
  <si>
    <t>Clara Lorente</t>
  </si>
  <si>
    <t>Nabelade S.A.</t>
  </si>
  <si>
    <t>Espírito Santo</t>
  </si>
  <si>
    <t>NAZOE-008</t>
  </si>
  <si>
    <t>Joaquin Mayoral</t>
  </si>
  <si>
    <t>Vedafuto Bahía S.L.</t>
  </si>
  <si>
    <t>Bahía</t>
  </si>
  <si>
    <t>Nordeste</t>
  </si>
  <si>
    <t>Laila Cristobal</t>
  </si>
  <si>
    <t>Hecatike MGDS S.A.</t>
  </si>
  <si>
    <t>Mato Grosso del Sur</t>
  </si>
  <si>
    <t>KMAX-020</t>
  </si>
  <si>
    <t>Vedafuto RGDS S.L.</t>
  </si>
  <si>
    <t>Trinidad Asensio</t>
  </si>
  <si>
    <t>Hecatike MG S.A.</t>
  </si>
  <si>
    <t>Mato Grosso</t>
  </si>
  <si>
    <t>Integrales Solt S.R.L</t>
  </si>
  <si>
    <t>PSOIL-016</t>
  </si>
  <si>
    <t>Wadozupe S.A.</t>
  </si>
  <si>
    <t>Qonagono S.L.</t>
  </si>
  <si>
    <t>Samoa Agroexport Paraná S.A.</t>
  </si>
  <si>
    <t>Hamza Bellido</t>
  </si>
  <si>
    <t>Fubaduxu S.A.</t>
  </si>
  <si>
    <t>São Paulo</t>
  </si>
  <si>
    <t>Jaime Ramiro</t>
  </si>
  <si>
    <t>Hecatike Goiás S.A.</t>
  </si>
  <si>
    <t>Goiás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</si>
  <si>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</si>
  <si>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</si>
  <si>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</si>
  <si>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</si>
  <si>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</si>
  <si>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</si>
  <si>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</si>
  <si>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</si>
  <si>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</si>
  <si>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</si>
  <si>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</si>
  <si>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</si>
  <si>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</si>
  <si>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</si>
  <si>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Volumen [tn]</t>
  </si>
  <si>
    <t>Clientes</t>
  </si>
  <si>
    <t>Suma de Gasto Total</t>
  </si>
  <si>
    <t>Meses</t>
  </si>
  <si>
    <t>Estado-Región</t>
  </si>
  <si>
    <t>Volumen Ventas [tn]</t>
  </si>
  <si>
    <t>Segmento 1</t>
  </si>
  <si>
    <t>Segmento 2</t>
  </si>
  <si>
    <t>Segmento 3</t>
  </si>
  <si>
    <t>Segmento 4</t>
  </si>
  <si>
    <t>Segmento 5</t>
  </si>
  <si>
    <t>Alcanzado%</t>
  </si>
  <si>
    <t>Anterior</t>
  </si>
  <si>
    <t>Puntero</t>
  </si>
  <si>
    <t>Despues</t>
  </si>
  <si>
    <t>Objetivo: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</si>
</sst>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"/>
    <numFmt numFmtId="165" formatCode="0.000"/>
    <numFmt numFmtId="166" formatCode="#,##0.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166" formatCode="#,##0.0\ &quot;€&quot;"/>
    </dxf>
    <dxf>
      <numFmt numFmtId="166" formatCode="#,##0.0\ &quot;€&quot;"/>
    </dxf>
    <dxf>
      <numFmt numFmtId="166" formatCode="#,##0.0\ &quot;€&quot;"/>
    </dxf>
    <dxf>
      <numFmt numFmtId="166" formatCode="#,##0.0\ &quot;€&quot;"/>
    </dxf>
    <dxf>
      <numFmt numFmtId="2" formatCode="0.00"/>
    </dxf>
    <dxf>
      <numFmt numFmtId="165" formatCode="0.000"/>
    </dxf>
    <dxf>
      <numFmt numFmtId="167" formatCode="d/m/yyyy"/>
    </dxf>
    <dxf>
      <numFmt numFmtId="164" formatCode="000"/>
    </dxf>
    <dxf>
      <font>
        <b/>
        <i val="0"/>
        <strike val="0"/>
        <sz val="12"/>
        <color theme="0"/>
        <name val="Calibri"/>
        <family val="2"/>
        <scheme val="minor"/>
      </font>
      <fill>
        <gradientFill degree="45">
          <stop position="0">
            <color rgb="FFFFFFFF"/>
          </stop>
          <stop position="1">
            <color rgb="FFFFFF66"/>
          </stop>
        </gradientFill>
      </fill>
      <border diagonalUp="0" diagonalDown="0">
        <left/>
        <right/>
        <top/>
        <bottom/>
        <vertical/>
        <horizontal/>
      </border>
    </dxf>
    <dxf>
      <fill>
        <patternFill>
          <bgColor rgb="FF1E1E20"/>
        </patternFill>
      </fill>
    </dxf>
    <dxf>
      <fill>
        <gradientFill degree="90">
          <stop position="0">
            <color theme="7" tint="0.80001220740379042"/>
          </stop>
          <stop position="1">
            <color rgb="FFFFFF00"/>
          </stop>
        </gradient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1E1E20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Editado" pivot="0" table="0" count="9" xr9:uid="{AFC051ED-6B94-4AFE-8ECE-3679BB621171}">
      <tableStyleElement type="wholeTable" dxfId="12"/>
      <tableStyleElement type="headerRow" dxfId="11"/>
    </tableStyle>
    <tableStyle name="Estilo de segmentación de datos 1" pivot="0" table="0" count="1" xr9:uid="{31F093CE-BA55-4207-AE52-FABBBCB6AA38}">
      <tableStyleElement type="wholeTable" dxfId="10"/>
    </tableStyle>
    <tableStyle name="Estilo de segmentación de datos 2" pivot="0" table="0" count="6" xr9:uid="{B7B6B208-7658-47F3-AC13-EFA378482882}">
      <tableStyleElement type="wholeTable" dxfId="9"/>
      <tableStyleElement type="headerRow" dxfId="8"/>
    </tableStyle>
  </tableStyles>
  <colors>
    <mruColors>
      <color rgb="FFFFFF99"/>
      <color rgb="FF1E1E20"/>
      <color rgb="FFFFFF66"/>
      <color rgb="FF303030"/>
      <color rgb="FFA6A6A6"/>
      <color rgb="FFFF6600"/>
    </mruColors>
  </colors>
  <extLst>
    <ext xmlns:x14="http://schemas.microsoft.com/office/spreadsheetml/2009/9/main" uri="{46F421CA-312F-682f-3DD2-61675219B42D}">
      <x14:dxfs count="4">
        <dxf>
          <fill>
            <patternFill>
              <fgColor auto="1"/>
              <bgColor rgb="FF00B0F0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rgb="FFFFFF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00B05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FFFF9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auto="1"/>
              <bgColor rgb="FFFFFF00"/>
            </patternFill>
          </fill>
          <border>
            <vertical/>
            <horizontal/>
          </border>
        </dxf>
        <dxf>
          <font>
            <sz val="10"/>
            <color rgb="FF7030A0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1"/>
            <color theme="4" tint="-0.49998474074526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ditado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Dashboard.xlsx]Ventas Por Region!TablaDinámica2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</a:t>
            </a:r>
            <a:r>
              <a:rPr lang="en-US" baseline="0"/>
              <a:t> de Ventas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'Ventas Por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D1-4DE9-BE01-4DB9EC4FE37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D1-4DE9-BE01-4DB9EC4FE375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D1-4DE9-BE01-4DB9EC4FE375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D1-4DE9-BE01-4DB9EC4FE375}"/>
              </c:ext>
            </c:extLst>
          </c:dPt>
          <c:cat>
            <c:strRef>
              <c:f>'Ventas Por Region'!$A$4:$A$8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Sur</c:v>
                </c:pt>
              </c:strCache>
            </c:strRef>
          </c:cat>
          <c:val>
            <c:numRef>
              <c:f>'Ventas Por Region'!$B$4:$B$8</c:f>
              <c:numCache>
                <c:formatCode>#,##0.0\ "€"</c:formatCode>
                <c:ptCount val="4"/>
                <c:pt idx="0">
                  <c:v>124354.2266666667</c:v>
                </c:pt>
                <c:pt idx="1">
                  <c:v>15542.113000000001</c:v>
                </c:pt>
                <c:pt idx="2">
                  <c:v>83213.483333333323</c:v>
                </c:pt>
                <c:pt idx="3">
                  <c:v>145456.05700000003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1-4DE9-BE01-4DB9EC4FE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Dashboard.xlsx]Ventas Por Producto!TablaDinámica1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 Totales</a:t>
            </a:r>
            <a:r>
              <a:rPr lang="en-US" baseline="0"/>
              <a:t> por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'Ventas Por Producto'!$B$3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A7-4E29-BE90-E7988FA0A9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A7-4E29-BE90-E7988FA0A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A7-4E29-BE90-E7988FA0A9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A7-4E29-BE90-E7988FA0A9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A7-4E29-BE90-E7988FA0A9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A7-4E29-BE90-E7988FA0A9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A7-4E29-BE90-E7988FA0A9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A7-4E29-BE90-E7988FA0A9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A7-4E29-BE90-E7988FA0A95C}"/>
              </c:ext>
            </c:extLst>
          </c:dPt>
          <c:cat>
            <c:strRef>
              <c:f>'Ventas Por Producto'!$A$4:$A$13</c:f>
              <c:strCache>
                <c:ptCount val="9"/>
                <c:pt idx="0">
                  <c:v>KMAX-019</c:v>
                </c:pt>
                <c:pt idx="1">
                  <c:v>KMAX-020</c:v>
                </c:pt>
                <c:pt idx="2">
                  <c:v>KMAX-021</c:v>
                </c:pt>
                <c:pt idx="3">
                  <c:v>NAZOE-007</c:v>
                </c:pt>
                <c:pt idx="4">
                  <c:v>NAZOE-008</c:v>
                </c:pt>
                <c:pt idx="5">
                  <c:v>NAZOE-009</c:v>
                </c:pt>
                <c:pt idx="6">
                  <c:v>PSOIL-015</c:v>
                </c:pt>
                <c:pt idx="7">
                  <c:v>PSOIL-016</c:v>
                </c:pt>
                <c:pt idx="8">
                  <c:v>PSOIL-017</c:v>
                </c:pt>
              </c:strCache>
            </c:strRef>
          </c:cat>
          <c:val>
            <c:numRef>
              <c:f>'Ventas Por Producto'!$B$4:$B$13</c:f>
              <c:numCache>
                <c:formatCode>#,##0.0\ "€"</c:formatCode>
                <c:ptCount val="9"/>
                <c:pt idx="0">
                  <c:v>50340.537000000011</c:v>
                </c:pt>
                <c:pt idx="1">
                  <c:v>54961.563666666676</c:v>
                </c:pt>
                <c:pt idx="2">
                  <c:v>63390.719999999994</c:v>
                </c:pt>
                <c:pt idx="3">
                  <c:v>39012.196333333341</c:v>
                </c:pt>
                <c:pt idx="4">
                  <c:v>19886.580000000002</c:v>
                </c:pt>
                <c:pt idx="5">
                  <c:v>19842.033999999996</c:v>
                </c:pt>
                <c:pt idx="6">
                  <c:v>52213.408333333333</c:v>
                </c:pt>
                <c:pt idx="7">
                  <c:v>35317.006666666668</c:v>
                </c:pt>
                <c:pt idx="8">
                  <c:v>33601.834000000003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2-4E1C-B6E7-60AF1233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Dashboard.xlsx]Evolucion ventas tiempo!TablaDinámica3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'Evolucion ventas tiempo'!$B$3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'Evolucion ventas tiempo'!$A$4:$A$16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'Evolucion ventas tiempo'!$B$4:$B$16</c:f>
              <c:numCache>
                <c:formatCode>0</c:formatCode>
                <c:ptCount val="12"/>
                <c:pt idx="0">
                  <c:v>160.0733333333333</c:v>
                </c:pt>
                <c:pt idx="1">
                  <c:v>142.28666666666672</c:v>
                </c:pt>
                <c:pt idx="2">
                  <c:v>147.49</c:v>
                </c:pt>
                <c:pt idx="3">
                  <c:v>85.246666666666684</c:v>
                </c:pt>
                <c:pt idx="4">
                  <c:v>66.116666666666688</c:v>
                </c:pt>
                <c:pt idx="5">
                  <c:v>47.684999999999988</c:v>
                </c:pt>
                <c:pt idx="6">
                  <c:v>185.37333333333331</c:v>
                </c:pt>
                <c:pt idx="7">
                  <c:v>220.43999999999991</c:v>
                </c:pt>
                <c:pt idx="8">
                  <c:v>209.44</c:v>
                </c:pt>
                <c:pt idx="9">
                  <c:v>176.45093333333338</c:v>
                </c:pt>
                <c:pt idx="10">
                  <c:v>200.07633333333331</c:v>
                </c:pt>
                <c:pt idx="11">
                  <c:v>216.70003333333332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C-41A2-B122-AE31716B1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249919039"/>
        <c:axId val="1249911359"/>
      </c:lineChart>
      <c:catAx>
        <c:axId val="124991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911359"/>
        <c:crosses val="autoZero"/>
        <c:auto val="1"/>
        <c:lblAlgn val="ctr"/>
        <c:lblOffset val="100"/>
        <c:noMultiLvlLbl val="0"/>
      </c:catAx>
      <c:valAx>
        <c:axId val="124991135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9190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Dashboard.xlsx]Vendedores!TablaDinámica1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</a:t>
            </a:r>
            <a:r>
              <a:rPr lang="en-US" baseline="0"/>
              <a:t> Mejores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Vendedores!$A$2:$A$7</c:f>
              <c:strCache>
                <c:ptCount val="5"/>
                <c:pt idx="0">
                  <c:v>Ignacio Padron</c:v>
                </c:pt>
                <c:pt idx="1">
                  <c:v>Laila Cristobal</c:v>
                </c:pt>
                <c:pt idx="2">
                  <c:v>Marcel Suarez</c:v>
                </c:pt>
                <c:pt idx="3">
                  <c:v>Soledad Leal</c:v>
                </c:pt>
                <c:pt idx="4">
                  <c:v>Trinidad Asensio</c:v>
                </c:pt>
              </c:strCache>
            </c:strRef>
          </c:cat>
          <c:val>
            <c:numRef>
              <c:f>Vendedores!$B$2:$B$7</c:f>
              <c:numCache>
                <c:formatCode>#,##0.0\ "€"</c:formatCode>
                <c:ptCount val="5"/>
                <c:pt idx="0">
                  <c:v>40670.71100000001</c:v>
                </c:pt>
                <c:pt idx="1">
                  <c:v>46247.844000000005</c:v>
                </c:pt>
                <c:pt idx="2">
                  <c:v>42884.356666666652</c:v>
                </c:pt>
                <c:pt idx="3">
                  <c:v>72756.563999999998</c:v>
                </c:pt>
                <c:pt idx="4">
                  <c:v>40847.748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27A-8EDE-ACA64054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63920"/>
        <c:axId val="108482160"/>
      </c:barChart>
      <c:catAx>
        <c:axId val="1084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82160"/>
        <c:crosses val="autoZero"/>
        <c:auto val="1"/>
        <c:lblAlgn val="ctr"/>
        <c:lblOffset val="100"/>
        <c:noMultiLvlLbl val="0"/>
      </c:catAx>
      <c:valAx>
        <c:axId val="1084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6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Dashboard.xlsx]Clientes 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'Clientes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'Clientes '!$A$4:$A$9</c:f>
              <c:strCache>
                <c:ptCount val="5"/>
                <c:pt idx="0">
                  <c:v>Fubaduxu S.A.</c:v>
                </c:pt>
                <c:pt idx="1">
                  <c:v>Huwigupa S.A.</c:v>
                </c:pt>
                <c:pt idx="2">
                  <c:v>Lakuleqo S.A.</c:v>
                </c:pt>
                <c:pt idx="3">
                  <c:v>Vedafuto SC S.L.</c:v>
                </c:pt>
                <c:pt idx="4">
                  <c:v>Wadozupe S.A.</c:v>
                </c:pt>
              </c:strCache>
            </c:strRef>
          </c:cat>
          <c:val>
            <c:numRef>
              <c:f>'Clientes '!$B$4:$B$9</c:f>
              <c:numCache>
                <c:formatCode>#,##0.0\ "€"</c:formatCode>
                <c:ptCount val="5"/>
                <c:pt idx="0">
                  <c:v>25490.865999999995</c:v>
                </c:pt>
                <c:pt idx="1">
                  <c:v>42884.356666666652</c:v>
                </c:pt>
                <c:pt idx="2">
                  <c:v>33092.997333333347</c:v>
                </c:pt>
                <c:pt idx="3">
                  <c:v>40710.691999999988</c:v>
                </c:pt>
                <c:pt idx="4">
                  <c:v>30838.292000000009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E-4E7B-9CC7-C60AF847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662975"/>
        <c:axId val="1276668255"/>
      </c:barChart>
      <c:catAx>
        <c:axId val="127666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6668255"/>
        <c:crosses val="autoZero"/>
        <c:auto val="1"/>
        <c:lblAlgn val="ctr"/>
        <c:lblOffset val="100"/>
        <c:noMultiLvlLbl val="0"/>
      </c:catAx>
      <c:valAx>
        <c:axId val="12766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666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097620258217192"/>
          <c:y val="6.5622685062313363E-2"/>
          <c:w val="0.44365843720152248"/>
          <c:h val="0.7017150678985756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94-45AF-BECC-42C8D1B88E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94-45AF-BECC-42C8D1B88E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94-45AF-BECC-42C8D1B88E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94-45AF-BECC-42C8D1B88E90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29-4445-A229-FA9982A6EA70}"/>
              </c:ext>
            </c:extLst>
          </c:dPt>
          <c:cat>
            <c:strRef>
              <c:f>Velocimetro!$A$9:$A$13</c:f>
              <c:strCache>
                <c:ptCount val="5"/>
                <c:pt idx="0">
                  <c:v>Segmento 1</c:v>
                </c:pt>
                <c:pt idx="1">
                  <c:v>Segmento 2</c:v>
                </c:pt>
                <c:pt idx="2">
                  <c:v>Segmento 3</c:v>
                </c:pt>
                <c:pt idx="3">
                  <c:v>Segmento 4</c:v>
                </c:pt>
                <c:pt idx="4">
                  <c:v>Segmento 5</c:v>
                </c:pt>
              </c:strCache>
            </c:strRef>
          </c:cat>
          <c:val>
            <c:numRef>
              <c:f>Velocimetro!$B$9:$B$13</c:f>
              <c:numCache>
                <c:formatCode>0%</c:formatCode>
                <c:ptCount val="5"/>
                <c:pt idx="0">
                  <c:v>0.5</c:v>
                </c:pt>
                <c:pt idx="1">
                  <c:v>0.3</c:v>
                </c:pt>
                <c:pt idx="2">
                  <c:v>0.13</c:v>
                </c:pt>
                <c:pt idx="3">
                  <c:v>7.0000000000000007E-2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9-4445-A229-FA9982A6E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Puntero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29-4445-A229-FA9982A6E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94-45AF-BECC-42C8D1B88E90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29-4445-A229-FA9982A6EA70}"/>
              </c:ext>
            </c:extLst>
          </c:dPt>
          <c:val>
            <c:numRef>
              <c:f>Velocimetro!$E$9:$E$11</c:f>
              <c:numCache>
                <c:formatCode>0%</c:formatCode>
                <c:ptCount val="3"/>
                <c:pt idx="0">
                  <c:v>0.74295158666666672</c:v>
                </c:pt>
                <c:pt idx="1">
                  <c:v>0.04</c:v>
                </c:pt>
                <c:pt idx="2">
                  <c:v>1.2170484133333332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9-4445-A229-FA9982A6E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Dashboard.xlsx]Clientes 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Mejores</a:t>
            </a:r>
            <a:r>
              <a:rPr lang="en-US" b="1" baseline="0">
                <a:solidFill>
                  <a:schemeClr val="bg1"/>
                </a:solidFill>
              </a:rPr>
              <a:t> 5 </a:t>
            </a:r>
            <a:r>
              <a:rPr lang="en-US" b="1">
                <a:solidFill>
                  <a:schemeClr val="bg1"/>
                </a:solidFill>
              </a:rPr>
              <a:t>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56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20000"/>
                  <a:lumOff val="80000"/>
                </a:schemeClr>
              </a:gs>
              <a:gs pos="0">
                <a:srgbClr val="FFFF00"/>
              </a:gs>
            </a:gsLst>
            <a:path path="circle">
              <a:fillToRect l="100000" t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 w="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'Clientes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6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  <a:gs pos="0">
                  <a:srgbClr val="FFFF00"/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'Clientes '!$A$4:$A$9</c:f>
              <c:strCache>
                <c:ptCount val="5"/>
                <c:pt idx="0">
                  <c:v>Fubaduxu S.A.</c:v>
                </c:pt>
                <c:pt idx="1">
                  <c:v>Huwigupa S.A.</c:v>
                </c:pt>
                <c:pt idx="2">
                  <c:v>Lakuleqo S.A.</c:v>
                </c:pt>
                <c:pt idx="3">
                  <c:v>Vedafuto SC S.L.</c:v>
                </c:pt>
                <c:pt idx="4">
                  <c:v>Wadozupe S.A.</c:v>
                </c:pt>
              </c:strCache>
            </c:strRef>
          </c:cat>
          <c:val>
            <c:numRef>
              <c:f>'Clientes '!$B$4:$B$9</c:f>
              <c:numCache>
                <c:formatCode>#,##0.0\ "€"</c:formatCode>
                <c:ptCount val="5"/>
                <c:pt idx="0">
                  <c:v>25490.865999999995</c:v>
                </c:pt>
                <c:pt idx="1">
                  <c:v>42884.356666666652</c:v>
                </c:pt>
                <c:pt idx="2">
                  <c:v>33092.997333333347</c:v>
                </c:pt>
                <c:pt idx="3">
                  <c:v>40710.691999999988</c:v>
                </c:pt>
                <c:pt idx="4">
                  <c:v>30838.292000000009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8-43FD-BA06-3AA222F593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6662975"/>
        <c:axId val="1276668255"/>
      </c:barChart>
      <c:catAx>
        <c:axId val="127666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s-ES"/>
          </a:p>
        </c:txPr>
        <c:crossAx val="1276668255"/>
        <c:crosses val="autoZero"/>
        <c:auto val="1"/>
        <c:lblAlgn val="ctr"/>
        <c:lblOffset val="100"/>
        <c:noMultiLvlLbl val="0"/>
      </c:catAx>
      <c:valAx>
        <c:axId val="1276668255"/>
        <c:scaling>
          <c:orientation val="minMax"/>
        </c:scaling>
        <c:delete val="0"/>
        <c:axPos val="b"/>
        <c:numFmt formatCode="#,##0.0\ &quot;€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6662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Dashboard.xlsx]Vendedores!TablaDinámica1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</a:rPr>
              <a:t>Mejores 5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600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20000"/>
                  <a:lumOff val="80000"/>
                </a:schemeClr>
              </a:gs>
              <a:gs pos="0">
                <a:srgbClr val="FFFF00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600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  <a:gs pos="0">
                  <a:srgbClr val="FFFF00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Vendedores!$A$2:$A$7</c:f>
              <c:strCache>
                <c:ptCount val="5"/>
                <c:pt idx="0">
                  <c:v>Ignacio Padron</c:v>
                </c:pt>
                <c:pt idx="1">
                  <c:v>Laila Cristobal</c:v>
                </c:pt>
                <c:pt idx="2">
                  <c:v>Marcel Suarez</c:v>
                </c:pt>
                <c:pt idx="3">
                  <c:v>Soledad Leal</c:v>
                </c:pt>
                <c:pt idx="4">
                  <c:v>Trinidad Asensio</c:v>
                </c:pt>
              </c:strCache>
            </c:strRef>
          </c:cat>
          <c:val>
            <c:numRef>
              <c:f>Vendedores!$B$2:$B$7</c:f>
              <c:numCache>
                <c:formatCode>#,##0.0\ "€"</c:formatCode>
                <c:ptCount val="5"/>
                <c:pt idx="0">
                  <c:v>40670.71100000001</c:v>
                </c:pt>
                <c:pt idx="1">
                  <c:v>46247.844000000005</c:v>
                </c:pt>
                <c:pt idx="2">
                  <c:v>42884.356666666652</c:v>
                </c:pt>
                <c:pt idx="3">
                  <c:v>72756.563999999998</c:v>
                </c:pt>
                <c:pt idx="4">
                  <c:v>40847.748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47F1-BD95-A27B0FB823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463920"/>
        <c:axId val="108482160"/>
      </c:barChart>
      <c:catAx>
        <c:axId val="1084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482160"/>
        <c:crosses val="autoZero"/>
        <c:auto val="1"/>
        <c:lblAlgn val="ctr"/>
        <c:lblOffset val="100"/>
        <c:noMultiLvlLbl val="0"/>
      </c:catAx>
      <c:valAx>
        <c:axId val="108482160"/>
        <c:scaling>
          <c:orientation val="minMax"/>
        </c:scaling>
        <c:delete val="1"/>
        <c:axPos val="l"/>
        <c:numFmt formatCode="#,##0.0\ &quot;€&quot;" sourceLinked="1"/>
        <c:majorTickMark val="none"/>
        <c:minorTickMark val="none"/>
        <c:tickLblPos val="nextTo"/>
        <c:crossAx val="10846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Dashboard.xlsx]Evolucion ventas tiempo!TablaDinámica3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50000">
                  <a:schemeClr val="accent4">
                    <a:lumMod val="60000"/>
                    <a:lumOff val="40000"/>
                  </a:schemeClr>
                </a:gs>
                <a:gs pos="100000">
                  <a:srgbClr val="FFFF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'Evolucion ventas tiempo'!$B$3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50000">
                    <a:schemeClr val="accent4">
                      <a:lumMod val="60000"/>
                      <a:lumOff val="40000"/>
                    </a:schemeClr>
                  </a:gs>
                  <a:gs pos="100000">
                    <a:srgbClr val="FFFF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'Evolucion ventas tiempo'!$A$4:$A$16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'Evolucion ventas tiempo'!$B$4:$B$16</c:f>
              <c:numCache>
                <c:formatCode>0</c:formatCode>
                <c:ptCount val="12"/>
                <c:pt idx="0">
                  <c:v>160.0733333333333</c:v>
                </c:pt>
                <c:pt idx="1">
                  <c:v>142.28666666666672</c:v>
                </c:pt>
                <c:pt idx="2">
                  <c:v>147.49</c:v>
                </c:pt>
                <c:pt idx="3">
                  <c:v>85.246666666666684</c:v>
                </c:pt>
                <c:pt idx="4">
                  <c:v>66.116666666666688</c:v>
                </c:pt>
                <c:pt idx="5">
                  <c:v>47.684999999999988</c:v>
                </c:pt>
                <c:pt idx="6">
                  <c:v>185.37333333333331</c:v>
                </c:pt>
                <c:pt idx="7">
                  <c:v>220.43999999999991</c:v>
                </c:pt>
                <c:pt idx="8">
                  <c:v>209.44</c:v>
                </c:pt>
                <c:pt idx="9">
                  <c:v>176.45093333333338</c:v>
                </c:pt>
                <c:pt idx="10">
                  <c:v>200.07633333333331</c:v>
                </c:pt>
                <c:pt idx="11">
                  <c:v>216.70003333333332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9-4662-B304-52502F3E5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249919039"/>
        <c:axId val="1249911359"/>
      </c:lineChart>
      <c:catAx>
        <c:axId val="124991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911359"/>
        <c:crosses val="autoZero"/>
        <c:auto val="1"/>
        <c:lblAlgn val="ctr"/>
        <c:lblOffset val="100"/>
        <c:noMultiLvlLbl val="0"/>
      </c:catAx>
      <c:valAx>
        <c:axId val="1249911359"/>
        <c:scaling>
          <c:orientation val="minMax"/>
          <c:max val="25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91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 Datos Dashboard.xlsx]Ventas Por Producto!TablaDinámica1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'Ventas Por Producto'!$B$3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39-4F74-B9E2-2F3932CDC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39-4F74-B9E2-2F3932CDC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39-4F74-B9E2-2F3932CDC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39-4F74-B9E2-2F3932CDC1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39-4F74-B9E2-2F3932CDC1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39-4F74-B9E2-2F3932CDC1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39-4F74-B9E2-2F3932CDC1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39-4F74-B9E2-2F3932CDC1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39-4F74-B9E2-2F3932CDC1E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'Ventas Por Producto'!$A$4:$A$13</c:f>
              <c:strCache>
                <c:ptCount val="9"/>
                <c:pt idx="0">
                  <c:v>KMAX-019</c:v>
                </c:pt>
                <c:pt idx="1">
                  <c:v>KMAX-020</c:v>
                </c:pt>
                <c:pt idx="2">
                  <c:v>KMAX-021</c:v>
                </c:pt>
                <c:pt idx="3">
                  <c:v>NAZOE-007</c:v>
                </c:pt>
                <c:pt idx="4">
                  <c:v>NAZOE-008</c:v>
                </c:pt>
                <c:pt idx="5">
                  <c:v>NAZOE-009</c:v>
                </c:pt>
                <c:pt idx="6">
                  <c:v>PSOIL-015</c:v>
                </c:pt>
                <c:pt idx="7">
                  <c:v>PSOIL-016</c:v>
                </c:pt>
                <c:pt idx="8">
                  <c:v>PSOIL-017</c:v>
                </c:pt>
              </c:strCache>
            </c:strRef>
          </c:cat>
          <c:val>
            <c:numRef>
              <c:f>'Ventas Por Producto'!$B$4:$B$13</c:f>
              <c:numCache>
                <c:formatCode>#,##0.0\ "€"</c:formatCode>
                <c:ptCount val="9"/>
                <c:pt idx="0">
                  <c:v>50340.537000000011</c:v>
                </c:pt>
                <c:pt idx="1">
                  <c:v>54961.563666666676</c:v>
                </c:pt>
                <c:pt idx="2">
                  <c:v>63390.719999999994</c:v>
                </c:pt>
                <c:pt idx="3">
                  <c:v>39012.196333333341</c:v>
                </c:pt>
                <c:pt idx="4">
                  <c:v>19886.580000000002</c:v>
                </c:pt>
                <c:pt idx="5">
                  <c:v>19842.033999999996</c:v>
                </c:pt>
                <c:pt idx="6">
                  <c:v>52213.408333333333</c:v>
                </c:pt>
                <c:pt idx="7">
                  <c:v>35317.006666666668</c:v>
                </c:pt>
                <c:pt idx="8">
                  <c:v>33601.834000000003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339-4F74-B9E2-2F3932CDC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gradFill flip="none" rotWithShape="1">
          <a:gsLst>
            <a:gs pos="45864">
              <a:schemeClr val="accent4">
                <a:lumMod val="40000"/>
                <a:lumOff val="60000"/>
              </a:schemeClr>
            </a:gs>
            <a:gs pos="0">
              <a:schemeClr val="accent4">
                <a:lumMod val="20000"/>
                <a:lumOff val="80000"/>
              </a:schemeClr>
            </a:gs>
            <a:gs pos="98000">
              <a:srgbClr val="FFFF00"/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4670093759016"/>
          <c:y val="7.6803819495284198E-2"/>
          <c:w val="0.55350659812481973"/>
          <c:h val="0.79632850002139965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17989165809252"/>
          <c:y val="7.046671978531785E-2"/>
          <c:w val="0.44365843720152248"/>
          <c:h val="0.70171506789857563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79000">
                    <a:srgbClr val="C00000"/>
                  </a:gs>
                </a:gsLst>
                <a:lin ang="54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81-48FA-8ADE-462314569477}"/>
              </c:ext>
            </c:extLst>
          </c:dPt>
          <c:dPt>
            <c:idx val="1"/>
            <c:bubble3D val="0"/>
            <c:spPr>
              <a:gradFill>
                <a:gsLst>
                  <a:gs pos="25000">
                    <a:schemeClr val="accent2">
                      <a:lumMod val="75000"/>
                    </a:schemeClr>
                  </a:gs>
                  <a:gs pos="52000">
                    <a:srgbClr val="FFFF00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81-48FA-8ADE-462314569477}"/>
              </c:ext>
            </c:extLst>
          </c:dPt>
          <c:dPt>
            <c:idx val="2"/>
            <c:bubble3D val="0"/>
            <c:spPr>
              <a:gradFill>
                <a:gsLst>
                  <a:gs pos="25000">
                    <a:srgbClr val="FFFF66"/>
                  </a:gs>
                  <a:gs pos="51000">
                    <a:srgbClr val="92D050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81-48FA-8ADE-462314569477}"/>
              </c:ext>
            </c:extLst>
          </c:dPt>
          <c:dPt>
            <c:idx val="3"/>
            <c:bubble3D val="0"/>
            <c:spPr>
              <a:gradFill>
                <a:gsLst>
                  <a:gs pos="25000">
                    <a:srgbClr val="92D050"/>
                  </a:gs>
                  <a:gs pos="51000">
                    <a:srgbClr val="00B050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81-48FA-8ADE-46231456947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1-48FA-8ADE-462314569477}"/>
              </c:ext>
            </c:extLst>
          </c:dPt>
          <c:cat>
            <c:strRef>
              <c:f>Velocimetro!$A$9:$A$13</c:f>
              <c:strCache>
                <c:ptCount val="5"/>
                <c:pt idx="0">
                  <c:v>Segmento 1</c:v>
                </c:pt>
                <c:pt idx="1">
                  <c:v>Segmento 2</c:v>
                </c:pt>
                <c:pt idx="2">
                  <c:v>Segmento 3</c:v>
                </c:pt>
                <c:pt idx="3">
                  <c:v>Segmento 4</c:v>
                </c:pt>
                <c:pt idx="4">
                  <c:v>Segmento 5</c:v>
                </c:pt>
              </c:strCache>
            </c:strRef>
          </c:cat>
          <c:val>
            <c:numRef>
              <c:f>Velocimetro!$B$9:$B$13</c:f>
              <c:numCache>
                <c:formatCode>0%</c:formatCode>
                <c:ptCount val="5"/>
                <c:pt idx="0">
                  <c:v>0.5</c:v>
                </c:pt>
                <c:pt idx="1">
                  <c:v>0.3</c:v>
                </c:pt>
                <c:pt idx="2">
                  <c:v>0.13</c:v>
                </c:pt>
                <c:pt idx="3">
                  <c:v>7.0000000000000007E-2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81-48FA-8ADE-462314569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Puntero</c:v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A81-48FA-8ADE-462314569477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A81-48FA-8ADE-4623145694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A81-48FA-8ADE-462314569477}"/>
              </c:ext>
            </c:extLst>
          </c:dPt>
          <c:val>
            <c:numRef>
              <c:f>Velocimetro!$E$9:$E$11</c:f>
              <c:numCache>
                <c:formatCode>0%</c:formatCode>
                <c:ptCount val="3"/>
                <c:pt idx="0">
                  <c:v>0.74295158666666672</c:v>
                </c:pt>
                <c:pt idx="1">
                  <c:v>0.04</c:v>
                </c:pt>
                <c:pt idx="2">
                  <c:v>1.2170484133333332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A81-48FA-8ADE-462314569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800" b="1" i="1" u="none" strike="noStrike" baseline="0">
                <a:solidFill>
                  <a:schemeClr val="accent5">
                    <a:lumMod val="50000"/>
                  </a:schemeClr>
                </a:solidFill>
                <a:latin typeface="Calibri" panose="020F0502020204030204"/>
              </a:rPr>
              <a:t>Volumen de ventas por Estado</a:t>
            </a:r>
            <a:endParaRPr lang="es-ES" sz="1600" b="1" i="1" u="none" strike="noStrike" baseline="0">
              <a:solidFill>
                <a:schemeClr val="accent5">
                  <a:lumMod val="50000"/>
                </a:schemeClr>
              </a:solidFill>
              <a:latin typeface="Calibri" panose="020F0502020204030204"/>
            </a:endParaRPr>
          </a:p>
        </cx:rich>
      </cx:tx>
      <cx:spPr>
        <a:noFill/>
        <a:ln>
          <a:noFill/>
        </a:ln>
      </cx:spPr>
    </cx:title>
    <cx:plotArea>
      <cx:plotAreaRegion>
        <cx:plotSurface>
          <cx:spPr>
            <a:noFill/>
          </cx:spPr>
        </cx:plotSurface>
        <cx:series layoutId="regionMap" uniqueId="{E8173C8F-6AFB-48D9-A0B0-C3A73DF6D7F2}">
          <cx:tx>
            <cx:txData>
              <cx:f>_xlchart.v5.2</cx:f>
              <cx:v>Volumen Ventas [tn]</cx:v>
            </cx:txData>
          </cx:tx>
          <cx:dataId val="0"/>
          <cx:layoutPr>
            <cx:geography viewedRegionType="dataOnly" cultureLanguage="es-ES" cultureRegion="ES" attribution="Con tecnología de Bing">
              <cx:geoCache provider="{E9337A44-BEBE-4D9F-B70C-5C5E7DAFC167}">
                <cx:binary>7Htbc9w4suZfcfh5qSaIKyemT8SSda+SqqSSLNsvDLUk8wqCBAne/s2J8zy/ov/YZqHstqz29PTE
+OyeidgXFvMCEGQCicwvUX99HP7yWDw/6DeDLMrmL4/Dz2+Ttq3+8tNPzWPyLB+aC5k+atWoT+3F
o5I/qU+f0sfnn570Q5+W8U+ei8hPj8mDbp+Ht//xV+gtflY79fjQpqq8Ns96vHluTNE2fyD7rujN
w5NMy1natDp9bNHPb4OH5Ne/Pbx981y2aTvejtXzz2+/0Xn75qfXPf3uqW8KGFhrnqCtg7wLn3u+
62LfZR59+6ZQZfxFiMUFdZGHfc4ZQwh74suTrx4ktP7Ho7FjeXh60s9NAy9jf7+2+2bkwP7fb988
KlO2p+8Vw6cDln5o0uLtm7RR4VkSqtO4gxv7oj99+6n/46+vGPDqrzgvrPH6O/0j0e+McbZLq94s
np+e9QMM88eZhV5w30PIJQQjRD1MvrUM4RcCrEJdQQkBRfHKMv/M0L5vo9/38Mpas8W/bK1vrfdi
WiL3gjAfId/lyGfwEfxvX5+xC98nPvcFFdgXBP8/eH27KF8a/9XUffdcPk/muYDV+nr2vpv/D5i9
hwf9UP76nz9w0nr0gmCXcN8lPhMeQ/xbqxH/whOEwnwGb8I85IJVzyvm7E7siP7QuX1/qn5p92qC
HsBHvLLJ/2h3Mm+qX/+mU5hSx4eyVV++zQ9w8p57gV3GuYs9wl34Qa8MY+WeJxjmzKcYeV8efjYM
jCz9cwP7voFet39lqPnx38tQl2n50LxZgstPmy8f6gdYCfkXPhKMuAgzjgR/tRkTfOFjCl5RYAzr
y/VhS3i5ev7sqL5vom9bvzLQ5fLfy0BLlf76nz/UNOyC+S7mLqU+8z0s8KsFBJ4NdiLhCuEL36P8
1X4EA3r4w/F83yifm72yxnL/72WNywdwaUuInpsf6dMQvWCI+BAeMHBqlAr2rUkou3B97IEvcxH6
vJy+WS5/blTfN8w3r/TKPJe3/7bmefP0XLw5Gv3FsfwApwZbD+z4BEIC1/M8xGBhvMwwKAErQmrh
Y0E4ozYD+TtWevOk3kAS9Udj+4fG+q2P1zY7/ss2+7uxrPP/Z+o5+7XW+X5i/F3R7/Ktm1//pmCK
vtk8lM+p/pHOxIMsGHy3C8kuRZ7nvg5c8QX4GY5P3oZzjsmrrfefGNj3p+jvOng1P282//L8fJUH
//dmxvZ9lpBfgLV+vE/B7gXAFdTzwWAEUbh/5VTQBXgaH7tY+MQlng/mfOlU/snR/YHJXr/ia7P9
627l/6rZTnnHw5vwoX3QEOJ++Wg/YhfgF9SHPN1FjCBIAV+vL8CZgO+5FJJG75RCfnn2Of/48+P6
vq1et39lpmP477W6jr/+l3pzeDDFD3WB+IJiDNGt4L5dU69zRAiBPSGYQC52vd/7wOPDnxjT3zPP
b01fW+bwP9syfwdeODub87r5RuWfRmfdCw7gn/ABCBMYcr9XMCDFF65AAP8BTEaER7xXifsXvOPv
D+j7FvnS7pvB/3ejsa9c3Qs49jcEewauaW6h7z8ttS8IUcerpp83hO/a6Py11k8/v8XwPX/D0089
fLOPfPlK3+o/PzQtAOuYXHBBGGTrAJ4LSk8+rX+2Ig6ZPHAwYYwDUHZK9Eul2+Tnt/TCYwQWIEA0
1EPcEyBqlDmJHIxhLrgUFh/saMj3wdZf3u2gijFW5W+f6TP9pjTyoNKybX5+i1xYz9VZ7/RmDAuY
UJzhE9wAkQ8gQyB/fLiBesZJ/X8RI1RfeF0bTGIQIUbaWSEY2KLXKv3QIhbGhie/IDeTMz3E3q4d
62jfpTkNrCDq2E1UFeK2ijEOpK6GmencKvR0ie+mTJWb1NdVSEsX35HekRsrRR3zztJS9lXo/qYc
ma4KqpR+8is1LKWk3TX22u5aJD0NGIrblTrxrKASSRPIgdRrY7woCQeD4kCx6YmWSTg6Q18GemR8
8+IWyfjE1Y3YyKT0vRWNyzRARJl5iZokmuMYBa2fPXfplH2csvY6K1saByLgpsFx4AzJTTYUzgfs
Tlnoppk60iklc1M74yXxhnYt88ZZVTQprtjkN3PRy+g4up0IcpXkH5U3G7Lh4KSCPbrpdIj95nyT
ZMDpQJRXmluR6tUYkKKTOmgJ6oLY65s9jopmX+Hyum26bpOeWH3fDzQQuDrzrIbVtdLfdC1/6Hi/
fDHVvzOB2HfmD8xBiJg92BMgJH41f6aCi4ES1Qa54+L8MonyjT+M9dZe4q6qt1TjugosLVz+UvKK
97Wd0X05a+pfRFrVd16iVNDKatwpqsxdkVde0Emkt9OIzN2QVDKcjFdurLRrXBKioSrWVpokeBvH
5rKvzAZcqHNwTOzejcLskKmGQ1q3QCXj1Th2+VkWc3ZIZY/3VjOuqmNuvHqfi24+Jgofpsm7c1pY
EmZM3CBr8/bg8VLtxoo3M4Wb5JempUGPYvQhqQa9mLis163jiN0ff3iKv124hHmugNoHOAhYwIS6
7rcLt2Bj1yQ5r2aYt9lalDq55G3y+SILpJe6pFUo+KyDNfY8DLBaKh5Xt7LvykUsBrzVBRt2Ub6q
EhdWl1uISydpzBQYPfBLS4u6CVKm250Pa3/FeefouSn8q8nv0dI7rWKpEJ/5A1LzKfZMUDJazafK
iY9djZMjr0NdjGIW19LMJsr6ywwV+RgMSUaCcSLevEOmnhHdeKFibXwpTq+Q9GO5rTsxz3TNtk4Z
57Ns6sePbTkd+xGbo+VHCX//x9/U8ygF1/7SHwL8AAke7LEe40LAjD7JX/jDmDZI4Syt5zxoo4dO
1eYXQSUPp5aRKzF2eltyl8wdV/f37UCvelwXT1KrD3XP+jtSJWQxdTzeoJY2h9KnRWg1MA7jrJoe
0zLqwoqYac/K0d14iacW1Si7d5nLjjpmxVPPumNcqOFd5qlyUbHO2/hRO+ydye1DMjXDo9fPbJ+t
Hxch+BJzKEflrJXXPpqy78M+r/29F8fObEDeeDQobcJBteh+GkoZNMrNf5lkedWLMo0DzxSB6juV
BgnKQ0/o6tPgpNemReahx5kOJq2T+yT1x9CIIj4mjJRzjzXNfvCmaslYIXeuLsh6quNmnfjS3Zle
RIukdMReaMlgY/HywPEVWUiDutsI02ZdDDA1LZnytNqjQVxyP+lvLYs7UeAIom9wpLpb7TgqILKm
Wys0iidzhTuyyEexwbVyd1GJygO8AZ0bv4zCdhzial6CV5QiM1dI1uXBqripAFd9UhFoTF6ojIUj
D5HJVNChftgiOmciy++0K7y7fnpBCGfOJc7u6r7CJ4klmiLyjjkqgzy5JJEcstONZhhuWrzLPTVm
gca71nL+WR2lPH7jO+MU5DrFoZ+2ZFVxg27LfvAWBa/knDUc3RockQ1PqQdrHKQkcqN9LJutpeyl
Lp87TYsjOamXangoi6i9tCLbtTZ5N/O5SYN6mviHPvMCoXL3Pue9sy6FiWbYS8QHhsbbJKrRTU3E
dJlKloRZX/APES1pQJO+vho9xa/Bo3xoTv1obsYZHDwYNzKO8btctjPLn7LMWfQeNku3M+N9krlh
Fy8VEX4WDPESUw03fblsIKyyN38golb5j5v/Xidv4QxEwLmcvXzM7/V+P5RXOv9ic3hbgZYDjdOn
KvLHIIpjdEMGXywd1SRrsKR/0F1VhFGW4cch33VOxJ7GPpkClLvuWZVU7mdVWRdfVWNj+ItencwT
S6taRVV0sKpx/qLX7w3AqtoBONHkfTsA2OLooppyHTq6QNeiyXZDGtF3HsrRTtXNGEwnUnR6WKWu
9mYR7+m7Ph/qeVR33tJKvYo5wSTZtLVShtlN3nfNwQqLbtn2Mn3XxJm67H18ldJ2yWrXtCFq0o2O
EmefU6JvOXNUOLpKr4eyaG6dOpPLhBRoZqV9lsWXQyIf/brRt5alo6CgxDla9byrkiBx3XZnZYBg
OzPee2RhpSaq+Rp3URxaqR917mHqm6UVFhjO7pAir1d+vkPF2N13heSX3It1YMlROs0yY4OYW7Lv
oyI0lUJbS6YjXnAeo2PqEnE9+eQyGp3uvspSvWkdwkKrZWIaz3GBupWVxkn0iKIUwr+y69/Bc6O2
yS9rWqdhWqfNUjDVrB3axtcqr+MwglD5KeKztABbpznTYSOy9OC5KtvQFN4S50LeKV/9MpVD89TX
dOMMBL2HOCqfJ6btdn5U1pesQO6sjgfxgTrOohtH/YRpnAUxc7Lb/PTcqJ3aRVHRHaFdeuW0As99
k083EydDWLUuvTclfGjUIvTo5nLp9HqE757fdZJEn1o5XddFRj5K5KBA+1zexaXTzxyIIA+tUMly
Ar+8oz6kFZ6qphU7PaUfyjyIfYgqIMMpLjUy6aaudLFydefuWVZ3s1jDfhoN1cmRjPipyVgQCdXE
QU7HLXXz4qGaPD9QiPZHrR02h3KTXnoo3U95WR6k0c2eODtWjOXBcuzFjKgB3zGW868Cq8pO+c/C
1CK+Yy5K7qKpnvu5FteWpZzxfvTH8mpyVHIHBUUvIBGOt5bEjB0mma6Zl5W3aUrJzuuyp6TG8pac
WESDtblzYzn+WAxBiSexsepSGbMYcS/njurRqqaDDnnE1E20SXO3valq1d5A/uGuVDc6gSWtoM8b
ESSACq0szxRuHzS8J/nlGItbLnm5bQc46Rbn7b4ZTHO+xHWxSlzFIOgf/CiM+6wXyzglYmOap8q4
6krjsljGda4DS3p5ra7spYsh4PR8nZg1VIuyYKIQIrhVW+8brcejnoYN7+T0HiLXcqVM4UFipsf3
vt8/+S1Vm8SfwCBF9fnCSQmssgizCOXTOwVQyTZmcXM9tml91efpwlJcI33df2EVbU1XJvbV58HN
Y4GLq4pBojfrWneeO82wsw/KTk9LRQ3hURa1C49NOHSruJzesc7x11Xd30SQEZ8vTWymRQp5wSxx
xj4Pa01J4DaFWE3SfNaBkzGwkyuyt838yow7U5obUYdSRJuEuM6NzijbR1MRB0YM43ssJ2feskws
LdlDGEEFykLe9tOMQry15WNDgww25VmXjUwHoyicrZW8pi0z9iDaUSy56hM+bCJf55eqct152jvD
rWqzLpB1Qh7hI4S+R8inEcs9ArTiQwuGCGHvUddskt3ya/MmU+68i5vxNuOyC5x8xI8ObkNGFPnk
T+pF88Et1fXQOmbZDM24obrxV3KSO5PG3jKNtdk6DoS9o3Kr1egLdYVRhucVl+0NwP1eOHVxdj8w
pwyIn+pfkinZOTotkoBBZFynHG7adIUVGx9pDW6lkuV7UeI69BO3OWZFW86TDOf7jhC0ZDpnS79M
30l38OaVqcaPypVz0tLkvjO9Xvud9uZ+Iqfv8a1+gcqzPlOw/dh+YoJf93PuXyTw8KpJ1zUS21i5
JQwWHDOrR4jFU3TwDUcfS65pUDj5dKvk5M90h+t9TBy+RA4EvaRC7pZ3WC0rpspDFhfdLBmNe5c6
URekjhYPU8y3mUp4gAvMtq3x1ZaXgLQ0Q1ndl4DmLBzpJfD5gcxMh4OCOOOuPpGEmbk7xP4xSiJ5
Y0y3zSRT93GLA8B45KYmlROUmaDvuBjxUouxmkNCTd/RROJZU+l+ZUmWQ4CidDXtLBnJdhc71XTN
+iJ/R/TCck3Xm4PL2pvi1CHpXHdr+4e8dlePpXddiKEBY5V627U62tc5T8Mkm+QjU+0ME8k/fNVw
uzjaF6XzQgN2lOG298bbitI68As0PRQNgW1gGth1iinaQgIB8elJULpq5uGxfT8MRbt0YwjA4BN0
9waNC6swxbDRd2Kqd3jKkmvbJWpMt2ClHOZ2SyAorYOpimFr+m2vMEiMm77x7hCqfRFYPad1qiDP
1LQymZAHq2z1WkTurMaZdRJ+7fOroPSncaO/6H7lp1N39KaPedmWv4wjm3Endp7NSI4Ks/i9ULCZ
1qU7XqGUROtI42kpp4pfx0Weh1ncsKUcSuF+SpFOg57ExXBNRHRZD5oemxL8jeFVtbYkNnm7dtI4
DR3lkKPlRSGHuuqxmOQwK5XTLcoolcHIJf1g7xyAjz7fZXVxYyAICQCRy3cNK4MsGvhGnahilPmu
NRSiKZGNgPGdmFZiL2LSfshF027TOEG7QmN3V6Aa7SKi1jkuzdqyzsITv3GyeNna/Sw+OYcOJmZd
Nt7OwNLGM7s3DcCrlAxT0vrXnVu0N17s8qDqtVhJM7Q3KpPypntvRfbSVGA9NlQxuHLurIa8NSEd
ONvFJInDOsHje9m09SwdDCyaEzmZGlLS3n0HOdGyMKgMIcrokzDFdRLWlPdzpHTRbVhXTTMz6QWh
1bs2I88JIE9XLtfqajxd7J2op3RFuT4kNadMBQ29JSPV66pKjt2gpbvkRsFskw6+8jsi9jkEagnN
OnhUm/l7p8/g7UYNL+v0CzrkcoZPmXJXeskiyjwc2sT5a/bcODT0Gse5tKwqaVbnCaIBED50jYfP
+fI5NS7Tag54bLFl3N1VdaFv2prDDudku3zy8D2lyl+PwisAD63wvd/m5Yzrgq+93IgjbrJ5UXYw
VFSObK5J185KS7uGsHnU1+3MAJgdum1VL+zsL8xYXbaJM3+xyPxqhCQh5t2Cu5O/Pw+3wx6bUT/C
c53n7sJLXO/OkjmvX5JWivwYA/6YzOqO9Zs8mqKtaQoZtKrx5+mJtLwWTbDjfqUt014obNBb4S4T
p1ZR0A6ed1lkLuzkSdrMFU0fx7xIN1DgLgHykEm6mMqIhwTy9O2EpnKRE5qgIHJydcUHCf47LYZ5
NdZy3aERsBmv1HsKRYZQJnJ44CKdVbDSn7zMzYIi7tvbOqZ8gSNUbuK2k0Gsm2YjeRJv2hFwHFV7
48e8SVcjRXhVjFGEk2CAEGYGwbIT1kOU7tRpR9SeI24pB5DDSVkSNFPNlvBvhcxdmtiZp8OhHWIy
L3vNAfrsIBQn1OkvAe45ReWpQGFtDhnAzzdt7F12RT++r4uaLlkXJYvUpOP7qJKfMiD3FZXjLMcY
zVOlh8uhTIbL+HRXdbpd9DiFHe5EAgLcKwg3xxZCXmAmwwjPQlLxIJKynINXyHekbsF/2FvpjHzl
AzpdnQSWZS9jEeU7Wel8l7rqmo7jAFAkr2WxdBrnegBU6R3XPF+g1iMb3JB+TwH6gxDEcx9FEuao
zZ4K5Zchl6I4JISWG0f0w8KvsHPHIvXOapz6gsX9DqXahJpqcZsMAL4pXvCnIi3nsomcj4DdOaEr
VXRV9f24qb1qWlAHHXoHsqHcjYrAyVx6tBd3SudFDMmCpVghylnhu7Bt8ZIeWwYoFqA1MhiymwTK
uU+tkLM4E9XjhLoxEPC1b9M+ZnOSSr6jjmYb18DndHpnvHbc3IRZDeWKJuouSy3YrkmyehbFYxIS
4+S7GoKPewBRgzQBzLPWZNj7uHjyax/fZ6MUy1x109xqDRN6lIJ/MEijeU+6PplHukbhazqhA5oP
I6z5OXcMCi1N2/IG0Dy6H1Fl1hB3mJlzeobyZRT6U1dvLJlIuvaLIT5qXLDrXNd7j9Xk/lWjJE2j
sFHkRSMp/fgoc0a/NspazUNs9KqtJ5XMopLSrVeKmVLGXQ9DyraWlZaAF5yllk4yTVdDRi6Z8rwF
nK0uIIdI2xt7qbMYSkhwtHoL+Elzk2dTtZ8ADbBCWRpIyuJunFN/TJeNV/Yf3OTSxo8TRnwxVjRa
th7tPnT6BZuzIfqONj2xZe17QQZx/wq+ILnyXL8J2dCiOYFCAgf8TU+7PHNCKx05TXCAdrU/5EsG
6dsihhD8A62dNSZ5czuJqrhsc5yG0GH9gaWoCjvYvXa8H+I7qAstc8A+PtQY5k8Rl3dqyKJV4rSA
C57iRhx7/WLgsbuwweZACydAsI1sLdnmdMm7pDjyoopufDmszjFoB/HryMWhgdgQYMii2pFJkduy
9dYk7dGHxofSikYiXnkn0rR5QOOe3ZdeXmyKcSSzMklBbWIfGehew99Ioqs0bvvANmeUjFAZYdmu
PC+gOEohkHGSdp3ksMQ8D1drMGcW2uU1TDU+kvO9ZVh1lwKQ3Tcxe60eaQCEvdCKrDot3H2X93cF
MmRlTnURBDXhS5Nne+EZCbAVaXKIzT2yynSWHocB8KMhLvaRlfYnqRd17Wqc5jbxx3kPRSUKXscm
/nFZ8AOR5cJCBFZjqLtDjqPpylJjP8mZZA2GjSiCVKCZXMjXK3dm8qSYO9FpcyqcqtlGMb020oES
5ZmXql0bu+XO8liPxoNhxIM8e9nDUZ6bpNM1VHCqfk4GNMmwYNnCTfNu70JkdgIm+7WQrhu0UGeT
IcurIfA7h6yteGpIvm8BPD1Lp8kP/MpJpz6QmJc7etpBXlzYNFwy8xGTzJxlilXDWUH+dlf4LxRI
9kxjPG58lY/bUylkm3ftuPV93C8ylD5Y6iv/FUmrtnBCy0wLtnenkm9QvCVV6+zBe5FDc7rUUFgN
NERsax7XsRNI5cMX6dgw+0w3k9mUkDsWJiYHe7GNoaepQmmQF0lxDWXNbC5g/4dIraNrQC3z1RjX
6uBHwgkLT5j3PcrvbCY9jPfthLLnvIEHu2Nr9hKwzQCKJGngDiksRAjBZzXJkk0/1fx9PIWWPaK6
W6flkM6drq8/uJV6bB0VHQafFwfbmmZ9G0QFig6Z2+cBIaq8w0yReZaWZuejmm99D3bCqfDa2zJm
dZB73DyXEgo5Dj3CuZRrRItpuM5TBkUTaqqAD4nfQBg7dkvjJDdDkigKALHejp6TraoINqqHdJyV
ELXvpkK4u5pGAFBn4hZ3HYT2kzeZYATYcSf9yv18O2ksloWObq3gd9JTN1PbNcEIGMoMU//uPL9I
Gvmh6Gr5eb6xImAib27sXBydeFiWbuSF2k7V2m0/1ID/AQDUoJtYRv3O7fkd4C4FIH6kXrApi69d
3LFtVpXXbhnHgLK62t8LcisVA5lljVAJUx3Gl45vYkBMoFGZ1nGAYaavLc8/Cby07UIIQMW5Xyvo
zan0RCEWO3fF6qFZNQN3A9uNvdSJ/uR0vl5D1TLjQemKNvAA6V41Y0b3keukHEIiGihi4quzjj9G
3gZO4V2fSYhqyF5nxJ3XquAhuFuypwPYJIl4Notak/UBTKZ+M9Z07vcivszxGF/aO5ZPqjlNtX4z
lWROkzTvg686Z/p7YqsjaplcYkXuIt42q5aYeiHcsQ/skjdeVoznW0vXFaoX0W9iu+C/rn+rkkFX
MkuKZe459RZwvaqCwmZbbxvVwvkDe/uazrGKRGi5abXMBodtssmDIwtpLOdyBOS8x0yIAOu0W5ip
MuekiNMeEnmNyVzTXl8aq0NPOkliPuuca4qnyuRJb8RMX8KRDm8ztNNeEjjNsNClwfMphQMeaQ0I
/plJwAvP4bP2od0nVNGtdUejK0tJDKEAydPpLCQVTCSoYG+/LgRlBh7qPnZCu4Cs4LyKGohkFqSW
5SmnEjue8DHMT0V1Y9JfQFYeACVyIKVvWbzMR9jDue/Tc7xlss4NoTIsNjawcrizcJKRHinq0+sI
d0cb6tV+MfMaXkDNOnIWNrWAQwIkc8gHDUecAKwCdubm08fKLLVs6QdZI7r0MxG03thdWZgVixbW
pQ8BmIV34Y84ImAMqvILg4xMZhWKnIAkeYoCiyTDAfF426XN6pzz5l9IK4xrOobFgNp1o7snNQ79
p/hYyJh8Msh5YD0t7xmk7TPjyGqfOTGDuMVJ1l0FITgSwzQDPJW/E1LPuywr10omcxmBQw/yE6yQ
nNCHHJKIXaFicE4EyWTpleeSqyAdWvgJgH22wqoajje9qwFDO5VnszoSe4nGra3d2oqsan6BY0Pq
aOVjmz9AYNOdy7Nlqj3IxVx6rvxKwO5NCXmNxcEI5GRJWxQPTcf5zCgpd2lhoisH0q0zUpbkZRCL
6R9opCcN7cNhDtuHqTLnikv1uY/TU/6xRjIV89obitu0jOotHK6gYQenFt87TKbhhGt/By4OSuoY
6oB95r9HUOZZQT2um0968N+3avpUlH5xkIBpXBONb63WBP/RXyQsH5eWzGER1QADHMVEm6vxFNPF
A3SWmG6YwTGHZGPVarNzvUnc46YY1pWGnNunLMgAx65Dr/ZDx+fJNXed4RgPjM3ioe8XcTcNRwhk
0yv41+/BUlaDSfoknanYCQbVCd8hfNmhlIdWw0xxfYTk59SV1Y5S6oap5sXKknUFRxfgEEwSnJ92
egYh7NIvmv7KslJHlIvIk+nckqYg46H8P7R915KkurbtFxEhQBi9Aukzy/sXoqq7WoCEcEKYrz8D
qlfX2muvuHEfznkhkIE0lUhzDjPLll+t9TVCCOARKihABcs7sEzoHNbP833LDClRpp2tjxz8pWaA
F6e5qp/nHrDU7OkBb7tIE3/28huwJHRb5B2/mCJM9wLg/NGr2uGkLTvcFX2hr0I7DTbeoMmt5n2Z
yMZWj1nBw6grqXx1ZfDDCy3zo6f8aBW5yCJlXfLJ1nnUOTyx/Ix9zsa6DSeq37ksmohQM0cucvDD
ZGxzRNDLkhVTJ8o5dtw0jyXixqPfAe5eMXXjucd+6fdoZ474BCxZc6I/8znVj/UU2BFxs/k+yIbi
mIYuaENidw244SaBMo3drKNh2VGIjBRkjcKf75tuIBf87u6pYm0T58Z7YaJm53UukjeBBdBpE4tp
6I26lt4KPkZfcx3qpdGIRPWQgeu8T0GQRKVdvJaUTi+GPnGk6c812JxzLhwZr7RVi706IRo8y1+z
dNqWzyJk+jyno4zXbuDuRWIgjjpyu7AWSsaNGBk+lJH6Rdh+H2csmO9aT4Qb2kn7Ah6/ONgVGQ4B
A+9Zl7bcFqDK7/KK2DFElPQZBtNfMyH1z8nwDaSRIBucEEKLjPLPsJo/OKf9jpV4ZrxuX6U6e5WZ
FoflN7fphB28hlV68bqe3Yu5mc86L4Z47VcIg6PeyvW1qkP7ZvSBG/XLBU6LvNgJyHCyGrt9TKXc
eyALXuuCVVsxVmq/Xm8zALKs2s8DV3t78Oeow77zMi9nMuj4S1ikc8Rry3pez4ql739x3vpqA3PA
UJiwAdfHu/3/8UsOYXd0SDoeVso1hP70KMOuhoSwsWWMgwPsZ+x2pgxmiMa4iKepaG9WRtb1anVs
bEQ0X7MRbwOkypputw6vhz9XlLX0d72bj7GGkWlvOwq4/ZJ0rrllXk/XkOvRy9oVTjLYu39mrH2y
JF8z1vn/uMc6Q/014/sezTy8lbk+rozmynT6lpliEmi9++7Toj/JSruXtStPs+EqrNnumxnt3Mra
TcRTcdbY/YkS/vzNOluF2dUhk2e38rprbzmsbPTSz1tVIkdBVBKto12gv/rWacEQ2Aer9R4hW7Qu
fpjLzSwRqZUu8Oy17/vgad9gD68R7WLu9+F7bmu65zyr7f131/c0mfUbPhe2AAtFLLk3tamuVgB3
PUMhD3HUY3n5R/+4TFsHWwyu8zvIZVhjhafvqX8mrNO/+//z1uvVbt7WZ87cuNIdvhTQST/SaSwO
Q1MDg1uaLvH+aurBfDXXoKuaSXEhiia6s4Iz6xsIRcLibj1ktPa3Q9NZ8XdfEdphVGpJ9t99y+V5
nUKt3FbizitSeh4u80wu36z9QDA82h0y4b/6v+n2P/3fVP8aH679Q+dchj6kx6EAuYGH6ipYDr5o
0ivaq2RKZ/u89q9d60EY1ceOCUDlLnNJLT038uw63EvPfKx9rnDbs8vZti+NeQDz3SCpfsiALj9A
Ef+B1FZc1qHO5HViTyHdrU1himovgzmN1yaEot6lM/p5bRXTxC7OYK7KSSY2F/lHWjpFklXCPw99
7l3L3vKjsLazj1r7t6U1ZI+Tz8N9QVx36zg8fFmupK5Qm0CO4y5bVN+oFWPtTej9pIsifNABlBDL
GfFSay+k+7NYZiGmgQpy7fszd718sJSBeGwMd4iTg21XDtANKbBCnRPYQcRmqCI8d+j3s+jZ9Tpi
cxBJvH9dGzKQmGa1wZtJZ29PpwosReCUFZBr1u2wUKnInokAPWALvQNloqKej9WVBXWxheXmYtJO
Rn1Pw53tz/RKBqn7dfCCnByEZwEi+49+XRLrkENeSIsutLfTQNtzXte9jpjOs8NoyqOx+vbsW9Qk
QIpTfeBCIO3LPysS8HeesZ//fQKhb/Y+UutvQ34DDgOS4/G2sj6LlZsIgzEipONXNjfFo6n0Zloo
jJbR8kDJmCYSbyrhdadOyLRPvPbLT86nr5M/Pf998i9z0iZxUo4sWqkH7fblQ1gGm6rs05u1lYfA
0ZCIdQchgvKhCKW9awhVydrMXG+4Yh4DNGWPR5r1QZxZo9wa0AvnKm/TQxeqYd8EDb1qqZVvRDBO
D9hzncgdLP3u5eBdYaMHWj3cFv2kfwnXeR4AxL5YvacRgHB9l3ZUbiURiUMsC/IMqF8kaT5NqMGt
t+EA0evc3dQ+C86KWixeB3jO9sYt3ae+SJu91yGDZMovX6GqjtYJYuzDJJh9caozWWDpbPNtlYf9
pnAsAncLzvhA/uusChv7Jiucf5+XLdcWy+j/ex4f62tqfHbQtMmPbgksYGqG9M7qexJ1dhn87Hxs
SKL/dEMLfozahPcml3TbtKV7BIsqrtq5A2ZSVuNL4ajrdS5CllOvyfQ691mZZEXNrkjlyI1sgssU
dOahBOuKJ5+XZ7AH5qEfbC+RA89362haWfwAC56J19FxqL2rJpxvJMVvO86GPJLZHN7VxDdn21Ua
vpV6O3Vj+2ymVu3Tnljb2Ruh2CEfQjvte+t6ZoMPkx9NxdqH1K7uLCa6d+KNXTy0aXAZUmJfk6Zz
IrYMcDZ9CuDFdzZU3aeJjEPydSO8kM/74QZKwI9izO0kAzp/V0FknXBe/T6rBqu644KRZD37x+j/
77xiuTO4Mtx5EN6mskCUpkFm7idVvRtXD+e1BckF21me8eK1CRjG3Psq7sI0v/+aYPwicZwK0chy
ddEV8mI18mltKeED7peMgv6PGq+Qb4y1887zUom1y0xvf3WTcp53qNUld9Kw7+519n90O/5UbeAF
qrdYH8ebGWaRs1O1F4uK6SY0NT6Fz9obQiRAaUjE06hwfL6xvIIm6xUqFJ/acIHgGOg1foTO1nUD
IHeQmly++tbTVoULz+ps7WV0bU1jiCvqQr14YcG2dcgr0NR1dXLIwOGuWtqaIoD5Ov3bUJ6NNAEC
PUVNSP4a/75+PbPbftjatf4hlTtc8pV1BRExR6RScjssdO06ooa0mLCQov09/Ldr1tP18D2sAggw
E9+Yx17mxveSUVQ8Mj0pbjzutdH6t/AhtwDJ7NhX/xjAahxEQdn9HnCa8PcVLMcO24rMuXKyGYBD
mtkQTDDV9UlmeprMPX4qfUGm4r4Mx2ia6vZUQkRXX/VWRROn6vZFXrpRLmz7oZ368Yrn5T1fWqpt
xwexm6fKflg7RuHfNhnW17ULoIWIq5b42IswO7SyYGPUZG3W0cwR9mFypYql5/EL9cN33lNyp8cf
pnKr27YR9l1pCgUoTtcw4mFsPYDohRdNDOWpXqYUaddfam6u18G1y7GUTpquHLfrTVzaZIAQ83MB
iFL19bMMbOfK2Ejcx2GunvuGzPsmzIJkHW2BTyY11f1hHSVcvQra+dejm89P1N7SdpCH319jq9Mh
mRm24K5oRDQtelnACuVNn4/lDQv521iq4piPaQA1yp95fG2vE8MufYUfpTiu166X5arj+97baCpA
83UCnsRizp/ctDtyM7TvrLd4QtJ5OI/AI24hbQPEtQz4FoQY2AGdG9MSds5bAwPjMgDI9pwJe8Tu
DWpPu1W+JYPu3sMX4fegggBYbUMsF3sDF8QX4EjCKdFF4b/3UJSG2YeoZ7UZRBgeAZMVdx7Bxy26
Nv8IbJ5FtcMGZN7pdJy0goJOeeXeLX3afLRybnd5YW1YndsP68EeaAJMyr2tVjQQ/pkItIM6r4Oa
5U3CZevv1lEPis8dEWJI1tGO9eFJwpcGsgy3mzipb4OSb10JdnwMRnIw1UyvLSUMKL5QbIOhATWw
dlYwWLnC16e11YmUXksIvy8o4Zb0EnpDUD293oUpbCTfU0KtOpCHdp4MJRyWOhflj8bX94EwDuTL
brcDJOruNanN/fcMOEnvEbz+1wzZQujodQqITbmH7we00FDWJmqVGjaQdgHX7FtVbdXczdFkV/Y+
6GpwHqtSKoNOfm/IQKI2JZAHfbexKLS3Yiy7W7fp8oQAtxCWsTYrZhS42L7z3n5GbU5rr2oHf4tF
z6lyL87HwH4OO4KweZm/9qfh7/7v+cp073lZUSwcrV8/iFB1kVj47QxLxM6ZBrNpF/WkFrYbFxIq
G8vvqmc7xGNM+gzPciAeOXWitdtt+XTB7t9BimEjLUFIG/mAkzcMQqJNBiq3isFPEU7p3Zpjr4Ni
5NBC/sfgmqILaBI3aQ5zRBYNZq7PUtreXeCa5xXgd8UcxEgEmq9+QJt/6zembneBtt9Lr6uvJtup
E/zyirduRq69SIkmTt/7sLcfaT+VW45s/ERU5+Nxq+zYd9PggbJs+xUnzwDPCcvzzbCEx/Y8mag3
XnmlPXtD8Ke9M02btDAM3tmL47eEOm5tfRkJ0eIqC++KDEJXWDD5AX8bCPVnUv8YhjDquzr9RLnQ
Vxek6fOcOSwxbedfsABNR7tk+Y76WXknyq1vWelF06q7x0J1FZZO/aoyq90yMvu7tVnb2Ohaiz8h
CmYnAeVzPCzqBijPaTQqqzxBwrLNmfFuZ1r9XDVQRQoMDsyTvMhGeLeW7L/6xeD0MSIIeWHE6L+S
/9KbJOiK4DiNjg1pIb5KN99Ousp/EghJY7sn5S00isEeG1W+H9XU3kFLa0dl2b0aX7KHssFfe067
13Im06bqaXZyfVnf0IamUV9N3o7Iro2/NtpA0hp5L0nxg16EUOvO6i5eTq/0b+DDa7YwI9KEjExW
sddDdUzt8XYKg2Iz1hCP3UpZ6xvl8ieHjTUiSqu7a+qSXXhLT2trPRAQR5tFpJeszXmq8+OXCQAO
lToeIeF37Sp9xqIroPfx3fNcF9N5cqA2Y9p2nmlubmy7938uUxu++0q1Jg51wtbS3medzvyCLyI/
99UDnIwgHCnjl7X7+9AGFgDHlRHqA1ihPb9NEwXZxnZNkxRvhmNdZA72bKRJrjT9nVcjcl8yqjW3
qrz6zWZNeVkTJ2bLCGhsdyLAL5FbuiIaQwlTPALb9gx9XY0AfjkNRF7skcUjO82TNRwpK802ynGz
w9z54/OUZl/92Tj/7qdpNz4T9FsaCloyKXn03T67p97wCvUZUtalZaD1P6KKADLN9U/0Z5Quo2nB
rMM6uk4urXDfTNQ+eKvADYI+iLIWXZs1tsC9rPlRLYq27/61meKHc7S+1olsqOYoN2JOiIA0Jg1b
bOAoS7j3oTUFiW36xBmkeq6n4qNU1P3VnOeuHn8hcPkpZBc+rdciXyRVk97Z0BxEuSTuB5Tqm2BR
/Lttd1LTQN4G5AFIVzp+l3UUaZ/tiNPIHHOeaJVBIezWZ68qwJ8YD7/qmbyPnn/IoZHjEFLP0G82
5c+QkzLCTg8b2OCTxGlcvMdR6X2QK+/QSjkAV+rJJmWa3Y955UVtDZMVVG/NFRjsJwMB7G2AmpvX
uhmaaF0CEI5XCWt7evQmx3nu2Mfa3fva2zPSQo8lYfJ03M4TF2gvneaDwlUUf3GPtrL4huS2HcM7
KcmuYyLb2Mjgfo87OS1jNkBQjUVZx4z35WG1r+bBzLYO5KjJ2qxh9juP8BtEq/0VQTe5K7AbroPr
ISXNNTiYDN7/yjwUXcljz02R62RVEoD5cA7WRKGZ1nYtklBObZz5GBIpP8iO+ed1Y9RKTtdiBKHw
Z5vMe3+8LuA9+tpZPWLGdcZXky+jEqPrlvov95CNgqHLqHq7wnLh2I9RSPmwW/E6DRcJeCXfboqt
RkVsuHFDfTBDc2cvAuZ5OeSLqHltllT0h1BXd410/t7/NcOID5SbdXbfD7/feYhIGM3DWEAqnqwL
xLpUfM/R4QDlwjSpMEbRBpGsI6irkcXpl8YIrB3ZZEqJg7DTh/UdIZ6CHJxLqzjk6Pt+g+vo11u1
wpeC6y429pyC61rQshURay0JoSkJyv3abHKPXeMRzq59kInfyJqSSO/Xa4eanr7WPjlb6lB3pRov
fQ81Tee00N9mNiKhobL6k80AY+XUuiIK5rqA5Px6PWPLWUA6jX3tr75/myd5xw9VTt7/MXe9E1uu
/8c917v/406LvH3TQUfYtJ08KlV5jxVl+5Xl96dGbGqkzUdkOX/r93whNp2VZdvey3oEorApreYj
xxdBG61tZQSfDmsvcKWbitJ7zj0Aq2v1AITSIJjqvVW3v+mLeYZGx5DxnzPWQGi96HuGXb6VQV9C
UJZbXX9iy3PC8+V7/fp21weHaFLEHtSUv7/yNjAVsABvv4pKHFqMJz4DVhhHpKZfQhP48Mep+4XV
bECYnB0cbWdX40ivpkXLjsBoPNigxhIIL9znBl7GuIY9/Lg2HSaPYW2Fd5NhTVyM3bgVdo6qDVMQ
xGE+i0QFlF/WwzqwnmVkwDLVuNAhILNa86QUnvBt1loNZJno08thPaPuvHVtp7h0Bd5xTki4gVpT
R9StQKjX4biB/6m66Fb2xzHk067K+uI2h+4xDqtweC1HfgPZEf3lTNitoC76wTJYsflsImCE7kmO
g7mfAS3vBxC+cd4JwClLn68+8IoFCqSggYdkhHzC9beNE2J+G6SXuZ4gAl8Gl8Pk6ywqKtc9Na0D
PVmRX1o/9A6GAnTzapndew3L4AXwngs4aM5lM2b33zOM60M42XOogety/hotIN8ylbNRTDV7DsnY
ayMh6xzLZbtSDTSAwOjX/tEpxqgdC3JljT25y6m4ayEcfpVIZ78ur5em7rN/Xr72f1+e2vnfLidk
TjdyeXWvUF7sCmve9vBQXtrOA16f6XtXO8GlrDuoP5f+9Wzt88qlBIOsht06oFmG4M2W4VtrHLFz
ysw6WQi3TzDiSpTk0NYmC9Bc+74P/9ZXswaY5pqJejQuh4HV0dyFzh7O410utDnBMlunMdY9c0oH
uAAefc3209Rc2t7dNvD0vQ2+hgrAbs1Vgxz3GIim2VYp7x+rrP3RKcv7uUyt+WiiIM3OY4p6JKCa
mXcqmMNjNQ8m+VsnHU31e7xrG0xlbCr3pM8BCNvVc678IoLBV19RmtfPXF4FuaOelGcXN8Qqntfe
Gc7RA9WpSNZryqDhmymDlMzN3GyfpoFMmlDnYFrm+VjgBV684gERbfVsRNWdiRJlvHbj4UTZElce
eCrvwflBgj4gLY3hbTqhHop7Df8JmPypLX9kjR/D2CreHKjDN6MzTQfVDvmphN4Qge4wavBgOLW1
+HSUi4oXS6uuLVMmQSC7c7W01861KSd9g+0+GUJnh30yhyxGx6TLrB3t/TIyFBk2xMd717vN5/bJ
S/HeeK0esYXpS2jZzx5C1RMN8qinKtwxGAHtHp7LJhueMs84MbUJBwgHE5PD5jZqPafZFijBoOFA
2cg5VmGF9BM1AqpS5Ls8zG+FXSHx9HKsFS1Cjc67hXblOndghJwREAfhHEZIAJuNp8vdhPJJJ60G
WEkFv5KSpVsyguEVbN9XLiRyHhsjY/oHeM6h4ZEARjhnbw4qzRAbYhToIloNn12nZwR/Ms/vyxRl
DPys3aSFV0cZRLDxpFh5SDNHJSFhkaL9A8sNkpYKToKx3hhIM+Z5hsEaQj1m7xkf7scqPUsj4Nur
LERfoysj2Jd4gvI1bhRa/qkJ8ClRq8Y5Oi2YdumiFkEAzS4ZsjPLRCwsf4yGsRU7EER7bkbzzAWN
VNm+BKkAqV60L02Wkwio+LF2BLkRjaMefeO+QFJRxeDODl5afIaWguTLeUg96P3DidRJKTwgUikM
PFDJRMR6l5p0MXINuZtFQxJebkuEercjRCXgDaLRg4hJNq514l2RQHvURVaGsiadDm47oBnU8fpN
qbuHCs95Mmq3vp6UujXKu0FNzF1K0wLbjwWDah7VHavjqSonxIyixPqnxVkJKHGqdExqt1rUhOAF
nfKAgNeLK5G/uuQWLuFDw/CdEQfxsy/hUkbpxsid7fLJ6Xjsw0KImiG8ixj+mwfyyvTAkPe1U+tj
pkSdH/eThemIdLDto2YRTs0mZcnkqbu0pWd3eEDs/isfrWub05iVwcM0BtdiQFIWgEZuxqaPEQih
PEN1sBoLlYrqe5UZ6Lh49WaX1gOxaRyYTcaH/DDSAFk6gJIOZe7jUWHT1F32VtgkP+Qh6t/YTO2H
bGy2uvadOAfZ1bvevvCnLcq9oCxFFqDWil9014EPKcvsph4Yy3TLejInUuKFFOk3tGADksPqkEmz
h9P5KsPDjS/1RtMJmoF8zyEwj8xc1HFho6RZ4JgLaIN7UPGPE4DmKAvZT5eGcJa1CoUG9C+Nn8Cz
zEodu2N4tItJ7CCNqLYO8DaIw9x8A8BjjCs+/kS5Ob2BvhMlslIfjM7RqU25dSgg6qBz6sglsFGX
8zOAsHKbAszh2m5QpOcy+aNIjF+6QAvR4ffklnDvEnTpT4vxpCFDEdsE6EHBxSfqP8JFrrzEAAMv
XDXttC9ugioEyN7Bj+f2kXEtHZFcF6Ak1c9wEj+rsXnybfrQDItWDILNyEvxBXYuABbkVBxJJd7T
RGOdNc9y2vdpOEU908eagJPwzqGmqKNTkT0TwwWxGphIFLF6GOCNAXJ2Cl1tdmnlmziHWyDkTrmx
MxaBrs9iP+jAl7PxIir31zBlu5S897575zuzwl16FmnTfwbldMdp+NM43nbO3DGqa6eKmsL5cGaJ
Cn9QBg5j2kIzjw/ADMpfwWYJvUGQeE13gkENjtUJ2ieQ27dOD1+iPwMGq+c68Z0Rz3MJ71Q7TSAZ
4OD2eHNUkI63rMajoLQd0Wk7Ne1p8IrFEYKqXDP+u0+Tvla5q6OW1zdFXsD4nFaHIKDv2DdiI5Dl
Bu0UIYrvN3bjwX9m9jpvX/jkBhEKP91DvXqnoXOtbi0tCNwT42X2PQU0zZxLK31Nq/reqYYgqlT7
4bdq3oYyfy/1ppod/L8doxWgE/JJ+xc3llPTH1gIeD0EzEslirX4APThIeQ2HKINfsteyFRU6+4e
5SozWNIgDUXBbnxAOC1RViM4tLX36UttIuwyecxRtHDjhhlSgWZKgA/clSPq2bXSKTa2P2whgR0j
eH+HJKsziJr8nzm027v01Z8nktQlKrsFwj8yeAJjm/JNHhoGbb9XxJpCyhcgLu1a/DxITuoIMtyB
SDuGdoZFwp3fXA4DNfHhZvbDLlG53oS2KFDSqeriFFo7B4KjZKzbIqrGar6ByeiJIhhkbh9Eflei
uI0eN9kkPnyLtUmDqgqRJ25bbBQ7Lwv7mE/kOphbsf+Rk+AdgOGPHmn/Bqnt4Hp9okoUTEtFJrZg
YE2s/O4msIcMXB7kfPV8gggJ+Wsejgm2jyoex6esndgxAHAeh8BbU1Rl2rWZ6IBo0z6GL1gShhAW
eYKVpmXszAIu5v5maOxyk0n+bHCvW9hPri2UlUhMjz+Aq8zJIp2XYKXXkVfamwl41ob3Tr7peYuF
JZjzmMJCeMza5i7nVrqruTfuaW7dwrIHUBCGayRAi49nTJDb29eFXSKyG7az2zG4PFzvwnznNBQm
TEZYnKxZ3AnIFtJPa8AjMKfzpmzogGJL9FYXx4ZLFsP9OsTp1F8Bm7Cizvce5gzrSg9BJ8HaSVA4
L55alJ3KZwcxC/y3eiLnTucw08ttFcxb1UI+Prp9ugUMdvYr/Px8ah69onvJmmNba3fjIBczrqcj
2SINxGf04nF+86mbqLHHdgMCLOBwwkGacJUJo+PJRT7cwqoZN478WeU5345wGiYTvrppQCyAEnCv
sCs/waLL99h3UaEKur6heMEvP4fCFSZimicqheZVkrmLrRkvDEXElcje57RA/DYTBsRdATDjHGs/
+OwahGA/ZDvsGSIZuvyX3yJZCUHyeV2ZAEtKIycNeKJHctUyuBFBhtItMpEiYthkm9weLpUJmqhP
i1unQjxFhkfhNhAUd/KOQOM5K2FfKjbdDsoNdimzzlw33k3X7ouJogwkRKFUqycAyktSKBBQGOgC
WxhcXUdHJvCamIqRoQCmy/bCERdiPeV+fm7wFUaca3Wk8MZGviEPxlhs25HsCcJ/d+/Wu57wdtf4
2UcD0W9UlVrsKGo+hOIaBqB0J5tuixJbuxAVA5LS6nGXSh7GvYSQYfmVISBHfEbbCJnKVQqzMwqP
Nm+gzH75Su7tpjpCwxvJmeRJ0Ds/VFXvbV+9FSEkOYGBPoi6WKnsdhvk6Y1fVJ9S3tYIibei8GGr
86YrqwuaTW+b28aBbcg4XEZ1lqcAyxbDKfKKZGRkC8UC/MUoiZeEBhofMw5RVc3dZlJ82qZSJZaX
XlxJS/iTwecHYrx3IeZP5ik90dD6pF6VxY4GGVAC6fL7+1awoyXdX0qF+bF8Q5WCR5FxkiAFgSzE
GW9Sqm9MN5rEGsXBdSA4CobLFNY+Yt7pZsqEn9C0mWPdwhhnIwJFiJSye2lc6K4Gt41HyJixokIN
gg0vxEMMFo9FKUElx65+hocQRUHcpVTMEG4V2ed2i0KifjwQhsw87LPtILGuN6O+100oYm+wHocK
ktVq9vkSI0A6PNgQTDgfHvPGrWrsAZv3XTpPG1EJpKkBPtLc9Pva8n4wjiJBmR7BKGTkphNZEcs5
qG/mjKjEq8SumGx6NQzNrqg9saHD1CeDV+UxBDImDjWbE1T4fJWs3QyE0peGskMz9cF2Ro3EpEyr
n5kI3y3dv9m5/Mhk9tgiXLhe6q26mYSSrTDn0EaViCoIUYvRAzKBLdpMzmM/YSWCFe3KrZs04gJG
xgAw+U76pRPJYVCoe+AXN6gviNIO4KPc/ppRH76ovI4zCvo7k45ItK+vwxmmeRQlABSKwhd0iJEg
ZYnXF2JjSdvejgN9Kr2rEmWwivHVE+ltERInUXDmK0AVGzd9lqh8u2nK4NZOebqdHfwOKxvxXjmm
eJog44NxtnHwGLm3KEQJcQFKSaIKlaOapAdHi0hTvvuuV0QEAtyNX+hyw2CIwAMChUwwo/yFAtIE
6ypPUJdBxxXAneWxqw9iQoXQwUlcI+xj2qlLKNVixNY13BfQLTUhVmQ2FSrSfHjhxmPQRFkQzLA3
OwWLC4sT6mn9D0/nsdw80jTrK0IEvNkCoJe3r7RBkKIINLx3V/8/rTnfWUxohiORINBdXZWVmeUA
xyb1YcnBdNw2rDMb/irMmhl24Mnr0lNcuiunHSrP3ohRqHRbq9Yt30m13RKR8sfWUp/6I5YN1n6K
q7spbi/kIv1ea+dli80hvfLcG45GqmFXOcehleN6Mxg0IXr7YdIleanNwiYhJ4synQOpIa/wRpxo
7dcm07eJKFCq4qq0xeRt3feFk8Iayl4dB12KYS10BXQFjXMH7NIp1UZbDHVjdOverVvOz7U5WmOl
ohsug9kZvftRb94QOUMBVS8427OVKlo/Hj61+Hp9R5jjUvAVUajqMXTBAlaK6LqfcYoehdeV/zJD
3UfS/yK1uzyUvEVdQcjcTe2+yAs8JNPPDmcinwIh2ZSmCUgkuhAO5dbzEDo4lA0jQGsQifN0N5Ve
tMGe1tuZzRggqbQDdsREWqf6mmKgAI2RL7nZe2U12q6Ac+THYKMbpdgsq8NqsB39oS7S13IOV0xy
MEJbbRDKevKnzkiDykNytuinLorNw+yKzF/Jv4dxZJUaWhz0GRobJdFwnHPOK84SO8Ws3deaHgid
ngd1jBXcZEYPL1HbRiP2qK3Nt64N29Vefum7Ii/A23MnSorRztOTQzX8NlH0o6CYeovM+KNv+Dbu
XO2FMf+zq6hCMA5S4roRKK/eRRS1BW495QwhqneCuVDqPfYeb5Fq1PgrvQEvFb6Fc9HrNHJbEG3q
Ub7n/FZCxd0AytM2WYinOo/Qybonfeiqrem5N/jCiBud8gNGpbXTU/EsvGLd9Kl4LA1josM1l4HI
8l3a6+q2dojhDtW2N9JZpOVU11R2jprrQcYTmgyz3DWmeIIIMN7pfRa00bKGGmTAMFfUfT2lDngv
zVu2XFnDZXdNCph0gA0hFP2kpwuR0gLh0rODjpF0kgDrmmYZpD03X01606eVnUOgSNvAUOx6U+na
W+7F46Y21QdT0ygZTHNfz90aEE/msPAWAok+fDda8thg3O1raoJPoGac86JN76Ik5RnatD+nbqCK
Scm23co86vr0XtOUk8+BsgAHcPZW9LDmBMiVFD5MeueNo+/F0mJ340TS3+lfibkvJgKtfoQDqfoz
+tdwEB95b/2YsN4CV82NY2Wp0a7qxZ1IWI1x+Whp5lNRZHPYaqVKw8G8Eq+XcF4lYbZMT6jrFfSb
2jaqzX+a3qp7e1zOZsGVTqtpb4vCJs6YS2i367pNK/sbZf22zbriVMQkQN10aQUS/EV3SdDj4WG2
5xftWZ1tkkDKAL0oON6g+9aj6/kWPhm+2xqvkyJDQtwV/jCbvW8bRhc4PeZBwiV3z7EfTK1E8eMI
AAo6aBG6TSED433uttGGrIK2ubrxFPshqjiBrcgbg0aakiTjnTU089bOdXYcBsrpcNGFU+6SDL9d
jKyxlEPQU8bYU+T0IpT4sdJGLyzT4kG0HrbYprP4ycT5jxzhic6Jty/b+mcUnj8JXKpLzEaOSqTb
d4pOXaOtccCpk/tpoS+hFSdPmdNcJjdHkt3Z8TGa232WvDfWaATCy04rg9D8oXeOupjTwI5K6K6j
tHXGqg6UyMnUbqeW9Ais3hg5FqBPmxmIiXeMkvllHhIkRKOLF6Zepf7CmM8DTJ9DuaKghjpyFzXW
CyEnXxtEXSs3ZV6KY2FMy14feL0Z05dMmfJT18xnrA/FsZw6DcZEcRfPcUmo9GCYz63f1ES5lfMg
aGeVjkjX2VuP6IeuVuzmruA3F6BKzc58KgAnVCAFRDUm7nn5alBtKZUTs9pEmHplFWo9JFOdzrWL
gnXnWY4DWTL6HDqQgdoDR+soPPwaExJXlp15bEFjXCh+k7R4nDfFcOyBb8KsFOmmr5qCXlQLlWBt
qhB89cNRMyeEoNTtk2K4Zsrik4SgeJ0nZedQZm8MQfR31mTwu4jDehVCCxS0CtqcaAfk9fXGNJMA
qcLGMnnFE8QdAilCpxwQI411m2odshvZZ7OxrQ2lr3oKtHVygnRBzBbRPt6rqO08g71lUFRjR+Qc
sfhf9suswnzCfj1WhbJ12OlTv1OofkOBTh7KqfVqyI5oA5cmYL0D7tr1k1jhp6uOJ7b2koowm5I9
tC+J9+beqR2u7ro0R3QE96VhYZ1ofOhld3bMbFvlpDxmvDZkKmCkTYO6seIkSRz8BVQdN2wzboJo
pAWcC7cL1GjIQyX1Aq8ZBmBMsG6RJF+zY0xH1133awMUVUBx6NIpTEciHyTs3N02wpyZX5CQ9qfw
6TkPtQ32WqOBbWZ+13ap4RsZfuWzRm6v5nPoLsTm1HuN0yg9uXhcupWXhWjWQcPYLNCi7Z3okIvW
IkURzHopvHlbmO1bXRvCp1XxgSqrwTxIBehv7zOEdWHr+uVcQKXC6CpoTY6yXFSYt1+cfl79VjQz
IksEg/ZyVaeRe2+Mt6kEeU2iE0dvF65un+LOCiiAp51fL3UZeLn3VaoeT0QVVdhG9XvsetjWOBCO
qoEULLGgrenDUW2VJUD09ICA+5NWNk2DyQlh9NlBjoRvxBwo7BeL4zkvvlyo1t74ahXqb5OZGRAV
0w5GMe/rvPUAPbNNrCiBY1dfuj2io7HTgFAgtlNfTdgTVJDLbKTivUOFAMtMwcYyp/C16aVK0f1P
WuVcmifbQp3+mCAI9nLnezbVb8VcmRaxrE/62H6K2SaRb6wvO23fmUPrY5qY+d2MJyqCWjykxK1M
EYTCp8aI14AdqU/9VtC6gSHqPuKdr21TVEtAE8fKbcdt3K9V2NjNMTeJSiIbTm2a0JSruJPUY37m
FWzlaQNufIcP3r1OcVXQQZymh6rttpEHWG137bsdV3UwrMSoyRXEOOj8YW9QRqyefr/CMoJbSeCE
VK7Uw1kAgIVtOen+OiVHVRleu86Mg3WyiqCq4hdE2NfxaFSxF+CJhseLERgVnqlegc9P5PpuQoU4
gyVFnCI8UMQTen1o++moFAR020xSH67/rTTqbWVM6Y4JBo+RSTML3cghdvSDXcFxgvgYiL5g1TnK
rz4e3WQHp+5T1Ypsn04vqrUArYmh3Jnxw9LX5bbqsdGMhLqrLTUUKQzQIi4NeNTWLkc5S5rADbAN
7UI1rO3VTEdlabzUefkt1m7AED66ADzpG7vJ9t6QUBNM9sCYix6lnlKGhlrfx9AOV4343LSblsfO
OI3IZONx3hsVDGOlB0jXun+l2ULUUcdwhZtgzO1Va+KGsrY9wWFe/YhUZISyGzhVvwZG5GJlZLOw
XON+rpx7aJX1nkp0q/KAgxJaLhiR8tYvBV2jaLkbvWKje802ydYvhqRrkJO+6SQETvcAIxCufKq8
4Swr8YImsJA8B7D2AK6t8iF23X08eL8l2olgkDinOtM56TRKJw+mpZfWT+pwb65avp+b5reuwqWF
A9NDOcqHr8jVnEPSTwGjNUo2uisoP+IbRPHRX+c7PeuqXWO000YfMdKbq3Y3u2/467gApfa/QocQ
peJiQLmOge58rVVQ5HKtD3pBI3hiR0R2kZw6w36rI0Jeuf52GeU1XI8VNNd9iuLiWPee9qKPbizv
RZAOmRFOdlDjIunrHaf9uAx0OXXKkmHdKN4GLr167MlLXKgNSk3WjefUj2m6jC1QXW6iuTUXyYjM
WEjVLL9Qvo9o1WjW0G2cya4OiMOrQIGyzmYuIJzw2UqUTye9bxjWwmwEoALORUu55cW91RbVbtIB
vwRJ6GoP2XF1UcNUHSlsa9RgjBOU2HTFQQqxTkO7L7RTs0JP0v/Sdnx13MHDgz5+gFHKtiWcggZW
wdg4ysbMSB1cR7loCRUhHrwKg0jsYAbyysp9CQC3yXBDdZFUwtfF1YAuamiNDoBLN+5tAxykFK8W
IAPl0+L3k5OFaotJd06HOSiapULzS5eprgGelPRcJIsX6MvcMkzDYYsnZgB2uoQwjw/OivQIQz28
YotrW5nyIhy8YVcwTBUWsq9VzKSpcZWVJboWjXtsiQYfRfgbDR4Ug+Jn2JYmTnmcCdV0Ume5bEnM
ROGGROUBF+bypY27az67VljntR9PMzhtat9zviWhA5+VUQdZwMy9Oz0uy00manCl6tEcJSe+53TM
JzXogBHUtlUxLLASiKjescv6Y4/PflE3Lfb269F0seKWZ1JANfNeaOu9umCaUKVWvhkN925wnU3k
5geUZ4GNGcupG5oFPkGNN0gDKdCxxLuliyXQtHLYWlnyyuCBE/XayvPhVrZiOVNCIYy3R3wacQdL
u/G5XDniS0t9rhW2djT323Eqwgh/7YheWuqUR9omuBlFXFw5yPENaOfsGqQWWG5m/BAPrhiTp4TM
0M9KBIzenF/yaPrVCvKtVjffKsyuUlyAw3Ranjj0eOZpKraurauBNipBZCv3o1N99HIICp6QGA1g
QED8ui1a/KBbQdYB5CAcCvpofhRT9VbDdPKSjTX24ybvtPXE+KH73HuOTe+3FbNke2bfdubdp7Me
2BTcjcpsJks4TFpRzpiPTkGZ0cTrOrJCE06kNtuYs9LeMNf4pammQDT644q9SRG5DMt4VZNo8akO
PuR7WM7wPqoeDyA+uG3+DUl2x+SoCy6rFvHSDaG03uOihJGVmn3Q0j7SXnGDVI8mwEb3x1uHba53
r/ModlVEcm+aK0KWicOU8o6lOARKJMUsmviG5ERLn6c+m4e0pb1YiGUN7NalgALO8wtsrmIzbgOo
TuyWikq0qO8WGuVHeQj0HrNsjC9dlAgVTNytjaVCoZ0fCqV84GmqQQ/GBJOOtso0JlfNMHcqAz1c
qnTX+BpEc9dm6eeqsuUHp3mcrBkatTFesYallaWhcban6rmv+ypwk1oJOxanGknlrOp5W2hl38Oq
HVH8Yfmaf2L1S+gbyEZrRDyqRtaomoovaApVQ2Ee7DJ5MIa5uYuUkRI9nSIIaNE+srhyZGFl6EVW
tVmGtAtcO4Z9DBTk0d2jfHowx3gOZqsEny1OOEd5famh5eR4sEttq7X049MJ6tJYiyQ0DIOQTiKz
WSfUlRrUWebb3KqP0ijeCx0oSGSQyGLzXlCNqBEZpatxPidWctd7uGsblxlL0EAwfznEkT7xl7zZ
0Efwx8iBAzZ8FuaasZ00E84QF7/iAiWkhAN69pmcOfEF7f9t5yUzKOS8HSpGGSh0/6FTQBlnC68H
PAiJGcMCO6G/a6f0YbUQffxtT6H9ixwVZQrNiLZMDolFTB8j7Q7BjRwK0IWmt96lOFwF8O78dVxf
8uItGmfzBZeYEIGDG2DeTv6tJS+D5eLmT4WYd6A5KfTn3moOTYuisirGe0229f8u2RaO4bdOedAo
6dqa6ktjrkkwJDg4MfCNwpWFWKztt41p1yyHJvRuv3Hm16Emr+uxvqhMS9lkvbErvf4A3PtE7/93
TOyPJF5ezTp/d9X6ABT+66jV49QYSNCcDJ+fqjHCNjM3nfWqOU528uzusY0fqBfbjT7DQF7te8VC
GAylsadrCPThgUvIzQs+Z7YZU8/okWAisllEfelhIVmwAUcI5jjpWu2mLopr0tY76KvZt1NN8lQp
H7PewS7AZpyMMApGm4GyJQBNHrHQHqdtiz4ktHEdCjyVowctBtltFhvgj5INiTi4aM2MWhsesDMk
rNzJfmhiaUPbj49RP/F05qQJYq/+BDsCjaRH3HnGkflqHwoOFQt2ymRG5n1L+cTMi5mc2VXv7Vkd
A0ckdbgmL1gHg195S+2LlFKGVrE1UvYN5WMNNyaXTIku1pi6pCdByVgpzyhvC54n7gIqlTScS8Iw
z4V0IoVjSuqhXxfcgL2qygJzgfurWPl2cXrd11fwG6N+U5T+vowZTgBt6dmzAN5xBe1803Y+hlI8
dLUeQtzWtz1j9sLGj9MRWj9QDBkBzjMG1WkeH3oceQYXfHvO8lcIMQEus7h/z9PdWFZ2qE3962ip
OD3HlV+s4jHN6OymLsih0nWQE5hSMwpbZ7uUO3tFUq0b9buugTBgXjZ6/cNSwGFIXQ7gxG2vkxoT
O3UdRsKyr2K3Dmw1F9siumvWQm7UgVzSWy+Gab2J8U5dBBOLLG/YT3X6KoZ4KwB2/UodrqPZPI3I
v32GooXSIm5i/gdTx2CrJ2UXrKrOHpkZIFWrK8WMq90p5vCkukwNBFp/c1Dv8DZvfXq2hbcGjTmn
BCHtTEf1mDccomOqQ2Ho1Yajn+5ibJzssn4czAgSjVofGwpOeo/dRt5XIgaGs5Ox9YrqNvfQmsp2
/e51L7Cy9o2K/6QU0bkyk02TPHl6FmFvjQF2rzlIgfDDKlH2pHP56DHACU/BYLbzPIx770nmpti+
u368wVvMmG1zP+vKeU3xzJmLfzPMx3GmUTW1tDEHjMfapuFKXNDxRrVftK49Vv1Ub//8tpcVYtU0
DyRJAP21Y5EuRyrqWH0Jyqp4ceOs3sWOyZk/r0DNoG25Ydx7OlbYGj48oxll4DWkwkXHc8FiWg9N
e4C2aqfnce0rmhbAycXS4tOqrheo3+9ERTyE+rymOW3+rEz58p3KukwdUwNdUFuMqS9WNtyayeOE
0MdX7OyWvQNFMqgHzfQ17zLONcqlrHDfuuR+lF5VbnGa5oYgHwPrDmn+7E58dfx+L91Ea2+K2icJ
SyZDtU/Leucu0Ucpkm+tyq6U0sYCVQ+xUkd7Xd/FIOo9rqKYZOQBrnUmMl2O03oG2Jhn79PKC0bC
4ax9ctLk3RGPXmRCyTITejkLKrbsoTfrg1FBWfWi9xTtha/ZmEWa+LwOeHEzexC/JaEGho1vOUbM
dggTI2J5ibfWw8UzB/CAafQquuiXMHGjA/EmZmNjguAvTbnXjU2ZQ7PTnD1gyVwL/GewkSyd6lSD
pKJqNX2TjCXouxQHWez1Ui/HarFI3+ZVpwNUfqsKkVIutoUHmDr0q4euaHZ2Od5H2O1aAtevRb9D
QvvomP27B1mBUZYNSma/65gLArS9NjTozJ62TQuY1vzMLm79iQ6TjtYDExhfI2ZWQIuE8JjIzs+C
/QSDABLkw4IjI7vaMIFwDup+a4QfUUk5LTKYMWXfvydw1LD8omfNtC5fninu6H6VQm+xP+RQ8WhX
Tynm2QZAa9ybRxvkwmO+kW/YMO3saHgCzqYv3j/Y6mfs5bSKwU+sdWUWY46JW1yF0CsylkqN5wud
bqJ8oOcE7hJT5nmwiBLo3INFFxcM9tA2OlXYKQqIwZAblGuk9fWi445Q3bBQOES5eMlqwkMvXJwO
qC+XcQohCjIpAHlcaLvFsasQPrrHqW1S7EVM+qZ9TbcVxkK7VNMmlhxBQOGdN+qbrq2sw3ZQCEGa
gnFuhE+ZqlhM96sQQZfrM5OrsWRfM2dPnrZztOXOpOjO1zvPMMUh84xDvHQUgV5ihPRWYQ41/aHL
x9eSmolGC0CIC14CtRPztxhiaO/tBtP5sFbKJgbC+DDC4bn1ymeTDPlx7OORqRuescmGat4M00BM
QaHTG67+aDQ0h13QhGJsN302mXdMRir1EjfPlGXrMm4Cw4wVjnS7q1u0C/kYnWpz7B5sCGyRnjL4
LYGd2ynhlBUqTi3KXaq2GhMwOD6illFp8ZKyGOy0oBc8QrdCSODgKaGUuCwjTEX5LFAcQ6/w1RSY
eWWqJuM4JpIWTMXh+1SI3dzxyyno1Tt814Dd/9FnLg3yLGGSgVoeu2HYiGmFA9gb+dtQCNYMkF06
qB7Km+gDGjEwhvcuDMaaaRO2ilGzQGvpvxBNEYmVjowFwQwYQ7Bo62NbwSXCz8/XJwJLNj03DtzM
Ik6fpoqGo0tXyrRJfVnBSUyxwGQrSQ4HcXX7/tWFMBBobAWku8wT7Zsbs1nZ+rXy7Jkq6N9QKXxH
3mlK72EUGozxy0rYgOKm5sQYOxNnXNdcJzF3dFEosasMsSb25maPdYlq7FLHY34MTVzYo8nGhBha
lqHI1i7Mjei+HikfOfLa9eraqvuvN2jvOxa+mhJZmxyIFLPNHoiNY+5pG3uJIZNWbrja1Gi0SlrL
wGOGWbtofNX9gK7RZ6TDzVvcwq/H+pgLDH6nvtmaNf70JJZ6oGiYyUXmAckDCu6RUqW3jP4Zv7FH
BsG9YQJ0YcqXvSUDDZwGJlcxKmAwHVFbLZegmRJJd2ieFcU89bITQLcBmABzIIR9yRZA+Bf2Dk5i
NTM6GP9b2d6bbhtvjHp4hAhFVQNgY5jzFV4QZZS9Lx2Xnpx6rWjpyp+WbTxJqtvQYYY/M7ME0a07
0Ua3l3OV25c5Xc/0C8A+1K3a0zh3nZeqsS+lKS5KVF4QG1O+Lk/GnP9T6vHmWt7XKJaTytlsLcZl
IdnIm+W6tJ/K5HzarX3qFGJlv1z1qP7Keu3quRn2TD2xx/nqTOXHacfvsWZIQt9t2XGXOhlveTV+
N10fZLN4UnXn0FdQQYr8gmXuRf7E+e4q8JVf7A+ha+e2Wq61U166pn1TkhvFlt0Mz0ktrlObXzKZ
DaowxKabwbDiROOnWdzlnCwwrQlz67U10gsuzbcFsm9k0pWU4wzSi7vG1wjArpKZfJ/EfpNlIKF9
HqyV8mCJ6Ef+sbMyAdlDtZNhwT/hK80JkCTjOWWnkMhNV70pLoysg1xmvCGMlW31K+RDX53U926d
z0vf34yhu18XB5pt8Sv/e43UfwLW7mJe5FukSvZpVo9Rrl9nZzinbf1rZvTQFDyOjemKZfgZJ4D7
XKZuZXGRrwmsRIe0fEg07wf7jEuzTNK86hJnsrh2n8o1+9SgaJfzmWzqOgCtuUKny6mj/nR+5M91
QIs6eVu1VA7yLbQy3qqGfdRq8+Isw7nHc6Vs3GNarH+/m9rej544UDcrsp1sr3fap7M84mX/JX/F
MNZzR4+Q7OSlsrgSMZ8ZXXexbZiL1pdWeT+i77/l92XTBgyKfCz7GOfb4vTf7eOGz8Z6Ze7qrWXg
jZudtZqeXa1fPWyyh2HFlnm6CYemGvNw2RBnwQOl1XZbFBurBJOzdb0OaXLF+TUGtEKMG9ePTGS9
0ByBrm+PjFBjdisfgtr1lBTeTj48uRaGvPtcja//PU/5wNfV+ahoG+Mg7+fp/Nzl9KFZDHJRyCcg
/1TtC8gm02GthkeLKXh/f88tUtrhnKXtsek4I6QbBTdA3gSqzou1fqWJ+arxr16eXkBoLndzbv7I
ezhErEBH7u7i0Bb115qZlzJjM8dT8d5oNyx/f6BZfUGyhCMW77xu2Stp9dVN2qXt+vfZ+gct7NWJ
EE73voH2Stce5bNdY24sF9AxNce7yE9Ah0ubf5lvqgLeyTlvtiH5Xz8iGWcY4kTnIjdJXw3AWuZG
UcQ1OePT5J/Kf6YouURybBbXqkU/8mdmTC/lBP88zRh6ylXKrxd3+KwlzLBTk+uULFfSUh9pznuk
MEU2Nv7ujLw4EMl7C4OtNWNeEPwtT/d+oHddMEa6mbr5tSrztTVfl6p5F4nPXWEKXK9+Cn2+Ycl/
0XU+X8kuEK93ywx9ck2OmohCxpgw2jO/zGN+wiwgNBTWMs7No2bjiqZdYvaH/Hhmr1zit8k0vi0B
O3Vt7qPkv00FAHXSHe+j1WlZxX18rab+W36zTtFk53Kn9P/dEb0bboWiBQs2fGPCZRXMQs9q637A
EvnvbjOb4iZvFCNkqjn7lg/xb6OwYbyh+Ltlbef9mDzkqSrR/fBEButr0VPynxTjchfVCHucQZG+
aRbPkHCvWRtf5QN2WMwV82OQhz/W04BEDGf6Sr1LpunWrcUl7RCsREO1bSs6WctCcKgu7qL8DPmj
Kco3eQTUisERIr6arYzchjnddDAJv8hzZo7Bu/b4KIRJJAIcN07xO9r+suD5Qhzt0CvRawxlCDM6
pjcX3dlbDzLAyStM0/ohjQGHuakyJMmv3s/ZZSwPzPY4qzxce2Lfxjm5tng1c2xBepPoFLO/Wer1
elWH6erkm8JuPrJloebl+2iadVFye8MYn1Pbzzf0rRegYw7JMiWE7Zeo+FS56YidqPmXHkAtOZlt
cjU5RIGcLiYcKikakQgUEbE1h7O8+5rSfJfVVc0E01isL7lA2iX6GY+6BuuY/xIsnVntfyIKJQfX
WOBfa1ivMkLK8CB/pmp6kf8+b0rj2damt7/TRQa3sXO//s4bVXtq8uijJv7IQwF8VGj9Nwqls1xf
8nPot2w14e2iGE38iAfdOJ///lTeGXlpEQohCKPPxOJLpeYXOCUvnfOO/fMPjMIvphg+VAMlvB5f
8EklELdHucTSUr2OxXwri8NqqmdvjtAmsLszfOWG0tqKnZVm/73UpgopWfnb1SNvRf9I/p7czZGM
VYvRPqWw5RJN/J0RtkY7y/2WsSz9sJzmn1yjNY9P3tqlUT8oorx7DBKvie7QS+e5MO1vH5tYxHEL
5OnmcCNlHJVf0cHruTxPABqNC/sj7Y2vv2/OBDJ0GRwqLJKIkbTLa8zA1YKVtvLo0IFfKVveR+0v
BMk9Ju8VUO+jA2Whiaaz/PIYNt6qGCRMFA/VOl8zwTfLm5k8YvB1XXla7ejn70W5abFegt8RuBH0
Y1aPfEkuOQqIB1VLuQSoUX+35i+E5+U/Ldk203AzcHmQ929sPutUe9WplbQyemZg/JUWPMOEo596
amhp+su8nIW8BrkV5GdkgChjqoVN3W/lxf7vc/XoV3VZN/ypqqo7+TaRp2l+mqr3yUps5um4TY6Z
bXpCQfNk85l/AVq++d+X0tvnfqCg5y54CcdL56w3o383pPcE57S8W9nIIwDxUPWz4uUviFP8to0/
ZIxQhTzNnKcEqZ9MIuRqbbL46jrvqtq+/G+3ynfJZ3wkjQHJNGZGsCvks5C/ro7DvlzSXeVpV8dk
jfdfMq7qcI9ys9kkmn3Pu1+skgUyJBfs9D6ySrvKwCWzQ4hSGoVvPjpciLlJJu0EnPGhJQcZtSLG
6nTdpwx7eZv+KO7/T7RkqJKb08izo0XvW0bkSP/vSfSCujqFoTfc3Lpk++GVNinOT4GZUDGkGMGI
g4wdcu8M+vIg4AfIZdNEZG1a9muDd8Y8pP+9RNOzbYwHeR//vrWmf0T185CnqIPsO7n8c96pnLLP
SHlWYvNCjvt3kIPcou3G2UfRv7R8vcplnamkd4Wy7yp9m6kMMHVOIJc/hYzPyTy/lN38Mf4y5gYr
HZimI5wC8UbvyJd3azbLL2WsT2bEZGJSpBVxS5vGd9Za/4IA/jOyg0xa5aZj+BuVg030Kay/55vT
zusX0imnvaqaeLebCaQYEubKJ8OouaQ6h/psUVF6p0B+mpasNF61a6eoVwD9Mi9eW7KImJO6ah38
0I3dmBL6VxhyhE6735na37dYrqvnwsNp7x3Z6dWSY6F7X7Mc2mpCQR+t8mJHbbiay33mdN/y8ELZ
fIkGOqI5c7B6+8Jc13PBYaudl9Tb9ggm5KrR0+ZLlgpw/ZiO5h1bapO/zxw08VHab8ymOst189/3
tJRjgemRfAG3gus0/puV/n2iF6er8LxkoSDvlsJNSskkET8jLUqf5I0yapl3jvmDDltYBn+llENB
p4NMYlX8P2Won4hxhiUeF9WGqGP+9IhV0suormecFK/6+m/QYTBjB/KXDA6Cw3VJGYGrHCYSdZ0F
8HfE/L/jRa7mzoi++nInT0qjxraXVJZ3bHVZoHAIyMNgYLqNYfYv6AV+ZB4oc7ZI+5y6+t9fyJHh
YRm6F00Tf6GCCus2E0pavf7Bb4JgJc/Wdcyus190nLAt4wdVheYVL8vTIG0JI3Lf2LQHF2Zjy+Bo
cD7H2bJLYHRGsfPlgPX5CO5PLcwMERubFPJt2g74tjV+R5kn0WwGZl4dnreeUVVCaYfJeMK8qmyU
n4oCki7/FU772U2tb6/eGCR+TMM4pLAQZSD0TIuh285vFFe/SqH8eMa76MpQq/DAipZz0xuklIIU
jNBb9/cKHpteqZ3dDi3mfw1wMF3K5XblUrW8uYgZIpF2llc05YDw0jOQFTkwKpV5FLSQRtT0/L8V
+wVIFr+DV38r4Eb8DgM/jvD0IB8QSpjZcFG4H1O1lemO/FB5vfIaUSaERmHj7wNHJd1hHHf5+3t5
b5c4+h3phcbWZzxlb5W7kX+V29nF4CuAnv3dK5QsuzGqD7lnP/auQ6tX/L2eUE3/H03nsdw6tkPR
L2IVc5gqS5ZzlCcsy4E5Z379W+B9Pei2r0xJ5AkADrCx9zB0FNJQWmJfNpzU3fTf39J7Qwm+aE74
mQ/ZUHwtQ4Kzl2mHOR26HRgKA1aeUpxpfb36KH3LnbuMjvw0uh4oESlkdAflaWn/uYrnWdZTgF81
/O5egrws9Ml04qwGPb1HDWHlGPQZMbx2kkPHP/7JRU1NSrh3nsVl1hUObawvKYcgVpGszSWKy8Yz
JPeguDEXYoUNjlAtBTq/i5+W1e57iCnIHgzy+oJI0j/30Yw/asgKtfobEIA7+X0C3tqV4UE2+GSO
u2iCbKXlYxfz6HIcyZwdcMmj/Ft2+8BJ03WHn5zyl6H6u6RDP4EDLgv0KsEOAgLvZbaXEEz8QVa4
T211dRJ6Q82Rln6eVh4jt/zvDsikPzk7725UoDWoDO6g+1Mn6D5i/SNtb2qPMWNiw/LgmP277APZ
E/JT05tPuQMWfcaWGOY3mRVZf8sUzPXwFbgKR0Jnb8ITMZWweMvcyEqSdQO+8MNA+xe/b/hiyOYB
Bkeq5/T9iDcSf2Z72XUCjyaPggeXeABQ+dGfGxoBOLFgPeSnURvbFPEzidPlFKWWnOtJPKQKdTvL
vjbxvzA/8f0j1b9tC7o26IwbD083uMOX0YScagfKD7gJI/ktyy2i8zeqo2wkHpL1sqx/xmaOkiON
bHtZdTJOTkkKi//kGiiDbilTrKF1jehYILqo4itF5nslhQS2Em7V9Fa8pwSFEtcX6YiQCBButfuS
s7d4WEmc9GtQ1F9iH6fG34Pp3otplYC7j49obl7E6hZK9Z342pW+ta3aqwgbETjb9imj/x3ZDsKN
f3kQ+cCmgaoVxBEcRatGVWnK/xdYxfZ8N9CCJUGwghSExWovyhS2PcTh2AnLQUj/Kqfutezak9r0
+7DjvI4PFWMghs1NzAdRrDH7+M3JP5yuuhac3yi/YFOajwBcNJ45UHKs18S5eEKMPIKRb/5qccro
GVwr8mkKuroT0jZNMpyzHJV7HyRTanHKLVH3IOuBLqpA8vtP+RRnRNAEoPCII9Vc7+JiSiKzedX0
q9hCINFfipYACm3vxPrYqvMeJ/dyW3Q2XXyyi6bOSPjB8+B5T2LsxRBZzXg3RQA2MGaKSieH5Z/E
uEE08AsG6Qm2ePLvmMsh+BP32Hj+m9e/9SF2ivXcATzpVe0jKF47IIRBnDykDcaDd0ggb2bZata8
ZwmKF7M04/YUgLBa7jzJYdPzbQaTPCmMtoRVz8sxXQ7vCiwaHiVmCdMIOK4tr9EWgHGS4z7Epz89
cmL+hK49iDiiQokUl+NMHg87aOjoddKuMrVT0lw1lToM0NQCmMxg/Rq5saWR+qi44xs5uq4mxedW
n4lqb53ZOIo9+c+uQJT/qGiw67LjxN5Ums14ajcqLWyy2vUpAPbJ8LM7ESQ/eXr1KaG4/OSj5RvA
wuz62t7M4OglL9Wq6GhmePCMrKiLM+VjY89AYZsUNGkQZ8BPsDZ126S5BjbH3vtdjAVQn3PUhNKv
uZy0F8uiGF9wZFzmMfqsqpUsL3HUg+NeCfoo1xe34mGgkL30ev9Ds8w1R/TWMi8y+2XinmlOpOg4
/cCoSdPgfEPu+bfBQyNb8mkbzXe6sVy7PFl2uO8Ut925+M+SoyMWUS6LSP4U036uta85Vd/VcS+O
dkZCajF6mlrvM/rSxVTIKUxOs+LgisiB3KQAfVHv5SgmfkZ2GEyjz0OKdvX/TZBsyLhUfvxuK15J
JnQZiz6ekeVJb/XJ/pbQTebHs7CnxadkYsGofE8pi6T50RrAS2n4o0uQG/jVEYTlPuslU9v9xQFZ
8/BBEUyCxK8SUA+Zvld0dy9pbypO3+mYX8HEfmuBTV9KdksVbq/P07HF13osdMUZf9p43/kmlTDj
T/6Z4FR9p3ycyOI5LG9gts9wXiy1A8rAPxXgtTxQH+QrJCkvCfxEPXdT9SZxMr3M19lyvwF/chxq
b+XOJEamQfgKBV/Y55eC9D3JzweAaFcPF2TjgiD12ySVgj44R1Cj+bSYHrUC611O9N0mON7uIN84
F/2fVBuy0JN8vpwXINH8VVk3HeuE3pMHI/ke2hu1V77N6NL+1q73JPcp2T5Da9400IF8UOSMfx2x
UUizK/2fGg4SKvaPWTkM2AbJGDpG/K6b91HIA/HPPpyWWoniZxfTOA4HT9G/5Vr5YI8A1SYfKmnE
tqIp1z+kprOTJ5OiRMGRRu7B8qKjH6FYyOuzg/NlHVNpevRs/N7051JSkSeZQhtlCkJWFl6KgIQm
+zd8H63wJivTnV70P+HMyDNGttreWe4EOp0qrf5hd+QOEApm2gumXTKbjl9+lO45Y82X2gS7cntj
TN628Qmvc+VbBtwcxnOueJsE4ylvUUf0uoACiPeHBYReKGUtKybAlcg9qYSicM/Q4ey/LP9uy4s/
PU2kPOBCfC5ABDes/XEmZUlUn7GiesAAMEk9yuvylljSCR6Ad1qsoC0cV0DjcP80zYIn/pLyE037
muf+yMSYSXX1Bvc7Lr/GcHyVkVQd5wyp2kYGXB4h8dyXavxNsn9X1rPx06gATGLwvQT9IALPelZu
ZZ4GZl6eVD5ZzbO7AVhm13DqU4EtJ1cKwpzdmVfFJCuj2vd5Ma5zl2SMS5oy80htsxD+P7gtbYk2
3SOuxahxK6rZHKEnPsjKkhkEu4krbG9M1btINasegW3kV4jDrnND3qEjgdOrm7ovz1BefOlleiUl
Txh41AzjIsdIYMhfeJjnIcrIIGMGJARdDptaon5NoNDpD6YH7MfXQkAS8a/kuCR/SDPykq4AfLGB
94pWrIgzuhwi/4tJbenp6yl/1/73f7EqBG1Hmo328tWyOk1XvRrwGMX0pMyYzokt3rGiA39+c5rX
PuY8Mfcw2A7aT5HvaDn8lJS5vO4OtBPnRJpU1yTzE43DFzjjVdH0qHimkrKg1sG2y8tTRPtG321b
goGiH77kcvKiF/PQOCqcZtVFzEgUxXcQLVAOp27QsXOwjOGNbkZ/dArj5fvPeBiPhqJsxRT2BG1A
r6Iv0rYaTzPylFK9me3woQSJ81+07vscrbPq3IBtoytQkvwUwP9ihNlXHW6JZMjjso/nM/D0D1lw
KQF2TUG97rWT2BJ5TelVrJG7qR1OnEQYQwlflTYcZD+JBYZ590f19DWSS/cJe3HKCGMLuu3DaV+y
oGWVysJ2/P48hcpG87S3MSFCnn7E3pWtc4lIR5TEdM6HSVlKXrUihhO+86J47F/FaojZzLgbSNAV
vnAxR37zRO/TSpa7/NvhkjGY3pP+QVbo3BRfw0G+WWlZ+LKIxa6oWv6ZJsCi+4MxpWhRp4uhlzyK
VFrpwaJBy31WBuNq+tpX4zefNZ0kQ9E/yYiYk/HkwcYvWw1frKpPVj6+ybfIJ8WMnxh/t8zufJoY
aNv9/1/kjuQKzaAJcrrRfftDNv6QxDvdyG7kGZZLw/jWmGCCZFWIK5xs/QdyKUtVP2WglnxNr38M
AIOxDZbtv+IRqg6/XgPsCZN4v9iM4KypzZvknWo8lKzTtgH3aP1MbvAjLhhV3p8v2XCyHQJD/wnW
lTHT5ZscQHl8S6UDZocu+Iy3ueZ/Sg17qXoAunzyvRhk1tWerDdZdnbmrpQ0fAz5XS1AhyoEuCT0
5W/yWhNy9P9bqiM1PbJK/yrbNLfMa1S6H1V3+q+m7Jbz31SG1ynLH+MRIqHqouXlm1wtJ9LFRrTq
1qyUC+KxPxb5Ks9V926ATjSbV4av98Pv+rWBaTyvqufQhr5JT64+CUiK14A7Z6BMOKwh3BRWeNuZ
41MPgLosw1WhGrBPqmc/ejQ9auhEL6Ol/YSB8pha145AV5xAHrCSKiVG/ZJu6/yJrf0nEAMx/gmO
xXPfUuIpJBe+qLVF8ok/Wg3ZWjcd5bqE8Hvw4WmgU4SG/zPVsE0n6WYiFvn7pOk3oN7B4HNukw+V
D3C85KMvdpWkjsh/V0RbHD+fvIo8+Jy/ejAiDHCjkhm+MZviCpJqW/reTUCQ7o3h25y7vypSGoNN
aEmiOanKd80+TBRUKg+ikqq60MHwiLgQtm7+CjmlIs33VY/2tuvik7wF2CxpQucS5wH5t/Yey0SY
4VxGlYRmt2vgJDA4I8NEy6k7eXFRnJEbb+SALy9mZknZAzYbrHxp1990InEG4xRlTq8yOXIPflIc
pgYhWrko4fjbjs2TbaF4yvPKRRzOLs6ItreRPGtUFWV4ZMxCmgAcDDX8zu8h2UdOIfWMDKDnntrC
vbfjCkAKn2mZzQtQDzrtyMbUTM4cxU+NJnttQpJ8/JOnH8fo0YlofOIO5U6tmQHraLqOQ/D12F1o
s77VvjlaGWqwff5rt+V3QVjs6sE5UAHL89zii4VpG4bD9qiW8Iyl6pfkkVOL6helx56uIzWAj4iE
i1j4f5vQ/cCgL9ZZNmxHggYQAH3f0BEgeoThJ597Nmmqkt/FF8nedlwa+FXE02gWifwFXDIkzn2W
UVUoie34psAdXqRE77fkHvrogDM4Sc0oAH1FFJRdZafq9S3cOLDffbrGuRT4F0UB2b5ScBC3MVgM
oTKhJ+RAK7FE5vN9VNDrGrSf4tYMjxqDh4ROWN8uKaYl3UqBqwJXh87HkxypVMZVypwlJcv6S06l
cnho8ulW0eqNnM8ktSvFUEr1tzaN0m66rpAnU0hgtENxLb0WmEIMrVp7kOSK9F83qfIotZqMZqzG
15//pYil+6JxPkvYTCnkSd1QEje2rT/EAdlLcsFSQpDEiPysQC0GGkdNSgzyN7lZOb7I2U/zt304
fEqxTgfeIEVe23wDAP66VC9ldvWPJGp+JToRLnPXgKkhvggKxYB+wi2M9ZI0IqkitRypTOfaBOFJ
c5pLvkt66mt3qRotdWCI7+PCIh9MEoZUi9SHMTrUNILyNQn2+XL3ZU4gQygkV8jikqqykG0SD0ES
t1kgMpBoobNU0m4haRs1za6Srmt1Wsey8TBaPYBu90E+QQoyMhYJHJW2RlqYKajS7FemZ1abY510
e0mPL2MrBR+vB9DdFy/LGY95M/35tR0+5TmllKiB0SiEYCqkNyUlZjK83yXhZ1fZepiMBzlDLofG
eXQfxuRvSTJ0VfcsiYYYOian9O7lw+UT5fA/psHOrttjG1EJJYEv5aMwVp+TrIAfpD2YZbiTtJXM
mIyYJ5yFSNEws8fKBnxosk4Zs2pSHnWgtjKdcTbsqaMedaqmUmkdmuyqNGSrhH8hQlsMQutOuU0y
5X3uyewZzd0y5YDYH7uYRtL/4lYBdmEe9v6kHMVZzmxRO43fneFJNre8RGP/NVWdi5xyJcyR3Rso
aLYQBkvBKnFZ9OH8iSQyHOc/4hXdjDTS/N6p6mtI4R76Pqgp1a9l+y2GIlRPs2e/SWhAhzgFQaxV
Krnud12JniJ6nyXE7Mb5YWxoxuyULTyRN0uVR6JDH0rXpPyM5CmkLlg5Uoyhmdy+yNcb2j8Pbg7d
CawP7B7tH2DOg+rWh8BvabFt/6TAH46gcqMvqbSI1Sjs9gPaaPHbuqVtnMk/S5ZQVp7sLEkvlsoE
JUQL0Q4xDSnILPjy1f5VYBy+h/BO/SyzU0cgvtgv8i5Ku5zKikf53ayifZaPB/nbgh0DSxA68Dlz
LwJbkm9D/wBYMO1l/vcyY7Jxx+ohCMf3Og33Zu4eC5jcNKFBeJUPlSRlETuP3gTBCEZGbk1el41T
91/gXp+N/WhP31KNl80lfxAsjmQ15r/OS1aoUD/JHis0avTcC7IQ3/K9Vadvw9KjlQWAsQDk5HPl
AjmzCKgqFbWrPv1nNgH89mrwLnceTd5dC6PWTO5dBl/mSAP9tZXvlg+xipQeDp+LQN6Ik5Pk8FAW
iFvXtAJ6FLorpi2/SgrKYYUs5Q6oY9IZERXOaZKBbFi7pd/dlWW6cY0YbIn+k1Ka87FraXIO/fSS
c/SihexAzQL+Xx2IYfxD39yPB/oYhHdGlW+kFpB01k+ozJvIcmgzdFlPzbdkrkKDRqWVmY1HogHA
tMBo5DCeuY9mRZsI+UNJsy8PUOvNtupUVJaJlVlQkBdRJnGMfRaGh7pD7/QrAmsYsKFHMZ2Y0nb4
9xPm60faU/8V353+WaZE/i7LQn4msIDOTnEX2jIFJL2nhiqiQ6qwF3UckU47CZ5GlpWg/cR8C8Fm
Uyn38nunAW8haqI/6MO8r9vqQFPFghEUcyO2X0yINxvnFlCPeNwa7jzFLZ/M3PmWqqi8JjUTqY7a
inGvscHmvIeZuVoK+2Vu3MKYvhOfKzZgOQ3XanHRQAbyXlkvcWT/dmm/m93xKMArWQauldBc3B1k
3c6p9QjZGRQbPDFGXQOA2DNCZRsc4VLZxT2DKk7Pm/dplh3DpLj45jeT/Sp+oBA/I5uIdqVwA9Pp
Zs7NdZx7e3FscgSXL5TNInugoTGuY9jofpMRloqH/JRLPN/b1lRCZHsLYE8QAFRJBCywkyywVFui
gURdbq9F5K0gESGrVwpmmiQqo/mjNo3baHikt5uCOl6BP0kJSHKZZmff1QHMFRIkE7JK4aLXiJGM
376znyLF/pabFFOA3AHrxFrPSn9rZ6gQjsqjjKQ8pW+7v7alXlR3mUC5vIh96iYWrDj/f7tqPhmw
PosPsssBcOdt3g8wO+W/VRg82al7P1UlTJNS5BqWoMGBWWUeEBWjbiJbU9xOYLWg6AhEyj8QYtD/
PMVAFWRQ5T5luQ+yHN29pdivMnH9dJ96youVJBt6nBBdKd+xu2JzObPQVD4+UlNbkbBcSnGLkRNX
6TZs12ndc+4BLnddgBskO6GH2NeOdRLXLTlbVwA5RTcCmf0H3oDbc1OF01lAYvR7fAk8KRyTr6am
BxVMGGuj6xBEKY21YlNGIeIQ4KmJVH2bP4t10h0JNax7yT/IGVMcX0o3qtfGz52ZXcXjjLrzqtdL
/kcyKRL8AmNfJfH4siRreMug5WKm4ZdipgvOO6Z3p92iGA7xwo8aaG//N5AyClpY/62hPfuWmExG
VywkNS50xf2TX+k/LQwpwPCniwl2jvm2aR8zdPhIqM/JKl3CPPLnYQRhAVUDKVHJisVc08Dqr2RE
F7skpY4maFf+FC61KUE2LSioxOdIEsxPkkuXmMZziY2dOdgNfn4j1QSax76HiFC7zPLnyPgTqyb7
qHGH98Z+koFdJk+W5GyEAmKRotlc0MXf5UtwJnf+n3NDnuPVbBEcAUygKifZhRKlLAaOgp5cWhre
keonBb2jZTkvAvJe3B8WSLDBar/XWvUrTNk5SvuneeHT5CHOyrTJSUOg73pDT2pdbCX5JfOizyEF
lX/hTujZx8Iyd/KR8l/WGMBnSY5AWMHilFFtXPPW1YvNsvsc+mwzWuw4Q8gsyWMu6wtbRacovEy/
gdHs4mRY3ipvH9iwauU8TjSVyNqTDZJJT6mWIa2BwWdLKfGzVzovS8AYVSv5RMkRRrF7hCBrKdnI
jlyq4hZyCxDmwjjM1Mg8QT1wlZJp1RQPjpXSF+gdB1shyqcOQgzl4SnlGqVPvueDlGpa27z0ZOw1
BONjslWcUokcpGNG/avrijpFaF0jF+xUNz4ODLRu1LsuAFQKPHTs8zsF1rlIfD8ckgzl8OPjQtEX
5mxVIDIoWi8F9GjmT497tTE9A8ZM9FRop7uvRmedN49K0bwnVfxTu/5l+SybFU/rCNycM+0lhFH4
Ybco73IL2Z58erag0VT78up1M5g+zlqqvi0M64Ymyq9Z8L9++F6ig0QhsyVOlAcLUFJWWmUXbaV2
KTV0efylMOl1H82wFRst/5So4qXv1QV+Moc9NnJeMdFfNfl3sdbpnL6lOqR//7x9RbsuDBM3AotZ
amRmQKattZ7lAyUcEAgepZpnn1OcbDsxQLIdxe1Cuk6OKXuRAqhcV0Ahl5lgKUhliiMRBLnRFlsl
ck9yZpD3yYkR1OshKSuUhJl5MX3RMFw89AdcEJUcQ6Xy50ELh/An3BLFr2xGia3cdFel9bc9xrTB
w3XGPIjF6OgRkAUqWL42OZg6MnolHF//NyYSTwgG1oLRNc6a2/9gRvI0WWg8tqG9lCyjHO4lZ0ay
Z1zMrFXX666P78Yp/v3PpceBexl5XTM1hLLqJ2PIELvmfBbOfxJqyF066XPQlc/iXUgsHUjC7WV7
yGXIzv0CvMfnyIViO9wUiQFPB5hPFkBiiSa9rXB1AsISe1NO7qYZsP9dSc80ZdsI3W/iFj1KN1Df
g5DGTHOtG4SL+ZJvkhvRB+uQgA0wbQ/Cied/RpWgKyguGWXRoahuR2C67fBeaNMfqfEL480J/FNO
hRL2eRFML11833qkQGWe/LC5bwxYQsUO63RdsMpVH+R93cGCzZNwxhiTnvPGEhTVUX+E4XAnFUax
FDJZaJK9QT8sN0Pz2RIHma72Y0E51AVPOWAMAWzURXtn1ojZefhCX+Ty7PFBlqP8t0CdZJHLAnYU
OFkCZdNWaHERgcgFC+Q37wSVBAs9CTlB+9JG9V7QK9brJEVZXP+lHWp/RpYj3sqUS9zaO92xa8fd
UpX+VILsQ+rd4o0E8xicC0P/WG7LTKevtoxvbNrOU6sDcMsIQX76s9LgFaNWKI5e6rS5ZMDJLadT
Um5LNsuKQgtslHDcn+OOSzVz5jRoJODc5xslUJyj7isPkB7rmzbwIccsFFga+8pcl3r1a4VW/mBr
cODH6jErC/8O2Sh6ABQUK5zc3XYOPFLQNcLlCvTGLL5UYD2PTp3u8riut46LErLp1fGmS9RsHw0m
yhL6tG8GMG1BPsRHxa8VSKm71TjnwSN08qy04SEEbUZ2xoU6eGcaQXkqgMbrQGQnVRleQkP7tUpN
OZZmCp8h8LVtEZYnEy2y4+gnwjpsQG7UZO5uBIUy6jcg9z7q7k7nAVZwHiG/gpzFNu79Y5aBRtSH
MnzUhmYVO/CuIzpMoxjUpaFFm5qf9ibc4Ny0Ajkm9tm+N/3RvNHKERRXZ93HqSLk4d4uNdqnzO+t
nZEBclTrrRWXOmQRsbXmwAdR68pRcqDv7ZOW6fVGczw4A+kLoQcfQVpFL97SvjZWc9Be4pTu6cGZ
D2E3aJxS6Qvh4O/DAXTfjMZ9U5PhsZHU2RUSIsHgkG4QixxvJ8AphZZu+qb6SWHBSssJJjeVsUaA
cQNpl7qi6bQHNN1vjAbymmzIhlVdTj00oS4VdCc+GRPFWtss8q2thPZ6QqQWQRrsSkt/qD0Er4bm
bVoDdvk8fYXhBSqz3LjP0v6YRJO58tCBhgfafdI8Y+C6+ruz0ztaCTWY5mm0HDR9bRG+qf10Ndzx
jFoVBHmhEW/1+lWhqB0l0U3nlOMayNEZUv9XDRbCVecOvBmOfsWyD0MV/eR1iLpVlz1DeptK5j/f
OJWzTxK3JoyjDwqeJg1rMPF8mfmqBnR5zo0CezW97Z36DlcIYdzotZshUrsVZNq7JirefGl+MaAD
qSp0KtgKhgdLlO926Xn26cNUVOwDyrciWBLSIUsmuaFO7kGqHPcJzc4z/blzrzwWNGIPKrmeVAG+
HwfHxGDRpHAXhBONjZp5bGZ9PEEai5VOaefW6UKDjOAr7FvtjrZtkjJTEBw7dkDg9Zve/EJM2d61
NAVKt/uJYG07XoNuPrv4sVVkdmDDyhogmD4e1NqCSKwoz64DbNu3JnXndxjTzI/h0bFmRCfy5uRo
abpTEpj/fCzyKobPcivM+46Ph1IsDXZxtVgphv0xzem9VozmKQmqLUQ3tIVUJaIoEIxrvb4Je3tY
jYHxghQxlM2ckiOfps0QEY4hHiGoolKVU/wkLXkYIkfd9SrdEkEZrOsYcKYGrf5c5dYWdTLoJBqg
9fXQoxNcH/osKw6qluUrK49G+nmfVNvU9hF3RmcJyUfuom+huNPVadqPhFqzNtApVUDd3PVdvPe1
flpBPHKd//R6+oCWFvUIx0QhBfboESaNtB12NGyz1OBm1gWsZgzDrjRYLk4e74dAFA4TkEiRqr8N
tENKo6lK2/Kpnnlqx2icFeX2+2Qym7WZoqmLQEVFv+zkU1b8UuaC7sLpufByoCtzpexUJL6Nx6Ka
UP8JEXvJRmgRqpjWxHq4yxzg+v4IQ5JXg2WMNNoARGxALfMMgk9N2+Rjae0GoJVhmwI1N9CjAa25
y7WLSaL85Fv9tk/hB5ggGd3MVvCidfME7F3P1mY0Ucp3ZnftWfoNCJHi6PoNzbfRsCt6DckiCCe0
AbZYo0fKwKUDjeWQBHX3HG9UyxNt2TFe2dUI4yayEGbp9SvDrbxN6WjkmhOnAI1Oz4kVdxl8v3+e
T3tUh5xTlr4ZqRUc0qQDbDBBvNAH0ynMnM0Q1gE4MfexpPPcqGGe7GIYHaeU7HnZmUxy5K3tIUed
8w6Xqa1sh+piSh/bSqufQ0+9GySRH8K6A5J3pr84puelU3VqGvkG9u5h09jam13RH57g98kI+GHp
sMERotBz89OrVJgirfp+yPI3bQA9gBKMkibDFkqXZ1vpXeimQ4ic7eoP6mPY+0vvE51DY9Mqdw4l
c1xw8EoJ0lsnfgvsEdVoRIAmD/p1wPG3Wv5tKc6OuprSWo9KzfpzHJaaAmESdDcWLe76X+GjjNzZ
UHE1nBB8S9vPePwo1qnw9hnCDTAEFcBJiPGnm/KuBAv0Yjs2Bt4dD0ARkdaMYW+PbRCApgldnpdV
x15TdnVnvpIFrFm1Ywsp3KmKx2ftNm6KbUpQSSjgxXuIbr/DhjscYLMwc0JZz3C2nqXddqlCsYsE
3jZKH227PbgG4qzO9KCnp7aJoh2PTSOf3l0620KOLlc/G7/dxlMJTIzSnj0GV+iBym2dv2VBp5/K
LNVPnWkk68pSKagl46nsXMxND2OZhaa7AvHAyKaDprYgbwB5ipcaO9dyy1PuGgdjnIc9rcaPhUY3
5ahAAWRDaYizNCB+Va0ZTSco2Dmsr4Yw6I6E/t5KHytUqaOuOi2fA/F2skLIGbZGo3lHI+UjN6Fk
NGl9rjrtoqnBvJkziHtVDVp1GqXUtPsoBgoJ1M16JFHhkksLmimbiLJ149UcT3MDsaOX0S6U3ZDU
N5BR0CiEEpsVafvWb18GOA7XYZo+pV0K6af8LzT06gQHD616SfVbmYSjsC7cWw2dKHp27pvYPBbV
3Jw8tWpOTZ3co7QIUyYHoC6GEL5LqO33dEwVymnM4xIS3vpogVZYQTFOQVkHqKXDgr9NVxVnhMw3
HtNkXpsu54m5qoy9Y1cH3aGdX1MhqMiQyQa8k9XbJdNR2ywFP8RcOcSnajVsmWUyyzKKSRYWO8VQ
n4e5j7eE03jCcaCqb3QaJfWcpl7bKFrOb36BvUqg0vEKYkUtwTyUxQna7eLUFxZpJIKrdEI4IxlG
Y6WHzlrX4Xccc7QAizxBhCa7cYYOxjNCRGPuvi2D9YYCxdkEtVTW+MIhgR+4cFg6vvmWurQXkJbe
hQa6SZ5yB0AGyO64mxt/M8zaS+YiLpUj4VaADJBV0pcOx66SVGltNclWLTMKCv0MP6m2akd9g50g
4AiLVUln7DQl/Tahm2WtmtAq9X+BsIqhXxLu6Ha9MwxIJiFGz9KuosFh2UuvAT7o24b/YaVOMCeG
TQqNcEOdNjCnlUkYuw4VxFMKyS0O7sZw23PcQ3uVKzeGkcLbOzaw6sUJ/TD+uTam73ieaWLoig+b
8MRp3J0SG8J2hh8KA93YOE20ndCcwABaZ4DAGoSy8aeSworSawyy0vxqNivbM1TGyPyMNGao87y7
2hrNrVOTvhMqRnNa+wqBSYoMVNnZKAWgT5mFpyxGmFF9q1Pa3FcT2+6k9xncKGPRQ2qokx9dL6+q
8qdyucrqmG8nHlh9y69pnDiQ4cgF/96wvDfSKvomy8fBBpqnkPdKQ8J1PbRkvnPADODb8Bl5Mhxm
r3bWtlC7GLr3og3jbYD+APufMRgR5WzyuiE4JzZIOnMN0cCwrlokMryuWTcwE4e4himPp62qtrdd
HJDTGoHGlGnboSlJojFu9i2ZUF0sq2cjskRwD1rHGrbxkP/1kfMY65l/E4ThHsE72Ctd/zeZvIfZ
+2lbOh79RHX2wTyBMIWsYWzNe7y4ssrzc9h4L6ULXqoG0RTN5aHF2SPFFh7agMo7ufl0q8+QlxTO
CVfQaPmu70Gq5ENroRsVfaRq7KymQN+2ZfXhbisPFh8rHjziSiKdVDdugtS9NKiQrehTbU5u7q1N
xXf2tfsakA1Zt9QZVz0ykYdOQVUnpMHGHKgBQ8GPXPXsHKaefpMcfQzaad4tlHU5ETscJGt4t0eS
RdLYutFm0zrPCsYrn7RzDkAfhOd8Y1f7bvLKG0ezqq3Y8inQwjWyY+o66zQs/EaB8nJdVFQL6YTq
1v5ENTkwoVJKHxoXnYoOup8UTT9DS5+cWktho6p/3VK5H+CvolvoEA0NCWRoi3sreGqUl6RBmK5X
jI0hMDBdKXSUPuYziaez5Xqbocohp25ruMirDMXl3l1npfmm6lBzZXl9Z2vqE7ToKHtlOP7ZLE+0
/rxn0/BaZe2HP2Swh2bRKUG/GRMDHN+fwECYY32vV4T2s5y2YUE0YMyffxU9nlZIk+TFnxaNGyeM
za1a+3Dgp2vVLuKN1g9nDUrtlV+QSYUK7GEsbYK1Cum1BCQuiJR1qnb1eorn19IJGQtVSNESOVyU
obet7Hpvj1F70pPg3uH8B9JK4ZhWBtPaKvxrpM5HDz2pjaemq0Lx7ox2bLeU476VoQ3RRIaGfdat
o9JHG1o+QJCXSHQCsdwoaeeuxzkiWUhmbhcoh5zI6dBW7h+iJGXqz8iqKoSpAGlL1kNtVx+N2nlr
d9A2sandeHHxPDQuAJEUGnK9uS0NpATHsX9oBvPRy+f7Eu6vle8gvwGQhjzGttFMJEIa6CnIsQCa
to6gDQ61WpXwMAFEcvdZOt6jnH2qpva51q0P20vObQ8FGnwruP7qJrcMvtHVHnt4RXUtpvre304p
XZ1IGCptdmOr1i2AQFgO66reBLH7QHZzhdZd/2AY3SUgd7cuyVoWvkUQAHczGQt92ymMvZ8CC00i
Oz9Dqt+rjxGCXXrMdFO7afz6O4+RRIK0TV9pGVmAvmxuZvXTQe83SotzXaR3te6au8ELmhVe8vCu
TwBEIyPp2Kgwp9neMSynaGu3fb9BKUcn/xhCnZT0fLntdg8o6iDq9dONg34qFPRVG6f4yGx7rblQ
PzbTs5KrFMnZ61GNlFCNIEeXBLgkEs+rOe4ewO1vzQLSTTpiH1zFPUJomm2b4X9cndlO5Mq2rp8o
JHfhCN9mOvuEBJKuuLFq1qTc972f/nxmbZ21tbWkWhRQTCDt8Bh/219MFznj0FyMFMNPkQVPNOsO
/NjeXsTuLgXm3pjKFH4Z0guirNr0F7v6KGT73NoNYgRqP4p8LqAfKt/ImOVqru89X2SPAYhqiYhZ
Vf01zeTeOs1jnbh/LefD6xjwWTGeCCw7eoWudxoHPlnZV0dIb983lEamofnK6XpbZpeAM9CydQQb
ZHKLJZo5iBb2ySbdkOtPZOKw/aiOgQOU0VVE0gf7Jm4vjFRuQiI4gS01dDsiEioJfeQwzSZhOLRy
DqualolNFxGwNTEMuByJlsOPZHYvkySmMnIwBYXXprPZJuJ5j14UvZ4gbbBR5vPP6xUkJXMXZHJe
Hax1KSy8+rMWPIus9kZb1LHJeHh0XeOTB7SNJSFnJo1aGyNdQLfs7NYWwZeiTX2psvfWRZ6SlicT
08+Bbac9//cPAQ72v/7684FKGvsyGeSxH8ei2HdJ19P0SEnAdh6tFXiv/vO+GIz8sjRZDL65vkkN
U8BjcMWIopZ0tmn2mvPPH7oYDjYh/kfhes+1kcxHh1cfUBsQvHZKdBTnVs3lr8Qzbq6Rv9bOgK5P
u+ckJmzLxGTyhHk04jyZz2mhcax1VHQJJ/Io400Iu1dBvkvJdPRsGztu+RHGhAaOlCoygXiESMFk
kWUDdq36A62ix8UWGeGpDNSl9SUivg9iTv9w2YbnxjV2oi1p/FHkYQ5RcSIWNDsHL3jFCnYSxicC
4OItTQBPSdcZd9t5RNVCr8NYkns7Vr8S26BpdA4PdPWlpzKJNJUrG8KCp8PcTwTxY0QcO6dls80I
7FO7mVzHkTKqbTsUGWpE69nwutciL2+0COF6qMOjMRXddqiFcQi6nqBfJ35YnKTYkZYM4cQdu0nQ
4S2umZ0IW/9mbjjphvwTq+qFHwKzbOquZ76X34GVtzs8q+R+xWSrGcEzoXiNH03VjdkM83ZoJT5x
L3JDX6BaR6NbEuSxnwTlw9r9sfYJKF0+VSVZaaSPWip41pZ4Njly0T889WF9KCfX3Ez5/A6z11CQ
FT54HVvmHDTFptTmHwQfX438zE1mQsS/fIP9dewTDN+s/0lxMDp3J5oCtYE3HuAr8i2Zu2IhT7y2
5Z9FwobpOfxr2/IhE/Qa4T/bmUjvGQamuwi/SSB9K/S1HcGZLA9IzC2Kkze1F0Kjs2Mqd8SyUg/T
82sbEzATMWJVdIhej4udYb1pWV7ymhRyWYNCVXIRh/WL57J7jFqynFd0mUo079rq7j7XMBktyYZD
qO8/NWlR3F0ENPW2I0ei7KJiWwUIGNYuoqxjtvBa+z7Jcu+RM3Wy11m/DsVuDsJ9OjZPMunOiZnv
4WYFlRCAgKSice9TsCmm4ZfrwEXGrfndILTe/Px+x0bgX3MpObLdzh849WinUJ/5vQrDs+0Zy1G5
ugGGHK+GaA6yHz9nOJu93YXPYW8E20mAk04EY25kVaVXaZHyHafmI2N9c6Yyg87btKJVpuuWY4Yt
eVfxlXcNkY2boQ/GvbWU05UH/zONIOWhr7MrCdqR3xWEF+maKngjkK8hKP3WMNhcRM45JBA6M7kQ
F628gtJ2bwH5dal9QYguyfvPvwGbM5+KTGtx9OMcMfsnUQ4iNzf0D5k03AWC3GM6WOmy6i3qgp2e
X3mQ/C7KWe7QMNNqCkdYku5dh5xM9BGl+9Zbps0sB/2geaxybo/IANa/1lZa9Qc2G5CQ+eHnM37e
n6qMZb7K6afkkw1/Wqu1aQqnEJOAboMbzW8nES8sErV8UPPvoabe0yos5+HnD1IV5X/eytu1fZE6
r83P++ipnPEdNY//53PzhVFx0C3eusIVs//z4Sbu6stsZ0Qm6r5FPseXH3vvyyn1b9pGuVYSotMn
aiUfrPWtn78iEG6vLv2OP3/7eT+pF5oabUAIzDXEuXKDAKsvOtn/5+/0yl3LKJSn2ZTWw+zhrVlC
9s15sB56KwQCjlVtAhFqWrL/+07ieAg1SXNr9/POn38cw5go5rgzNJ9Lu8QagWSm4jyuXznMg2b2
mf/dk1FkiCDXT/n5t9w44z6IaIbIe8d7SIFGt0biaF+VPT9hYrDAlOtHBi7ac9O0p58P2EscPHQS
4YY1NU8/7/r5957n/BFRER5//vbz/jqgDYb+F9P/+UdVOTp7qiOpvP//X9axxhNBC+ljvRDayjEe
XUn4pcth7MvLsBazdM5MDDEfjBGNE1HcjS+c4PWpKXp28DgLfLbk/CqC+ZgKjjnKzeptP8pXep4P
cZOx9RlQA2VSvpC8wshdEW0sm6rAqYcKF93H3knIliBs49lom2YfBtinCBYVxDwvSNDjkjDlgdTL
NGqPNekjmwA1ylab2a+FKtTRaenlALyi52lbCdj/JaM5yIqe10EyzZhShtT75QbqSSccLPApTdxf
gM5PNWVIBN+3+3BaPGpGBr/VuNLqIuAmia/w3eOa6TzpHETDA3ooGNhp9njo12dySlH9YhkQOGwy
3FMvBswIISXhju4Jmmur86hBYVSgHquw33tBfLOEfEz7YT/WCzk/WfhgudTuCPveBVRmpbWttuhQ
PgPKo3CFYExuA8AJtyb0W2BZpfkciueUh0z1fbjc2jTlXzWavIO2+7ByMq1MQnRiHFtOj1I/1R9D
TL2pqapT3mcHeyqOXvQ8Z9mpH0V21DI4uq4Rbis541mBCu6k/aiK7th33acd6UdV65Eq7vZMkaLB
Mc05CNn+phDDZklzzTP7I6wVcz4vJ8sX2gO+33B6ggZkNO6wbhfIC+EdYIBv6USYz5KxRyH0B/vO
j4TgFwO4TftDHk3mg0fGksMWtOP1dmyab1pCCO1puEGyvAlVkRit3gl5aHfk9SBoKVnW246zTIYz
mev1rXPra1z9tjNS8SZ6GcbY16rrjyoRDzQ0NX5eh0+F9TsJaKihYj6icF7x4J5IGV17f72WEKgJ
YHcTWHRtxub8Lsb6jazMjF4YGKK6FwO2UcPHfM8iXBV/FFdkZK8EbD64RDzH3zqXNEgySlHSRodg
OXxHs4ULlwdgU/JC4xNkazDIb3b0jof1uYzYkLwBHM7GpeNXmOD5RhAkecSmxkCjCBvRsHX/qkqK
TVivVs7CQZ2xHOx68ssirk890WU1PGgz8tiM5Apmex3w87wfl/5QQOxcXQESNMj32YGjdwQBFUN7
7UT0rPv4ZCnssLiRpnmN6LWMd8prblaX+eU4k6KSn6C+yDX4KJWdot+rb2GY76FHLwMBJBsNLrX3
enpA8w6usGUlpjDlY8prOGm6RNNXs2he6FxbgaJ3nVXxnu0XHWsrWDs1FRHpUoDQRb4xm29dI+8U
uu4bezgHRQ4VQEhuQi9a3VhXGBTP556D1xfI42nxzJZzTtot7dkMDFVz1HWN/0XTvNF0TyqpcCWh
o+YwPbTV+D7VQYv1ZPo048bXvIjoCea9SgeY8GmrtEckh0P2X999ZWT+khgbPSqaxomSFA9BZT+E
xIorM/8ru/o6uk7FbktKLKma8ZD2W9PGlW66gOOtrqg+C7DdA1BRRCetFLY9Ta+WUxPHUiq5McH3
LqVDdH29qEdtdLd8tD6CbjgQpVufCPCBFii/cMyQLF6Zr8TiFsfxdUSyi9uACNG1/cGxF3K23eI9
ZdI2NOD9lJSk2fAILvsrttgM5IbZU/aazNnsuQXBTdz5JDLOkWiO8NCtCfNlWd+Xhi4laDkMVfQO
y3bhAS0Vfv/3EQ5Lk1J4pgAcGhFQuK67vbe2+XX1Y2KEfkrvH7nbRIzXjn5xtfeawOzC6NY30vNp
AbstdfvI8xD8hrTKQ6rdez2RylMtdBHU4b9GlDx1DUyDZ0Ibauqz1qvXyIHHchrJYuj6pAUBJrH9
zctdlACqfgOWQO8JjkIiOP+/h4ygbCACOsmG2Y/F/Knx0YCjP1Ekin+HgsQNMY0MZFQ3JIH2047c
S/nCRYVUgraVJHE2izRo/SbrHCQVQMVzPmKzo4CmjcDP6CEezeGXbLrap3CSlkIVN81GmcCeBcg3
8Uzzu0PLdYTTq+U/1Zv8IeE66aiBLFqIgKbqrD4M0ZD40oz3nvIeSmjJjQrrN6bCk7KhYu33VYg0
h5QTu67SO5r04FqbJ8sovzyXC7t3n5Bov9d2/e+84DATS3ZsydNwUbwebPOl7ZEK5F86ybnwu+kP
ON5DH+5KlXwx4F36UZ3GMNm5cuSBnYVqSxT2XSEMWrLkLlWaYWiGjUvny9gR+1g7LYbInMMyHW9k
JH1l2YNRpa+T+Y/blEhEhvwUyooiHZMAjnrfK/B5ZLK3LHQOLvkPO74CYR/OvK+q+FObBa73kPRi
DLse640Mf0OWHqWa+REsSp26pP/ou+ZaJhkiSToqtSouJgoLNxS/Is96p53yl0y4PMQae071+4Zk
7A9vGlpUCLwaU2T8qVrjs2dvQXRNlkm6yUkvoSfjmtEgnlsTfNV8RVtxpswZE/+9SAcaW7r+HZCX
AKn43QGj2eaJdU9k8qtGq0FFJx51GPYmyZ6dxngpLRwJESNL1ZKtQyxxSW1ysnwFFTQn39ipJ2V4
VNYfEcCzxXA9kcNQJJs77UDzTudfVcMTsyUavuTRQk0VE9TBnat9pnIaVLrmaMj+kyBsiCN7/hrd
js2qyF4Cq+lArsFleYRtB9QbrMWQ6QaXFVDSyeofl1rtkvSSAv2ZJgCdSch6UVPeWc+Q63RI7bvY
Elt3GnYkO8stgLN5Kfq3eTIfPcFTWjX8Zt2up+qZN4w0P/e2+T6m7mtWBzj85IXxZJcuww1KqXwM
w2sMGqihNAN5b4Tn8pwTt3BKXpmQH6ywBsIjKHs7Vs7TzL1rFaD01GfQOPqXItPObw08U0SMj010
Sw2R0Fs7+2LIPiayDzeFa+ynoL0qVOKozJgrR7bitnffLMmtlc/Qt4u31hrn8j0siCQrM4hpTD5f
4NCnhgBwOy2ak72Ubwtw11SV1XGsiDV3mrMTGRz28j1JktQ3reFxcAlQwkPBYIWqqZrJIoijzifp
5r1a2NPbaP7s6GGLhvK88LiY2pjjMdwNY5bsgacvuK/bTTZ5Yi1gxxiFmhfMRY9Jj+Cqt322SaK/
qMYsoxumroBKMswGnTj+ZNMyW2YkdtKkdAL/R1nymWgSgheqEVZrhj2tQoNSvSv+BTiGh1WEvJGm
nS/IpFcSYp+N7gPJSDz6gOa4DgE+0ofFxK9u6OSrwqYcODBx3E1z+OJYy9muyt+pcLnD4JarAgeE
5T3nhv7Op0mzdyJmIDCK2XVM3qBd/kbMAusTp6OzRLPNC4Zrz37NCRIJ2vIU6xGBBGrtxuBiF+Eh
j7s9eMEzzcfLplhwvTlDuu3C5N9lqmEU5++x++itwTe48HAOLOrktqckkU+GYxU+2bDlDvqN3DRJ
QkeAZGW7dAw1ZerdkhYEgf/5oVEfbeORyrDMr+a1vqrI1c6W35Npf0a2+xHU7jVpuktfdF+DUyGR
xWUlByazvvxKJL9WO5T4ANGOODYVOE6RAiyswiU3ordjnl9ci63fyMw30vt3Q5HcIlWiHstweDMF
T3NxV0uOyGIlmPXE9mMM18weBRGP27aze04JtrtCDazo+YgH+Jtyy3cpnWNY0kilEQXi+Xgy2mCt
wljRXumcHJnBwGXEMNr5S9uZ13gmtm8M1G1p5ltd99XVmcQvgyc1PZOPUcJltgwZzyLkmFyAv5LW
fjBql3oRuj6mfvgOeu9di2iXNNEpmIt/Y3vm3iZEt+fRjsl/ozgsdsba5SXq7tDrlAHbewCXvMyE
uyRUJjC4TGTgGxA+lOhVAbcyYSSPgXqAXfqD8pbZCVaz/heAcVuo7jrl2ZMppjfbGr54stIWfIwt
C7h2wZ+KWEJF6CcNnZ094qLXFM0A2EmUMt/qcoSjCIkENqyjavOvxk3JKkuBGaEblCD7vkyn/VBQ
+ia6O4Pqc1Yv715YP3pzcNTpRABKt8/muOMQHC7o/HYICq+iGm0UekxShpV/4Kr6soP6EKSpsUnM
ZZdKfnz0j4DlDbWpcOlG5YB7rDhbczI9joUybs6kMiFzSF+yxOTnDd+QFyYAb3SVEeD6ZPYRqwaW
oSDrTq4JOui4E8AjvSFeoneVidVDAju66k4p4IbCBzJc25MxZP+KhMjnxvL4z0BqjAsl9zlwHtWf
b9R+IRTjFdG2wjyW7bq1xbxBkUSb0DkW0WuAEoFAykuk7Lsz5kdZBQPJ18tj2NmMEw1VQCJwqJWE
l4uzWVwG5tNAuXv6tZol8PPZYvm1pzsdERJYyjnMtnWw45HKZjJtbb8YHIJQgHpHjt6fX2IsFCnj
SN94RsZRgmXEMZ+N1Tq+Kg7UTNs9zEbb4NcsGpGshBL8jATrEhxy0lX9nlENxIYeas82b1SB7e1k
vWKjWG64mxhkYeEZpR6koe/gBtxOxfhp9+UfWXRwqq59I0uHI3tZoKgqss/o6dEdlPBqdm76d9sF
qszTAUUE5Z8wAAFBjPmXGr48CrzIU4Ngo/wL+Ufg3Lr+CYzgEHr9nvqGF5cIRo4tA5iRMEoWRtaU
ZHw0xPBUo6HxKeQ8juBzdq9fZdSm9PZ+5NrZxZ6d7fHhlhst2LJiQEEH6/ym9apTJft7PDn2zpr/
sAyx72lKZErkAEwwRYTcEYWq8Aez4azMH1uTrOxIU9Q8mQREt6ggG+jzIHmpZ2j3frqVRbYb5+EP
fWrM9czlLD50uzp4e8iLn6f4bQApPbSWfgzTEMpopIFwNo+oKrFXV8/CAtCcTf1dRATpt1hvNk54
DuPljkTGItymYsAkC6wK3+JZ/BNNZLwN9nea0ecYoCCZ6Iaki0NuCp4ZQJVg9JHtbHQIyiqSr6l0
uoMinoGsU+YT+n66ATWQmC+xcNSh6KYIxGX5XJbhu55RsBScMQkhTOWqPQ6m9JNn3j5sgtcoAgPO
654A3UH98eRwp2do38Lp1+FLX4h8v14nTsE1ks4B/aY4PPoF0li0we9wsZ4WVsUsqp8Msuk2BIh9
E8DnUxTPcyzoN8FQnpwl+aRKiMZDdBHExCKQRP839CWnSbb46P94NNdR7avRe24L52/upveII28z
zG/1GgdpZ+eljU4LHbtuWYATKRLHumrXUVGzfpCwO9pNI/O43iAywodhDVOG7f0v9z5huSzRdawf
fpX0YJ9wXZ4qQ8qN002/BNEXafDdq9nddAOPFGc8dHg4WYMRLFRm+AXNjjSxzDFcU9vhkdRmRXDa
aUWAjNMchbboCuUdHF9c8+uzqg/iV5dMOaY6+dhlLgFf+dFYSIMuyLCbQmc31N1bNvpBZ39b67Mh
1FDVQTw/rWfnIJZ7HfD9BAJ9ZlWz2lILd2Lj/3J1eTTnEgX7RG9r0J1JuuL5xra6UQMKnKFeXalw
5eU/+axv0j0bIqZtvjYDRBtc4WZffRBjZFTRcpgHYMJ5YLbqW4JswlT/dqojnPLbkFrtPmNr97DH
WAUxdhWxIdSwg5pNFqWmETHQad7uVTaeW2r8OA6mQ5u1rzocfVxJf6hyxTf62uidnAPzZKj8r1vA
36b178xLkweFJzVaU1AXVvpLXIh7z7HIsc/Y1Wf695xuw5Y4+2C894jU8yR+EhrhcNlREh4N7S4K
rpUhEFoDWh6qYIZcLE1EFMkroU/HxEojTkRc2NlAd1RWoCA3w+FjyAXbbNWf3RBrY9f/Y4z1P7VH
F0qcln8dNdnE3/vmaFZbiLaTh4YjrKtD6ebVvoKc3iaZHI66cGhiQ1qhIqoEUFmSX9BfinVb6aqL
mdRHnU0P2lUnD0lZJ3WBsyJ5pP9nD/kHvTbjxC3teeNW2bUzkmu5zI8z3ZRcMN2nIoQzLWzihhws
3dSTORU9hHaU3Obki1E02Ei6F9YLZUy8v7YK8K47n8pU27pOnl1y2I2h1JD4hQXbu3OifO0Hqnlq
JFTRjjrID9NuBhw72aF3t/T42qne2hAjmJ0I5kIbZ9EalDdIVpoJHX8imY+be1s8p0bGo48TCxSX
+5NqUxPNcDZQ0ssAASXuoIMeKCgZ0d8ZBtxE2Z+LWhZbyRE2MhWGE8pfqvAIo2eN9ROjPLj56Cu0
NlYy0mzWq8/M9J57nLxYuJ+r1dbshcRlZ9ySQng3AcK1m0Wc7JKXJXKpX6yD2A+97szzEV+EVMHW
KGkONEJeJGTCDtVehAv3dUlqpU6+dfvpZgFWJjGF9HqpZ2C1vSfUvXAxk9bFSAXUnFzJR5j8xGUl
Inty1fjKZA99fxCzUiejXJPcd6TAdQ8EVu9y3cCC1dbTlJbYh2bnsySG2WcofrQyC1UM414iyb6Q
Zfev7PFoTnWrNxSgkxQ+1tNtQTWP0vjfrvRmJOiEcUj24WXt16TnejzZsj1WJeNUmC3BvkXiOoK/
AWi11nYCj7Gs4DQ2BhOZk70jZ58ic2cC8dPezn/WPI/LeCtb4D2bgaTL+yMX5z9O99r0zaeTZHdk
FcjO8LX5Uzx0j2uXi9RusO0lp8sPyzmwSaF9pBbo0qJj3df5gASFekFd0phr1gdSrdaRQqPWehvi
1ZFs+1KFiMzyU4ufcoMs6pVQP7Jtm22KaK3JPnrdxH5j2+au1bx41uS9wwZq9lJesTHtsGgU0Qvz
HXXFwnC4eLlx+qoh+p+2j6XPb64jeOjgt+vgMIohfbPxWe4GTGMhS1iPjT4C87ez+TSFMfNnmqFv
c4ZnoO0d0iOP8i/Ue8aQhz4kn69QHvjQEtG2j0HZ7DI/RCH+pJUwglfbIev5IJP0WBtRxwI6BlvR
g1iEZrq1Yi23Ud+/kmGifSrBs51nVuE10plP5NdLngVvCzqOLT1/3l6K6dYLx7iGPBujVbvvJcY1
01JdPQ4C7rLlQyat+T6n1DlQnLCfsUwe7XWInxzuX4AgF3tHq8Zxk9slM+IkwIpMcZgj89Ub490o
UD2BgSa+JV1oqCSmHVcDHygJxOFN4htXMp5OmrZWYKD3iM8bktck4FQVYdgdhShZf9LpeULFkVUD
4UeOeaeigp96AoiJCoPy7aIOMaeYFs8wLJSaIW3XAgf4tC+mLKjh22IFvuFwfg/DFwwUbo4Q/4yB
ZtkuQMxEk8Dht3KTNI+5ETKNL7u+Uca5iq2/6Db7Uys9UD7NTjbFWCpEsk0dDHhh6XGTc0GYHd6S
ci7OLFJXnQVqI6lS3qNF3MmKDu05yfWWfBPTp1X6kNlZe+qUdV3sttin9FNLHRxQolIthUUrHN3f
1aiq7dD0pwjYcNMY4DuVI5WftEYGmmT4sxdUB4O2YQLmu+1cWJ8hv2i+ERrFUaffsfJsrYF2mDjB
89TEI6FAuEUCScrBKuvPXfcf0KJ9sDS/KM/ZLjaNZIiIgIfSFxGq4Wh6a+4vT+31hhOeAsHkFxYV
Fru0CcDmEQ6bJIRbMG56LC1DuUH3ueesv2gFuWP287qc1Bc9BveurKlB0N53bvR3uriKnaeIlnfC
h8zEGycJxm3iY7+A8uPv8Ll4FjCX5pMTMWcYRcvKYbjH38BvP1jMI2vERdt0Ew+p1KcJneY2Uh7y
Tc2DKqW9z9YE7kG9IHlFOpDFFfd3Z++zbm6OncbGV7fiaGtCMUjv3GSkqW6q1NySqsIL3TGEUfD2
1qKLne3p9zhz4tT/ADlI3E5UNdsmDB1RIHbVXJyKDj3E6e527ECb3Yk41LoB0NROpg4qnn7RlBzy
Gg+k3LkGWFAs0H+kwyras/lGsNkB0TGA8gom+zRdeJhwTXS0kaZR4gJd5zSUO+zMo4WBMbPmHTH/
4XNhfFqB/lu2Fm28i8t+YSCsnWbHeSAr6zqbKBaMbnoJ8MylUymPwgRVcGakGcq1xiMB4p8E/pt7
LDeYBN18s1RXu0NZGcWL4Qf016P1iB7JI5CbJRCE1Bvf9G0yVkOyG5PEv1IPGTXrL3FOwnFWpwec
pC3FP+bOUk6xiRRc/0A4vPAQnE4Y1Xy07D7u7AvxVM+qB+3U5sSOp95Jt5+3Rp7FTHK8pIOwyJS7
9Zmn2O2mcCeXYtqY1XJHNbRJbUiNoAyeI2dBWVYibScpH1tQj0SXIiybzb81fG2QKF609SGbUSIx
hvomBOEhUMkL0g4f8b7vKpFtiP54VXL0tm0xol00lyfknhT+xmz/tFE92ZX1ag/miwN3SBrgN1ZF
6tKi8eRU3WWJbLhrnjHnnAb6sY+yJ/CqX3WjYfmmnDxih82AANV0LXbsDrgxkW7NxcUx4vfITBBU
ud05LqK/NTlCAL7w0m5EeHpvfk/x/K+h+23SAff2xUK/IaOePdSEIxd0fQ8Bxbu6xK4Q4Ig7e+V4
tWU4HggRfjXyTwe/QOmk9taKkCelHdmK0YTsFXVdjNYqeitEQ8k0QXGMupkmzqClusIK3tUoPSZu
KhVR+c7uVySMCfd+8tmOQXcJhfh3nIsrbvsS0tw6UpM++i5Rzb4MFHH/OWMMCKEPTs6EsEQ0O0s8
yczBW6HmaWvRb5kdc2N2TxKIvKXkfIeVyt5qxE/Kc1BRV2TTLxGxbssktlPJgE9fNJW4xYDYmPsh
n9C7uQZYgByofpzsF8IoEQaToXOmMQbaxQiIminIC1b1aYrIZ4AZzg1eX3swzB1qFbyUwcj4VngT
DZ8usujsQG90OZusSdF4deq031sOjqHWNPDaLmdhmPkR+gRgFA8LiGd5WkZgnDIKKBYpwH21R7JP
kGDQbAYHs4fKD+56reoseu97BjLPEel+0JM4p515d3Oix0fnKMJsOk9glTv30WjHyu/gZ7YLVsu4
8hSzJcGzgn7OSnMn25lv82Qw2qF/wETqHGwOa4G6P6lAJzrM/sMTk8JLO/eMEzFRCRHcBNgX8G7V
Mi+ZhvAJauJizSIMXxj6aZbu6QiIB6ILQZPa3sFPkNT04y4CJ74zPTiUuULLoTWYRsDe1oY+Lv+Q
Tmkga57/jA27n9ejFGiF8b7ENno1m5/Uwlu7cfGiMZFuvWrkFYSbtwwAXbKgoI/+ZhOePBpXB1ZY
KnAQpW/qUpcgdlW3FofTfJsUA4XAoBvmEh+XuOfLhQszV4uzsY1acTZc9bsB1zPJIbg6hXUKoqJ+
cGNOdh21+KIA7PwqQQFl4QrpqzTYaclz3giSY1T2FWu1cTQs4zmQAYqGUEjMxwtDRrvac37+yLHQ
QJlrjBruMj5BVo1sozh45PrHz6f8vFVaU3mmAAZxJhf3+jGvcv/ns1CAMYOCJe8K3BPxGDG1bevJ
y45JQNq8ES/a1y3KSafLX4Wiqg1RzwDT5BJLl5rnuvqY88Hxo0ZNfqWNF11AaNoNGcn0o6K+nv4U
wvEu5Xzl5GOlkAQ5t13n5xJFDUGNIHy1rDdqwrSEABLR0sJ0jYdD8pPS6VXF4UPVKup7s+birnUM
bbH4wJ71OUnCJ62z8TLBFJQFA5VWzhERD8F2xinCwvdm5pkHcKc8XxZUZ3eB/e3gvtSOG2/dFtOl
HDUGgWHACjK9dXMNg2qslne0ShLr0omTbzvWw0QjjwDzcyX2LdVevfSpjDq+hmhPWYNFgO3epmbO
/BYIPXZEJuPmzefvyG3Gq6XnT7fyolMjekjQiUE2tlBEJEa9erpqjG49VlW5JhvGT4Oh5nuB18op
bAO6XhNuZUSDX/UdOBWUaxcu3yDvA1eInvdpFTwRFLtfXPnSu5QzkBj5vMQDW9XoNCys4h8ZjOHB
cKIOB1LCs4EWWa9PTJRDQHc2+DO7kNoPHSf4lCAyxwv8MBFdheXVQRXgTQ+ecBjRxugm+ug3mX3F
GS1zfv55S3eWhlhVVXxI5HhxpePh31vtRv9503AxebKNou5er9Sfj5gY/P/nk6zGRmIlSaH4uXR/
rtqfT/zvX+MxfK4Jatj/XLv/vcI97ErZRqqbxgX3nwu7Xi/1uacxYbUQGgfdi8PP+3CnXc1w+Sty
1Is5IwTrMH/kNlW8zKNvVs1lK0uzpi88af06HijeTQvaJcpjmiywIaSqZguZxFSw+5xEPE/uIu1B
RYpXCsmCGKZRyh2MQ4sPPfpdCVBxfuCCsaNstlZFJcEwil1MK3QpJnkejTnausm0i9RaR5wtf6tK
9GBYEA/Lghw967dNcQv7eX4MPXxpkpPAj4ySnFlwvLn4mDsEdR3ROIlIIiRDj/aov7hcbSraU0az
rtAvadL9UuM9MzP2oIWkv8KKNtQeQ75GNoVyNZ3UMlT3SFv9cdXTaQ13SD0NvZlzTa0knrjZOOcr
adM3Eey+5FZInTMDajhbe9KE3rw+qHHYIQqdmr075QX9xy+m0N/cShbXFcEk+MIubo+fqA7sl8JU
OU1Cfenr0TtadOUQZM4oL5giXQkJiIKAiQuMYhyx7g+UscM35UxhcAFbiPJdaAfB85cFP4uKuSLl
16RK0UCz2o8L5EqxgDrr1t6Pdge5gN52W4so2GhSxTaTEnsCwI1DM++LOE5v3uyxpVHnFBQVmpn/
R9J5LDeuZEH0ixABb7YEPSlR3m0QUncLBRR8AQXz9XPwZjMxpudJTcLcypt5sngp+up7LobycZRH
NCgoE3iOL742/5Vtq5kOybYEfk5SEU1B84+4qpL/lz2XWC/ULuznChXdAoDXhNa+KVlkELHJju1U
OWw0zZMaRr0LXP9OVgqJJwmZ9KpoW2sWcq42GRm0Po4UVhBVwgQ2zywFaq87BvR+jCrjRZDIO27+
X8JJOKKT/H1a+mXT5p/hwqMWCdaPOA0NEfmHsJ4LohG8/HTFeYlcJ8+cLm/IBpjZjl3QGanR2Wiz
fhwiB+uYOdNjxSMKmNe/BDaD02EaT3V4n6WNGbvdwbL8Vz/8M5jqZkvGFGrswk2vYHoPpEpdZz4V
FU3tWQ+QAxFbgaU0DlZAfGdCRfIDctIDBaH78nka1GdolvWBCxPmL4s+dgNY7jFBYc3Jhucgc95y
q/e2vup+EsnpoYy4dM0gbO5RmukD/w6dSWx6M+uPqc8YPbb39TzKnY1Qc7TFN4++lU1PwIkPAFMX
W4yUYml5ocIgPQaQC604DRKCAyNjj+P0V16lN4KzYm2u3AILCI/SL9ytsrDzdej10Nn6+iyLsDr/
9x8XrNH87sOaa2MRY/j2GTqcffaL2T5r34VZFnU02ADfl3M57xqXXmJDeofCygoCRiNuGMVvNzKL
nV1GoiMJHagL/W3SkzhMc42RCkcGwVzOzPy5yXCPBM4wtfULv4zEpJb50bGH3mL+1g5qs23ne6uU
7PJJPucHXWd3Ux9EGPcy5prU+3CBbuy7BqJiFBlE9iz+7qFGvQMup+O6YSTgKUhYFnrEfz/B7QLI
/GxojHnqz9InwsZhc4iOXQB9pmlw+xedsXXJzwKqiNYSnoCLQqfGrSaqNPfheBJmPu0jFWT7itvh
IByEgubF81JkZpKrpsxT6ujquOoIZPSZx+zfjeHJKs2vodS3TC3jS2EYn3LOvuyoT3gRwjcp7Obm
MZwwCbIGN0R933X+my2DJ15qbD/YHG2LwGI2ZezkTMxwTehBbIe5fMG7eMpxEb+mKcaMdMoOKIHv
blvUx9bjOe5HglyaDoJNBX+BVSGhKjfr47wlNygUCJ+RgNw4c84XvwNZDJx+HDXzdg37ZcwzMKQ4
DmV3OYkUSO3zF6kpFixWRIKi60ib1zeAL+e8DY/a9/21+crZhtTrypAA7vzjlcM9UIvm4rX8db1g
eI7qjD7ubnyJRM0BxdXNPql850CmkvMXvBweZaNzVYBkEIZAmaWBgqo4VY8C73AaNDczV/tyMRra
EtLfsuJ9D9T2wAjx7Nge3oEIAo1ghDYi9UvpWgTjMXuWejlPzjDt8iVHthE2Lo6oo4iaxJWxhHu/
UfDWJ3mecwYTp/NAQpLlYrH6whIk57eIvm1IIjyEurc2zbHpeqyi6RD0ldeSdgIqYoSDdZEGp8pC
6pSM6nYu8LaB1SGtFOTZ0XP0p6XIyRjOxM67KCF/uC+hlNWK9H2JlHmxmqSH9PdU2d2CrUQ/ltqz
NoVh4iuYe0I7DPq9BB47c2zxIPzxGrT2XeI/CLdFX4dK5y/5P8J9WNcyogyh3rnO+Gg3xreTp1ub
/PWsxL0ApGzOCpSDxbHDdYdXoq/+4rNsqrEkSv27VNFHNvb3aa5OLSXpUdVd2qW/D3JurIGgBCkh
4A1Y29nDcf4Ax/dIiLuL3UDOG8erf237OETqnNjyPvdA8SwsBbZDCqR+ru/KpLe387KNfC222erY
BMZDKdxyCJ2GIbXG1OUN9nM1L48JFJe8/F5YWFaO3+2dBL9uAk06v8ko0Vu0uatM0RVEQ5I+JLEb
13aw45ULqmFwtzKcfxa7vk1ZcqmEXewGHVC3Yt6byayOpTHf8KYCOhPNxhj1NSAMzRTPOg42Ro5x
KA05TFGl6aMsTjbYioxgoht5j5w4jcHi45jbD6fUCFJCXtuxeEMgXfPJ/ltuNOlODR1FS8yptUtw
a1akX/PhsTBDYJfkwqucD1J441tVkEsKC/lKmutaZsa0S4b5D/iqT8u2r2PObtPIraeUFfWWhrwP
rwXVYoPymZS5F4anwPQa5sbSVHhIae8ncPI81tAxJHFJdg+QGqyjpLwqTsr7qvdLEIbpHeLfW8Z0
kVGdCQ9tuJn1Lpzd1f5VxHYnXwXKW4xscq2qNVGpu21dD28lojmJeGdDpvpeqnQXkSh1uuYDOzSr
Cx7cOxTKvZa+OI2Wxb65ONo1ywos8IPPGi6RrAe1392Ta/jHWNkSmB4LNp1IxZVnkTmBBTY4/Gxv
cDR7rvyGvb5LmJds/mCcMuU3lCFVrv3H60iz1zx89dDDNU8TZ9NDI/3PAIVU6Wb3U45vEfsSOCiF
hU50o3U/swE2LHHr9ECMCDviboHQDgzR2uf5msHpqnSXTm1JjsASOyL0JPZ4lDDXWUR0qSRAjZLl
RtJyjdKvtrUy3ZPPcj03ORMuNXMclhceH6b14IjOuWRtNuyrkKIe07ECnuSLyQ6fVV4lLLLPVQaX
WvHKCdFsSLfs0hEXhYGbvQhPYT3guPQK5nPLvuf9iIUhwUVgIHyhwnA7ZTRqTbWBsyd7m0ycokZH
wodpeTMGPD4j0oS2am9NfTOrKdslbom3L49wYSE5W+o4R4K/Q2U9pCZOzEAnLBQCNvkuE3AEc7of
5jD2J5IfIC+5NJY6HmbjX4MUtGvo5GtbEVBDwWa85OGwhQL5YQXT85C7x3qlYbSKx7Cd2r9jWfyO
aVf/ABbPNnNt3NdGPbFMOc8qz+Oo+ILpwMDOxmDTk2Qdyh1rXRR2vJWcjuLMN81Lo5ZmN+R6y7IY
Y6b73Eepcx441eZjgoqUuLFXFn5csAzLLPxxMxg+fO0bNQE6Msf/nhzBLgusm2fzyVZztlV2cJ0C
B4G+GPHkzpzPYAkwyGdhzcoXpYfVMqflTgS71ig+nGI56QYxmOQGB6z/HIRCvC+wCQ6Tb1ztyM5P
Wf+bu75/wSpunUQdPiZNku/DnpSNGMt9OFknQjPJbrEaucUDAMZ3rrfYETACGAX0R+e5jQr6hWu5
d8z0xxH2c1tPjHN4sp+9EhSU1Rm4b/+jCbWRZHEtsSM7JYsYboe+lt39NOV3Gaeh2gkmSvtcuv0s
yADseuYlu/qWwWUVhTiewhnSj+W91bMJ1C1zjVh2pF6TzEArGu6TVOf7cnIw0XchFtUjaU9OkfzA
uNROG0cdBu/ktV2B1sow3ihMLDcoym9Vslo3cLEUrAkBb+h1rbmviggnCRtpXEwdx75csM1TW5+p
dFvz+mcuzfgN1x8FEOg4c6NRnHi1nIb3g90lx156v175MtkGKwJIih2aJfI+oXxOfFFavyCIfAQV
DKt0PWmB+4ul92GnJg2EDOCtaHYSNkVsc17b2IXlxNAvP50etyFtC3uLL1ppHzNFNvwAnoMzqbZ5
DktpSlpchxyCzK5/WMrsVCr3OTOadysULl4hgXU9Rwmios8l/mBDr1tad59znPFpfyHigHGDQ2y/
nTGRnPOUh3nFInduWC+H1Wcl+bAjuDxmd81hICxB+WmaNPcqjRGKUxujh3g3cTKfjezQQS0FwBLB
7Cmbk+f8OgM7/6Jm4VQ7Pvfp0hKpbKYtSITjWGL5cP3ERfkkHlBH5oNLBgEXcfkwdKHY6t65dFX+
JPz5EULUU01Wc+MZ6qPMOBNMGEV79zxndrq3THszOJC5MqBC/lpS0bvP67SUT7SAphUJvdTI+10Y
YaJuEuusqoNqrTbuyvbSU69L9eiH4kGRBB4J9gz8UxfsBgHJPnNqlmFIikNWvHcD7zPDdpmQNQfp
AMQ27x3qVb4L8Z/EJSMMCuUXxQ5/20jfYWAjv91H3jFp37jkt/Vi1hdOaCGnxxQSCjZog7aYRLw2
BfLZmhBknB+eqcy9W38fWrg58Yb6zNkOan1VAbTF0pz1DB5cs1/paPzDVLjFLO4fDNv7FBhhj92U
BOChUAGZkdEDxqNsoyiepucaV+VhkCNxF1l/FJjm3IbpcGYMJxzr5/uhDddSAKpLRKm27kz2xdL5
o9M0XxhBwq75ngOCjxqKiGiutYsZWDpEoCS3VY+f3EoOcyaavWV49qYds3TbQAKIIuc8ZtYDKzbY
gAsSO0F5gqVhV2P5hx0xMUr1ChHdm3xU5QBVrsz3k+WzaiIy23rLP5cKnWNPiE4H04Ek/T/XNt6E
sJmudMJMYmuQEG75LsZnaY8k+zpR4rzpdhaVOTH8vH+Bxwq1Bf2Pvf1tsge4I2P3Uwn3otvyT06m
DdPN3uomspJtTHUgPTP8vl0evK8wLtIWNo/XcrHhlUUaw+uCF5czHJv5dtt5T4WGxxB1FJAV1Kwg
xLSrpsTWFjRirPOxOCFr8j5PcJR2rNRY2ol9ItHOAMI+UrCEi65JPmWiiINXMwdpYifEzZEScmIO
XEtcc5hppu6LbhKL/Xr6XiNCx0Ac7yxMZjsxE+rAD8EKbcJhOhvj3uzbpzBnu6hB7LDby5oNFvy/
UZ6SXu7SK2Sx3y5M7yWlUoTQMTQtAMv2QrNi6CZv6zmKlaBRLwSkym1WeX8wyKn97IU0Gx+MdiGF
7fbN3kyv/13Ck9avjTNcc4PHfKMDpDd05YHlzVjiVFvjTg3jFgGadnpQ5J1Cg9NWO1bnKhKvXWX9
GZwEw29NZG/AkEySkqNS0Bpbx8RNZpCPZhPbPDInnitSnHSxOVu4Iz9ZKla/p8tT/acMyHzNmh/s
SI7hXo4np/crNkByV9a9vBcza/+0CurYp4c1a/HxRTx6VFEUZDBJoJllVsVF8mQsdKJzTMbdS9Ib
l+Qv8ouKS2skOleC9WjwllB5jKEOScQYPQ5nES7rfpnvFkIRx2L61KX7sCROEqdjIvbeEFxY+WLB
9f3nZeK0NTJLcPiuj+gIO91z3HXZnWJhg1I8fbkjJhNhwOTz2kcjkMGOS8ndwVBatqqox02f1/dj
MX2M1ZrnwkdmOM0OSbTdWRCBtyLkdG03zr3NIWkwg+o2OUYHyWc76t+x9h9be34xHeeUJcGrB+6+
dE2YeOFZ2sYlJdSz93rX2UgZhzLKGFXtuBshjgIHxZY1OOne0dOfUIVkAX/NyX6ZnOyF+Zy/rpOe
h0V+dz0Ph9boXyLdn9IBsS0KfpYQiuxY1T8eXdBlGC1M8HymqrPfSovvVklWyIrY5BGzInFjtK8E
5VN3EMpMQ23LAfI7E3FrnyybN5u/MD16zeTtleHxTRFx9EPvuxi1eWgAVGI6oC4oeCAgcbXANe+y
keNQhkFkLKUFNKG+44P0rnNroOJwjjy4JVlAXKZjQjKvmWGzGkQ0z57I/gaO87cQ5nJAh7G3eQCs
ZjKeBssH1F23TpzaeDGDhFRfQEO6IVPz5JskJIpi+IlsLIpJzW+EFI3cvfyxJ9LOvECgxHnJ3p5m
QTCU4Jwxmcdck+MmVV1uOQzx+0TGrUpyk7FukU/KL+WLQedlMI+AM07jaPoX1AxuulgzY1+TuvkK
56E/ZV41P1g4qRIRFbtCRH/89Eu3DluTjUfO9lSM+IrVCMLMCtx48cffyN+rqsF6apRn7F4obbNT
xqgcBM+ShTaaKHlJlpAGkOnBscr82ak5HyUtofalLPhqQGQgDpjVLtTAY4SkX7ZBxy8I0HA6fk9F
iiclUPLkFS6rxEmUjLUcWDAzWTsvQsZM1fKbEv7o05nCtJh3GF4cz2NKVixduoRDf5h/g2cQJ6tA
lCBeLgEUBT5xq9q+wAOF0eO3FP0l7bNtcZNXpX2pq4bOCsTlJWzvO0iWic+Yrt6A7PPKEnBjbY/p
mlUQZK+AZKjzuWRlgqULZoZZIywpO7ywLjePlakuiSqruyjBaTPXpretDCS7UQ7NmRLSGEI0zh2H
gRZkSdyW5GmDskA51O/+FL5EXgvJipo3YkTZj5mMpJZ0BQWAqyrsSsxKykkPU4MnM0rP4xTUlKbU
B9m2a5jP+cUEyDGQZSek5RS60hoUT8ePsMRxQTc3pvym5bAaKNC6qwXEKnhKtPuJI+VV5I51XOLO
q/KrtM23EGPdJmjKjLeI3W/9Kj9qGZTb3qlgD/be+/xf6iityeGz4FxcnDnELUEzc7BCZTd3fhCh
JKr2OJXEZeqAwXQm8WkWWPCDcYcX2SNunr8Q2+bY3JFNaqsTqISnJoLlkSoAaQDn3i1nZK5PENfZ
x2OSKcN+89uik+Himgj/JBFbnIKDnBNRN8jdsMkScRp0429hWOP5a4tLCKv0qHD7YNMWJcRI+6oG
UQJ4VRngXOfAVodZcho4+7+VNXwSiPbnqkJVkgOcRVLaqHErtmBJingSebgxi+TTMUa+zyb8TCNy
Fn3ZCXL5yYKAYX6J2na3oa7usi64gLbz0eORVJid+xeJYfDZk7sxc9EyO7apUc3BGbPhr23g2OSF
zeielx7B9ST7nKlgy039WGvnarfLBafEpy4cmtRKDxQ1byZcxTyYFM5OSa4dkNrTMszjIVEnNxc4
jfTnHOBSccNk3HksrTyDj0i2DX2nSzDs0nR+9Nw2jEdCAAjAx7brSZh4+g1f/Z8FwDgnBvK4gYGC
x9KPoSBz9v3ghGdaaQrWrdk1TBW5Cl43VWZJvG7RmSWof6joE0vS3NzloWRZICEOKabli5yqDyA/
Owt71gkDxjnovOBR65dJU9xeyugB0z0w7R5mXzSrQ5UN1Y314J2qu48kQRGplSx3Zb+8hA1hr6Xz
5g3iENv1afJP7swYgQn5mGG+idd9MdZqb8hDeKYTxI8Urx7lv3daER5wRB1TxCwvYBd+gqiez9q1
59g28CUzvtFyUglvOw+hzbKoPaouE9cuny+pb0zn3Acl6RhsazzPPNoDYZSmNuCfRzjD0ii/lPWs
KJrgSsTeacWR25JOqfAwmMWBLcxTPy4fXFrT0cqtc9rZ1cHpOUSUbm7d9Q4rCYGTeSMD1vtwaP70
Lc5Y02FwqKonC9PSmWhfccSoCVzMXheVKZhBJDUntRleMo3UNi8Kdgf4DBnYbwpu6+DCUoDLptgw
Mnm0GOoqPRHGg+XFidvJtrqA/eW5q0MNK16GBgNxZ60ACE3ikS1r6DlbuU5DHHasfBtc0AElp85s
CJY0pXtxx58xJ+UvEe/YarqPRaeOouSf6Kq70KW3ifVlzsWA8UQHWCUCFNhjjy94h4F9z+zTXJqW
1E+UyI/SnbiMHYqCIUFk+4xzJTLKdC5TpPoRcxNP5s+wXz4bz1eHsg9/DQBOcJ/dep9bwUWUvK7Z
n21hvMHCLslkej9NRjAmjMDJVq24jq5J0y+qBHgMqLgDizNcpwG6nbuU+0nyuwLnCu6rApralHeP
HRo0AQQb2V0v60lC4D7Az/soRqj9Ue/TBlq7l6JD/sWHzUlzgHhMGIpejqw8t0HuXCj/cbwcNEYv
/zj5LG62jwLdl8g8LfPUVs08tBWt5IeoagjaNXyWOMT8SzNGqwxG3w8UJgiK0kWKnA+NX+F5hVzO
wxBbXq5opUmzk0p78Sf3mcQH735IUheIS3RZUhMXcVCtvDuo4wmNgZE9i03ek2lj1UFyjPkZtc/2
93+jHqs0wTy4+Bg5TcmbiU1nnbfffRRK2s8xngf4OZ3hwLYBkaN3/jjNHqz6goohP1PL/pq1KRif
Wta0gkRAFR6NRT/KHCK7CuzP2RyWXZvwTCfDuvcYBMkmoFrIyf2MyLzRjZC+tUML0tganhhdgZ3k
K3RppAgo4f4atWR8kfYL37bPxxBdeMHG7pK0sNV5qc4k1wa7hriUgdMm0LrtI0oMch9fQBAxdfsK
FsDAW8Amy7xT0nmpBRe3p21oTBqc3gxgrXVBboLF+4Ft9TAb/u/slsZZBTKHcsPvVNDnzhFQeFfP
Cr/8Ojt2rU52wsvt2EBAnrlGtl4tVmWoLfe6UT/ZbG6d9fBbjBwtlCdeWhXRsejhY2Je2WOA6lFL
DYtNqLWdDOHsM4K/2JoM+ArstxuwHdc5HH4M0ErEIP1toEHpqHQ4JhNPxwz7olKscqPK+B365k7A
yD/grb2ltTNthymCtViVDyHwNdiJ9E1xWI6m2d6msqUOmRYJtjRtdLAIlWVdn3OSFX8XrDTDbI43
mYVxm8t2j57xEyZhHWc2Z9yuR5FyitzBariXA2lokl3DWcKsYTjqWUW1+iegOurSuc7DHPpjDDhq
R5iEt4zB7ceJ4Ye23nNnQdAgbWICxR6gUIqClPhgHux0rva57V+gkN3qBOBhGQ1w6eAmhGF/sEfP
jssEVAQ8VTBvg+JTzIuXZvHrHc/hx742bqvd1k95S7ojQuHkp//QYcse1oblvY5VxyjKMqsaI3H2
UECpw2abSP7XwgLRz2gEI6F9t33IUJ6PFc/8xQv/WngCwbgFB3qgMONFQNrLBPcwi2DCHAGAzYCG
iNQcL7VHizCbX/B4CzZ/Gb3Pwsuu/B1Ggs5hzo20zTMnOOUzFig3A5vgl3cmOOEjaYOHIfHNS2mH
r5hmCXG4I/chApibn2XtXIlScjqm76/VNWb+lDV+FFz7srmOlutvNfhHgmkkbf2mgmuAilMH5cyH
YN17ETtMUvNTwskkp+679fS5xckY5euRMh3M+2ZJUZ7r8TsDO/DmSQ47pQ1BWlAcMhFR3Ya4aM2x
JpvqqWkHf3uNazHkc7PHHbl/ZA9/laIgvUHj5iG4mis7PC+CAZ0dr3lbCawXtNJo0yYYAnLedIco
mnZTF36Mk5x2HOcf05ZBMkq6p8nrvjkuQ32yA+b75j40APAIVb+EUcAXmpO2Ec9WVeM8NMx9BCiB
LxftvaLBwNVYOAL6A1yLL7gc2tuCk3urBBo7ts/nygy4I93pF2YOFYQLLcMeKQ/M76v7AhNb3uxb
erGcnJWWcqAx9MOdtWiQPUDDrCx9iazozrfC4KhFcIzG5VmDQEW1D8nSCvVX4XxHDOqsvYRFLYfp
K+cIcpcHOdIx891p8JoTiKQbBulxNzYh+HK4Cm3GY20p1RWxYtyIaLm1jZtvu8X9jab6JVmDy+gC
5QrhuSnT++n0FFtz8T4O8jPwhL8R1zLhGwmN7HewZ6I5awe8a9x1wngzx+WVKKzcT9M6oNcI8q7A
hpHaT/YMAyjzmr/A7kM2SsOuN7oHphLouGtwU6nxOvh8Adgd34OWQ66lTy7bIpQTLsb3SeijPUov
ngtc82yeqYTnl9Fhx4TgUbBMR4eZylsLGN1ozCfUrs5nNxuMp6mwqa0U84HwOpsUanBRPy9T82Vb
Qh2on3Njaj/1JqkIkrSO01w0aljC17sDePsjosCJh54I0zRqHuy82kUX4QuC9r6zQwXjkeUXa9vv
gk9SSe+9a/emQCBwQ6KlfQXAvG6IB9SS6OLSNRw0NHDu8qHRxm9vFOZubsz+WLvitff94YLpByU3
uRiBtzOyiE3o7I3ExttHwpk0ZHTEcQ79ynIc18+CeT6gWihMPXlaApeAPLkmy6ZMHh8JHaCYREnd
nRLeL5u8gL5sSQ8dKe329dp+VMwgJHK20Wlqc+gobo6l99wJAZZakx4M17wJvfAQ62R+WPXdUHmc
Rn6mAnP3Qth6k9x7gdMfXCQHjs7WcuwN9YTZn5fXkOAYmGmQASwcJ10AWY650bd58U1quBQqtWir
VX/Hcrl57Sw4BXxI0dR3kY3/3ygeIk/es+ignJXXEm7WF0uHaM3mvZuwQZD0we8Lul+c+qpIfS25
fZCcZHTeYGFzmrhicDUCMtnO4J8DoZ40sNU2AfDgD82rrPV70TnL3nLx+RrNW+NjNHOKL2MC5uI2
732ADr1MwxEypBlBnGtchLu6ifCD1ccl7/FbUeaNzDFNchdON1UslNOCGu+tAGKpQABfA6J50hMe
zcRLiEOETDS2IuQLnqXfSHWczqep5+jOO7AKgTyH7LOM6zBYv3407AAulkhYzUsecMGzFd4hiP0J
ffJBGLTLOvkwViSZVPNptjW9LCM9KMSZ8ccl/MUjN3O3pJcuWFtmq+rx3ondOLXv1QzRoiz0O54d
qGTJAV/pUfJHmGgHeFDUFLECxckv/YBtWtH4u2jgDZDkXHOFJRd+bZbBtu/wx+p03ykst4F3gyqw
7cOD1UTXPgPKZoTW9QvfeR3bIW00aSvJzyxc2dXqgCDZwXOi+6qxo2ckT2KWkDg7k+FBVtFjONnm
0ao+k2SiJN549llVNQUqvpTNj+PkE0dmvAPjZOXxoDzmDz1+D9XELOPPTwPLF9lEBFnk9M8OhicT
P5G2TNL0WdbcjyPfssWJJw4C7xdPGhwE1MVKtrAxrPTO8nW1q/LggW4GDxnEPMswhStIWggx2OEG
TSt/jnNyaLApz3NZM0Um7tn1o0OxgCSX2AZYx/3CtPpUSXJFi+UEg5Nl4cADAZPQIAeTJUFg65Mr
tVzvpnSNQ2B2P7Yr93QSbf3oORymOg7K6nVcQ7KeV3G3+fVhSsgNS/W38LlJNe1lYADeK/dpyuqz
wdCxsRfry8wy99Q5kooJGz3XI5zrtm+EhOlkaulKq6JqqykHQ+qwN5lx8Ry8F2gq720Oir7tKx5Y
PypFBIeMfjPlk154fmQEVDdGPZO/12ASBeaRTHw6ef/m1+22pppbVry4Aya7TT7RzpWFCPH6ZmSX
oJxsRp25ONbmHZiXm2i8z2lWFGR6HRnQ+qWevB9yAN+GxUhXEGcGOAdQX61faj6kL6kVwTTai5qz
BsCF76IuMuBdHZHGrHyxNa0hithSPlvWLdXpMagwnnc5ORVnJaU0FbEMj/hRn6YvoiZENrsB0jmA
PTbXL7ZFOZotqYzI8VQsfvVK7m/9eD5MbrjTKAPEsmWNhLTo4n1yV4fyt9e9vRvcJOXW9vb1u5Fj
8DGygQ0dxHFtw6xumDlC7E7V4vz1kIJo2iQpYZWfKdR5Qxh/B2c802ekceein5Mp3iVNdh/5LDaX
YAOOOvjvOwSH9iC8frz0n3rqPJ7OaOkoitiP5EM4F09KmogG2OTtVu6cHp2nKGnDspb7gmd0PIv+
ZGnrFRkR8clZro2nDyJBZwxClpE4aqxy2dosaTZtquttYSE8plwK9UAgPvDvvFYzIEwdp5X2ZlNG
WLh4Ivjscves2mbvY+EeSpZB7NswGfcTqw/zZ0n+Af1hPIr6lpTAX+AFLw7FQfuua04YFuNsdIGE
+cdyKdAARHtPKQQxc6t7dIR/WlWHzIejXzFitsNwz6qMC21g2BDlv6B37+Z+7b+ohlPI+dQJY9ds
7xSu8Dq1KQDrg+M43Fujfz8vzqEzGFZAFmwohcM8o2gUaer72q9vpTWTJE2A5OvkYZE+Bxs8sRiU
YWV7zlmsGmHQH3WAR8+2qB7JVmtS1fJNB5b9bxZYO+2AYK3cTWX26RfLDfLHTvlYXa2o4TaBeNly
emGn5G90z/nCYzdiSWYVwBC8Gh3sev17ZmL56xySDwQmNw6+QKKe41MBV7xygbKtN2FiLDfDpPsK
GcVMhjMQ4gjf2HQcWNQVqX1jTtK800ePyFV0bRPus2X1V2SIvG6LXwEbkZXaZ47bN9hwwPeG5y5i
bEKN/zt2Tb9bHPaXChl/J/1+15vzLbQx1k055yQySHHipH+1Rb/CMsUZbJEM/5I9429iCXqD4xKr
lr4MPQ1weB80tlBqTyxOHOAl3Mxk1b38OotRss+a5basBwqc+uordz16zO0f0SWvSXJhjqIyOAJ1
SHORYyLEAU5fSuuiJB+AK54mM+CdbOBwTUzndU70yap/Nd8HOxueesZSfhW2Og7Naoz2F3ePSM9y
NM00hmtJhcvQ3znKpt3CB7UlxfSHn8Sun37HiEXEmGvn3LqUUwxNeqS2K6awetxph58qGxXTIpIe
h4FvJ6g5QjbJZVytUIQwcSjQ8E6b1MFCpKWw8M5ag7smSpidSzBvYfRoaka0Nv0WA0Mi/YG0PPjO
Lyb/o9+k2Nv4AUYEiWdwALavdQNgoyzoDJkCn+ARGJpJPXkSacmyD6AMrMIBOtuBnZeuR7pF+BdK
H9/WlFYrLvV//V1tdEqySO1BEbAyljUrXfx8R+w+V6OjJ8cJrVeSjNM+Jxg7JxQUFY14mKbIiqth
YW6nIS9OxvJnRKvapiV6GbWYW6tbXV0rwNiAM7FRFj5rs2k+yHOY55BdijlRKjYwqu7cQVR3aP+L
Q9mKUvVXY472if2LwKIFSgBH+Mw+wi+o3O38cylMddfbqj/T7XUIMMXe2Ql8g0qZa5Bk/V8LSIbx
etEetcqqszLa6vz/f/fJAC3OmtMHdBr+2//+hd+kR793/G1jNGDe3riwOYstPrS/wnirK6P4HOi5
BTdcG09GQjZS06h9FwRU0SxNx3IDXXVs/JkXAO/PNeb7NLJ+imUhjA9Tqf9xdV67kSPRsv0iAklP
vqq8ky+5F0KmxaTNpDdffxY1F/cA50WY7tZ0S6pimtgRK95iw45/iesgkM8xCc8se7AacFiisQkM
c4x08jZ7KbmUrdOw7u5F1Ra7mG8L3Yl3OCSdiG83dXcUJkJhSEzGAy0iyFylFrY2azwFuv1/H9Is
G09/vxf3J8aQwfHvz1IVPCnM7Lv/8+l/f+h2ZXCU9fl//5aAbf1EnJq4+BQ2ZPRaFj7sDSXD0ROn
eZhk//+D2XkgZoJy79i5fer7wPrvg7f8ssmzHK8o9z0U2ddioCLr7/f/Pjce4gCtPQjfZK8tXFjd
w1STbDTs+9BgihLp6RDATth1JbBFcKEjL+kM3KoJuLhBNJTci9j6Czi5ER0IpsXwfp7dY1Ll3rEV
1lfo8M5LcKgcJRdWjH5wOo+qRiHLyY6sNZ3FLvgpCl2w0y8RAnrOyuPff5n/JQrCtQ+oaQ98qjlK
026OE/mC498vi7rN98izQMaK5jgsn1GFrN3+TP9X6jcje7JkXKEytosR30oQkbPLGT1O3sMUkenA
QibJI1nNaWh+Kb6PTnPbLs8QJWA2X0ioLpVqYN8FCZhn2BXQiZqm2vQEWskjdcZxFtIA6drYxvG/
D8u8v7UScQNNPzoWQ27896GKG0SCosN0StAJfY/JzN+nZMuniMWyNdPHG9ouZG5SkByM/ux6K2A1
cld002FGbjm6FLSr0VancoDC2HVnQ/xqYdbHpDAY0nmYt8zRP+KSY+9t8aZHZlyfG9bZQ2mUW0Xs
/4jLDTWB4bmaPskV99tJ/lWttPhbZpNxTnjD6EUyLUEzMMaQnSTNL6YImBwfwGEnZE7oPYgI9HiR
xU/aO6GnDaD4wX56fbV2PNNe6yEjSumjmApzfkZaw6PqNp+cc8WFQquwQXiXo/xgpQhW6ErhKeGK
FGt8q6OewKbYFEZokEI0UiSrbHCxYuNHXjuOtyRE6MFtrI0jQHLoHLiEOdUIF7W4GVtK0RsXEY75
/slXVXIS1CGvJL4cM1ipWrE7VlBCF/pkgH0POykR8i5/olvXmBcCpzdutdlxHaCcDyk3GFZ8iRRt
/FNRWB68Aei1xr/l1FSsqfaKvHTmPAKyGzZNhA11LWmyhDM9jxsVXZPQfU+LaK/K6q2yTxX1HKOX
QauifqPkYsdV3djCKbvp038y4goHibHksgsbIvwoh2rfavc4amIVdknAa3SicwG0PW4S61wYKfOj
MDropgQ4RKaye2ad6wVCVzfcd7b1w6SyW3OS3zFAljyrZbeCJHL1TbjzRGn4Chk56JreyZiTZ83g
qQr8tVmW9GC3T2EcfgLtzjZ+ldyhkcRkWt6LJIjot0tW2gBz2Q67MCu6pY9sl/CqY0NwH1zs7lLF
R9WGt9KmTxZDIacFtQ77AR6wIlSnW29dy/yhstvboLd/JUscej3IOpGgXEHlptJd7LF7aljigfLK
VRwWj1PZu7tWTdvGTR4bbxGki2CT2NElHbW1toIjG8VtVzVPhgr7G6sBcVdYDwQcXizPfQqWwrml
CwCNkAMi6cGe1DLbKL5Ig8oQSdv5HMPx0xCEiYlthuAr5zIJRcXRxau3tJ5jkvaROGVJLGtqe0iQ
0a8KQcg6FgMjTkV58KaL6jU00legXFgSqfbl0NCa9hPEV3a6/DvldWQsZb/hBEdoGzjgW9CKb0YL
9v3oBA/pwF9Wthib7B6+EOxiY5Mtu+aoCcDbLoIbXogmLh60339z6LZvxKuZ2VjIqbOMB5HtMrSI
SICZmFK22J7yGyf/VsyQskz+DrMMD4Vqtq0RPc8KKm/hbDpGsBfiBQoK3CGvyr3f+q/UoTE1iLlc
NBHHlAkxMBh+unSm6CFEnozUnQkTEtc2OYckemDiU3FRIc+uDIbwHhkaA6gSBzjTpinRPVQxdvu6
iG4jq6XuFn/jznaYEwQMz1IYY70EEzCmHjNFg6k0TjqGjEbdv9OLxXvAWnmlA2MscTbFkN5h3gdh
Kj5FC0qmDa1vmWD7qjHZgQuZGXC6zltIBSoSDfhWyoU3Tql+HLszNoJ+bO2xMgFkKmB1le+W6CDh
ese6U6AuC+6atf1IfBsHZA4/2uG8l7XTNgiIIAZz/4Uv/Yx5fVjKRElEAV/Mi9gFQgjapcGFXBUu
DOK5+e5m8c0EI97INkTrYdjHlJlT9sRljvHpipE4/9EztLBkI1d2Eb/VMGy7kdpEbTmYBYvpfeq9
RweVlstJcexTHJNhVHAAGkKMiGOOD3luv5Vq8uPgR7c11/KIpOohKloQP3O4yfjbGIDNH+WIdF3M
xYDsFzzgOITpN+g7UqHDOg/LL4vdk5eBH2htcu5xTXaKTLx4wUxazTdfZNVsRBvftqF+7k3D22bq
PNhhvOtqKDoYrzaJ13C1wNhWd7tZKfRezfwSkTpJRmaL1sEhMOPEzaM3PYmuPXl59oO7D9dNgdmz
Ha7MCA5lCjVjNO/zaqpXyYLIdAqfBsnZ3tu9+vShQHhuvJ3sfWwNl7Kd43uI+AD/LB/wENIRPHxy
VxTWcoyTjnNnx4wSdLAZ4/RYlUsd9hjtMzMYt1mIM6AYmM8CRKMhDF4oxNfL3MDjakuQBd5Q4aDx
m1VuYUmc0/noRxgNdQJkQxCDGmTygskUctMUpUdcGHvRWA9NdgdAqr4SYB6fgG6AzQlmVmtII2qQ
EqM8raHgg2zhllvgEcBfW3ExcaRyt4OAXeXVQ5mExV2ouWjabQ1NrVtTgUO3+hQGDD/L/tArFnVf
xzSIk7smtRXe/X2oPxh2+KuW5HQVKvM89xJjdQX8xg61uEvtGLdrIJGzSMarqHuMPskbn9qcMhq3
cPnRzRGaEi9mEYtVaj9hcWAqk3MWjFr/XHKWiJZZP60mePbTcliZ9CYQ5OA8aBqkMSMgBuPwESfO
eK61Bj1ZM6Hhx7YryG3j28Cdgm+A6Vf+DNRNnMGPM/FNhz06J4AGJ6Kxvj8PHOzh9FocxOxpW1Mi
F/AlOEqgA5SIlo5Vdve5bHBzRh0Pl5luem/q7v9+349pjNFWi+wXdvdkspu19DAx5ZJISUxh/DYy
7gBoJ/dTGciHYfmAGH2WFZ3oVu0Ft8tho5zK5MGISUuygXGWWn6plw9c2Wumz/QSjz2lytYUqu3f
n3ZmFq1buq25GPJ5PN5Yg6KxQa304lOv84dwxubgUkTrJVyakPE8NLAp4RHN0bk5buMgST0v5EE1
D0VkHSvZX7vYp/yEvNCagcajyzOxt6bRWHw3Pl6OdB3MFTpJS98C68s1UiAgSVLB2qzjl3rxi3eD
R0npmoFCcFsrhfUtkcfwWkN+54TlvOmeuHlYLM0gbnA29b8GOtQmIqO0ZhIxXC0LWq1jPP/9YqCT
ZWROvKp1Vu1TYY7XGpJpiPfk6e9XeRtv/dGNdtLBdFhn/oiD3pH4WNzbNAzsOznr8qod459bFfXl
71dzF1p0fGm5sy356Di9uvJUsKIK9KBapupq2ZOD86ofd39/KsZpNYvBX/uGSqBxB+rKu6XfKYyZ
+N+0voooSA7J5NmLxZoEpMfxx8XmecxMCCQQvvW1CMaJdwXjkCn1YRXiMnxpsrQ69XFDXGQILkyn
sjuul2DGZXYrstolemFurQD3feay0Y7cnEybtX3kDPTteXjRTl1eqg+APUdgqwxBijK7c8s52kx5
iDDgDKeq9adzVXc2dJCAJpa5fgfZQkgy8VbVQEtBScXnvncnA59a+2yo3LhXPLA2n11FRvCSKzBK
GbergQDBniseWENK6m9aqrAYyE9PhU3NajS8wi3HLRiknLt47+PJ2U0kEhhJoe/BlCFbY383+dBt
iEBwrVscCzEj/Z2OfZsuVYwVIGQx6MY5AwTsLZUTVoc2DrZtm2ywMlpIw1G8SSTnVh/wwNT096Vm
nN/YQbRhIaVV91bJ8tWyMgdpJHhikslBsLTZTUyoGTAK1A6r/CWbx3pNTeCD9Il9CuoXi6VP0qqG
n4zS5oGBXl+nPJatXA6ekDNL7nehT2yUPTWCbsihhW1L/UbzdEevu7OhAuMF/B/GW9yRZeRy3ooW
g7BJGr0Z27fMbp8MzZu7ghpGx5s89/5t5FSAd5l3OP1I/uKkFFmCiBvZwi7+zli/XIenKRwYwE82
+de6UQwbbBesqWNsWFXYR8LpyeEa047D4nGBq9Rjz+WmY90W4+BDpESAlK7ayIE5gudfSLh/xtqA
TRcy/TNd79EavQfTUGBEPfdrCOC0ychYp/A3oCuYh1zJHstFa+6W3ZBizHpnvIOFjfaD634zIUaG
Ljo4bLG5CwYTkNhINhhQG69l4nzIAA6kViY+CmJNZswtuUxKSQVE9ZRxKCwcCApc2/a54nRuREyO
/LAXrDb4oG1mX3Nu3uMDYOQT1owXSYcOiQ+Zk+yFpTTHtcx7aOqFZEE+uaa9EMkK8b6N/A0QJ8Cr
egyJIRGTdYUBrgQzWoIoFOjpN+csm9vBXQ3AVNpcEP0ImGXs9Mwyq+9Kp7x9jZYaE4dLVJ4ZvN+w
BibcsH3gka1VsewnnChRL/EnPcRZnq2Rhr/k7IUbC9M4JwCI76q45yD/nFVgOO0Q6Umr4d4NwxtM
VmozVYILZkgupARF1QHMEa35XUXWWxT7w87IyXtRrsw4YphXfVGMpzKhfcxjL5I+7bmUGDy2Nq52
GjnVuk9atCbnXjvdrwijryYzfkANyGlxT0rG1oXZX7JBvKUu56cpNqjgtW67ErYuirqE0YZoP4IF
ToZhb9fOsLHz73lO8xU61ToMhl85b1KY+KtcXgZejgNfEFpY8ambZK9l/RbKYDgEvN/BSt4G/FM3
bUGbFhbxuU7e6z66pqF77Zra3KSlvsN9fTtG4w+jjHpfexZTyuQrYRk6jLQkJgq3W5Tj1OenhDra
Vnciia+QJzaz1TH+Dd8AkG5Htzs1itUmsAZqX+01m4uzY3mB773xSSftEY+fadhrBJf8zFbGW0es
IgYWgkkdKEM++jf+S5bSzc5UEP0aZ2RSmMktURww0xNX2ta5B4oGRIJzq5hTDAEey1xh9SviDkhk
wSrXgOD8dGbXm5kUIAasHVtTflSwQcYcUBS2cC6w+8ovOJkV7n20cGuyyb+zYqIhNq89UHjrFMqR
KpAoweTOcDyBh7+e2tnljRu8zgPJb3z6d9oBomjhMEBMnziHgcragHjBlZaKLU8FdmjUso/ZHDjX
OneUPb229InEAw4eNBlCGXjumbHVGxsyxKC0sXITZCs3kJhpDQ34OOOWBr+4nhBosvROkRXYB/xf
JSUBARYFItxEi1NkYBg5u9zK2OEU7aoFwj81c6eixZiRI3ZvuaBeppKUspZeijaUv4pYv0nPvcuy
6UklLdTeKL1OU+GuM+W/OewJUzNf02ZetJiBIgGfWVudiAdf+E/zoLjKJIs/HDtjN1MJ42b6VFvt
C0lFkrd0CMukpioALzvsOaU3DokSZEqHZD6mAE6SFFqWtIJ48S+TFfRvz0MynClFN8UXo7WyiRW4
tBg7XjXuA2mAZXCf/SQK194QwDoHJTElJvTDIjjkfYz1gZN7YYLPAWOKDxzzj+szY+RssKIdCVeE
LZ6iPnhm8nBbhBMNYnl4QLbly526nWlY16KX/3JRRRtSZTMD+NYY7vPQeeAYitaWtYiR5T+rpe/G
/sHj+ZWk8Z0/NmjRc0HSx6CqnnMauvmHXUtvG5AvxOxvkheEfdXO5VOG6Yel5ByVxp3lRqc0b9/d
jD5Lr+dKFhcfo4fSpB1r3QMW5szYb9mtsZbFDs46w7tQeoK6oQlUz2l1nmI17pYA20bf+h4/mXxh
3XiT/Y+SnqWeZuDLNmjphs22ghqDg7MLgaW03RaGEKO+JThSwOQGcPXuJzxpKA2SMDH7YAc0I+zK
77zP/tUmb4fYfCVkti6oMIcpwOnFRvLMgmBc2YP6gB2ANDjWT6kjD053n2CNYuKDV8iDPdI2fDdm
Ez9PBVhURizPWUCiIw/JoJvYVhFDAtoui8w9BXX2xcK79gQDZKrjj1aNSMTd6Ai9+ZKF7bjXrX5q
RPfs9d2KIP1zbz8KPY+UUBG+D83iSmPMMbbcL0MGp7FlhzAaQqRVQx+r113qiIv+kPtrCLLntkX6
cexDw7a9Z+R66qkRZw+3dr4HUGjAi9JXNy2HBo2hgKe8veu5NO0GmH9RycM5JuJuDtxmTbCP9kD5
kVXt2aHkjB0ShdS0XtvOOgdlXKMgLTK/07HQSBpQflXJ9hFqiiaU41r7usBst+QYmgGFFXIbiycK
pmlzhrGcfAGtgeFbMzO/TcIYdus+G4bPkJIi7nnYCtQE3nOWYI4N0J1jsSvSmYHw8GE2rLkKW4QV
glgjtGk1l8nhS+DearCEVbSE3Eq3KdCBkne/m8eTZ4QP2KmeMnxvmzCUVJd6VHNT1pWnAeY81kIl
fivT6Xe0YJFDS+5Du34lpULF1kjlXRB+tqiLNLcI/RBWz61HycKYMitCUPfd78rl9m/Z4kyp6sDj
atkfMTQtZjLsxny3+9KFgeWgqDcZonNbw8GrovTAKgQkJXoL4zTZ1AnrxGRA9nKlYISuNLjXINuI
Cv+T5b2P1NujaOS8ZOAu1EJlMX6iRHB4Vdl6igzcoE13nJa7kYsjJRg4/fBWeXYtjnZNb36iHs6N
i2rqvE26/7bj+oCL4C6xzK3Iko8cfSPoILSmIZpsNgAN/DRbbD5RD8fJ50A1J9Z3x9pdpg7o18B6
UW7/WUys2EaRcgNof6jFJf+KJJ7Vr1JEF/zuL/ROc4xNzVdEzR+M8KaX/3gjrsK5qr8mhZnMVpR0
1DModRukXDU2+doRLmY32kfmKNrklb0jnYbP1tA7xu+bvzlLXqLMsZ4Ie34Ht3KKW/LGU+V9QmXd
SC98CeL+2eMp9muR42j6AWcDrnAGqJOyhAmVUr3n/t4ha14AruyCEuG3AZtA7fkNeT686G56Dnug
0m6UbnBXCARvH/GaWAOvOmY5mt10etRx2x0b/8HNk3BdlcYHJXnDHqknGefTVDUz0BGA1FbcPujM
/0Jdv7OdYFzPc/0wufoS5dmT6wGTF5I6wulFTNHa9IW3pkfzxc+5bUAuD2NUWByT8HNIdXpV8GFS
CrRGtJUwX1ifbMwoZKo/yNKRFW/tTzvGhmAEmMRS4u6d7FYi5m6ToaJ7rvVSp43eUwCV4LCisMur
iOGiJW+mGedYAFAjcQEX+xox1faHj7yrD1PB6SSImnenlcDq7X/JbF2hZ3obt4D1IZ3HJpyeyZbu
TNFfgSt2F8YJ1JRjfesaeVU17QqGie+henAril0VamMXBmtp3VPW8aKHce8mi+OzCcN1QCXcWHyO
oX7DyFSA6TBOWC1+WtTzY0uuCM87d4U2FximI+bkmrBdwLA87TAFQPi7zMRTbxqL1caLCpwedbFP
HSp+QPAhNZSYb/t3P5NfHTaGVe/mmro9vFtTfPYzaktMZpqDc9t1iOde6oO8HWksrSgfmyQoPfUG
2JFsHUmO1fKveX78EXI88cqESAxktrFhXFO4iAy5pKNGcpW4sav6Sg7s0E+W3NVmhv8xoyg7rf6N
MYF/e9B48ajMBRBIIcWharF38QMilPrYZpLjL5xpzZu+DKp3nS/dnimZBA/6H3fD/Jhl+W8I7oG8
vf9sMZvqYKsT33O3FgR/DgGkF1X9MMv4WFnxHlrVinKri5FCnazrmsmO632IaT4kWfmYzYPepb78
ETPWLSZzHEb0y9hID8dc7q6dLjzFDrxMSkqe/Ch65qDOkVSYGuYAtQvlfjaDiG7dLFljF+QIGc/t
mu7no1s351hwoIF4Ye5sG22VfTGhGgCEIA1vdW7e2UkFMqjzPyCBylNQDHyFAdZFPfwLKv1deWoC
qS/XkNEYoIGyXPddxns9bTYwpN5FPGS7ujExFyUzZsOUxSG1Sy6yc7mW2qqPIuZ40kGvEGQJ3Iam
T4CYdPvQL9Ysgv9dZ+C1yQtimLbdXVws7MVAxLdFUiee5z0n4hNil8f/Mm2GLiLT0OPp86EiKMV0
oxtphOiplwr82bnN0ecFKWvc6esuq5H2uvYJR9JD6Iynodx3DfGIoWhDPkUG9xxCdcZgCsReXOfi
OHnGWzgIB58flV9R9G7VQFJGNSJ92Vd0v6WTHGRw6nTNIQhwGunj2GgGyGk+7lRkdefevhQGPpt2
DORWknevZ8EPN+VIH9jHbmy4ccMf8b3XnsgzeaWYSlizkGSfuSfT5izWZpcSTyOVkfchMfTMeU1V
jD9Ln/Iu0D/24D5yd63uHPySTA0Y6nohA7nJSA9eHB6NmNywaeLMblMIJ9D5reUuE69N4zcqMJwk
9Ymhm9orXpmhnu8Gf/TW7fjsJB32IB6UYBanwSZyKIZbh1T9MRqns2HNHmgh54l0Iap9Z+AqRQlx
Y3goU4kX1vV3mCDoH34RKURgIxW3kZrgtcXpqyeDnQLvgm8ZaFLvgiBJK289cuJBNcp+PN+ud4ze
dTtjpSCJKf3pVGc9SeEEwow929uxQ2dz/PZpDnl7ZHJ4MWo2bWn3zPPoaWe5+7W4NkH4t0JE9+9i
sVIinEd7K+m4e1U/jVrMlT0w5mk/nH07vAumkP6gsAB1lFbfAHBWoy+4vwVM6QyLQG09XXrP9I9m
m+mDaAGNqC7b7MOmjmiJXRR4kFNI5tValMxyI/cbORwSz7cx2uEam7p34zT5FQZTdpfb5Men78br
em61cb2pamMbTak6o+d82p0g79qAp4hqygaH/sS1lRV2oEZ3EE+qQhPwum664QJJLxGTTy6M081I
FdlCtIC1Q4IVFe659ElmGg91CJ4nmnOmQ2l433OTESW2iBZ8BKr4C/Aezv11ABebB50fGs1SBqVB
kSpe07qI6Z6hYWgiPkk1ZPiOUfV+Hs2T1WUHJ5uwCeFwgi7mosvinw6wBx+MDr9/6vHszhszYUaJ
3lZz4hqOU+DQ2ZzB3NRqUyKenU3IQ+s5JW3Us7hd6iF+LgX8jqlyDug35c50W1hQ0gWgFGus/SHd
ltjqNf6HFY1ZuG2X0QfGuaS7KIeI+NT/Zk1yX5FeX/WTj0Umy57bgLNfkh0yh2iV8lu1rUhRCgKZ
GwFxClmPnBn9ZGV1milLGdEb3GiBgTVX07K/69Q4MZpbx77zoDE8b9OAHAD9WTL+8NG3mzz57DMG
mUAnbnlFT1GRRYeiYq4dM/wc8H2sU6PG2jjk6zJmbFqzAIqZ95klSmBMbv3DbmEJ7wfrd7VJra1l
YBWLo+2U83zEMAdYehzS0+NFYkyA4TQBD6JdVbUn15u/kqGwOfatzTB/wncOm6qtt2lmXT3SF2g6
2bcrifsOFSBV2+bh86C6bbzl1dbtG990wKpa0yApggcnsj7msLw6w/fcTJ9NmndHnavPkYq8MSXH
D7chtcYLrq5uw070XvvBWQzTe2KTBsS1QKALcCfXN/FTMNpdYT2HamssZ72ue80KZgPhMosfX7LY
L0HGqZXuAPqnA3olEa+nsk9faQnDThHsGNldDb5aYPQ0Es8cofguMLsb5m0jjVuiKBtuVHi46kDg
fr9R8ST3FAjPNynrg9+a78x/R5YY4BIzl/NVhnAqOyteQRh7TKfRZtfBENBl1Zef4UHup+7NsOF1
Or3Lg9/726wdlt4R3CQssLRH1NXehMC0mYV3tAqTf5OnlGPNeBLYKJDbI3jzHs9FqZxzNHxrg9JZ
yvCWMz0TYyf9Rwflu6Qy+sbD28rDQFCsUA5yZT/vqgFrLhoXs9+2fR9dkDMWBvCV7Vqf09BQ5Ix8
OsfdjQisac061NLrczFd/95MaP4LltJYj3e5nchtsxAKRPk4qoJrQ5KKVVUHqLjxTx6aPxWhoBtn
LNhgG5c4WlvjagC2hkOLfE692FuYcpj6KUitR135rwpoA2e9jPnjyLvJChdJWDUMuoroLbZY0/i+
srieOKkPwU19XyCx4/6L2CF7bknkXG/iiVCeZXuHsZnOjgLi6FzGlJSZia3sxhSZ2E9txVpWAGtO
Mw51hFf5rXk+tYxIhZQ4HwNvufjSpFfkJF9xYxA4wFTDUXMlnOyBid68MTjprFr7dgiNnkmcJtnY
ie99HIblxk8h1GvPvJBHpKNW9UwwbO9MgaDa+dq7TRRvW8g+1kF7PS+LWOoqK4Y/I+N8nSDtacHB
zAjjaI9fGyCGKX6b0QvuGhLhN9J+nHKOTzG69kzObVuWlPYS4mkN55m3DzZjS/+ETG0Y0M8cq5fu
zMRL70OOG1gmP7Mx24mUtENF7Uw/rlmp+9VAqyC3DyYZmicKre5SJvbBn0xrO3jNkxkbx6AXG1BD
6xHmhps/+iTSMR2lX3ZKl1Pq6sc4I3Uz+oW1Ksmt6KHl/aHpR6Iy3Z5/OtrVQD/hCsl7uetDtZum
khbEqv+1a1ZJL0+BBfCOdSsClCnd3HbFYtYM7qGvh7c01a8gxz6crHqP/V06EatVjfnk5JlDxrG9
ZCm0FQAAt1ISQGsm7ldNNGxTabnr+GnKJ2fj6gmjnBnfmzVY4Sh7T6OK01bHLkVlD8f8EHuxmoH0
YSP+GgOm8tVsP+ja4sSatbRD5PmDCjn8N+S01gQG2MsZ4q9dbK+E6ZDjUON/3JHobsW4F7d+vo6i
/Cf19Ke2drlnETwQbDp+MO0ih7aoAtsJt5AJckQzPGL4rXmK8g5SEd564OWSK3jKqEQ0KrnBBLdq
XdRy2NTMhO+6xgHhqF0OE7V527Xevc3fSXRBIEUjluUxeTpLZZw3zR0cBtrOhu6HqcnjqPUDaA5w
zOmTyU61jUjZokgDdbQzSx65dGOBIiOQ47Ri3161Ey4ke5gWgF5wrLKSL6kvyevifzO5vrcUJkWL
h4gvHYR3njHSjAsci97gQeCsTH6UdZ/uzEZf50YfhgZHVUgPCmfKQvG2zzmGUCa0I5wOIWbszhZ8
cgZmzWzNmzggJG0Lm85Jr+BZMzvjlBvp0QySfDtgmVllcC02gn9rbUTZdUAZPai0fEFeqPeheXA9
BAPm6nQ+UGlpS+PaNgKJ1XHRvkznzauqFyd2BPM5VtwcfVB3JM7GsslusNS9M9m4l9xpas6QTHlE
zW1P//lLLJK2N3YZz9u5sTTTVcxo02R13OIDsFk6/20XDUeNKFyjZEEQYfFvMC2HtJr1JM4jQOgN
rR75OnDosq9BFJakYTdyZKU2UfAdG2YVRuB533mCraKxH4rJR25t0pEhAXDnCAif4A+pXtj3tSdX
phzNG6eIL1PsMr8beZ/1RFpyI0wIZxTLgoL5mifib4LEhd5YGhuKVdNhLQ6tiigQFhKX5a3Ay57b
7EJhUb+NIA80fZ4Ts04KP70k1Pcj1JmNGTgRz/h2XFbnpvNaWETdgT3CpUqEiDo0Cow9AdbJvn7W
3fTqC1CfUpCrblnlEYjow7KKd9k/13MA+y5+icPhiYqaHziES4jaNld+zIZSiW+7a18DF8NCZFq/
Y0Es3x3MaMX8AzJiw+nSjVEjvQYmYBUXK5YHVEIerCctfCwyHKWlpIxVogpxE2CYGjFpUtFHXTXf
lE8egc0cmpJQNG2CynhqWKhgcoDqIHQ/FK+YuG8Sv985HDXRlgTGYfTmdv6Cy3pNKf9qmUTzjjyA
icIvYsClZEdT5kMZgUSP52STx+NrHqeAv6SobvLvKq6fnGG6utq8pJTE3Lw0fkvjNVgXx7TulN89
Di4oYbs/MJrYl0Gxn5vx6Eksm5P/E2bJi+j8qypYNmOBPdTmQUh/kIh4tUMGBlXZcj3h+gGzMut9
dg3Ak1D0YuhIf79Blzq0NTN9M3KOIbO7HUGCjlN+Fj0WUcNx8NiVPkY39OYJ63FiwwAlXc2wir3C
nWlYUvmDjbkudxjZxM5b3JO+avLHiggBw4NVz4ShM9MzwjwpKX88J1l7G9FUV2u5h1V8MNLmLoyt
g9Ui65NjmNPXlDGDlQDntJMLlAUOB4tcwkQ+o1ENHEn1Ko3kJZrH+8bfztVwyLS+D8Zhq1x1kEm6
ThbEhR2f6w6+I11z3LMMmXyMM4fyHsMgzhPSv9kHeI7nwYvvAeUTM9lH0rzP/Pgh7XYcx7GtDO2j
7XfHIA6uqkf30mQ7LHWVnaI7VsME45HwJoIzfk3NY5jtphoU25zqlVtReyBzVoOGppnGG+Dj1uMu
b9Pbvq8hG8+oVuJDcKqVqD+wQI8+RMd0ZPUFX8WTqtJv5f6zc0FTLyJQ0dc/TgBvtrKzjq5fcs7o
h2mpOM6mBOGKwpb7xc/LBZTUWQoVDrbCqsMx0vaAK8f8hXfAOfMJ5kXPlc6uAjykzO17SdmTZxYf
VQcmExg6oRnnUDHcHab8rXHfzbL4Zl5Pt1s03U8ZK67J47jYuo3oG4gDOIwM1c4uBDzsZueGy9Cg
4k2dPmrepTzi001pqTfAlntnKs7FwKqSONM3svFzRpGrMdW3cB/phpuwO4AqJbXnrEVdFkT7AO85
pb/u/fiWWlgokCV5j1ryc5jG23zW9q7DdHiTuYs/2LwMFjD/Sf/z6RqehPNkZOFj39mPJIJQ5fPu
pyLNPYHviBUEergtN3MpHoBEvZhL67pGtKAUa5X4NKZlu7wwxYaB3bEO63+1Y/ySittzeQYd/j8c
ncd26kgURb9Ia5WkUqgpGQwYbIyxJ1oOz8o56+t7q6cd3rNBqrrhnH0SB/iepR0zm+6i1XNz4Xrt
mSkiLQ4RfQj4ccIgUIiSbqXi/lHP0dW+L/+yGEO/OyLq659QJiL5nokFLn9ca0HuGj10dnVKtw/T
ZgHLLy5GGOLBM9vPcZm720yntQ0rkgSYbuRa+lb27YqHnWzcPNy3ajj4sYMdYgAOrxNGaecztGRk
s1vgPGGcEFIfWMGPUev/Iokzso3iO5LOjZEobu4KKqLAGddM1Z6V/0nm1SuFxFeaRs3OFuz6YVQR
qBI/zAlueJYivi2GByqV50TbVQbtUhH3F5rnL03Ta7rwkem+c4wYmWNXkwum4v7CS6atFZvUZRK4
HSCKXKJYpi7fzzl/RsC5Y47B1UzUNuudj6S3rnYrPgoWVCtMyL4mz51b/8UdwYc58uDMGn9UbO4L
HkLR/oXE93G+Defss7zpNS20z3rPavNboob3ZpTfThi+RJZ4zUgZpBAnoMMp70RPPzkmnnQFlc4n
R6CztLVNp+LL7BAxnXaYvzIthO2cTX+0dy+mK/slU3Ul7C07DHLWtxHgwA5CxXL+rcmZTbZuIdiS
B08yns4scs5GWq5p6w5oYGfs1m9VUS/gVemJZ6cTtpBHL7XMO6cAIhLWXeZI3OS0dWR6HLiyRvzY
fKnrQQw/tIkIYCnr9YyDI4EstuwndZlceAA5ACYJ4CSfnlVt3iLd/gy9OOYwGn9x4dSLoUKVZuCA
oLk51P0E2B0ETFTzXA0FLGLC+zLmsoiyX+1AoM3DuTe0W79vryS3d5Bc8y2jl5vLlzkZ2UvPhB63
NHGBEv1/1GUr5LwNMhybYtBRcGJC2ky/H1aEYsZru02/MfWsy6Tb0uESiOosuFbWLOEUN0WaPg/5
F8rTsLPLjSrcaB1K3nvb9e+6kTzHuYYtycJ0OsEkwaNFmvr07LMlZtN2A77ISwzfyE6qdyLl/lpi
XmmUSCDXp7XT0MRH6MkWdUOd9IVaEt5u2BpINgJCqMw38jtmjRU9ld3MRZB3MEzishmLDemhsHTc
1wkHFvjqxZROC9EREBMSzUM9TF9BncQgLfiX6cJeWlVxHeEHrYqKJ9rlu0dQuzK43VcZGEO4rMba
DvJbWPunaFKnrtsTT/aedu3WyLtL7w9Pfpnu0KpVBGdtI3RqSet90V8VugyW3kAQhOt/alrIJgGG
YYlxYhEQoTU2Yg1NYi+1jmA7jY0oVGBMzLzqBZoR4uK2oUbCgjHq64Ed0hR1PaDGBqdSFLfMGcpt
i7qvstOj7jr6sk+JNlA00ViFYYczS2zKf3YenWSln8yYAePU608D51PrmOu4Ad+F6E9rd0i2EdGT
WpzErJnyEqp5Y39qsYsYAVJtXgRPWd0A1NRRI9Tte1/xbZZRhsjlBMiZdo76fhEbL9LFeZtF6cGs
G2x6145zbSLfdmG4wd/8Do55ew065tlU8/ch7k9RpZHwLaHR+J+9kgfPLm5eZj0VwARWwpiQ2wLi
L2lLjj2L3ZVqikvu6l+1hqSxZJXWyg5LUH6aWB5JgY9WAJ5IJb98Vvzr5W+WmPfCduptojk3yvCs
UvbSobNfhAPm96jaD5I1u8SEqdVtsWjalAe0A002ovKnvin40HULw0BGZvwYkP4bYsUXY/eecaot
wM/y7xXm/DkxCxd+tjBSeZdUd1rDIpn2fdHSV3a5eGU7vQvZ3pIt8pADom6fBJDJsR4hdueWu2JN
0ABhCqRlGIzNMY8turSBqqmO09DdrH7Cm5B4mxyrnVQRdHIAfg5fiiz+33KtQv/SY0wNg28m+eZC
jdBHWqpc1nZ/eMBuvka+KuxOws8hy4fuSpaQ4wTgQd9CRlC02MSgNVfSurqCUpRSAHJfi7gPSLaM
SHVVSFyWwUlMXOOa4WEYAsDBPOcVZ9hVYMRnTvndTepqYQDiBCpbVC2XJPyHXCleilo7jc5wDkgc
0sNNqw9rXxv+qKGKfeszLdfvhGS+t1b4Iyp72wq1HRpWmZq5gpg93CrfuvDnaGsvB5yc2P7BRy0t
dJM8N4scD100F++pFsWHJplEpTmmva65FTmSZN3Kv6qm2zUmrAe/pfyoSTWHwyTwBlwiqzoLrtuN
Zbq/WSOxkttHUgNY8TNyxuSVb8KGQsLQ9mPj4tFWxqYZyM5hvOAM6mdKKWjs3yyEnTgrOGOdRWKS
FUc7AL8mQO/7ojjBCLu4kXcXINMaNb1arTWuWyN6kWUJJN3Z0QiSWZj6nyQ2PMhGJzjFXbqo6QpX
wsZjkcP2SbvpYvrFo4Z1rdgxqQIi23XXNAz3oqQIiRWlTIJzs2aZUQNc950jW4czfsnokEbem0G6
6lKMDNHgSiEY/xGt/1cr3PtNuAMLxdqF0M0CL8/NguPlBSgZ2JKsafAOCYQh03kqW/Mq8rZlbkmA
iKuRJlWRyJYzmk/0+lSYAcUfy60IpOuiZUXCk+yuOa9TiIQYvF17OhTkEE4aMgdb74c9CmssRRlK
rag3z9po3lsrG9mQY9PxdOSq+sWaOqpz+9x5pGogrnb68VcxP1j5JELac6aYcIZTAUquxz8h3PId
r8A9n4prkdCgEyn6D7zWZeiRqjaEnKEFSantMZghy2Zz2ldLVWvbulVHZKdLECzkRgXsAxKufTEe
JrpJlIo40s223lROfzLqz9ifs2xN/ZqQqtnogjnrtK68V/zlkGtbJlXWiOvJIRTB11xzHZiFvqgU
CcBRdenC4FJVJvN6Kioqkx8Hz7oxm3pqh6hqQBtE+9yIrr9YJNPHurob/pq0vVcj9MiBgXI3hfex
UDfs33hRaN30erhoXn41VbLtYEUDGwu18M0L75WTXGVe32Xa/iUkZGA7C3XgiNzk+yT2YXW89nV0
qftoXUp66YBEClLVL4ARY2xe3MPzC4fFGiAKIr0i9X719F8hQDznPVPboWQhnSb4HaLvsAs2thY9
0oLkiI7AgY1bfNht9V0U07LpIVXElbj7ln3hlZgJO0x+w1JH8erAVVMXQWzmqi58NA15+wBfwLxY
N97L0r+ZSbIVot+EhvqtZcr8Ih5OOQMeJb3nJDUeHYIzoE7rRIUbB1Ao+mwWvbOxsYra30nrV5Bc
RhIa8Geh9wX4rzq6Z1ndaz37Etln6pJE5zt0tBWFNrOvWQKyxjD5h/Flg74NjVWgD8uovlCrTTuf
Tpnk6ufB9V5cP0aYXhDYJ+qPXrf2qCq4aiqKPatOj31vHhKYgfCw1ZupKfzpvKthiedBZD+5Pd2t
8VoARfCc4eBJ6axn4WRkln8hhqNkVD9ZIr5Ban5j5d7ganmMaA0wDPJMImJ8s6ryreRcJ3f7c2i8
q9QCxiUBG0NJgJDdBz+aPpLoAHylvTlF+833g7ipWcILxFzuwWBu8pTJGsK4QKQb3e246Xuay260
t9zqR30CCxL++ZVdLCzTv9fdnrJxG+o1THWWEnyWc/BDn61zQ/wFNEdGGQH3mSd35ntRg+UYzMpf
Tpbcmd4TgSTfjkHSDUG4QeR9ucp7J1bqgBljyemIwQZVny7Eg0xMZnW2ODHHYJKiM8ttvkPR3Qe7
XdctyGLxDA//2RYUVAUVZHUia/Qxkc4+N1Q0AuzBQuu9yyithuqtJO2hEeExibEF6w+jGNcmAt8Q
wqGOWla4Nv1vdDGN8RsV29Fj3Jb3gH1MexeBJa3T5kHA3Z909vboMI5wIAE0V4cIvwJvQOAcOeX2
dDB7YZnP8w9XirNeuZs0N/ZdlFxiqQ4pVW5DKWmwICSRM75g3dEw6kRrS1I4613IeCLV7tCaouVt
4IgApnIwWvlPhtOxdqofp1OMs9S1nTm6cX3TR3pha64H82xZjjGKnrl/YtzALJHERKj4H9gt2CrV
57BehUFC65LPe+SEyq2qSN/87V24QbHOc2mmJBawt3vNHzm2SxFzJDkeAWEu+uowxA7vj0hY4TrW
hbO2KdrxQzKoj8MOrne35bw7tzYdsAGF2OtgJLvaDFNt0FYxV6igZlfRaC5Mw8CS0O/6MboQxfBb
V9gmmh4EtW89KagN4TmBY7tkg+mxEM4vwAWxKTcpzCHrz0UB2Qv0UHX8NSbBCHWUErlTMDHLmv22
SffBkaur8NcMuPs5FyC6DU+517/Vtf4UTUzVMzSc+JAGLOMtYpQyJLYnGP8s10URO/DrpGcnEB9Z
aV+YIzPRr05smhgee28Vj8dUBQ+IzsCoau/k+xQAjcZRPAJbc2eV+kxvpCOD9P0d4cp4cprxza8Z
jHs20jM9h8+Rvkr8x5UftIvJdZkJ4m75UQqlq86NT8H2r9Pzk9tHnG7z7+Mnb6rm5Y1tRPN6yHZ2
bDHD8J3thuA9paNZFWC/GTyJQxNUeHhpZpZIx4nENBjIMhAOZ/d8WCKLH6pwZ5faNRbyzx7eVVV9
Rg0aXlxUUKEdmvipG8jXEV9Fh5WhyHjHE4BoI340W0I6brtXdjSPsLYKBmakLNliOLlG/ExePe+b
M4fRYdfws0+PlgU72YakS6ZJYT5uyRnA7tbfC4WkohtY5msIz41w+MoZbXZG8uRP594dkR33bbeh
JL40ec7CusT6LhloDfxomVQ8rySVx5xhuPnvYpApi1bnhBr/zAqpFtqjd/uSNwqNQGB1Zy0HITf5
b1qMaxDt65+hs10uxk9Vcp5E8PpAqCnIYUR510HGuhPDpGHNQ658RZz5pc4agIcVLB4qTGbP3juG
wlevFzplV/TZ6exknPC7TkdrETXet4uRDa/V++Ri7e7qI/FVb07MYIXMv2Yp0InKxr7P7/8AB3ZR
h5DwhYOTxG+yb0kZPoH5YLSNQHkq3Xc9O9MS8VG3ebAh/AXFN4gv4JrkIUyQYKAEkoQeH1WI/qhH
ZBoNJHB1NYv3uNqZs7vdC4x8W/8YvWSZFTOdxF26BIVs8VGbT2rKdok5ryaMlTNNiDWBQi4I7PrE
FI2RezDnWb/+rjXBY+TATm13XeeE4KiITgdTZmgzvsYhXi8tZvbN/GIRN+HLE+bqHeiN917RwZPK
BbKuBIRFD99PuNv4dmtB+cQuwvB46/LpPUqLt9yiOmgrWS8x0sA251FMh2zdwYhcsdx8YYyyESFo
iJQsNcZ16NzjPty2hfYeahXtIYt9u/yLlP7X8LAysrhnuv0YwcT4hpgXEsQldfqbtOqXMdoGQ3iu
/HFJMuwbCotPBd3AeCGY6weXWE0zXS3R1705Zr522lLD/NsAzZiSX6EKnEE18rSkfq5M76XLxhcx
tmdnTFiOq4CzmrSdAdumyu1/oNE/TSTlElaMLqHcKjffk7LwJ5ny2AJf3yyEV/Y9ZvDUa+5Pk1MH
QiGBssidQD0B6VV7cXL3DELjapgvEb4oziYLP0pLG6dnTwnJe7YgEYv9IqVU9m5l3jcRuBskY7bv
fwQ+TjODj3wgQBQWcXSWjuLPJq8FmQBg/tA46BZsgirsAMuq4Y3REAPWxZiJtwnDX9Y5f5o1Bqsg
mX5M7dLjW+eljjA0MdOc0yIHbreFE2N4GbVmWTRsQOHwnmBWvxWt+qlBNa0c8eGmzJoUXJ9m1vDi
1yF0mZm3jmSrkj9RKN9Rlh/DnuQ4p5pbzMFf2Dmvy1ihtGBGDtQj2Fu9Yn3s/lRj/cvPv01n8pIQ
7bj1i/TPNd2/jCY/alC4ph0aArvsNhZWaSpQ651tA6PnNbr0T1djgoS6n4hh3bxmVvVZTTz1PSmu
syV8pUfe2sEoh5k3Iy0VfF1pI3P2IBWW87Fe6AxgWb/W/E91Uf2MtXipepwj+j+ZB8c8bp6Tovu1
aABWqV3/Ig7aw4daYZJfeXX5iYeEdJ/O43l6DbEEM7/DzmRWiEBhM5Kze8UijzbTbDGYxo/IvUXY
+Ak4J1+uSYhP4idyXeeaJcYnADuUEd1X2LVPAulF4RpoWrlYuYV9ZIQIIzyTr9Id3a+wbl8L6Z1H
Pby6hiCflQSuimA2UEBLRBBoRrpmWCdR+5IZzp90m9fBUftQWjf+8u+YlR/qMXb5pE6ZGonDgclO
Ci2TO7ANKPUfcKv7LLSeTZbU0Cjk1xjFn/oyD/xzh2V7gSviNRjD51QDxCVM79KGw46VHTrHpckC
mS1r/6vq+lwKZ9sjp4XNzgnJwxnyI4++98coe5y+DH0eZ5eEtUheiWB8RIlEsogxgWTnfeZjoEpJ
F7fpyssSlEhUvg99yZdrmx9KvrYWtFW2LwuTw3qZ6vZv+Zq62pfnTjx2rgGGzBv3JdEViKDKCXNT
UVByMr0NjeYvaaf3cGLX2o5Hs5tTHfU5/ZYYYCPny2g952HDSoBYzUrjpq4JsBLAZD2oaMWrlIHX
KBH16Nq7n7KSg0BHu+4Ar47zlJzKZt7HeIrHC8qxm3HwUQewzSpyxNXVo9XTu5vjhZq3xkcSHYeV
8sQjbvkPE13HDJdFxDNSDiZecYgi3BSDzvGQubDmUsv9NxXn3JJ/dYVq2pvNUqDSOFb9p3rCDOmy
Xe2TiqgbNLekigQDU3pbOCSqxKS9IQvhTbcp7aHAaliVkqw+AT4Va0sx/bda5FxJ3M9RWvO2kjgt
tOPcpvCGfDZozRTc/Iz2FLyjzvIerXNiuAscaDPYfkQ9gq0IkS/P0kQel689nDK5VmY2rAuP6C21
bcv8oNfGCzUck+CeX9E3SF4IrypMHy7mQ7b+PeILugXw9c7KoBKr4/mzN7NVHr7osvDWeWr8mm1w
0SIWQGi3NmjsnwIMgoyNuwdp60+OeDS2hjCzZjxmYSodOPybakJbhDKez6eKej5TGaeL1s0frHkO
o6BK6qXZMxfVMWvK1wlPaNZU1BnqOkiWgOVAKFZq679ePAuxWhvLlfPrGqgy7YhZHcbGx+T4t7r1
PtTsgsKFg3DAQ/prk0yZa8Aacx6PwOheWeLM+Uw4QuwdEMlqjWjxJCCT0/1SaEeD/enkDC6iZFfK
YxSJnllIxPrMYTfLBP25cTCn5AVcOYuUoESEm5Jp6hKyM5VBR0yfU5/5OLADTR7nH+cCR82CDwmo
e8/SMneI2nXCYo1J5DQ5pDBGXsceNcreTBsP5eCWf1Irz+6E6VdBR7V786pF4Yn4czR/uMjWjtA+
e1v+deiXaslsbUpnP1ppsNbHthsK1rlN1qO1hBiUkhvlaDUN8yT2hgSXYtag6NlIYPn1nvTOXkl/
4nkeqJ5CPJ5LrK83TRSr1NdIdLbfJwEevzA/Y4Nc0iq4Cs+6CT18s5q2AeIZ/viZgZIJOk2KoT51
Ubs2DHndVHudfFR9Anee21dvg5XAYR3DjSfcfwN3fJWikR8zj/cOpwR+S50lA9cha7gX4rwtklFD
KOYLkBwVR4kO9U6/CpntETVcbG6EBYMYnHr1VQwmWjsXqqBZJ6eCohjRBKrGgnm0Yaty49QR2y5B
J9+jwFzXA2+BljJUGpj1ZGHF0oRaOwI3vqzLnDan9p99P+TDAnJO1Ip1z7kdRRM/IwD/tCsKCcl4
e166EXSsis0YOsYqZ8Zo8QRzN0Tf2pD/xKz7YMdF5+ic9DEP0FRqbygF+0UYD8EXLG0WTfm6cmR7
F8YIp6yBvq3g+jsyI6Oex1zDOA37X+6Q1rHcr8UhswlIKFzwCCgSqrpMz1b83kz0z4DHnZsk4Ydh
3jSDfdMrKlUWbqN81Wl1191ACKUUebL2E2YAgQYYRRD8g086jBdkucVP1JZMwEWFR5mRmqdAX8le
NNtuqjSQ2B2fqtdsGhvWpm4yJ6lm2LaHwnidDIh1m9xPVjO7EttVz1lVO8BAuuBqiZCVoSKzEZQ+
pv5R2Dxk7buaWFihitoUrlntC5RWTWmg1guKpyGjOA88x9vUhjvdtFSm4B/PCLnZVxrUTrVNzlfp
cg4VtthOdrmVNiOf2MFAkj4luitWcWm2q6nB3Q1WjpnJFGn7JrrDE4iB8wKk9/g1VPMvsHrmXxd3
avVjrLSvVjTtyhLzm5uF/NU44f08gJmrv3hdV6xN13x0mmSeTx2HeoWYUHy7qzIxrUUYBFxTSfTG
sPVHlz38PtO7V5OA006DIh86OQirsK6e2z58gTj6GgZg+ZLQ/0zVxctJyDVCUqTMGDATfhEb2oVD
V4QKT+5j2+etyMNhCdr4lZjZNY6AQzq673jMgWkwjQ5RBlZujAEU3cPIsn0w8n7jDGg70CuTuUeR
twJndsRjuDOYU/YlEmSrKeXK4DespgP03yr4SQ3jZAwhNoJgeueRvyBHWOjl8Op6TKe1ORXXIJOR
dgwqNWYWDUGfnukH9KmPYNSpiGsovfpQLoFslquypCoIB8ZY/Z9LwnSEnksKkW1Z+gApjfjkKiEY
0Cjjn1aEBkdYS8JPNx5DIQ94NJkgRxqZK2yCGlN9lA3paQ7kBvQUvNyj4T2STvNe837Gx5kN2jaN
EzrswW7M2po6CLny1o3hHnubkkxW6SGRJnMYP9+2dv4SaOOnRZ0vJ+Q08IqYQcTfeYxuUbjA4wML
3bTxVintpYdqEGb6s5imb9xlQ1d9l2UD4tSfWK/OnmcvveiGOvrAKGj0k09moxlbj5ZBMJSL8btM
caO28ANnpUjn7RtjMUziIzEj1npm/4NycTepfOeF7rk0ewiAAXz2PNfX/sguKe1IzcJz9zlaXFDY
PkkNFKDpQonktNp3hkH16bO+pFXOkJhpIPuIOWfSnHLe9RrmtLArvybfmWATQjJXFCo5vfboUXKg
0uMwyDD6UmU/hoSxJxzqtQQsDh1fnief2zqQ05ZB5oy7DnPWA+0xbtLVVaJmw98ASCkXvrHs7OIf
ylUClQbmyrUbfwNdxI3jvOPULIhSzy5j7x/5zqjAwK2twwmEh41FflEN1sc89OW222MDugwpPz9w
ffgEhyl1wYGP8p8q1EtdO2czm7/vUj6Lnh7F0+vLOJ54kubOQMmlaDmpjHkabWSPQLVf8hGJ5m10
I256lwNMV8FHOGCy8TzrN27Zu9jSWb2SiwRJlfQ/as/01wBSgBuUHmaQLwGf8xi0FyfEEwXS68nU
0erxNTPNIJZqmV1rnTkpE+9pPw3Gi+jcNak9u1Ivvt3ORqqgpadJ/2VaT3Vht94qIoOjB6c9TsGb
O6kNfq570tU/VkxFhVO6hOi+a0JxT3xsaFhYnol6IYGpRlZlkPe2cLHGcpKLI6lyidoNoXtlos8S
yqvFginnW+lM5FvHf1VmvIYuyQfEI/0mvgsEkY7QI7ObuTKXUbJl140UjqCmWaUJXC65A7nBbgHJ
lsCvKxyEhauifQ2yoUUun2G/0Wrjq+mNY619uGVLdkOQYmAuJrJsym2ZYeBNip0Z9A9idA8iYUEV
LS2h/ikXv2VdX7Kam6CLX3xf2TTLr1qKyLD05VH4w5YuC1/XgMfbFMP7RNobMCeG2LpiJob6q+8+
vHKF6u8GhIhGoFinUfntjck1do1DoHAZBwahoKO5dAxiFnF+3dhmrzUNPllQdu3ayP23ntfXcrt3
hkW7cfrUce0rpDSmZExu2oo0Eu0Hxtk8oMQr39u3KqDMn1rQCFp6p23+bbVqQilq3Hgp+KhGqAfF
4F3i5J8eZbs+RmbKNJ17p9KxaQSbbMp+/f+j3gS87TEbqUQUoSSyKe9jn64csK2MmwDKTxEQ4Q77
R0dp1sIvnhKBESHgjNABjmlQ5iLrVJM+yhn2LadjZXVLP67/ZImrsswZCGhmOSsquY+IkcVR0zDi
gkOYGrx8XWruYUNHa7+YnnWeFau3+g1t5J5karS6E8ZXx0Rz0mkwCIZu2w/QYiMBygcPxTYPycVC
9H6aEDioaPw2gfOSKsCGI4oVIiWA6wMjbqsi76nD4hmk1sdsXml1vFokyv3KoOJMNiYst/VPGUDm
1OLqaahGZ6/Ml1hTX7qpXpJafiVlH6xRbipdJhuQt8AMKdBrKwb+MDJeg6i0D1DcrciZONhx/NsA
HteQCoSgJGZ816crlYQDg68bxa6u+JGbLDhh/EF2116mDB9zYbbP0dB9DclYH72uvGR+DGK6DJAU
5WyMiDdkkBgIJ8aUoLloMeahGUGEgcdEXyrILcamxPwJyFve9ZmUIXHGctkrz/2xzezYQtaRCTa8
pkBppgC/MWNZ8n+gJFbu3dPZ6JCCQ8Da0rMMkC0jhMmg53Tvxvemw0nbxO6Tz1rikPfGJlF1uO0q
DChx84rG1Nn0HWNvoDQRg44fBy8FF3llrBSFJqto5qVSFPQtTO9wgQIYxUkF0rU7OXYqV6M6TyUQ
gagQL03EBHGSEuIKXbRl0SeZj3weHVgJ9sZE8g8KYqMmgc25abVn3yymlZdODNU8dAEjIxOAZp9J
30O7rXawRDqI3L62F0i8VG0hQM+2KhD3PCn/jUazG0EisL8tbLDChrQQDiHRULjqDRvQMzn1lTO3
xaNXrGhDfcE+OQL9u4wz/07mwkvRzFZqLJWrwQMXWn1VaWay+rH+WuwEIu35gieUoXX1k6jkt+9c
5PxOsC91213E3gXnGxKiES9V7zdPnv9hVdXJJn+4KjhPLYrcJSKxD+FM0Bx1ZsGMzikDODcjJpEm
QAB8kc/aEY9S8Ci0l8gf7lbCXrIb1VqUpJPBQ7Xn+n61jEcvW3loLtB38SIivjom3cBf79tP5eRD
ynOOAaXoEqOvg+TUo1Wt/OfCsl6cDOUJY4w/0mSWAUNjn/NbqvkG9LUfw+eNAlnFFscuviNRI1G1
3W6xs8riuYqR3/me3q4tlGtBmHw2UXfSDM6cMoVblpqon9EiMF7rrwNTBLx6kKD0mN4jhr6XmN6Z
IDEOHe5YyCkQTC39Xtv6P70pngPs6E/ChEQwVP6lw7yrgOAje/BqACnVv0gkj8L+4GG/uPMvxP58
Q7dC5w5YIK1fHUa/CG5IgwsFFtasGdlc49oq7beB4f3cnmHfQWsVQerXJh8cjSroTBQfYlv5m2Lg
MtHFUywYB+M4hUoqyX7DtiPSzl0SV6Q2HQwNVk+zquDJgFKwyF0YcQrwgkSbrsr6ngdDsSrfG2vM
dmlQSVDIzq7xyRYdRXGHG0l2Vo9fIOJb6JCIrOORhBlrqI45w++hZ+SupQxkKvQKgIf7vT35bOL1
M8v1Edz2hIyPCU7P1EJo5rr3y2yllfJKp/HWhEAxCNnMNzAkdbukmk9u0EYmbO7ehUndX5qjeUnH
Y0No6kh4JdMDJMsJYxZbPcweb2tUPfFTfzHFx49uMXsAeMwyMGsIsHUwsxecmInUTEwY9lfdWT/Q
k14J9UwuY4h0GtKH1eiHxiCBx3FM/AH+jNVkgKTJSzlyI1DnNYTKRB8uehebMNQl8gtyX5npG/lZ
h2e3GpPiK3B4m9oK7VieE8I5jOmWdEFAAAXtlWaYy8b7C8p4pw9jvsY+TnOECBDNlQ2LmObHYF4r
UE4vLJvtW9ATv8fwVxMNJrIROx7z27UI2c0LBtcpzFwaBbyUJM3JZZHHtzClCbTk+K8hn3oZs8Xo
BciTOiW8rkhiMhEU4akOEdwkKm3Htl+mOAHpsvr2SccBRxXLLRdLc9OSsoVzD1SMPa/WUL18GAOp
u7PR1o1RMLKyJBgbnSQKo763t3Lgs8e/EORgoMtaSxAtu7g22yuJzCmSMweRAZLzLGhvBnr7mkN3
+T+3Kk0rJMXhBwief+YIXmbEf2RQv4xW6rAQnbZNiO0+Sc1tNWXGG5LNmbGbKyGOhkYDUIZ8W0hL
X/AhPBtsDm9+izoqn8WiJJy466Cz1cEK0DxbqDccAgLSyRR3WzMbtqXkMsQBoAFv1NSr3YYvgwHD
IMy462CbsSOsp49gIDmpZHE+N20xIJzRXwFfWdMddJhK/ZoXGOQJL76V/lRWe1INdpE4J584hPjn
wvvFrAi3hrKAkTvAasA2uGEB2EJCK0mxxQGLa8NnjGe6OSL+5kZmBWIA8WYEcwyTz9CWXcdrgurN
USieJ8Gjg6z34UPVYFJBH9GiD53KYc8RpABRTS90fUu/KX7ICvM3XJXWWvB0LuDylQhMWN8euhD3
Kms51xyQreMzJRCBaaJ8whDSrkI3e/UUO2Otli+aNkfdmTBaAEL9BHp76rRK7L2Girq0QcACdLk0
yIUN3YT3EXQ735Q7hAOKCqy4C826NE53LF00wBXjfb/Wz0UbXy0HvvVA59vmMbChNv/ndP6tys1X
Fnpr34nUskvrD739UHjszYaXoUjqSw8dh2i1wFokGsvlqEirBYVbSDh3/ItLnQut/O5FRrCLzWYe
fy6iOfsrITQc20v8L9PkOjO5JRDuOZQ2/b5aWwWPTFQ49zHMP+MeMlzInhY1LA9S0Y9PneM89QA9
zKg/JJ3JEccgLrXh0zVguiwb3Xw2GS/xnAc/aqCQ/Cq70iMcq/Bf0ZXbPLpWQEyWBKYdNEkTNjIt
nEc0VObudw6flzU6hvqQka5tWz/Y+hPIzoSCjiMLPRsdKjHY34XVf5oivhF3GVGwcinUDUKartOw
SdDK4oT3ZM1z9dwl3WPwuyfojugQbMxDffPWJc29FsFHD54Il0a2cbCW2oFurBWBbw1MEc0C/8rY
4MsQJmgKBoxWZVo4dN2LVmUrgJHct37drURQbLOcc6R0zRcDwLLWkTrSsDIEaWDMFCoGfQPX/FpT
HVULooIlS+xsnRrVViCXxznGTtckfdKugnfzVzq0+SGJXRxsoBDTOXUowjOb47A0bWAokqM29Fls
8MRNFhqignCypeGz/GvwFI/016hLkZowWKrc6UEYM2xXJq+Nqdf7/xg7j+XmsS1Lv0pGjhu34E1F
5R2I3omivDRBkKII780B8PT9Hea91VEdPejBbyR6EDhm77W+5QKeVhP6NZHlA49y68dSbVrASqL8
8JJ38BGbwm73RuaKORtsYJqee4O+91L1lJKVgN5eKiWyyPhpB3IuLRwPzHSs6h+BAfasjVaTyizM
CmhYIPSJ1l3sD2u4Y3M1i+jBljRZ6ix6d0PnzT55rv8xjBYpIj6ozULbdVq7VRA8HnNLXXHaVnMb
0+YM8z34eOTbmRf/lAGMisZch7R+ZlrLUmnyyMXsEnWp5wZ+T4NqXKmkW0Ot3Q9LoMjxTKlErfDb
4aVTNWWD9KK1ZB9VB0paNOxPdddZRizM8ZsirYzwYeoRzaraxEahhNpWb8uF3tT2UicYD9+yRjQS
sDzTfCY3SsybWID61tWdqafNMqrIXNHxaOMGjJDjlBgRdwbTVV+WyYnhfyErisZgvSRa2712zfAL
H+TK/r9jvklfghGCUhDUB2IpCzXHTRAa07wvITu4isslYdg0aruQtYIFHnNq6pXloOwMYuMU9T7U
Du5uGtmbERfRVxIN8iy2Vy5z78qtq/o1trpFPgbbdjqGDuF3EY6DRRLqCQFcMSvkmvS8Wk2oQji1
wVhNaZmF8o/A9XQAwmR1tOSCos1XigLduwiKW6Lrq55+64vRjO9agwVbQxEys3CRI7ZxiBdw04jw
mKWfQ1Ib45xKHyKPra3uHVGb2yB1jsaAnKeJSxwGo7WHCTXvx0RjKGYPQ3c71nR7Wxb2Z5Do7Mis
bKlYWbas9Ppnokq9CzCx7+7/I+qIuc6grQBInrU9L02plSxn6rExSCW73vj0UPSwI83cd4mfRVHT
Zc62s1i7UdNfu0G4H1Uga4Naa3OFmgLSYIBXSGftRdd6NB0r5yUKqFl3uuUx+UUrO1yyGaat4gKE
sMrq1U6bbC6yZNpQMT0pqs2F4GqLEcGFSlYc3dZxWtndtEPIa5H+vPrzj//453/9x8/wn8Fv8VSk
Y1DkzT//i59/ipJsjyBs/68f/7n6LR7P2W9zf9R/3+vvJ/nvH3nQv550fm7P/+OHRQ6rbzx1v/X4
/AtBob2/HC8v7/n/e+Mfv/dnecXh9tef52sWMUQ1bR39tH/+66bN9a8/6Uu41v0T/v0B5Sv862b5
Ef76k9rCufl/POL33LR//amY1j88nsPwVIdR0lEN7c8/xO/9Jsv4h27aDtHvNqZsaMH6n3/kRd2G
PEzT/0Hx2VQ9hjKsiobu/vlHA0jifpv3DxN5ku3plm15GmPZn//+/P/j8P+fr+OPvMueiihvm7/+
tFyDz1P+/T3JT2jzKuiEDNs2HEBoyNjk7T/n5ygPuL/2vyg8u26XBfbMzJt6rhlS/EH3exGY1Tqq
lHofDOan4unHabCHC6DFWZjYW3sslZWC6amcnLmKB/+Zk0VArmKuYII0UbScyOjpdgYGsNggKq20
px6VeZ4uukhviCMlK77xXS5Kny8bYg7DIDUBO4JPYebtVxwG/apVpxtkdX1fxRikDUpjVlNVs5Gy
1aKPlVMLImM+hEaIXMjVKYtZbFwcBFKqb7/GomqpBJbfiKgPmOznpJkkcO2RL3Lt6IgkjTx/cl3y
V+Iqf8/AgC2nevhJKQy7rqZhp++/4jH+jsNw12UNyIxOXZAhg+nWmR57p/4FNoNhsKT+CbW6XpTZ
d2FRMdQVY6A1qz+UtaEtiXOpl6qDIsKAq7W0ogUBUlTOQRPg6h/HXdknhDIzCeNY0dhmT8l7gYet
qa1d0ZfBnvAdUtQS64xl1H8nReaTFCbQBXWwpTJbLUn4oP1emWvGi3Q3UZR8IImAoPmwP7tMbQ+O
1YfPsekc2RtOy9QptWXT+/tJCZVj3jGDgutcB0mdbIt0TWDBuDNd7abdIYCaN+BQgaZPZrg2F4P/
PA7arcS0GmgFJje8BzjSzOjRQAHNNmnwwMq0e7TKhOE4TsUZ8NpVVr1FU0Hn3p8syIYpjtpiX4T1
OuzoqGkq36CLVQn1VTwTIhILT+w8n3J3i0lm8DwEIVnyWZG4frTxl+S6vUCGSyXWHfUFWJ55Q47h
3CuHH9+QqAwrfhFxaa7TNNoPXxax8ARdLTtki9DMXPwaPQoYpNwzglnZ9PTOzvXpkphScQe/cuUa
3dlRVCYKtf2xAEk2IzVKjKYWocB9nRyiNnv0esQ7alSZM2F+syV+d20biw79soe6UZd+6p/KqthY
Q56s4VMatH5Q/6o/8HclGNV824HdTGZdBA1zctmxg5jI8asumKe+MkyW8zTUduPoMHNgIUPtWyqQ
d4ZFP2XvERU7hC4BsufGXkzOhQUX+V0jjm4jE5shQHTQ40ZSbGWe9eWBMp46o+T8Nbld/SAyF+EI
6yk24ddCuKxYbJ8SVP9QOqxEGqJVhl4bl4kfwKhJf+wesowbUdyjm9P3EJAm5KREbqiEa2NeA2yC
s2QarJk5baqUdnPhowEFWaygfHiwB+Vse8MXDYetoOHvV6gNLAzaoB7trxRNO4rqx1Yv7aVqg6vx
1KcRIEAivKOwid+DcwUfjZTWLo8+RY6zVQMuRUcG0ZBdDWSNkh7SORil8G0Qn6ldCOxk6zeo32nd
r0tHXSROWCxESMGnjsmrbdu5K6KHWpnqg8GOm1Dj8+gGZ61Hj6paFTEaTyxqEUEN9cGhS8fyb00c
MR520p1W4SFIExrQo2o+1LmPZbU9RVa5LVDzqH33ARnzkaMbIftUhrkoxufaQcdt2DN1EOXS8ZCr
oZExZkkc9LRG0c+0MUzf3EdhzjxCcSTOL8RU0PCZenoq8CrWar83QRiEAQItFaBDUzvKgjI7ex3U
aXNg/lij1BmZi5vSt70l4odTbqj0SSmbTCLALh7u7Lr70PRgWucFIg8tfnMD9YwbeZhRx5dOHGAV
IdtRuxvWBn5XK1UI3aUc0nugz1JQBjiOES8LLV8nU0kEJM438A7BMmyUTYQWg3QUYLttims1GZ89
Raw1wh5W08Son9t7Ma9qFQ9VZe1dJX2f2Et4JXXF3jeXgwGfUZFDhDPgxYJe5KunuomrpQFfdxF3
216LD0mQh4+Gmb23mvgALvISoE6JsilfhZLyJEO/4ee4U5Jx+Mu3yUWFIMr8sUtG1HiG++EWv0g4
ZsM4laAucPDrSrNOrfp1CNFVIAjZ6TXzTSV0+uZ1gb8vKLd1DWtUWA1jnlnFUtR4TGzTmCcThvFU
mJCpBL1Lon/oSS+yABeNwHYJr1LKRNprxHCxsFAKUO0l4YCuBnvQGBCb7t1ExEdlJDk2ZvUtzGY3
qF6wzPz2NSPqWtO7bK9D25gV8GxQAuUfdgfqwxybE96IYuYZwzXRcVHLVkmv6UwuNdKrSlrnSlg8
gqy/h3ikYBQg3AIZ73NC8CejDeCSlb1Exk91xpmcVd4eh7j31opnzTulIWU8MbYAbbeFEk7LyFal
BX9Z5IqQluyNqwW0FoV1sXJjjebgomdMTZnMrB5N9s2OMsI3ToNpqw7Vq+9o1XLS5mkmKFNRA0do
xNY25tQcXP1Jb8HsK0dRecQfKomxUlyovLn7bFglGR2l+0Sh8AOF5hf0LNV2MPQFyVNHLbPLbHSJ
hKZBHPAc5AdBo+er3CymZc3ah2JzAEGGxnCuiTfaMu+G2xwT5tooF7/ywWWCWUm2wciFhhlvJg32
j+YLseFS88im9aIUuhgG8MJeNhYayoDNrOOw5bRahnt4E5gxKhhy8XTN2N3MgCtnC5tmI8qneurm
gXyk31kpfD7z2JpPtQXzSyDaKT2mhVY0LAaAX6C/eRkQrTDSseFXyfZO8lNdjt9xgAB1yscf1DcP
pl28TGbx40S0Yzr2YITqvTiE6rqxNe89eLt1SjWw7+BgdAMug94cGA4dpGaM6vgA+vg16vbx1JwV
9KCivqCO/ugsyq6ZYbw7qJYqTWLcNXwYKN/OgeuwZ7fFVacDNFOO2PbNnKWHOTI4hYLOjB+eU5sZ
2YuRGFtUZym4ktELL4beIZAS5sjUndcGFiGcOKsxAxM0xYIUkOw7GVE7uhlRarmA3xPixPHJabdN
RJSZILwC/sRMGTPq3vOCvqqiwCJ0B76C0KJ/lVNTS3RqnY7yWBbK0YqrbAFPaZ6pfPQybn6JelbW
0AG3ytCF8zozv1VLeVMjVDMVFgDdHv0ZcSoUisc1keWrtsRlkaJlk5XgJQN5RdEwejF8ih+s84/p
iOMB2U+hQ9plhsM5GT4J4bzBs5MjuSZmxO2iu/ZYOIEUfXdDKaIrDuVY2HMtj7ZqB+8rAaXDzzEm
HwYb75hlqNoaMs/CIaJamyNzaQaGdzhAW4NYpgdP91/MCLtcRly1QY0h6JkvLNi6M5iUybyM2+em
8mnL+ss6UzEFtxT/yCUDUJoug5AjbLqmiQ8kOFbTGndYss50ezOFKJIVk34FrdRYwYTZ6Qjm8Bka
FK/KkdYE3PvW2UDpppWnWhSdhrMPEzWKRDdLI9ZXnriA9SItpifEiz5JQPwShNtsVylVuraNcqvA
0K2dh7B235F2fYDtpVqSF0u1/GWlwiPJgX3Q82xYEC4Pa9iPT6CazAC8IOyXTZK5VBKBMo/pcbLy
bdVw1thSQ2wfkBN9DuEI6jR9yjPIY07JDOu7+ldgUW8kUZWLRzCSGNmTYsaHUU2Jcg/fqyhbkZXX
0C9hUVLA3INVPms0c6vi2KPiBddCtMfChNTW79GzHtN2erOK5CsI9dcx4MMbRG97efXUsL9apQ0V
iIDRzSR5jmo9RhUmc5WmAisjyakI0wD2g01VPKsSpM81cICayAsW/CxKg+/YIoq3TH/1KU/ntf8K
f2k7OpiPoFe1y4j8uwfHbrOXoHNYQIhz7MO4KlRn1kRse6QChM4Zcm/LOtcBV0kUQwKpGkSvcheE
JvbXZX1LJAHC9djq56wuF044UpGvjjFHd+5byB0VfQkEZ1jnxKtrAd00FnI91/tMqz+1jjTiBOid
qkEwrmNthYvoBY4hxhy9LliDoKMCRMACA7uVqQ3FKklK6hFtmJxFUm6nUf1xtTB7zinIj6A3iFgO
8oM6FPaTn1PDAmzDIKKvQ/3NDLLoWPraOkdNsp6UaQ+Fzn7S02Ib++Kpc6t+q9kt0iYyN1wJu3dC
bPD0VlD4RCUG4pRkoRVbLrfSXsG13bQxrxaquswbzosiCR9dqXyti/pSxM5bVvNSxKEv+zwBE6Bt
LYP2ZkyiFZXFNUPp+8SaqIc9B8uGMFGj3epxcCIBlE1HEtJLtzAgYgGONO7iVumhd2OOhO4vdYEJ
PWA8bSNljgkQQoddnIpQci2l2mlc68O2z8zXIah20huUO/bCs/KnWM2uSt489WDDF5QK4SDm5x65
7EON9ERMxkGY5FXA12QObmkLWDUeZeG0T8bYnuGdnDTdfMajsaNDjHWxhImmPYOkhEofJHDyOeVZ
u5jGoq+6xzjvT3hsYGgh/9aOWZ1+oogCPdcmO51uFbMIGdUFJz8so0gQAsHIdaAaWs4as704CCz9
ilQQa1xlmYWnvD9MaLh1DkuCwnxgOtM6GlO5rywLlM6dUvxW9SiLoAtLtog5aO9VaXGJg+hoRmZZ
Bl0agzBcogtlgG5Gd3jqXhsnOYXmkMwSE4iVEOpcSfFXsI9mND6JrDxFfrdrqhYYR0KwazK8VYW+
FTb1uRDPS+eHhzQaygeWl7CLzF+qMVyIlvHhKlQIkw5dcyvCpVqzIQGRgXfZZ8+ThOFHkmNi6t03
LiWMTpPy1mW9TdMD9iio506VvJ54XCumcezb7MMck3VXUSYO1VvWW2Jmp+3Jc0bYbFyhSVSeiMxA
NF7toBW/sVfLZJAeWVNQi2P2kEr9KiiBsvH1UamQIDQ1+QI05LzUBjxIDvNGhjlFWMduSs+dR6Vj
tBdq3b3GDDa5QQU6ydOTaTnh3NSUBtyZh8qKkY9pz5xKYgmDDSP8h/VphigK3Dx7LqzKnsVAlsgT
QSFpmE9W4Cx7qXFRrSmegZpgD6vvu855I7HxCPCjHvqDTrdSjiJZPX00KXoFcCbLGuDzDEoCsC4b
zlhkXQPFOvQ1BAPVe3aa8gBIg/DC0VdnVjWR/OeyVfIeCX0DFMauNWRIqUHeoVBzVgOAOxUpU5Xo
0LXoIOaGIF2iCbfwlkRRLBjMoYvmtIkEszuF8V0saH/ZrbotdSSIPbkXk+ULGlnjIwr2pSXPMEQ0
S9tK52lOzdTnmskc+rYIJq2RoxH3tzqrrvStDqoCRawu+lOBnFWlSsPZYyk318ROM/TAVUusLPat
gmszJwKByjsZ8k4OYd0DotKtC917A4MDkqBcGlpPPdvZt+XwyFD6k3Slt016rPnN4GybSmyBnZQz
o/M3CGOeEgt5WhUYL56LeaJ/NnTKwa7KN6V0rG8ygQ3MzkawefA0ttXEDJQ3p8DzrRl415PT6hnp
L+m+BPOtcpBdpkMkFcpsamNWhtCcAOScFZgGyHYIBW4Rb9XUOPwKz003yqyv4l0IjJld+o5stefY
yzYGVUKmRNRcxII1FnnkiFM/MfUR4Tw91Nn0HNXNhY63N6MIsCwj+qZWtQob8y0HFjgXjN4oAPUX
b8IoGBLx5Gsm3ho/OhWOsjdaZOoXe7RvdHv4Yv3N4EN1offP+V2dyKrxkNsGHz3J11P+PIp+DwX2
TTFpdg9YXZKYIrlnHfSy/SiC7MXyceN647CpfZZ6fvmWZSFI6A7GmQHQnJAFE888HR/DRnMpsAd0
frSb0vxNgcMHFK055HWJYFgJDkUOecz3x92o1MmiiaxPqImYD2uEiSFEehg7+85tHht/8F/cXidi
DelSQ649OejNsixYjsKZW+l5uPKE1mxFoxJIFhLK5qAGspCmxDErXApjMy8dsC8U9FwxXmJ2fzPj
8TXxLMRG+ARGp0a9H4o3LLCcDrZzQNC4H8ZuHw10A7UQhkM2DScnh/8Cmgu8Q08R4GXAJjIbFJ7S
VRE1x8TxeBmnbRCn5yS22AUbNPoswikIlEfdUiHgzg2LXR0EIKMPDswvlGe4gMzkB0LrKiOUxcMN
qkelhwy782RTY5nmLD3DUxVrKABH+nOes1alha1FPzXWZwUo2wOsXVm743RNbPYs+qK2wf301q/j
EaZI78fvRmXeoEN/CMsORXcyJgt8mmgdbVAjExZWMX3T2SgWpv8TNughY6WjPFSOr4pP5if2tLlj
68rMHDFOQaV6FHZFojAhUxoeAZIDJ7y7wUKhWQd5QmysvkwWnd3RHiKChSy2cdZODu0WFXoV6uba
TOeoddmLy+cpGo5i3vOIXn3NJBVIN7KOMfeDbTFB1Imxz9LxbMPYRPUnwEM88a1x96qTSzLkmPID
Nf2OCqjBrgcZY9eV3x5vZw7B74HtM6A4BUMr1orT/ZVqpNbMOiCQQ+oDY6ju7s9Rug04DBwwGO2b
mTOa6/uTkDdy0DxKCgWEOZQmVGSUeD4Ii0DZLHsOCsZUP6WfLKq1LT4F+dr4Z4O9bg+fDgDKB61z
7PmoP95fO7SnHyVFyOOEOSGUDDIO6shqkNeuq1zu94Go4VBhoqoJ+tcYi7f721NBBQBTgYijggcK
3fTJHiOfzqq6LFUxzqpeWZQmYtouIeSerQAKRtnA7vWN4jissJvoBxDbY6TAt1dyqAaZDHCZ7GBY
GKOOtinAzNHIECYHUrgYO4ukuVpf+YHYZ204bzQKReRQHwNUnvD7glfTc96VlCgKLcW/otjOL80J
8MJYilS9hdE9IJCoWKUBRaCRbKPqN5E1AcIoVec49LQvHZ8loStai8GkWqKDWbOxdD/GPt4g9V1O
Md4XB2r4pu2JUlegk3aUIW0ktnPPtujSpTtdqx+HqjXmkRc/lXZ68gOVBZUPvUZXlHE7KLW20ifx
aMUSizbAsfE6wLux8dQoEUFemmLCHuvpXUDQjnK3XU+d3hrNnhAPDc9awaa5KGT8cOu/Mchj85hA
i5ksIdjXAbdGV/jYjYTtWoGY1b/jsC9d/91qKIqDMvguPRdZsYpCpwAQRxmESolqGLs0sjHZ0y6e
GRolQAeg0byhBj3vMmuNcLGcEaEwPPQdkA6nyH+QWr2xXQhmeQS6Qs+7bzsJlUMTGWsH8/Smb4xX
p+gVhAoiR9IzfSDKCFewfb4ck3VaVSRi0yrUwDPl4DUcXsqPmKuUalOJ7Cvxy3Rpp6O+dTL3hkaT
QbWKvvoYjpzdKxeqFMYc3uHWicd8x37MOHZMgV0mPpTcBT6PCRc7FVHDoUgXzJVb3H4WzvRIXyiK
cU6M8tD1bBZYecE1RiVqZOb0kRikbcaQbcKhWtIr/ep0GfQdtQez7ymoEScCLJYquaoKdtxFxmZ7
gLYFUXZehuabMdZHn97+Kqnq2RRE73oKVNoXJcJ8ND0OMxXadyCgLZvI7rPx4E7oqZ9u6TzAF667
dVtyUwWtFjxW/zFU/pLwebr15qgsBqe7YbVEv0/i5dIY3Gke8g1ZmrspiDG3zQKTk1+BRLHaDTqI
vHKyWWZotyC0tB2iK1bzA90VZ1CX7kilpjPiZKM7GmtoXn5AtvOYdRC9bFuYMy2Rabxj/2mSTjsn
x0RjaEWFJNxwWzr6qfQT5iZkcJYOlVY0hGR2xZIswG3o+848UIidzzXCfGvFerXH5ClHO1wpxpUA
hIv809X2WwQsfhhZT+aXpprOQjRPkjaNU/qslPQDnHK6mSE5abADA31803rlpynGK1yqCx17xYy+
y9S+UMufp2Wy72yuhaA1Vn4Sb1UreE5IXU/08Tq5085ugrkZMj/y19mC06gxwWqR9dXxyvArv7p0
kUXFpTWVHwxCX0CqtuxqVkaXXuqaKqHQ8y/SQJrR+SpS9Yqv/suLvCWMrm3U998G780OMRSU+zrJ
N50aXtu0vyoL0XW3ujNIvqHHnww3u+puEwx6xFXKp1as3da42pV859Z4zvLiUWcEh0J29YVxSQvt
ambTucsZZJqzaUNf5w0Vbvwm9cnjeNKh6Be9+2XfHIRsg36tnWHbDcXs/qaz3mdZijFlnHNh/sgP
qFjmV2x5X9G0aoLoqouNYpZfQ5ZehJ9fMKivY6FA7lF+M7+4kGnmeOGZzf610dkexawdtLR+kr/o
UgvVVbMUWXzFj4o+r4qvDBa/sfbUGO1b2GIWoY8KXeNqT+VvIMRN757DPv/I+JVGj6HjobodPjpF
AUOhfE7dGFNccFUq/Vp4vJ5nBrx5Q0qzwDOP3/JgyAOjVsOXWmHMHW5+UPwqmfITe2w4oJTmlfKD
uHOXFfpcnl7TON3yPr2omb0fUFLI+8tj7Y/GNUDYFyXVS914P0ZeXKwKcs8yAJpiJy0rVp69LD7s
4OpE6cVuup/MthaOEx/crLz427wobvI7aUa4q76zMmnMUz/HkyD/05nJe98chhaKqvwddwwA2cTt
q5I48JgM2uOd9oTdHSRJu0mtmM1Mht/D+5VfpNXkJzXgtjC8f4ba0K8Ruwu9C09dzfN7us5xNV4t
VhqjO13twboKTdxEG++jAIlYOezCBjMBnlJPqqy0KrvIL84jvDhVpqOa+2f4E4o33lABXQxXuwp1
OlcdqSmF82gPxWWiQPIQ5/pZdCOVh5x4F+2aqbw6AWrkv7FXs9KLk9sv4Pep1LGKNYq9B/DFia1n
w+RzmqzmMr/+DAGIoSm/ikBA7iJHg8i38aXPz8043Bhu+YJr9wcwGWXE7sl1yl2PGZrB9ZIONAU6
1/9pIu41kWvGBHVIzfwXMdxN/tFI4UQZvA+ipaiab/krxRmuDtdWItgB0qjFu3hTB/WKYh3F/dTd
mmqVzjybvkpJ4c3Th2tvRWcv3N2PwcDJN47exdfAwFrvsMypgWvH+0XgtcNZD/Rbn/KN6Oaleh/p
HFpBeJTns9JZX5HNw4nZvrpCPTUtjgOv/FHLAtCbdu4T7RrTiY28+jD5zlrqClSuTG/kJB6WdtC+
m564qX15UQwagSEC2W66Ka190Rm8aEPstfojB/OTu+rVFPmFBeVN9NElECj6k2KVljpwJiqFE87r
up/AElrLsi62kcL7MjgNcLCTA61fy+gcF9OpCk7txOUIZ0e+O1C5r2V+wLtKB/1sM0ykSnLBwHOV
F04VlK8Z+VjyWpRvSr7vscDhU1jzHPmCkG71fnA3ZYWXhGgMA7Czzj5PDgBap19FzdXQga/2+7dS
OfeO9TUl9DMyujl/jwv39wn54zU13+VbdfGmWWO6iEYK79zH48gPjfdIkgJ4WgY1xouYcswU1Ccl
pHcZcq2lKGuQbBONeg1AwdTa2WeY0HX1qkN2DYc3+d+0dT6C+GjJEbjw/Z9JGa5mhfVnLJ5VTdbx
mHtMfSdPKXk7Kwmu7MYGmZK9yF/cz9wuxN9l2V99v3EM71fApdG0giATeb7Ss8OyQqRZtNB49vtL
yTeVeNWHSj/EHM/Y+ufe4B51R73Km2yGm4bDnbQ7NdI/5X9LyuKw1GvmP/kII5h+87eME0Del0je
a08CA1zUrZNGV+I+6yL9Tpg+VCamglkSC9qcGKAdKa0XpR6vBt9eSAKcqOK1xmk1cXYqpOcFVfQq
3+ZYMhz6TIZ9tcDrv5UXPqGXeBnT71hZBv10Zgjg03S3KkT0qKEelxeSvO700Xw0cxsnivk+hde8
MKgADDfX4vKzulsw8SnptnZJ+toG+lWOSfh2r2kdXHFS1XyBxVhcCCm52b4JwwAGErL/iVW1tqnT
+Ob03U1Ty+8h31eO9yJ//Hvc4At13GKvIJ1Tev9FN6OrPB10WAM6Wh9O/M6qbgcyeW4wOS5ylhNu
+YuEEB+x8pxzcpqNuMWhumqyclN40znIyt9RSi3D5rUTxaVMLVSK4aYLySAYCaUnY0qNrQGnyNwY
xhrTOH+1Y7Zmgrvm07BCXqzP/QTVecDmhFZss6qqbEPli1A5B0IFrgAEDhCLlPqjBF9U5eImz+r7
YOOkzgVUGid90D2PnvGhdvF93lS4BpxkulmCaADKUZZWvyUVOu3a/3FSVixNn21CU1/JOTSkC/5A
fs2VUMv95MfLoBEvclbsyER4qEsyiuvwcF+NjcErtF7kSs7aU4N1yMpgYsFGpnw8VPJMW08x6+h/
XfhNO15bN9gPlIJgFPwkavDsMYTIYaRKx10G/1i13J8xN5/ygcUD95mEdi4yj/nEXbWc2vK+93Xh
KM75Uq6kysq+FGZ0kcPlKBZO89GW9atcAMjBxotb8iuxqsq2THm4f1g5O4YTqgSDNFJoyHTUnuUq
Q9emKwncrNcAhYOWlAdD/pELErm+bDctOEqgwBs5UslxxOO3+G5fRqwicrSSw6R8hPzXami/AnKm
rUaEMPdjbjbIH3wwUKA7YNVic7rJoyjXCz1SO6+jPwXY0ksu90VeLweKikkLKBXvyGfWMeRVk8hZ
KXOHD/aDSvXSTmAduAhrRp37YrFvou/+w5qkRFfPGScnLtTgGZXSt6vtPCP61JSdXBhFPisb1sdV
2N9e9QLDOAOG/KU80FphfZjuXusf0b9/0v9kJdndF1ByXC/04bWgyWyglGcp8u+3LCcYC+kOAXXB
s+rmh4mWniHYCCcy45b3bevdC3IPjMA2ct5ynMeSE0V98yqXwYE7XNldIFGLZoVACsCY1crlFNNK
oBuXIZ+OZBM/yJW9XOGbvnsJGg7hcMuVOUDok1zvy1um0L6IMaPSCBKKU5Sd9X2F7BHY4np7eaai
zL1vD8rJ3DPtcJq21DS0rfx96zffA88qjwTtO9PrPoeG0VweHYygpwSJm3xzRZM8FQWA/oRTm/tm
Xkjs4XjFMvZNSW2acNorxkHeJB8q5BZ86N1H7NzyKQrdoiTeS9buFRfShQzfTQegT87dvtikvHmv
7Y9RGV3lqlvOoiPIttDLVkYpz5q/l/y2rLJ3LNQYw4kExWQ+Em2kHhxKxI0OQXVin819ayV6Nsfo
YuMyY79z31vJzVSWfAzd7n4u+tpZPnNLOTGHVylnebkVG838Sy9I/gyqg3zYvy8tv/sxev9dXuHy
ro3T7KcJbz7btMFpPunwaq12pUM+w19+aF05DIXX0bB2WCaoijPSIBVXLOvdLSdIlVRUWZmmPGao
42VWxWD4JaTYYAP4Chvg/f6QagyWQm92o80uwfx7oTASsJSY6bNcOPiVdV9CuxHphiyLtIjLrojk
NCIXw63qPWhlfJKrbKG8tKn/Lvcd9E53XZndx8D7olwu3PmyPr34+X5xc4FPbnBfYHfFakj0xxT2
t5wU5K+rqcZifpCrarkES/D3ApBJ9WMfl9+68ij3Fk3DM+Z8aOHVL4n1JQqCaeSD5Zqc5t5zB3Sq
QogA8U/+muCza9OrLz3GG/kWUP9yCTHryDG+KieGTRAT2rqlxGx60TWpWfMw8WRN+JnpX33Ozosf
B/6FQ4dXqCIyHiOCD6YDO+QO2MC1AWDxgKfsaqTjY5Alczm1ykVTUOvPLlON0JhemMEG472toAWE
fDh2bgYjZV/2y67Ut3J8k0frPnWoBawFr1rAiKHexNcz2DonUPgKkuZGY+ia19pez11IrM23vNjk
xSgvJrnd7WlUaFn/UY/6Eb7MDAfgDeX/b58xEIrusxq29xGDPhebFPbIctjDSoyW+tvp/zdH57Hc
OLIF0S9CBLzZkqCnLOU3FVK3GgUPVMF//RzMYt7Mi1CrJcLUNZkneSB97xD2zvH/d0yfGAfMEYA2
+eL1C9cX1fqo4ph7ziEZrw/M2tivN2ZI6Kk/6svaKq0/6VrktvYdWw3A/PQmTa4+/7+Rpqrc0uI8
r7/w2oD9f08J/Wbo8W39Rus31NNwnqCD/t9Zr3OBrLORl8brn8lmbgB/zv5KeWi66tvZr7fQemys
l3g9aCJP7TJNbUI9UibLT6N36wVZL8R60f+vf7gKPqpO7V/mwLj830TMdf2Zg70J8TD/34UHzRUu
0E4n3t9opjkbsi8rY3W63gquILwCG0buun/XKr/lrlr//qU7tT5ZAjzN69m8vk8DfXNtZNa8D9cP
MHXt98n57urxu9PWd+rFBciCta1e2+W1zS6Rd0V+cC3/b8Y6RfCgQ3RB9ZNS0SF6P3UmLzDe+RFH
3P9XanI5AOziunh3omK96pHPzJm2fs167Kz/nqeDU0efAcWhQDKm5XBG1vyHEcB38rveJojZaQcd
iuVi/qv4QZO8Y/Fvb8lXOFb98Pf/WqJG17Ko8dvEjWyKt/Vl3TbGW+7d1v90rNE4WTp8Vx7rSCv6
01cm23KwOHb20SKx3oYN9EQM3GUd5qdxQD60cBna0d31IXq8Bo7N1mvEx9Q178i9GXlaA8mRonx0
FIN74lasDbST/8sRZqXJeDEj/DqTXI44+TFx9g38dqs4BwrCpJhAzTvJJwTyi7Hw59k6kb7mg2yr
yx9iMk/MzT+cWaJBzO0Khf5hafxn8i3pxC3kSgp0mYrKvcM07iDb4KULOZeoQettWkSv+aSAySTT
9xh6Scwe32elYzXnMjj2o45uMhrJNxXTq2faTCJrcm+Z0etrg8jzImvGZwzhEiaD2BpJ6Eh3s1Es
X+OcsGCqGS1QfOwTq25jL5sffKdXuzRNsthEQYiKOOM9IAasgP7I956AwStCRes5d2Equ39RMb34
JQmSiQJBjmIrKMitH0f53XQMWQttneZmRl0nNQkdns2k05vvzNZ6DStlbPNl+lEdL30PVNimQ2FP
w9HIrW+OrEMWpCEW0H8w6Hya0gTn60RwK23HIN3PAdTopmSvTKV7yho0zwn0eBySw4XVVQPCmPg6
xJR3md8mMV6xiJzx2EVZZfZTuEsEdO2KZQteVae2hi29NEoDNV3m0GvRHvL5VAjVt3lryX1ZzkzZ
kWx2wYeZRcPO1tl7y35k68ZM6N9ciIEI+5oWNF/7vgzssDBTY3S3jkOLW2wCYZ87wSMavc8pcdWm
KlbMnvMP+PxRO8Ehb5DQVFb0lFMQgPD7hajAvRIwZEHQFDdV95YG5mraS3YZlEwyoctftEaPpgDO
7aX3fMNs29Lp5/ljKOsnFns8NR7hWaEmT8etn/1AwHhz1JH9hhvT6AQny+5eoeWIbTHpNxPtOqmf
xrYeAlAIEpZ677Exq/vp4uhgVRSx7UmmGQjvnzCy7pjYmqcJTdce+d8ZwzhIJwnOMwOgYr5MxGxv
2DGzVUcs5yekk9rZXeq39saYNapNIBSbzp73vRF+dFko2UMSV1bCZ0hDDyO2P0DdPOSV2W/SWV+g
8UNINwsWF4zpQy97LQU44mxBF8D05OR08r0r9MBl6iHk1tMpCxzufM2wVSw75NvDGa9yJXz5UrBK
yZWBXs0JgLIz4kAbrP/kS/cOoO9oJEN49qyu3knY1aQIbhqLSUvrEjjHuvFi9fxqPI7k4a164+Wr
mvOGWPpJ7wp0PQDU/DuBPaLW1rvHygm3TISPfiZvz4Z2hRC0UfZDlGLotZjvyCx/r54mDwemkiYx
pExjxEx6pux90uXd4Dyv+UNNTeFRhiTsqPyELqw6zw7mv6qiSwwJ3vTCLjgMlj7mIgsPEYrlbW7a
2OJJSAnSHixUoO6SKkf3Xle/eZ995X35luuF+6NEae9O1X7U7CAjtv6D3QRnp63OKBZWWNF+sgL6
BHsm156tetw3DXKOWYzHxo1uw/zst5F3DhUNP+Z++1iE4sc3zfmouOmCvnyBANmf3SQ69qrLLmnS
Dqjtsktdb4vFHWi3sUQgN/pA8P5R3BjrFTuVY+cIQvY05AXBw+xf1tf9wNAobUk0GcAb8qDDfTZ8
3HjLsh+ASaHJYJe7BkUoSUZr/8vPfTCbGVKZo9DLNwgqp1K9sHeLtoVC3ToNsTLCkIUTaLGOYN5r
0xFWQp+MbOTgdhGfI8n1qEAmhDyLE4cMoJY8dsb2OVGEe9Q+4GfI6KQXGd1JC/1bEjy58cf2T9si
pkpuc+Xd56FJ4TKe1noEmTql0QLCNNizDqGxYLrnDOXPOl0OnRcCUKb8bR0b/1/OrHXmUJjHKClO
wxD8rIXIOvRY58sGGlsK4H5maWAf1r657+q31jzrxma5FFzWxmb2o690Ht4K5i5ZFtxb5kuvwus0
imcX9d/eD/rrUv6LdJbdDc5ww/SC/SuT3q5HUuDZ5XnxHZ4scPWXGUGOYJ/MG5g18oL19IDP3StB
ymS19+RbyGW5eoTk+BfggvUdAvQzGYNylaK/ESF/RKFQrm6WgKlaznZpxc7XzX7x9RO6OvMUjF/D
wsKmRWMRJP0hE/rqBCQVem16F4m82416/kU2nsQFxJhtm+u/mbMGFhUECFc5/Dld1no3uiCi/BR3
yeQKqJskdzgtAxQgBmNI3tLEZYaal59SZ3laTIU23RicLe+tfeKhEbDR0JCjtLDr7w7t7PMfjKLY
YM+EGYKJGIjP3Y1g2oixoI4OLVvuk/40dVm2tzPvUyFTBhmEHGLBlZK1h6nhzNKrPI4WatNh7N6F
XB6KHSKJhgRZWYoXf/b4rBrQAsH412jQIyaZfp8l6kC9KnNrGLJpEsHqZbuXRvj6XSv7sGUpMduA
Azai85I0F5P3UJq9rq8riHIf66WGf4ukjym86oeXIWtRgBOmYIUt+a2teqkmETDnB7BV1tHJ4U21
qceHTjdIl+owNiznf7FKGaf8VW0THPNU9hhI8Pf3nWPEeRfIHYiSU9GGOpZrGJUhrHfsVxnS1vm9
cIHAeoYdxIt57Ri2HmTj3kUuM7VuGJ6Ro/wLgcvsna5FUiMIZl+QjDVetJ0c1ClzUI3xopfnfgLD
RV4lt6PyYq3blegzwGtfDD5h3OtOmnziTHhqddHvSLIIsbgMcMXkrQ+RORc+al371ppaM+6DOaCT
Fo861wlf5NaWQbrzbJwH/OKPkDGvogLggTsEbuhAwgTpqzBYakjYJoXYIg+G4wnYLxBZEgu5gemW
AGLgxTkJv2lE1GTfEWURwLzEkpMgCTCO1Wx/Yekma9shzMwK1j1Zt5AqsECXEbmB/4GIPvJn+TvJ
8+JBk0w0792WrErdAoIZfetYG8JgwkE0wrhcYDW8GcJ7DMYhj0eTtXnEx9UH9rOwpjTO+/6HUKBn
QwiFuWhVtdn6m20nnFNRkZ2Xc/12c2ngzhG70cAo2nJuQco6FR2o0Np8DRbU+a1K6rgnWHLMQWOs
6jvbJoEsSKbHwHfeswR6Iz9tsPV8NP9KTMhUEva9sAcyBeW1bOcPN5uMvdN4FzzAaw4nVPrUa7bC
ZoDqh+390oSfkc3fTvH6v18+7+szVxchfLkEJ9c2z2NSDTwWpRGDQoGdil9zj5A1jHPAGQ0Pkhl1
NxRWEyqsaXlWwjw5hfVYdf7wjBz0z4LG+DR49V9whdJAFJi0YjnwUge3mUCpUw5BJBJ/XhIURzUZ
hMurLKZaGJuLxkrKV2/KCm5YGlBIDNUhxXygEkKgR6Mu9qaJ9wViZnuKzhC/bo0N8q6YR/DlPPzA
MQ21TzpywbBsod0ke87AftYN8iX3vONIsRR7BiMrMw3OQoQrd2w9RMcPY2hOS0opkqmQd9eqFswJ
pmqIkoA6tWnSKZ6m+S2BnJUFmB+WxD54eEoLES5bkIbvYDkG5Dv5o+YTjEuHepX9XbxM17nqLDjw
6BDC9b4zaZScis1iRLK2NWEyBBHvDEghyDiW+3k4ecaEhOwyN6TuZUCkTOl0hyYMtrm2l/2cGby4
RrxC5kiBoUAQZUNxFhjfAn+Nl0RCVZuXASIGRpM3IWUTm4+BVmqXp1RhWd/uxpbnewRQIdhV7bsp
Bfqy6s1BjM1TcZ3K/K+0QWx07DgGZqaGyro4iaTaW76vOQ0KtSNPsGa56bH9HZJdA+9oU7Y9UyB8
i6VPll6l9QIvXaAhsgo0akoX9ANBsnXbVTfTSwytKcfFHhUsHXRwb5vRW0k7veHTuXREdplJ4G8j
T+Z86DUSNMPKYgcFI6mFfnHv9NFN1dYp7Yo/ox/O27Ab3mbSd5pkQnmGbY64xxTsWRZ4e2ew1U6V
8BhMKh+imtiTK23sSuQewtGvnuu9gSP7WOtyDdSKiEnnMbPke+ZZ+yaDzZz6GdVwSHaMf5Czr3dT
DfA4G7EHDOLONX7Tru5iK8N40liM44LxeZbBj8r5HPP0T2r5NoL3c2DTCGXaumEEunKsvCI1ekxY
0w5oH4TmBZw+Gcgx0f45/4Scjk3lcW7k9wGEKE5f461sJ3PXDsnzXAVAz3tBBkiFwRwSV5XX5KP3
zpMzRWuShEYrnKM2LAiyBbv41+LPA3HK+azynWvMFzAorI6F92tCfdwmxAbUkcBm3essFun0lnbO
LbNA6PkYbDOX0I9WG+x4hEDZAMdDhoxOo+HeR30zK+efofFFBTVBOB0dK6Aiz43zyLwHwrPjd7tP
HcvbmBXbv0JmWIimNnai6beKwmcoZe2m00Nwdi2+uHL2NpDiZFcjV5CZ/o5ayMiZWC6o/picu2Tl
mmFqbFVC1HRvYNDOAhvhPioM1+qOjmk+OEbFX926t6zRh96OjqOc7k3noSu3jW9/e7751xy5rCSn
cye1YPP+FA3wjGIcTn1RwuXxTlgNxDEiFkinOZOQjmVXlyVnE7I8p6W/UblLW8IaA0KoM+/AAdg8
wz+BX3+FoGZ93oWxG+AIzhB3zbRELe4n3yZPMW9bhBmq/wLOzEFrEu+IvGKdYbxNbXAfDv5OINDd
NUP7zgzpzs2vtB9bRF3A5xD5+VyWSXZnUWXPZeRxSqIl7duSz9USv01h447oX92wetZDzT1gDe/W
wpLFfZ77Yj6JPvnjEAkc2sVKIpvuKPaPY4mki+L3PKwTQiMU1mHI5IeZxAt5FWfZmjdnFNfBA8rr
aomjw3kkSAgwAUvbPCeHzvNvmc5+G79XcWFB6rYRr/cqr5Emzte5qZ5T69cJ5gEVDCMqo3PxgFkd
lB1ZXQ1CvOeWEKBIR4e68xDdT3xhAcDQSrhQFoygRNvAbeoQpqUg98M7pQx9NvAbuAsq73U2qRpn
jL0xMogQBhOZEKlk3GGzP+zpal0uAhwJtXWRS2wCtImEQvZ7AOBfqUVmTFPmyC/n58oPb1PSKCYX
9k2F8k5k/VfRqX6fIaSvGjfcVfUhMikj83l1n+Tfjcb13KzWhhXrJ/wrDmhaLJfMA0TzL2Yb/Jkh
fE/eRSBiwcnHWdZYF9vssJUYvFiBE5RIJUGq1824sRRBr3Jg892bvE3NvasnA0P/AGQLFzza6nzf
gm3YkNS+zP5dr3qsZgHlZyC7J2XQ1gSudT+nim11PYzAnsiCG8bxqakw5qTQbva+BVWnG9NjwDBg
wPFyDihq6j4bt4ug5AhH761Uw+NAY7KZEpptJ7dRwnnLvsYcZy9y3go/fSqZp3SR/enWIfZqkxT0
dqYTM/zm2U/yY9svjy6YrqaNRFw34LZXaFmYAdO3uvQTcw2ztaHipKiwueptMjhne+nv2KdweyDM
wdSfvSWhsSdz+xyNGWctrdvUzXt0zioa2adLIpO1MpKNWatviBYYWUEfYlzHnz4GBmXbxMwp5U7D
AboboTnnLXGcOdpGFLqYGbOJcY76dQqcr2ZC9gGZt5t2fvOYM23Npou2Sg8fImy8u75DUVgg9fSX
hce0KD89vbxjtCJvTvGUlQVCaelRanUuEzAeYdawY6+epmW4OMSO0IaE1VNEdMeWrAbcpflaM8M3
Hmd/jomhbsgDBbraBFzpZOn+kdF7CeQgd0s+v1acZPuInFrHy2A8t9NTPwnrPKxqmrkV//yGaG9V
SmIJK/YuidyooRlj1o5YXiqFUc84EW+mt40NWNXVeqdnuiVCTiay1VdEvzUNfB5q2Amqtl5E3qGs
vddyqh4dwJTIoAeaB8+EW2iKj2HARdR44OtbDLUcfUG5n/fV6JpbMGzvjVPf4cmitknUX41no3On
BO8ww01EeuBHq+mww332GPbROTIiyOfmhnmMgXMrvHV2qxiKZHtYpV4c8G6Gf9BwmiQ43KqeSAU2
DFWAMcXz2QuZy9No42ZfclxRJEkZtdrboLHI0J7QyxMMECSkQOXkP9O9PQlGuEaBCya0y3vDqU8G
C8FNBVsX+BUnoWqNFRRfdcDCMtgNkAYTRuIxnpKbP3H49waJMEW93IrWCskD48cfh+2IjmlXRSPP
o0y4I/X0MZY9wTR5e8ltS13CynjE0P/S+pYCJYBKB4qAa5Kc4MBg0y4RHPaDx2AVHbrzUAUB1p6m
2HWTJPe0zwxYt/wSUU9ILC8uNBarybG7M5YOB4LIbLCeOGQWl8DslGOEWWjieZ8Bn0ScqOBnIhzn
2rvXNCWQkkwc++jAMuzYBMZwdaihgf3SD00BsS8M6caiaXcq/adyhl2MI4Fdmz4mZYPEwOQgbF41
bDU+BrdVmLAoqVU2XUNGswdRke9WKliQ+aBjJRFuk1pWnFNsTD6+jSNO0YdxNkFAE/qCCzps/ZUY
J8+hh1VlnrJoG4bt2Qqzb9+mww3c/LuNSh1PNrE8eWUDjuyBZpezWx8ChitYVoeLB+h3Btwbz0GR
73K7INnihK/4A6mredf71cluzWd7wflFSw8VIK1eRx2e6HK8PJiPQqpLYyKRtUT+bcwkAmQzv5tw
rdj2mTK6BsohEr75kw7/A8/1gEeAI3AhpIq4dHEgZPFfNiW7AbohNm13n8vh0az1g4QOA6WfzW4G
g5k+DIf4mCx7xOm04zyKFN3sHbtTlZl09SZmq/9Tp6aRsZqbhl9Tov7l/fgHyOOrFDWGAg0R1LB0
HNghK1kcw1jol23tdFuW4ILxFxRdP4uc2B4Oc2uiz9fue6S9p8gjXS5i5u30BsMcE+WNEX4h3cU3
s6BuBH1jkqq3eDN9bj5CNuYFU5eTE5enBas+GX2sDkIJ+YhSox5mUP0iNY5q9k+diwuUqLcH8sGJ
qimgeTbYF7aBX32N0xQdle1eW0g6JJt2d4ygd12kjE0RmFca7IskF3Wz5Nglh1cfp8i2tJPqWHFU
U56lSOTM14WZdexI1hhiVLtkFFzumc4daPvWGDpn20deyTKQBBOElrR36MjZ9XY334cwl4sH3Tgw
hN3mHM4Rka8uIZLOZMc9a6nGT/d6WR4XrRmqg8kZfOjhRTOCiM/hCrWrsK1v4yyLxF7g2wZjTWlt
YCW3GvF3yZt6j2D1uNj131Izs2tnJwUIyuUwDSxrqKrutCzmHdrOs1wEx0Nf7kJ3eXCLwcRUKe8a
TmdgHnHf55fOApSsQespi82/rs+hoJZJSxRUiVW6VHyMI0iw2IX44Glfm3OeBTygFMmhULi+cVpz
jLTbZu4OHcf7vlzC4trP3cnnW0Bjpi2I7juCjZqEFAllNA+EhvBTmZRv7YhzOtJ/I6Z0Bzky1SYT
ndIsdmdANJaSL6BxW9o2p91bDfeUD3MNW2B3dgkupDC+OKr/U0S5PDLhgAtu1AfG0hfQCed65uSN
Rs5HO5TfeDXueI8BCuoesmqpz1UywBnmw+gR0wxAIyHLjQOxyP8qVGob5Uff5Rg+eKqi4vK6I7aS
e58YOX5mB25URObmqWSPEQiTqqJvGQ4CPkc2ek5x2O8HnWDjyJ1d1+XiGi2g6HUCHddg4+JV7Zrl
XZ8Bcr6WMrU+Ld50MR5Y+KP2fhrhr/pdfy/K6qmjZ99FM5XxELjUP2BjiQC78i4riKNjctNmy405
9xPzJidm8XmTtojiJCzfrJS3r20wbVSSYpf4KvjiH6jKtp23VLGsp/tynBwsuYyePBUF8QgfaW6f
A48ViWcUd4m7xuh0wKfDbeFYABJ9E6TznF2LOiIizBfQzmb3x50DfIyaOdWSaif2UIwAE8sdemVO
4nzozpEXPvadd28L3uHl4r0CFCdvLMGparb2ZfCiu1CXrxT4vAvThB+Z5qfy4A4L3S2bUGf/kmH1
c6WEZJL28EZ66ZbeBGwxd+FWAXuSSXVbrBQSRjO+9DUwrdKiWySFzxCPFqndapEEIwzWWznYzE6G
z7Qn3g7r2OhMv944ewg3WfRg0AiM6go/8eABytq4TTEhTatOqg73KrDqXVsCVScSuN96E7dX7ucP
k01Qn8gLkPC1+qgMBMfNQpfQNdjkvVy1QAV5sonAgNxBr0sRMRGNjU/3YlM00kyr8QKr5XO2/vF6
O0dRj6GpJIWuxTyeFmm6x3L7BKXNAYtT8ZwAzMG6SrFeJ395MycHl4Mw9iIsdphAumNvOxeG4dMG
9wE01Z6JUslECeQSjFOeSomY84gGMYf/OXyMSyjiKQXSai57Y8Jk2VC2YXBtd17V/GqpfvKuJB66
//YUi7YkAs8iED/Yy3xtovHakxa7tciuBmW7qzPAB2NQPSNnfSNS5x8mKS40ihiL9BgigSNHVOde
GB8kLRGhIeRNt+RQNJyubJNXTybYYHdMspOViNuQGlcPogCV+RHeE5VhD14yk78Zsx3ADjjUlXO0
iK+ndjs0tMs03sWnLaN7t24PI4ksaAU5g8IQeQeCBwHxVlXBG4Ls7Dx283Wc64ek625NRsZZY9RR
LBFBzVQDB/Ghq6jGsANBzA7Te+mwcsJcB/9IADjuZPjiJvju08TlYbArDipZ7iRyi7lOHwF1oSuO
ELpMfnqe6+UZyjH24OItAOWaJ728q1I+NCa1u8WhENA+j4W3nJkJYEcrNHxQ1f5ZKBZIfCa/K4xw
9URPDIVfU888A9gH8Il11XDrC4/jwwhczUlacIPYqEaD+NIGvUxBigvQjdpGFagmaeGJMchb6Y9D
Mry3bvZcdQGiABf6vLvrelxxPCNsepOTzimfoBURIZmTfzgm89loWNCH6ibz5FyYE8MMP38tgyG2
k/l9wBEd9bxd6WNkcE922x3siRPX8jdY5hcPffak8kM9erQCNvtDUX6C42MHqJFXe8ydAj1yohjT
mRwma9fAWTGoG5jmcJRlZQZoa6xuTjU/2Fq+sWKxr9XMtEoEt8xnzGTP5llEwc8gVRkTZfQ3T2vA
EQgrV1h/nln3SWe9EDHXovalW3CL7AtH0ikL6zfioTCsRwBdKA6YSAc+mX5GCTnuWrj2lW2wTTYa
x0rdmocAG13V1iwNp7docI/4N3txLWgY9stg/GJxPcHS3wbLCO6P3C07I4e8uvkBSa7++OYTcZsm
9jvjta+lEYTxCOuylN0V/VZ4hfjz3eto34Er0KAy6PHWYOTxpbHmF8uEd6a4SSqz3PHhvK2/Io5H
3it+91GErR1bXyroHpB/zRtZYvJMNQv46GtiADZltK3Zkyb/hWn0BuTZvU7Mh4lGgElWexApLlaM
V2CjoUsJh/mnaWRPjWflG9Bq58obD0qoy+AH4Bi2GuqVyeqFTfVeFv5r3pnvVdW8SKk/m8x7yMj5
RCq6p83GnuIsOJRZ8TOOr0Dfme+jb3PJPXXXzyVVpHokvwxoHPtvBgtnMrn2az5tA2p5YjEaOuiz
B++hNEmMSBlCbCYXXSzGvmuwjdCKe/18CuzypS1Jgwoczm7wMJC81POiyxefecNo0qnJBtBKDziG
RVq2FQXsH5dBgSujLwMePgSq41iE36gppw3so5ubmLh9JnXybGrTpnMaQC8nGVHQCIM/aJvw8AeP
tm5+8dH3tuF0QBJ1n4yfhnXHs3SaRQ2EaGBeHJXlCSXzBo4MUtVJvZJksu9zlz5vOs09UxO4aM9w
KUjjTu/oGtl6DCwGwCBNzb85+JLgZRp8ALkpjr5ZnVPJcnPK+73luA9G235CSCk2tQMVLhWfMAvT
g5IDxk1Z3TUFdjSG3U2LWShfUGY0efFLrfloDtZtHik+leAF0nxHrHo2SqWxqtZlk5CUWTU2gB7R
n+vW3tamWS0CRrY47fHgfgxoM9rmM+n0dwjafOkYukhuChDIT701fySyxJQu5VPozHgZoW8Sl+5y
y4BswlGeUcKtICe7wqTsgxKyQeLQ0nlv4IMLaNU7nPSEKS3OtRUHpv0KHzB3Y9M9GnlDzgXUs7Zk
nStn555Or1wPMD84Zm3xSKDvJ5U1T5Gg2K5mtt0OeudAk5BmQbS3jPlnKTxMXF16xmgErWECud0F
+mjbf3y8S4pzCFWG7ZKZ5DwPpFWJZvhxiztP2O9GnYebZk5/66j/JGDtoLC2YkemPbCMvxiej6ny
d8FAlCkRiaZ8oysj/yxRcMejS+MiCG5AWEI4dh0XJhxgQcaDTw61PjVQCZvIu9O9+i5N60/CYyLb
PRSzz7mu7hcbH3CefjdC3cOgh4fM1yJIvvimERc+dklVGq+gCn4kSiqi4lm99PkvKIVTDozwnOes
E6PxdZnLL2OBJeRlBPRWSA90XOb4/LnF6vat9ItfP2Tl7UcPjRWihxQPGeS8wG0edMdDM86vWd1C
cAg+MkRUqDrXSPLYCkkULB2KAmWx04ZxZ6UvY8nGPmjNKxUtWBSKdBb/MjUf69DaK/6wuwbb1bTf
aUsGek/Q2WLfWYb4YENP+mga/WZDj/I+oWw1mOFkjJDv8+WXQpMtIivQWrwxjL2Sx3OanOrWm+LJ
KxjigafAYzpiuae0TwnSnKstTVy9JS8RLHctjoxX21YTAV4zBVGMySaDC08QHhMD2CIBuY17OyQ5
IaBo49w99TYxhHZenCyrOFRJeXXM5CPwg4KAiEgcLHmUFuLbaP0tpDPjrM6elxFpCw0CGZ0TaiBq
x1VkvdgH7VOb4tyDAdKc05aXam291hMk63ZmquSyBlJyDdMrKTxmoCL2EPEjgpXeT6bNe1q2l3FC
QuPYa+Ft9u+WYZ58my6RtBNW9AwfqO1FPAzue7F4l6KAeZIsQCYyh6dFLdUVMM/XWDj6kGu5BwKZ
E3zutI8Ssf4FbU9UQ1sdC/OBEVRz6dGvZLjq7pv0zo86gw+IJztCG4cI2bdNcT9NzGXGOnkMUUAR
/8NZu9Zq2AQLmTyh98vOJXUgSeP7UA87FNjBT5DtQEF8SSK1Hplmu141PJit8+x4xpEcCbQUdiT3
6XvZkcQAI+XQIVTaalTYbS2+PW8o70j4nW6+zl91fjZryzhEof4XLKrZ25EK93aZfjQq3EzZVB/t
Ed/+Mk/pviXsfOfnnE8jrAii5emCcFyCgesPHjcD4r0mntM1Kc3OY6NPKw5K6sJ+5IRe9J4R+bKr
yTHF0Vv/hI1U5yoCOWlqViumq7tbkoG1wyn17kleN2Uq5Hmym+ncFIDykiQ5hGNYvlaJe3BZLR1z
2sDt5IbeBVTj55wzMbX0ROcdmvsoCYbnBn1pNte/fcjbnt6W2VpzlpZ4lTJSz4Uw4mqIkH4ZtY+X
SF/bfohryf9BgfzHCehaB2EiL6iHQ+42j4Sm2/ESyp8BCEHY7tVkH5d0OXkmw3cwit9a3ZzUfKps
+GkDJSaLBXrmTHt7X/cjeCXwlUHCLerbLZmdaAz7zP1jd3xbyuJfaewZh5rPay4vYm0G6Laf7phL
MFpwB/Ng9DP9s0RwTdj5DpCSseXeBTfV0oNbRNNL2hOPGANqrZnMSNKpMCuh+sQutDFliLLP0z3B
n3ILvRIf+IrFK6d7ftxpH8JLg3/FSAq6BZUMEoIkMPZlr6DwcqqhimTI6ORMhzLz5GYdi+EiB0jr
2t2e5ccXwULdCjFZrtIJUVAUDvWr590CABq5bn8ovF6DjlTDJKELZ6yQzOJhluUpnbvVvffWW89V
bYVsHutLXpSk3dKUe+xZEELuQA7vlo8gxwozU/ShxlsHPtC8w+Hbk6h7LB4uOjuaYJMuBbX2/+er
3DkDoLhBjy9izRPv5+F7TqmfbHO597PiZegGLOQC7Z9GK2GUWf7E7CWeyvSV8ualJPLTd0ti5hp7
GzwUApAMgG8oNXX3T9dYhjVKbCu/R86kPzQhHD3tVF2w1aw06WxeqA9Iim/+0FroIJoI3e4CYEZx
E5C3tuflTpH44NFpAWT/DA0US1Ff/eCsoRQkDAchMRemGWnzO5IlWm1PJKO759Gb3+tw0Sj50A1Z
xZfdDvDOIvtiYIZEX3CQIQYOs3A1Umb/DG1Fb+rAOjUJdPFFPHKegt3chR5olcifbmVttPTuwb0j
QD0O0TP9pc0qMbuLTOuTxgv30GzzTwcyMGdg4pCXB+LsDS7sNrGiI15mu15+Q0DvZpg/il/PYlHZ
oKuuM6ZBmCzv3dwhkuB3cprwMCdTv2ZtsqqpuXTC+4+6M1mOG8iy7L/0HmkY3AHHNiKAmDnPG5hE
SZhnx/hP9RX9Y31Cmd1ZtSmzWvaGxkEUyQDg/vy9e8/1vhDzvc2rJGSjxCVH9jKsPNhJnTECwSCE
KOf8Gzcu4dtMBckRKSvQhf5UHelsTRt6/Ei6PsbijrXGAMhMsBcvNfyIBFsTacRkGXdUXrZsHsfl
sS3cb1eaiO3Zy+y0lAyhmIvK7hEdptpl7WuOh5q76QcwtA73YvzguN23JeeXuLaYG2aX1ZwtSOEd
jQfxIRvnWBf3VWac55EzQlyzWopyyJ6ESjEGc/PFWeMAqOc0MxGEJQrg4I3bEJjNcaYGRIRCHhzL
eugh/m26qAgzcKjw19EmEMa5sUQPGAn9tzPIQzZXL77X/26s2zR3ZNTXszCb7T4vieqysTOHcc5s
QVSI0HSECBCg4qSto3JRYqSu2KfOpPa33MfB+268J9+PD/aAoxqabVsjYI2JAzPbDKa5YCa3MD/d
JpCkeMH9y2xmNl5CYppkOZ8KLkFNQCQyVOsBZ8rdPMUfdB6IPJTzDqI2PN4IdpobpQHt1m1HiV71
GkSTDqrIRL7NqqJye49T8ZbdNmNGuVtKdi42WZlF7d5q1DVe4reRRNqtdJgTgphyB5qW6Hd0Vpx0
gcRQ6Fbv9IqXsKgfkduMXHsayy8GYqqoYWgy0xkZgJDKnhAX6te3fEW4yKKcjPFHZhoHb2a+qJbf
C7AQO4mfc7vkbuy7s0dnyR/yp2bgGpAh/0DDAsWFPz4S+/MYr97LvFZbXygEbJH7Ppg8EyDrd4Ug
KObEcweDXIxBLeGJEzB5wAz1KmgBr9Hye5hLEiUBrMFf7E9dLcdt1VbpPkow/wnX2ndrQaZHBH5Z
9fm8tUq6IG4aQ0Vt7EADjEmj9UX5OXHARfEIpnVTlZJgOd2/pkYPwNg0mNQb7cVCsULIcQEloSRy
1uUlZ/7TuoBlbMMxd6ulkeWZZBb0EqZp13sVcC6OVzzU0SMMxYJxKHm7zvCM3GlP02S/xj25hz3p
f0XaMNiMTAopg9YItOw5/J8HfFzT767u6z/6/4OED1v6zn8X8LH5kfzv//jxnxM+/vkd/wr4cLx/
OA7AXPo6FBCmp/4d8CHcf0jwDCZ9TCEFPHb33wEf6h8cs33lS8cW/zcX5P8FfCj+S9tzlEK8KGyk
S/+TgA+XNJH/9V8CPqhsPMcyPY+jl2lJ4Eh8/T8FfGQFHDMcLAxfF3jCVPbzhSy7+UJV/5OVMT4B
oTbJX7V6etbGfV4gfloKo6SWQsePUheRIVB/IqWsx5ztA5q4332srTw2SqPVHv2vNmfCU3rqTAUM
8NCmkV9Ws7d3ZDKGkpDhQ5UV2QONWNScaAbjJal/z+g3NsKL1WNLp69WwgrGvujuEoKZD0hLL66J
kLvOu6+ac8dHK9lRGlWchoHYw4rnFYBd31yc9DXOpHwRTuOcpITHf43mrP1sSvSdXp2C1snUY9fZ
LauENRzcmOxP7Ztvlb3Oh670vj0rfQe4Gf3hZKroNmBqWNYr0fTfFuZ4wLuR+5QiySSEFCtJUoT2
0FJUeowZvXcHvccHJ+UzkF9Iv+7LmoiCbr17qiB4nz3Qdimxx5fW6bddjTQXNjYAbqZDAxdDVN75
7xuL+CaqcP+HkQOmS7AnM+1q+vs4yfxw1DERCClp6qVl/sj9Oj7/+w0OAT50X5CnNifOfTmRG6Ny
MSwa+gRquXhSdXSdbNd/Ll2Sd2HXEs/bR7Rtvee4L+IjPDR7v0bAhaqsix7YwqIHIpwSNFhrY62h
Dw794htGerFPHTTdC2rI5IEu45mY8eVpTSN2Z6FfYitvzoLLfW4c3Zz/fkiGMqLiAtvnKNvlLm+6
vU1w8JPqnOIOc+ZxtcYyTJSlAyubqhfcc/0l6TmN9JE1omBBkCf06F5UYgtO43CG4pmcsZkoywei
FayH7sa6aeis5uARG9NOd0SMIjcgaXljuRoPZIqRorrNAxtLvjhRPb7EKZMNoPlXK3LKU5KUSBYN
Lc903jE0jbqPaGH12UfObDGW7I11if4hs8hEalR96lWzHEy/OmAuql5Qm20mzHlK8G9SUn6LFX0O
zTa1NZ3YOQ/d7F2TyfOuixKbGiGS8nrjPsMR95LgCEFybPcnjhH0Zyo57Cd/FnfSgwwam/zt9D6z
vkt/zoP9zEnVfpnMPDsmoNV9kmyVDWSyXi3rCrXqZ5m489FUZGZ2cpg+R5oZrYUAKNU3paA1lE+Y
UqyTr+Cp4gsun3SEerXI2eSNya3uivzz712XThaSYzfCXBfbJ1vcmqYGMOS/76WEqxBMYoIMBO4B
uNMwGVklSUxT0Nm1Y+ee/URFzN56GCY6Lg9Iw8Xp7+dyNUfX26no2pqoK30EQQecPQlSuprWVBf1
3ombC2EaI3w8EvTXE0atOQeYhzmOxBNwuSnINA9TZafi1JjlzmhadWDMTXrX7U2/LrvaJCSd1XW4
Sm8A/kn+xp4k9RsYtamvf9/k0VJfHbqjll+6Z3s2muvfN6le2+toV/7Gqe0inIvB3CMYYW1sh+y+
j5CNTPZtBiSs9tImDOVun6dnMhAEcnsXnVpYOE19cYr5XZtWe46Iz3kaGiwLGCDlqer6dzKG0Wv0
pOz61VFPvMiInqJ/vumNdWHu6EyhhS/sIfMP7uLO93+X5KiyKtx38UkRm7edFx+FVx6J+0wnn472
kyPien1nt9o/J8Q218r9YmOo91MRxRdDmPFlshGxEezQ70krGeN03THD9A4Ep53rzDZfbm1Mz2yt
XR37X1MUwazt5LtNb3WMJg59afnD8Zp0j4Cbg759x4HZ2N1Kvm5Uw8u6ON0uAdPj2gKVXk37GudE
fE4SmKorKGr6IrF7zEkiPMyx81bfsIKT14BklnCw/z7fUerL85SupE6LsHTz9k4Nrw3JE9ep689j
LefAMDuAW/qoOuTphozuOH8sO2TBCJi93AhhN3NmsYW4J6XGIJdiz/qi9AoSdI0Axt4E9uAItxME
7t1aWS++6djBMg/qyaz/KM+sjyjIT0XjdxcPKz4aWjq9MnnqrU48KDdGDWMUO0vc5I4w+5holTFj
NpvIYcE+MKYqMBKEPjzZrxXZDE9xn++IJDw6SJ2w/jhh73b6C27IfVyYXTBIps4mU7191M/gJG47
Rpn/tixrPY2ZGx9Gzemio719wf/ohZVF3m1aL/MhQ70SsGz9Ih9xvGjEQICgfeuo22mfLfaTh1Dk
JW6Z46shywLrZr43gUQea0//cQbaQVNRlog1GJNhFM3CbkKi3df0+AmWWx4GbjaImMndaAKPq9EV
WsYbqUXTztXoo5h570Qu2P4cgFtgIe/m0jwMNFCOnqHrc2Vj622LGWE9sD+t6td0Ys3sGG4v1li9
1Vb93UZJxF7uOw+pOxBGOVoG6v7m6FkmydW98s6ThA5NHMyOGc9y58kST60vHnXX1lchY7HzHWj/
ded8NnmtX1sxeGGrW+/Yl8+NV877THTD2wCDdxNZ6LIzdVTsv4/tXOMh8A0A0bDmPb8IDZOlD1Yf
87hJRedMX+fFJBQV68KV4bA6WCYNGB+LwqrhwM9z8mAkzbi3ctiLi+s6D4PEzyMJFtQxqmi3NZOr
SHtaKROUdbYnnkqLGLGsd/KzGJrn23OmyIn9LPOfFrPVK0mk8tyR+uWsUzgjSiboofg2e6Ee+1V8
QxTzg7+/VNWj0Pt7kfi7euRV5xIMlUeq8qvMil0qHIOutFcezNl/MiHYvKyx20LilVsSGdoQqfV0
FvjFwVwZm8Rq+9DuALJojeh3ddB0AtsAYmTQ1oJQwo7sE7Fo33uc6aETtaD6I+/STRmCPI21wlg4
zMmSAUW7pOU2S3gesiL/Q8aF2DidnoLC9OdtVBvvUzPd01uxWakX5EkL7kmHhp2r9SOTk3mP//LJ
7I3fdK6a+3wYD05Kyx21qTwYVc4hnngL6l6mHGV5H+1Wr2nu53l6qQlT4SQEyqgjUWyMaGlHJjPS
eua3mj2s2oonaWOlMZR99KGm7klYXqZdYdh3eWK+GQ5P+hRzpnUxi/79aPDXGvbwNGwqDvooiILK
01jTKr5fEfIb6D4PCXSnfOC0qn11YM2ytuSeHIyiU9smzx8La/VOLoEhcI/C0WCxaRbaoA1jdact
xL2qbEUPv/8N3965rsNw9ZX9TEZDGjZLQZwDu3Vg3Hz9wgaLWK52dF+tkrNzOhFUM1t3o1WyQCSo
2bUH4Z/0Uho7a0pSVUb2emeOCcyMCjl6glNRUCeHXVzozRhL5uUcylu6VJRBVYWwH+3oWRAHYYnx
PulcH9HPh3btJ/C4AoZ0cerrY92mY1Am7V3NPWePcr4fONniw1nesm5keVnympqYWFQ1G8dptemt
0NbZT31/N9lWvlsMHo8KJxLlkKMO9kpULSS1oLB875E0YPpNisjoWaztsel6d29bgqCs6ZCtvtgj
1e5w9dyvy7Cgk56fi5tDcWKMITpEXR3RlIiErIYQmoIpjihD3azyMC6Ze81uk+KxvRCmZN1NRE8E
jkDUShkCvuoWy9nxS4a9Y5GglyZpoO36E518d7LKBtmaU6CMRh4Q1i4pq0XdEcZZK9p0iR9GZCTZ
9WifV2Uh025ahFg59+59F923Xe386RdM4bj8kS9Ex5VL5irnPR1Id4bake2jEZkikSYxk71n2NIU
VjHnqDKFYgAEAZtB4gmcQ+kNrrt2X57u950l4t/aMz/7gRxy7i3/mvUwGZvSa19btJHIPcvs2eLv
3/keOWGZ4yH+NeP+mM4OBENraV8K/F9MbUb52Ngzl5FFKyrnbGO0/3on6f71Dl+aLL89IzgDzSo7
e0v9Wp6bous/Zh7WrmneRTQ7l154b4zTLpkY668+jeaNYzs12JsxfZBIlDd/v2CYLIt9F2NJJgyo
T6r5jBYSSkxcO5/I0rE8iu7bdpl1mFluPlijWHmS7ChIZFq+UkYGHrRyY3X1F7w5M0gbbHapP+j3
YSRb6vZ5R3l52KyGdfCidfowGUUlJp+PHcRq6PESYqjT6VxbjMZnzzkbKMHuaXeLl9Wt6cEOuqTw
acRLu9q8cq3usC3dPixasfd1qXd/PxwIveY0l0CWKkmbHtIlOldFkTyWWoWcvc0XJxXmC1rLXVZJ
8fj3U+3qlygnopSDLF8s7XYkK4plMi/pv0+Z5SO0AcNLO7o8M9GO3rSnnsZpHR+g/PphX6VFgGg8
IDtHEnbTGmFVl5o8XMYwjWme8MP4nqr+sNx+x7GTwBi2Qhs55mEaXGKD1hErCVKOPipHzHugrx0w
LeWSDkee7sQhyTKrh/shGbtrjxHdTIz3dq2TPUFfHuq85aFDJjqOIzlXAQ1894z6iKNxEnrYu9rC
otD1C8BuSLJkUjw6bdudpOhPgoY+zx0D7Cjpg4HMlHGNnb1HAUQQOcY1kb03CoGFpMVVpAMzdJgy
y4SfaJUp1g7X/FqcZ8aBjzEsmQVC8ok9oNk5NhPVxvjSPorYaFVIV82WHdIv3PPf99yMjMIVtz7w
Y9LZcDaW4/3cOgQe9EAu7AEFW/ax1gR3jyB33Np71iKFilEljMq05+8qwfDLb95t5hDkkOYHK5u/
RhEvuwWXfcD19ldKg9aqw5qksaj0P1wQSxVdWln6vxupu8C29R5odDCNqDiiam/V6RCmrEGFYPED
HSHvvKg8Zv6nWXCis/v4BXAHCjTf+VqEa5IPRUpgye1mdutdZKsfgsZqkPfOCe4WUoCSEHVpUgA5
uM7bp5JOZGlZP7t5OdCM+tPyc9d4eZhuEQLINol886Otn4Zu1GBk7HryBnHHjrF/65Tfz4661R3y
3mp9VBRNvK/wJYVl7d5UqMQEWY5+ZID1aDgY5tmRd6UCXiCnXzjhb01kojdFlsVnaRIu2YzJsfcN
kFa4CtFjzdtOxlj13DKB+kAFyjDpmi2rpJeNR4Osh+/sBrJJ8Ep8jAnRcUOaPas5z8/kBl4LAHy9
AGNh+Ng7VlPJbVQiwaCaPloJY3+zH+joolruTPcj9yr+EbsGjWBkjjW0aYRq/SG1ixNmsQTRP2OW
GPu3s+QhwDFjnJ8rNyd4gs0RXRCN4zk5jV2TBvRUGO01Qe57z2YugRevWx9DEbKHZCtr6yeEa1SS
rj7pmjTJmsconDwIMrq/DWnZ8Hwn/sOZH51HEJlqPZUWGwkd3t29ywo7yFbcjb3JnYxWiIJk01p0
rhf2hxrCAQYh1SiWUjs+xRGM2xp8nElw6WbIuqNRDNmOJL2H2NlmYeZNVxpfvxYkXsEI/k1S53Gc
IKd1Rv7h4vfWXULASBvFxPPYkE+WzNothHHsTWt5olDBZr+sByb926mM/ZcclFLgdyMo4HFlPmo2
gab/vKc/ji2NeSnE7+k+qdwK9Xj3uzTxbkuZjaHLMXFNsuxkNQOtRJPJcwsrUdsMNscZmwdiI/IU
GxgqxPIeKeShHR2hEJTH3OJ4yY/GUfS+TrcssvhaVbCkKEcN/MfZWCdBjbrR5OAeaa4ZjCRV1g1Z
YihDONhcLYV5ZypJn8kQjlf4oDczTVB6oId0mbqNQdV6qNbqxZCIOPhD7UD2AfNjZWYhyzeFDUHv
tOufSTlawjkxrMBoOSD0I2xFE5lzrdCQKHPsHrOU8wAwIMQa/orvr1p39tzejUov+zGvOI9n75OP
TxPl84iBEgxVCU3JNG0i4TIcXGABfuOL8Q9l17yu4Drq2npI6jQ/kbq8tRdyfj0r0sQpTmGJD52y
rcH4PXPmJexgk8piPqUCfgDQd4PRHjcPTwYrKp2hoNUqCwn27DGH7hk8ExlYujXmPCIcBqVoJ6Ia
3WU2kY05DTQUCndWMiFniU0S6SF3hCqNOUYqmjk25i4myi0RsnYSCGG7aB2s5CiQeeQmq9I83Goi
w/qaOjsO1TwfQU3dNPD0EnRTAsTGdOSthGPNow4reIV0drAg2+Nm9YflYCRY1UoT4kKS8QxhX5b1
rbhpaFEa3DySQRAcAxoQJREnwszvWunLYCVhvvH66NL0jCrdxDna40yXTy76Lk6LbdPaj920RHhT
ozGc+vzJ7TVKIOU95G1L09FkMTWRXW/8xP22jLS5Gx3gcUX13aXSOSJFokOANJnmX6ZDYhHFrsaV
sOcUme69YbyP87rdWBCMyjysiQ2MmVQGMZmyOEjIV6mmhyRx5m2pluuEyAqzITIywwBbbi9vs4VN
h7wmRxv1rpLWt0kziIapf6abFEh8Eok2259lSekxcd6+JUqs8Hr84ctI3K8VbxmKTWS+eg4HJI0x
kZbtKIiaAiMxCVLb+gkGt0W5i+Ru4hflllgnsp5bL7nrEz/ZeZ7+sPvm2My2T7TUghxvRl9TmvUv
N0NSZ0yaFfgLa2XMd/LaI3TDwW92eYh+VeGv7fZIYdjWx9Wmyez+SOGuHBgrxLs8tu75HlAMqfua
CGEAmYKCWbTg3P1t0kNjgqb0psqLGjyOgAizdv6YogzEFX1C+7STKC4WK7UQ9yDWchEj5F26qR7g
N3rnQv1azfhczx7lBfQunubtgv+3vu1xNumIO4Yj3q5Ek28z7phJXU2yNQtFjAKtKj7StP0oFyZq
2mi+MxdFLs3preMV1amBbmsX8RTSkPHpcXdFMDqoARxpPyfM8zf9QvSMkulPlATVFpZ2s7NV/W7N
Dne3VaF89V8YvWwadQt8hUQXeDL9yF1OxG0WHyqypRp0eXmKFi3vSs2UF/9ip1jLbYM4WWzIqeiv
7Wh9NdxbIVgimKsGjSbMvrZCc2ODqk+j7uBHOOZA8tidpcmi6hxuSTQK81Pqc/6VbXv7IMhBYSB4
DedZqeOS9jjemRTaxKjfIalomtJ+xHaxiYAV8IwT+IyXM5HblPnHXI2Ba3vpATnU26z9T1Wo/I7f
bkdLRO+TamJMP6954EjYpcatAh8mNbAKG3mYYKehmltJcZPOPXLaZdfeMi5xvrLpOQrs9Xvad/PW
VGA4Hc977H0BB+OmP3MHXvuYIRQQw9K5piSiywfhDMkzHozQ4XQL7TkOheh0iHRfbXFxn2Wu4Dv0
/KmtdlGVjKx7xkhD1R24pu6NiwHr4VY72tDAGH4Y/FJkPMLuxyiHPNzD69NRFrHeJoSGdbDM9GWJ
GEDMN1GLNHri33PEiLPFxL8oVLyNOg+Yi0vD0ByRlzllSyS8v+6iJv+jFzHusoREHoOFQuFVsWJx
zrXrBi1cscLGg60X93kUGvOSw5pXS9SDSOzqptinBNSGVWEwdXaHpxGynuYfPmG/QWaNlWEhtrhp
bik9haRaAgsYlfm5jmc0dyO7naAVuUFk1e8nCzu09gDYYBePd40PaWfJYZ/FRNpEBn6lEp4MQpKT
M8dvBkHlrt1XZ7uoDqrAeoNyrwtWU7MkGdSydbTcWijeJZLNh+nCkepsjc/ME4RGrXh2XY2jAS7b
zhzgOzZZti+K/IeGj6Ax+Ryj+FctFG7DVdzR2Pmo0R4Efe/EF+E8RKg4T6VPU4e6HYDGrSS6l1F7
YPwPTM3N8bTPdX0ys/HKArLsphS2gSX8NWSWT46eVBVqB/clxdnklsV6TTJYQ8syZQEnqZ1vL/lR
DjmqaM2+gtrgFqOE1lOME2PC0RmPuQNceDKNTyDC3p4tNoXelHJ7gdmLRnRvN2dWwP5FLqcvSBXG
aBzaEHioRgtxEnNhBZ4HCGKt10scMffDHWMf+th+LtAY7jTleJaOOhCmFx26dKzCxiMMLk39jzZ7
zaqYOUAu77K57I7KJ4mq6hb+czE89B1WvHYicpxjDUJWLwsTcAdQ5crdUPTlBdWIfYfEZVf2pU96
zO1h17ZHqqBm/Dim3WFt8D26oANqH5vGUuVXoCUCsssYyBk/35BdOeSlYeaQAT+AIzrRl3mwXfHm
LjEKbqprzlYtto2rXNYIlySvDw6+LYnSlJ8VVAq91uIKWYIGYHwpsvQ6o0o6eSOB2Zj5REh7HDSq
9gmvbM3dzHeYydIStcbAsRd0q0b0nIui6E379OKZzMQIes1JrWh+N45Js7aR5aUSFMG6CmJIPh9E
nD3NyEL0MqkHO5ZvqF/Z9Afucl3+cgXbsIVfalcbxFF18Ea3WtS/S82limhERdAaAme1Ww4/7HvY
LXcaCsSxWHqE+nULSMoZfuZlNzFxxNs52n5xwNQLyjgXzBiRFJbchh079Nawy+SQ9eN7jbT2lPr3
Liy/EMm/GQiv+DR62mlO6g1HsAkloKv1z0QvDNtPcVNfmcBZqnRgfbIDK/XdK80QA1rBOdW5fzbm
CMLoap5d2cD2szHaTjQlw7iVGK5M7R3K/poPRy4tedZO9W6sGA8b+gUc/LR8aOQwEAeL9vnS2IiV
uoWkect/qJuECDtoBjvlpvtKJQ655HI/Ot12TunHzoY5bhOwKpnOPgviI0H9YMnsmvmhXedyTws2
w/B6qm0eD/iB1baaBdgTcqZPidAPgqYJ4j32II7UighRkEzARCL7goO8mZr1sMTD2YMats2nSu3N
iemTZ+R/cORRceABxlN3XYu8BJILsQwPpmPm5MhN+Ei6CBKaFxPj5JAhYuPmpz3dZntKujA1fllM
kC/xLK/l1MpdTvG+L+gNRigaKrHC96nGs+21ameb9m/ONCdjbciQLMp6R6yce4+llM0RByu4RwYU
PET8pkzQXpfZCfp5TC5Fj1y1KTL9uIJO7BJBsE0OQs6d15+OE33mOBEHTPMb02eDGud1l+LhRTYG
IgXd1962/Q8Te3Xom3hGROn8lI35zSAJ/+eoENMhpCAyxCkCe6iOvlWt+5lnXYzPs7/muFWyiZe6
eI5x3ZHmOYcWK8eh3katdQKRZgVD0mEC6vBrZqUfgO3Mwjn9tPM7tKBqG8F5xIPIwSZ3gaauXVyG
ncpmkt7FR0qPcmvIm6QeXzazrvQu9oscrwynvX5uDmzSe3haCqXHrHaWv88cFAe49tJLfPOyiHYv
OgWZQjdkoaKHC+Z2HW8zRHzfZYKm1ffifYzXEm9Nzu2e7au5hnam5Qg3i5Yu0Eg0Ulw2ewFw5mLF
lhWeOcQv5dEaNKV4hVV4jsz97E9hUitAEiaD2dk823mQKOcDs+ObRr+OMyf1APvw+yMZod6rs99t
RMLDrDjs6q4Rm57jE0E1S7z3ZogvZYFvaYoW0B9UL13EPSadPIwb6+zmwB0zqju8p+gv8BBiHap2
2LzIDyUaDCNUnG0KNfUcq2yXIUhzz2D6wgybBc82rmvu/fFzNgSpkBlkE9t+VXzbfrNsvdh5InXD
BkCGszuOqguhlAvys5UHuYWUgJkpC9s+fYcQToYH92Ury6tXYR8CC4NvW1B1DMm87CxLO6fJcB5H
E75vQ/2Lbf/YloBaq5YM5PUGLsRBLcwJB6c6JgUKSKelCGh1Uu+QvWPPJbC6GeeUuli+SrLr17Z5
TEorrLUf37lVfSE0+HO5LaKqw+I5pTc/WoTIpsslarp5HHYNplxOrVhnQGkCY1vqE6VBwTnQBY/H
rmX4ng6SPiFROTcPpEpzy9ly/orcaVs5xqvy7GQvo7EC8cYRynNRH1EXOCKmlNAP4A7FqSzsYB1o
zptNNzEzXlh1oEnS3MOnb5bl77idr8vkM762G4mvVAfdsKTHeEkfLR2ltMbekzySz1M0MqKoP3XF
wIHIGNzjmrlo7FjHenUIemKQ/eq4JsbbhXqXGcvTnInhuLAh7CKaXNu05X5DpEEX13F2tCb5cdDV
bdU614JsSF2xJM3++yrme29MJjrJWF7bXHKvLWzbreUxp8ysD6dyf1tw4lE2w4pAGbGhL+FswdQZ
7Nj+TzXpr9kvvsya11YM8afpwZhZPGhTCxIgJEkLp6CWgLxEAE62SnsvJgM9VnlL0mUI1d56db2b
D7RI0V3GHBHpg3x7sDaZ7cTyYDN0h8kRAjbdtVTGSZl9yvzdwHu0a1BwAFmscK9cCZcgvqkw3hbG
uXDinO/UiwtAlMVzOeZnN21cDHLRPvL3bq11KFVyZ6ufttM0O02Xj+GvBVXCqPEvZxi+5qkNVnI0
6d8yme0Wrmvj8cXWbD9l5Mrz4rfoUklFVFh3aN4ad5SG4ni78dy6ZqhZ6+dMGjy0ls9Zq8weMuCg
G5o47r7z8ndCcaucySLnsjFcKFgbxjtMyptTzA0UmiXtB6tji1wNVwROwivuIc3FOJaesORBgIjx
5GH3IZksIsan7V+SKH5klE4e79DHBxK293Bq+8Ctsgd49nI/xBgEc92R+7Msh7JgWpilTH65LVDT
6vHAyFihACnpisGGdaTPahexSLrO3lY3sVnJy1C4SoDYmA9qmU3kwt64BW8ybcrEB31eQxSS6akl
5+ZCETyJsG4pUVndMXoaDfBM90Z95zRcLODC68Q8IUG4xBYCtgxK8bb3mMLZbX5QVNgIu7h1HSbM
lQ9CpovYUAx8CwzLsOXWwrntxaUZLD2kt5UsVyXf0GFZtBdIFS+qlPUgz5/mtn3XdE3Ofs5lFdz2
AaLhDX0dfb927s7OK7nDtfrHWnvcjHFozKRlaL92QjCiGf7/9KrtWYQFYH/XXZ5phBrbKI41oI/8
ndvkuEzya5j6q3AEKURre0DLUweoo60t9KMMwYcFCnerMsWLnljPECLe0L+dxsF/ppC3IX6ub8x9
kqCJXAwhiccyofPQL5Kb+zs7crDBYqsdVqfogNVw2DpuQcezbx+d6qpyw8HVArrXkE2HmUY84wZt
dpTwmERZdKskeZt942k0sO9ORvurdH7hkfhGBCM22fzL9F365WloRvwYlhOqqCrGoN3W+Klszh2i
C/3IsZ5y6ZxT+TuvkrMXozBBdDpvG7NBCpFsh47uB4shpK8cGMbsyp/outniopXm2Xw2TF6tDk28
TJtmUxLVKGVgZtYrE67XZezw3d9E4YWvdp2FvKwQdeCbJs6PBDSuwFnaQ0xL5T9HRRwjinrLNkai
XjTRf6UUWpbuqaKWwctCkoOYMtAU4twTc0hSV/oAHbvdatMEzY43nQ1ThfhJzG1W63pbTnHNmKgF
Hz6Wzw43GzPvaQ+H9+ahKrejZ5KR1JvqSrV+kp4XBygNmQT72alKBH17UHyeGduhXGKMuyxu2157
gFykVVycqvn27IW2dUp7IXU08Z/qY6kaIyC3ZV8C4D3SWKVLl2EHjfTXMDIFnFxMPErj6ekYVcA/
jja5jUydnj9TRDnPB18XT1kb9aBdy60NXupgWt13nO7plzDh1urDlP5rJidvb0fg6A2pnsmyfWWf
bHGgxOE0ev1uAjaDMybF14F4v6zyZU+1ybAaM2bsOveQfeptzZoRpumCCcDvsRLHzR1eYfB1uLbr
bjj5BZWsXA3ihmOiQ2vvs0nr18WbNGM6MTHQAJKK25zGtWl5AZIuml//h6jz2k4c29bwE2kM5XBL
NhjjhNONhjG2cs56+vNNunufm65qFwYhrTXXDH8AM0HGFdQv+DJlhzjChqDWUEkb9WDNrupZdlWC
HH4Y7ktQihGlzzqwkcJVQ0nsq6pluyJi5OqgzMi81bTej2b4M8xMh/oMLGOeD8ZdZ1mX1i6Tla4V
yq4MEIDoPSXbIGN5qqd0WE4tAm+jVR/sscPxN672TTPCEjNmhGuDjymxzpWlYUZqvcJHTB4Y5i9V
mBpmlGpPLhSX2I3NHVi5bWvRWPHt7tOz0K61GIKsfAxlTgSfc2nGZ2grnMwVuV9rJANdevQ5MnST
AUvBg4Sm67n9UQNyASiI91Wg9Y0wtMLWOeXMz7MZ/FTBKhtND3Op8jV0QlpGEK8WIVBRvPtMorwe
riZcl5eAJX1wCCjxRrTKq9itdrFZxotRG/09oqlrYxz+AjPeYLIBtThuzTvNLu+xtLNWtsxvS01H
YHKCEmsq+nfTURu2kXEMrpY9uo8J8kcQok5EebrClZusijrrd25NrhAhgonEB50wjHVXsz1hcl2n
A6kPaOOiVt5H9tBd6manIou+CwuhUKU1qtVUfSDaZq7ZgMBk0fYB37hwpii6C9v6RRVWJgVytIs6
+z3IsLIy0/rTCP1yY2RpvMKSMdw32IizP/6AOqDdBjaJvDhIse7WrN2Ya48W/r1L8j9GJ2ixHVKt
E9XHEp6IgeHGo6qieZUi2bKudQtIjoOSbeWjroKAfOw/mYl/jn0pF7Rsn2GpTnXsYT1lRS9a8+zJ
ZMjMY59OSJKsy0q56YnkSPflHCYRG7EU7Xi7+9J6isTQ24dE27vZZArK6C7ZRaTwrcqzHy3afgN4
s0WeVOoaFieeua17SmvlW6k4KLrwPOBPs6TyazZG1Z4bjBk3jCxXjdkqaOrOJFqwpzduNvw0kICY
BDBibStj3Xv22e9rFSI8wDxO7PvQ4s5qvcYYL+vW/fQVoU3PLD2r7jITsRTTQhkqScFUUPKB3gfM
Da1Sss/l8JFquXOymvwlS8du29v23VgXyrYvQMy0PuaYc/ilWQUmcwaO0PDC8FrCQ4FoJs0WhSxE
IEANo3PVBMXvGxMyLQYxQn2Nu1jbULacbL/vXpEEGltrL/jYlU8dss6Y8aGQgXZQVOZHy1XidQfl
cOUgxb1xSSMpnGj0uAyq58botokRornixS+dWW6NGTPkFCOJztFeSjew91hT2HQOaPAO9b7PAJuP
UQhBSbmL65AuVUnTafRhwSuRt48NcsI4gZduomaH0wV1XNSb0habs7UdqexXOqQ5UC9HV9tF1ueQ
ngzIkRbTwFX02yXFozY6X3WEpqcykf6DO6MhyxBnomDsdPrlcJW8RccIKM6sDcRd4H5kLShF6MCm
ko3mZNaS/hDc2ZYCf0Y1t/Ch4VjRiakb3XQfRYYi+EFKSpl8deUz4Yj8XJwrNthAovkBg3JtD/rr
iBljqLyxXdzFoOOppxlo4+q+YR7n6QKKuIB0yKkWhVdTQc3FTdptNyMW3JgMrMY0ZDye0gSlkYyl
No3pOqjf6wELCNTVzFWK+tRiNp1sGwYei8CPnHUYwoei13ZRbbNddOU3FHzJUjMsWpoGOTrGt+Gc
n7K0R/3GZo4Ts8lpPPSLdCpU5j+OtkS3h0YpFpZEqwKbeaLwosmADuYD41sT8QAcwGMUBxPkI/t8
XCDXA1huGduli1W9Ziz00vv2gXa6VYtvSdPnK8OUWV4erlIv45xBYWpd1UzSUMN/ZFSWH/EWL9al
o2MyEfkM/4C3LGtVdY61bp9IMj0YDCEQYF9BQapyfl1lRM1+6OBujfpSg5G2cGvyaBRv6a9gtqo3
785c4XnYTevY7VZJiV7j0EHTD1HJ0EuE6oOV7w1MLWiB4aruaoskaH9B9zqu+5lpoq+JbgcDmlXp
0PHM20cgaktdG39bhIAmFTEpCnENTaAq+41t78eZ5ytWHc9MNgGtAgKqfkMMBy3vn3+iFHkpUsjq
WGmNiP/M+MHSFlvYWvqSB9hm4kA2TsHZaa4+Xg6E02tktn/Iu9ORU184i58zGNCw0a4pfmHyiVaH
lRjE3jz70ub40sy4FiPLHUTZpcRg0nLaZ5P9qVTxZRKX39HC+ncasKxkqfUt2kfpTg3LHQOOy4gV
Z1vjO9mAgEXuRf7eRvN1LuOL1dpffA7yQUsfAQ1TOSLBI8jFu0lMoc1q/K65lBEeLwqVL/J2cnml
OOxqzSXO8pe0i+Dft3e365jxt4yz+drq3k9uf6ACeJZrVOZsT1dl0xX1ZQYpwFv4/l5LgCwmw1/U
KU8OnyKfhDDsJ8hTX+m2WtrciZszmJFzmWKWGxablgrextj01mDohyuHxsqapwNidX9y7+S+5SHu
3xBEjVh7jNIMGZ3/f1Ry89q8leHPQa6Cympr4edZJViAyQ/kJgYthpHIVTbwU1EbtM3+fPtyiTpc
DWP+rkv/G+SOfM8iHb/lz5qFo2EeYzT3KvciR0+mMYbb5ci7KpZyrnuAum36qFf6prGqQ829VCrM
Qkvnx0dss8bpubXgMqi7Jp+ffC/9xMcdUAJW2zbvVeMHZnH2qh9Jp6xu90qevHxUFzg/DKhPhGxJ
z6/yJTLdvXd6fzU12JgliLt2Naiv0nuAIn6R3x5yrHZLdV3o0C4ybEdz/8fCIL00eor/eFdRxSE3
EIBKAbnSYX/dv5piJenTwyWIIImi5LgCGUsD+k2vtpsEl8AwSC7iUuta/d1k19tm0r5rfLwahqA8
bxZ+/x71D6rd8ejf5KcNtmX//as/53uvsjZijdtb+cXu9KeR/SvviIIo/h3qS1h5SEhqj7IvEpzx
EpaBfEk9tO4d4Jlpfqg8/WMOxLF7/G7rAFpvsJMVY8XuZ+NFeEIp3tJL48uAD1+dsYfm7Ez4XMjy
9Sf/UyNvlvUvj5YB3allcCGPWPbfbWtyg+fZfbfje8WYto2Z38kjktWlV9lFFrMV+T8+aCfP9jk+
ACKJU6AsxWaqVsMpaq17CQY0JWAHfcltc0gxJTaERQ3JI72zu/AXbf3OxNAc65ekqn/meRk5w1Xt
9Kssm9HP9oRc5H/gCjn1Ogzm18D90dCNmvEvDHUCTb/Uh/pH3ve/9w/SM2Z076CvfiibrhV0BBNp
dbNWdhD65ZXyI/mMoB0PbWhvdGf8NnHKoCmKMVln/M7r28tk0ySDt5K1Jt9blrrjqY8UsbDCWNoR
zIVgLaF0AihTWNGTPC1Sn2/GELu0rna32yy3nSqAS8B+HD/UheyF2WwefNLrW6SNcB4K7E0Akgu9
ERZvgL8qG8LzrCWeBEf5bhausD4tXhcHduPVn19wbPmTF5tCuOBr6SvHL356Hjp50/A9m0Cx4/hO
jJYDHA9d3PVcNb9nGcNgx/1wMO/bxF61olsUYhYK5/TK7Ho10lcWA/MexzskKLctRqmew+0RS2lt
nL57khD+KjvoX4vqGXkC4BU76CWXKPos8C+YMNJ1MOD12+CgQREWD+eydT69CmtVO33LPWaFmHOH
9iVCNkJz3plNXy2tua9DxIe52ABnvzTuv9Dc/8XG7FJYYO6zgxfYSNGH11hsaQPsmsPcBKsHjOmQ
cIYHyEZCCgiv4zj9Oq+qWDZa3NY57/5yr1pWTfY8aP7P7dcnP/4JKRYweww9XuThedu6+UMGoRpr
0xnf9QLsWzulF7SinMa9Nmj2yXuqNDxCrX+ST8pNbs7cOS8o+5LZc1mAZwks3J9prN5d/RZsFMyn
E+x1bybvfXdUndfayJ8sTChdl2dWVOl5LL9u/yyvg8rFe8zdm18hIcFciccjb6lW/Lwfp/WArjcy
uwg//WNbrYtZr4XghJYwCuCV6GhdtMq4/VYW6DsfT65mMB+SSgGlxHXjdDhwY7OyJ+m7WhING+wO
IYdfIngN5Rw8i2M3Q7pPzTIujeaxdDkSe/9HNeY/BuJHOkH05v453AwShhq/SNbnwwRszk7YemFw
LKh9JawUOHimeozWybqWE4T0AzmAz9bp/4AE3OFIvql8e6NW+UGil0SnuXbeXOcuxDP9v4AWGP47
csm3IyvIRwxqiWS3zIFCXsndvQMvyQ3f5EoA8X3KTjVQNgMm9yxvKUmQ/NzS3RetTRcwQZ+lXSzR
zXX/OdRCbLkkwsVxxlxDORntTzSkL4bJaS5umrFIxM5fscPB4yPMqnblNpvR4yOQNybGlDrqcihd
doAaZ7BkYTc/iNG53E3ZI7K0EfjeF/24Huv6ATcTYOf2BTfxsgbUzh2pEHgDQLWbLcyqJR8xm+JC
NxJ+KMKN6vyN1dVvW6dXD9bToL6OPjapY/3nBcVjo9dL25A1xTaVLQIx7X3or0hyXeyHWaxMO6ws
ZUUBITmadNrkucv/304+BOYu2FFPBktknZv6O2/6q3jT9yh+wk7twcFkhh+lF5bSj9lGr80I/oSt
nKfVF3qZZoC/cJ9e2okbJEc2kIIzubBb71qM2SVCSqSUlKam1aEb+asESTlY5NVegHceXYlKkUdL
kwbB6Kdozn4lG1AC3lMWg43GHnaOJ3moA3m2EXz64jqa0XxNZ5wnOP3+W0dqY6F4SXuG10qOc3sT
WTQocWy6Hpyu9RNo7jNmmh6iKrPCGuEkumXGrAV9yHbV6G/TRKO9oO+V/p+1IuvEKabnwBhR24C4
zQoHgfzh2B+Sh1hRfJXv1c/TbmSF12b3nQTfaJq9g7FnyDpz1nEb/OapRYxBK82LHCZxof56Yi3/
CU6KtqWyuR3cJFFyAs0Zk123RZgYwc+sZjW6ZnaRpYmq2brPIr7oeM26XdlU352tPJVYQdqDdjU8
cVz1L96bKT7IZofBs/zFA1AM4v9Z8nvJcVLHuAd0vabZdyl7PiyofX/ZxyyjRAxzG9Sewwcu7yJH
S5FWn7AK9JYY2BAne0fc3yzsqV32HX+6qbdu1eYgV5jjc1soMy1gKAHDSbaLBtRtQRV7bODpTlg9
YwyYW94Ho8NrSqVhTcYFUes6u2VRs+X+5HiDS2iSECW518BBVtGCjdhUkoONGL+CZ0Ea/d0pG8ZI
IAww//7fkcXRNof+V6LB5VavEj1vMVeiOtqr84C2ovICWOTPlS3kWWDe6CCnMZ8sgd5JsEcf0lOo
gS/id+wYqQ5rCK9G05yb8BM1RoJC3N1ntoYbY/WL8MFPjE+3Pf+oTnqWo007JghSMWTY5g2VTa1d
W3yxneGSh8mnHN7yvCY92qaWu++a8SpBhboe4/fvuHc+//fsUvqjlVLfo+T6K/kW+Ie/2B7uodWt
3VNfFLdSS/INi3RClnSp9EdQZ2vbNU40hxcRRgcSnCWTAIv43Xl3kuv4tvsbYg9DHIGcTmC3ACGA
zzi7MyVeKQk3iZus/yLrVqNqMymxTihIgnRq/+REwGCH9D3Ca7x8kvREUjZZAwiHrYoRL2hZewk6
jGTenyY6dJwy8r2MADA37qavs/YRi7NuwAnEY44thEeUN/nr7L/NUfo1Yaubi7+u5BryUtBQuxwD
XgUZFAmzkmfPGPTegpo8aOXK5X/T3fipSW68xNjaEvew+R1HUBDq7UiUP2eFo58j0hO1WqZAWAVj
rXAt5Yh0/w2dDabCDubCISbDsuYGTIfbtj7iccIGtR2SqHglZywM018fu2JZCKG1Qinq27Gnb6/4
BqnxbkrOhNWxoduvdvMidYGkauynS1XXn4O3k1xV7urtMRIzZmyUTXPewNwhc4uspxr1KIl88jio
V9dqWtxLqPBoky8QrbGt9PMWSyc8uJPxUKGCKcedxN9bRfhv3o+eddYMl1vI0rP70azWEunkacpp
KItsXrdO8p3am0lsHDELgiCaXbR81Rvzj1zzLaQMWFFnQbcveaaylJ2INEZhH/HIcZz9lXpgqIdn
r0+XljCHW634vAU2klrMeY7yAgkWlsIVCims1TfyRmpkfUrUicGoGqP2LPtdbuAt3ZGiLcJ+G0n1
7e1JOZ2xy21rK+kTLJOv1FzdMih2bSyH4K3+CwG7ecOH5ICS9coyyTACrzAEV7P+vUOjUHI0WUuS
RssRjivmF5LUqwxj8f/iogYNVnaqLPHb0g/gHap4Jd7+R75PiFO8bqj7GEFSOWByB88enkJX1Rid
v0mxJycSPgOcJeqzbMpIsX9AS6ySoXvI+PfGoxkECZokxj2AHBQo5S1vui0FyWzaAfN0x/7Jis+0
CT+kCSJ1vZyF4KZxdJt3FVopUkFz0MrmH8Qf/pbCobrdVNOLVMpSMav5/IWEY2W3y0FXnqaULcGP
g4ogmNRQwsoXD1npRduUF99v/zLtIZ6zL/pxp+HkBiAIKEykSFEiUDXEY35ZltCIbG1bqg9duJWb
JT8OWWFyCaX5REH2IUvqVgvJqtPDdNuMycElvI2284bvB6Z717EMn0rMW25rCiEXEY9nIcWju1Fn
HZG68arPONgTEF0tfqZvf/uScqF2QMIc14epw7hDohC9i7epfYUgfUbbCwYD2tdAlOQwlEPRxb4x
icfXf192+xX4JRtmnAejo8xkYeIQdyxw71PlAEVIoOg/Bg4zKu8VCO57ncDmt/ZF7/23eLy4cfvl
TsqPvKQLqqNWsDLz6ra0ZRNliIyC8r7Xy/Ri+9q3HIZDd+iz5F0OCvm13ssvCGHJkqyU6Lmm1EI7
ECSsurFxXR5U9Si/xWj/9q4daCOACEcjo59CeJF3Rqp8O+rGTn428D5hGV1lEpYApfbwdg1nTNeB
yce4YM7RRX4t1xGoYiwewwbKx+XQuwjKsZOkfpSi0lWMYz8Oqx5BPi36kmCNOtf/2iM5Kj95kzzK
ZpK3wG7nSX51aDhDDa/7YDQnb2OE/R8Sw1+y2cpR2/stUqJxuE4r+z76dxPeNqN3j6TVm0QEj1wC
w6VvdPEWpl68lK1x26vyMrTOn7BXtMc/pcZz3Xcvas8RwMXlDorq+XwC0HKxOGgaclq5uHzAKx1d
yyGOd1K4SQ0s50JUS/EFkNwjo7jFGEvvXm5xpIHhriPdP0GvVNUS3DEjImkoGUN+uZ1At0i/0Qb3
JzDQ6dLHV8XkGCC3llNC0hraqB9q/2C492phvcudkDNO/tSK6fIix8TtQXHLvIG8SDm4lNqORr3k
fyll8NxmQJ70/NecqYK7966JvqYAm3oJe3L9ZdlIPdnGj6k7vt9q1VvZKIVvBmOgZFFRe0p18L9L
rsOdy3ytS+y9pPyyqiQ09+yAGGNbR+xi+5pNTHyzmQR6urLXaAn9V0TJn7K5p6JAjJEOF6+TQosT
4+qF091oT5twJweN9IFky98OG9N9Nn3wHaTUjKxvreWOI2PKs6Vq4sbuGvfSfQb6Krlsfqxrczk2
C5QObltr5M+mrDlS38cBCVvcM8zoIs9ZFhXeltNw20eyquUGx5O7zTNvJ7mENCYyRu5jbj7KSjEx
9kV6/gCC/Cpnc6wGz7Ja0m5aNW5wL5tPtrPs8BANefp6O9mf0KYlo5Ul6KrBzoQEIEtUGYNXuYtp
HR6rUlu0CjtIyqUi7156XFACHZUXUqZb+SQ3A6zgVqVndvuyg+b8NEYNO708N3iepFHPPwx//1VP
jRNcqlF7L6JnifHNfT+al1sjSqXXOrXtXzv0B9Aa70lNXdy7DK0tphMlEIrJRQnAprFpenhLBrhI
pDU/rhH9KPv4iijvDmOmeuXU/AfgRwO2a1MF9gOoq5U/BwdJ6WVpZtzCapzPmX2Su6MgEp8gUSF7
jonfpw7Ix5rHJ+C/P3KCDkP2EMfRraaUpyHZm/x5y5PgMo1djbiLA/ePWyU7Rd5ItsOIMbSD/rnE
MFkOEu89o3lQEaqQE1S6aFNmbRXX2P7XVTOLeBlm3qOGf1jSHNnOTBo5XSDgnsSoHnTMRZ/qc4Fg
uBSw8iiqa6iYt2MOnubVQ09Ca+dlR+UlnyhnI4zsd6V7lsclubQBZxMdfDmDLJxRM8eC80y2zKtl
M0iOXY4rxzQvt+a8fL7VxveOy3zO1c9N9iUtV8m2JWuXB3k7EXsFQYBGhMZySukchBnnl7yx4seX
4ir5kpwOEv0ktW1qdAy7t9p4iCbvHZrUt9dX0A+sHdYFTLHy55ZsQqG0DEEKrXVWBx2sS1sUzwV3
TEfjZB3zlVa4tjKlw301CLpLVoMYMUxERQ1MHILI8TF0id5CWPJFHLzp0YDkVwAsHLmmzzqcoB1q
1sl2ETnQGBzpve0hHTVTGmABrrQBmhbdl18xMCjwzEih8PMD9KYaDw6T+6Hbw7YPkn1c27uMDB8P
d6OrkoU2U7kWMCxmzMCWljfCGmuCpZepGESYxjqdU+ru+AFtpvcmmZcKVlOZMW2ajIdqTy4+KKWB
wzKd/hAEJT6zkXop1QAsVAhaMPOqxQSEWy9wfSzphNKfZxKeOtbKDF/dGKMGOxyEomM+V/Ma6Vkg
nmWElypEiVTNM0TWyYnRX8ztYRfm7rc+GA+Uj59uG+zzMfvFufGuKyZSKHocbY+zgNUzVw5aZH79
6d3lvs49EvYtsienrh8ZMNdoOXVYkXkVVVSLywNj15oLtbr4q4nbYK34UCz9UdNXjZm8B4AAaUyz
28og+6np4SxqOwAPZasf5QDhLqS3jTXtRzAoEEkyRB1oXcKsU46AxV5w+FII8nXGl0zuRsPfJW76
lWnAs5TR+B4K7Oai0bkfaiQjp7xaTkObAAAmicpKkdrPhEfwZqRFuFGx+Bi04mFORnPlOvDch1Lb
2rZ2ypMaZWs4WZC0H9rRWXEKe5uhGB5CV20WsaLXm5JkcqkE9WONOx8ygn66dFJ/2YC13ZnoweaK
CdcMXiWmVc0+R9TvaaiYJ/SeuaxMhK+miIx01PJHZQDBryOOXmg2Yw3RuQ+rU227z43VvmGxs0vK
v7xx4b2ROcMqL1Z2n2s7r5Seyjy8NjnFB/7R4aEYdCBKFpGmb+sFawlDmloFGACTu7Zb7aiC9t+E
lodUt43Zo68DfRqN8WoiBmODWQcmAUFSmXbChXB6Qqn+1MZmtq/9sqVVrf1pCtQYd97VmOGSUqEl
ilEeXlYjo2mUCj3QE+u4c+8DCyblHCIv5eSsiAH/LZb6YjC0E0/rPewQL1HUkbZaR/O3gIlWWBq1
CbK+oapdIKgHOqr8gRptGsOEsMJkxU7So1kjXtj6+avX4h04W4C98dJULaQcK21rzkAQAwVJrdHD
KKIocQ1pLdHqO08WJ5sDej00gBwEeLxDeILc7HslekZYBtspEy8dsaJq6rdFMT4OTnSYOx8il4IW
biowIszn0ma+w6NzrTUA0d3J+XNCdaMOOQ5GfnNpGmXrgkBhmthF5kX3zWvWWPp2iCIG5fNe6937
cIIVXwpKxkPH1Hl1KkRMYDskyxLdStNGmNGfa22dgw/HLAWMc9+eWxMsoGdmyUoFzn6X0fUD9u0m
u5R4aR5p7kaLsEaru9LA7+Y9ywV+1SGI0S0cpz8j8JGRQWcv79R9rvE63FTESveNagA+VouO0dQm
F3duz3qdHpFwwYet6Ddt2es7q9bXeL4aC6/RMoRrbHyuagKyi+2awmNLzd+OPGHpQfScLI+qxwZe
ntrFbvDNQziCFGILPbQRGxczCnpsv3wxc0cpcXCr+FN39AAxNvjtUECQ+3M8wmT+UGjGeAhM9TFw
YnsFNC1BacbdkLqgztEOYAlx9Spj/zDB0yKBAQeioh+npucoDE5pWb7UBaxjYFYGC33Np5/gE50T
FcmMxLZB+UybNoSFNKl3gd/sNT37VWC4rLxEKXDQ2qVlemcNg7ObJzBSs/HTqzqnNM3CwiJeqLG0
FqNyV8/IAzYYsOzA+1fDPXTR17Btv9sQn1ajQNMAn9yTZSlYePU2FNnSER/nAbPCbuuOFihkDRX3
BFLEGLr1GufgvR+eAA0Fd2M0bT1QOmT5ypoWFvWNIXbfOTZ+sKXC6pFtgU1CoKAjYDp3Q/aKwxxm
rcgBKvprAVgSF2Z3V6vmH75ahyCFoUFye26w6aNa7R4dPzjWgZWv2wlmcGIfM1ffJiHcZA10vD1w
i8MHD6l/JUgZK5ig5LO+3iJ08NlH3AsngZXa9RZ2RM2pUegBwUtbRJF/JC2B75/iI4pE4T2+b1SV
5gxXCnbEwshxjDHCnV8hgR7flKW5ZwvPSV/8TN85FjlN6ohBqIYjHiJli2J6Q4WvpvUJZDyFhqPB
XW1aqk6Aq4gOYle4sNxiZ0MGP8eY2cDAgWJERtXzNvTMyWppVfkZQpdl4bxnCH8WpMiaWzzrMT23
DpU6DA8WZlCtoNpCALLHp3Qm3+trACcmBP3BRaI7NfrnINfahfgwrAuzeEDyG+sJsPGwsvPZuJSN
du4sB4VqQxCpLaS+5LWnrbyq536bI1FvI8/sqf63tG10zmapN6QKibTyRYlr+rw21BPtEfGcS+qA
FKN1ifuJh5E6FGM9fpbplubRxEIqAS4cd91DKmU0nqTdPsosNqhoLa5Kll/reidpkEkiKFnn1HHu
lOCYyPJix7zUJt86o61n1Y9eWd3f0kwAVs8lj1ZSQ7sF8ummBwZHx4hIsEvdDmeuuUu3qV7txsp8
12fcohLLdBbNQEbQt2OBkSb0HqPec933QQRbVEOl3kSvFmGExTzA2juRWX923fA8zKq2GZCvmoJ3
X7efqhAfZCPfjtOr66RvWg4losYKHFSTYOwHet2wltwguZvdN9NQH+oZd64is0F4x6ht9p+J5s6b
Rge0ht4D/A+0b0DIx6s4o1FVYOFe83iPmmk78NABaocYTZlW5sA4KO7yrj6GKowGBq7rBt9JjP6s
nJtPH9h2gQK1KRYfNTyewLbvG2t8Uu1nHke30oP5zWy5n5aKVAgCr8jzvxee7ixwQWggEdHdCvn6
GQ7lUzEVWwrcVTgXfE38G5wp+x7m8ZS1nJtpBohyVEz4HKZxznHKWxmVsx5C+zEOu2VcM2KG7Ae+
CmQ3ySUyoTD6EDycSPFWepTtDAdNfxLG42SiCcFoj7nj1LXLFrYoM0E3yu/JaBnPIkfqAWNuHrSs
h+GZpdrCEIO5qEI5AOGjZQ56FNjpMoglZ0BzDiG+BZ90bztkcy6aDOtNy3PUeodoMCr+yr3p7zQl
zNUcDdA03SOEJyIKGEXEwCj6ZDaPapWc2xljCOSNhm01ZOBdqv4hUoHaBlmSrZtAQ5fpZDST/hQH
wbEK4b/YDZ6nU4tuByMAMhSsGnHzIUNRdHIWY7CfKAS9VddMPjyQ6Xmc/LNqRai2ztj1Bl11IAkg
/M7wBINuqxbduY3iN9RDaRzr4UsueU2I1o6v5SfmUR6GB+h1IE/74U3ht4/L0aI31c8shvHjZnDO
w6ngqzdLhWYfBzMtDh+9mUSpnmcHfH460DR0MNCaWVs03XZ1GdQLSP3zGmmfZ0uhkkkGwJaaCS4y
royXmD7tFu1EBBW7hxJRalJT97VWR4NGs/iC2idmIm8MnigPpsRHSi2id6Qc4Hns00LdV5N5p0wx
9Fnb/kWa7Y9Uq1//zSwi24UdPpu5Lfjyaklb+dQFebzygSVHlnpxlbaHGmn/lUZk3ZVdAaY17B41
63GkP9gBhEei7WrirckIptYXjvLr1kwbqhp+hZVNOy3yn7Wu/1IQl9yZNGoyHZKwp3WPZqrjqqEj
/TbpJbgyGyQ5WMUc9raCMWNl4G8QmODhjLR9YRMemvnZyo3xU9XTXaqqVLAmBU/oYdzOHvwsqgSY
Xprf+djFLPQMx0PvGEVhs0JvtCSj2vdejJpx/+f0p3JEha/2MuqJ0n5LUvJY+CzwvPtdmX+XRmcu
g8Fzj6X1jgXWtAhMbE0syzDXHQ6Njrm1K8WGHgoyBwYPSDi1PGCYsCgG0tZIc57Hthk2JrLKCzrG
Sp4COdYrvO2bZoHlplUH3rosJ2iFVeIBIm+KtePCTmU4s9VmuGIIqwGJ+zF623xMRpjX4BLcTajU
T0mkP9HjM+Bjg3etEc2JS+lpqcG0MF3q21Yvce/A0xq74eLORUYMdQZzobajtvXxkG5SCPa1p/mL
tq1WVM3vXPlyxmuibjvtDh9pENEeVMY4+kRl4xcM8csco8FRUmVvcBN8ssnioKU8BVa2NSsTs0Lw
/2OkU6X3rMfSJqmdfjEN6dr07JnqK/oHP8hZvkK+ZViokzaoBGJklJK1QxpqDePR9b1mR3s7bRjZ
WKkHs5HEJW1xqrAjMnRP0pigRWjZWao6yiqNOmVo7vg/IyoxTVEpK72FXOb5lr1NbPptGRVGlBjT
a9efBz/U71j1B2XGrE032jettYC6iud04ZkrmhVnIyTXMsx6lfS0KHvoUIhJ8XD41neZtkV8QtvG
rv6harROZ0NvLkNj3qdaNLPF5+fQi5iuYSaC+5qV/5Z98xbVdf7lROjoDIWjnVufMwdbyPkpgpq5
CSnRj3PbNDtzCEw8zAogRGh/7cqUlRT3+rTNZ63ZjNBqTrVHNtjDl3pqqbu54b3xQodJZTAdWWcf
7uCi01TvPYJhxAHVoe0MtWfpYNMZpCMnDZ5tCSYsf0XVfFiREyOPSngHgs5ZmzKhK+3Bdd/7wNU5
sJms9qzC1RSqqAllvbsIWhyo1GSr4pTSDzDPsVhA2Eb0KtB79FBGYRxFVZd2mKlU0WZsM+MwPSUj
C3L2XRg8EV0dhMyXSplNqyBPN473G4QJSpkebF63Ta6hH+drbsXnVCFl6WaPoTUedcuy0Kgnr0/m
aVPN1bqc0J3KvWdGRCokOhPhI3ya9SJ19o1t73olSQHC6cCAQz9fm5b5WOSOsc9N2K6FU4LUbKMc
pqaGEHLQ4XrkVTQa/GsykA3qqELQG1r2CCgC7Ka8sGbwfSEcM0VDLhxzH8rqbOVz49DuGN/yidw4
Bww2DDiTaRqqo435hfYP6zsdcDBChkc19GntH2E8TBtt1LdWjhyXpdNBYIibqxV6BVmDzVWbfLaZ
VkHHdTGwD7Js6zPazcPox2JShCEvzSQgT9qyxVu2zslpmeYjZDRq6KjM2B26PbliVmR3duycfXUi
56v5qLivjm1do3WRUVJStha0rPy+X2o6djbGZFK6f8S9gdoSgpXbKsEaGhvaTeFkKSg//O4G60gr
jgfhImsTVahRzJNC8zM+qA2TUhSjrTuEORZu0ekrVOGLVV+M04L2BHJ2Gg0CO3Du4VZCS5wBtmch
0v9B89X8H3fnsRy5kmXbXymrOa45pAODnoTWQc0kJzBKaK3x9W953Oq27jdosxq+NyjezMpMMiIA
uB8/Z++1DVImbSK5HH3CAm/iK3HyaFj3cDx7Of5hzu/vevPitBVmzwGhIvhPWgE/UVJLcgSTjdCf
c1Fop762z4LJ6bmBGmS7Xr71K1oN+Dj8Bc2ldE1YaxcU9SGOotc0wL8IR1ZyVqzXesmBu0/qYc2Z
EBdAy3Ee5BEGX7J3AVukXKKEl6qvw5r3hOoFDvkI+D322NABgTFzDIlfHdhSiBwndKG9Ulmjd01X
bTN9S5zPaHcsjuD4C3CzXvCUdcfGE+B0qMNWvhgIphO2ZI3OD0YPCzEQTnnQBopDqzHu+UxAvUnd
RhdeF/u66SiepMofYuFPR+MCZg5lqNfIFUxoXKJbkHPaVvrDW4V3gk6AGBZDBlyz5mMujfzclq6/
L6Oj5w9I9YqVBPWwgB3TGsOb6cT3IVUrzTDq23sact9BmH4KKkpuNZjHA4bWZtPTqlQjilvjWw2D
CqN7G+yr0u3puvWjhjpzf0617t2KqYJk7X4ZEpLNDHeJHrydM11CY5IZ+ke2YXVX3WFQ579qlHP7
phiWXyZ5UA11NQAk/o+GMr/o0a9pVXKvRD1KuwFj8TWmFgw7716pl2pGSkVAO74qnuhanogajRZR
EjLjxEEyGPUiajhacuJR3XFaxqhRB8Iruutk68sY0i0dMzRfSFvVsNYJaIAQqQ4lE0Z8Ep78YV4F
CI7Uz2cL/OxQYXHqCqD3eHHyo5HOVDNj1pKrhkpWtd1vvXD1/UINlixMt1tnXWm4lKo4Kdw/obiq
rjo6bOX6AHX0t6TqZkugM2T4H7OnJBNZ9pl/3GbqVdX+qqk8B8FplB9zjALQv9JRflPyxcwfH3UM
q+M8nKY+hRiLSuamLVNKNR9UklHEKwIofk10G+q/Bl50uk0sBdm1zuelEgEE8UzlF6ODZZKQDC89
E3olEEAC96wNH6r/f3snSsIza68MTV+sHuMA4w3LMXYiR9nscNhWH74qbSzMcgUDA3Vivf1DJq0U
Nzc1m7Q3PC1vwyQgq8/fCUaN0tbeh2vRLxQ7V2vHewsLKOVO9N0xuCLIZMGh4VENrJQizK6cH5Gc
jMB6v82UzH5lB9p7pOSzfTCAT23lg1S8wp6NGuk0o4/pMnroyKowvmvoExJB8WvW5mlsgrUSJkS2
dnZuaVHcK0rNqQQMTl388cNn9SkrHalydQiVjacI/AhKT47xosQTverlp4ym1Ju/qcL1XVRk3xDP
P27yzCZh+p7FuEgZlCO0UnM2upxcsvYpUwN+JlCFM50yK17ftJ1qtqnuudtv1LBHaTdG0Z5kA/4h
tj/HETfJMN8EEWGKibiM75WsQI161H+nPcKxD6WPax0ej7ZR+Rm0Qos7U6vggYnfMp6+lXKllMiU
1fjc0j/l3DxDgNzbItuAOf5VQ7REuM8KbKOG9WrGrQQJUiJcAB1hIWJQD1eELLKJ8ldzfKeO+qo9
lJolQBmC1SNRvLfirO7yv+8fnpG/bRjDKYGxooQhZmgcJECR201r9dPv4MivGshqI/J7n6lwnlCH
wST8jKttEQkUdrw2LmBiprjQvIPecuclZEiqKxRkb9JrX92WiyiH+WPykwMR1tu5ULenukXYLXGd
v/pz+ed2g6gfURYj5tNLV/QXl4JiRLB6W1gsZ3xNbBcQgf3361MvPicRkaPefUJJeNPKGwyIx1Ze
Wn+gFzAwmxG7pP2j5sbqWVeyGVu04FeIAcUNDDoUqYc0JCKcJC/2kBlYVByTXPA++Err9m2er6Ow
/W0rTV4MvK4zfJW7SKb9utaTbGH2JOVqHGWhUOWbiS3KtoMHsyo+YO0twR0foTl9EX/O2VqvUIDB
eBMWaH6hR0iRPATTM8S+OO1XXjN/BglCinxkNmXhNC1TXJu6QbRqptpZveYf7dm6FjOqIMQKDxMs
d3fCxheDKhtM1n9ZbSw696mEMhB0+K8Bsa/yGaIZW7yn2UDvuU1aU77M2aO6F9TjdBPKht6jE9i3
x0gtkk4jv/AmlV34HrGzKgPFbd5sm4JqwzF/HHQuhtLL2ChJ28Y4tnO0GsFoMHRUAgClq5HVj+FH
CA9Y0fnrupVcahAESsQXyQPh8x/AEn8tPDftPP32NtS0xD/2aghZGd9pNVyx26w8XjFG/u9Q9dnS
MPsKyOi0n4KOQyjCRGaZHB0G/8lPuK80+5MG71Mj+XUaooJG45ub/b2fEz+BKlCk02/dku5copvS
HstZf7fLy0BBrxbcuC5/YhbbUBv3c9jv1T2mBrTK1abkq2oKrSQsaeREi7QxPvLRfWjpM7cOZPMe
Y2Y9aNdKic2d8bng/sJ1fZQ2/WJ8C6klN/6UHG47rZqNU5x9mZPx1HCcUZr6sYu+1SIDtnHbNNHh
dhHqGauCTXRlH76X2kV1EN3MfwKdwZOGRaUH0apDGNvepEhKJduxyjV1qVwWa07jpxj1Qe6ysqhl
O9L7VYDzQ6lMbmqQ28dW9PrvTVg+sgT3gUkZeK4MHuywe0qTfmGZCFn+/pvdJknE582QIIP2VRL4
WTfPaiVTZYsqT4IwPCUzKCJ+nBLE3yQNQWwu+9Y4q6VLySO88LfXvIcUQ3CkJwf1ySqlBaQULiJK
GA6qdPH6vVnqhzEqV7fXWuBsuunYieN8tkz5X1KWBE47wzNW0DBnonRw8xlCufv3t7p93kGjfUUx
co1o17nWm1o9TTRN1Wjc97nETL2OhPi8/QBVRimNTFN3b2l79Qg3+9vJ8fdrsq13nSNUO55yLaVT
o5Z1FEG3P3QngDtZdqc8KdGgXqzAvCHLc6H4OyN/VZtS9BTN/vYbtafqjf5QBdiVUUaoJ8OkSDPQ
mRSpRxdPO83S/C4zrr/rXjtnqywzplZsMMof+qH46eV8btF6N2X3HuQbONS/Vm+/jNqj7/1LJoCA
kKFY+aDkD+rZzkZUvr7JFMDvcLDGq5BTUcvTxI+/NZxvG4T62+pmA9jk1fUfaJd0UxFV2GOEnbKA
AoQ7kDrx9kaALT1nyTVh4LG4XcpIp509AseprxNhNExYrLh/DnTqqX/dJVJDR8kVN3ZK6GR9psQ8
5v5PUTmfikzTjitOC/o6iQfEzDOt2AyysMfQ4shdkbbORbcZhIgR2F/jET3aB6So52L8Ynjmj5Zz
EFbqLkPySUAFx68uMMJtBF6KD7/dt607rzRX2xdF8RiUtjjGFfQ6tyx2jX2O9O7FtkbUDww6OX1k
4oh276hZZb0KSvNhNC1tzZCMO2gQR8817+r+PARDueYHkwY+yo2Ti1efmRKJ08w3zOrVxKm+KQFw
bVtXu6tnQ9EFuk07NN+VbuD4aFNrG1n7mLab0RrxkX4bfG3P4kyczrTQY4qrOqnWSe+nLCkjx4uW
4FC40FsS7+w9GXEs+aN3cFw6Xh1eIIsz2arIauNQDS+O5Q+7on6cEG+sej1+/fcjGbc/xeWDAuP/
gURGTzeN/y2REX95W0dt8Y/Nz/dP/ZH+92zGv//tv7IZLfmXia2apq0tbd2zzf+Wzej+ZZCawJ/A
6nNMR/IT8wJO3n/8E6bEX7YAveJJRhwORnb7n//4r2xG5y9hGfwjoNtC6obr/TvZjIbDtyoLwsyL
fP/9H/90LOGajik8eEyGpXPotf5nNGOUVrMmDRoMvds3K5NJMjozcOxa/d4rIcsw6vRcrKNGJ3sd
G9V3V4xUeTCM1sN96Ojuyq5bDr3p9AFV9eTn9HNM/ZVkx45BHdZ56vmnLNBZQdMWBlEVr5gJWygM
MlQp9jogWorWi7uOmAssRVWCIHE6iCwOt7Yc9j7ikCVZD2th5GBjumkzNnCU1fdp5uKCytmHkgek
XE3w5hyoYVJOT2YPDYLM0Xk19F8aEbDrKTTeqSGYEMaMkcHmhAlvSE9xIyUBdZ3XTQwFon0PnnwV
F+4PBnK6QMO86fta3xGndg4C6yOj27uWMQBHXXMPPOHp2pln0iwd+hOFqwgyw2vIDKKhI3ztU5kf
hekexik3V7LXUP43CS6Z6A0dLywR5QqT6WQcTJukt3rI3kTb7PFqsT/yf2+6kvMQR5CKmcg+BzdG
KIH+xpvG7yH1V3vGqptzKDrNs/3khmO4dzuG91WtnTG1vY95i0VYNWdJJnx2i/xrlrYE4NGOiyqq
S16tjQaeDAr4esmqNmBfkFhDuyXy6e819jGMEqTjghUUOhFiIM+l/+jV745KTatc3BXjqflJbai0
/RTe0/O+hNxyjBqyjLEvW5pdM5UyjeClJGhQpWHai6wgnxOFDcCs5hSUo2x3ljCXHYVt4Ek6445X
rnRM63hl7uLGMHES6Aw6rO4C4UbfdgSeHTrwsUuPvsyicNL70Ivvhqo1V7peXzQk4I7tLie/C1Y9
NPIQQPLezoNnc+4mFJCQ7mSqgyYiIoxCgakmKsySLCa7sGlzk/7RMrJes/JeteCsvD0Z1CgOt9G4
BiK6G0Z6dbPRiqViKnhulu18R/5QPs7EYbAdI9J4CYfgSaPBQ3NvviYokxA6RSsMa7glamNL55Ne
BPitNWZs+IGlAzyGjrZmO8M6wyJIgjqsVqcExF4P80Wroy9pC3hQAWA/ID0l7SqiMMsDwUzlIYUq
BVMt2BRimJZOQMT7hBgvcNM7DiAuV472cdnly8olPko61TOtRwQEZSZWZf4MAz1Zu0P0NZkSbZoc
QsR8S2uY4nUK1IJjz/x1eyaT8Co6Se52lbOPFOJP1gSnHvALAp0/hZIn0RUkIMuA6Jc9MG8BIKzk
OUG7Ij/OXs4hkQHcekRzl+isJ2uHhKRZDgRUL8Fb727rjKPrRy1E7dfLzEGUFaxvrw/b1v2kNebi
/+vdiaXfk//b9nRGa/+PLfnHTfGP7+IfTfc/Nqh//fN/7VC2+MsjzcplF+Db2lIQ3Tv8NC27kO3+
pQNMt9mlTNu0dfu/pQfrkj+Tuu55kifeNT0Sff9zhzKsv4RrWKZnGYZD0oRh/Ds7lMU+9H9tUbaL
a8xmeCg9x4VAI/7nFgUpKe3c0ehXs/3ggMzdxPZsv7a2cyg6ZIDObJP8W5b+1h5b0FlDvHWpvN5B
GVZV2XF4MvKH2dLH7VDSY2rLUh4dF4aWZy5dNwuOvjXIFVlg2pFDznvd4P5lxhHeZSZznT60Dm5Q
vlmmTfpGMkIhD5353IzN3eCk5ck16+6htdBWaGXr7toh9o5aMz2WnSgutfpS1m8SVSDmfydYmVli
vo5OvRaFG93xv2Mlh3KTNjYtVF2KVYYlj0mR3INzJnx7GBzg5hxmAaeuTKeu1nDz2ErIZ18lw0Oo
+e4a6C+pNImiXX7nTIyfikrfuQZZvES43LdqnK2n87Cbq4nzAnnFXWNLxAvo15zI/sjIFHsjRZFR
j81kvpn1K2mv4bUiOeMKvn5YZXr64HqQ/fVN4g/R2SVofpnHxszI1CHwBijL2wyUk6QzOFGhUX8j
WAzviSiAgQOklrQE/RxPGQnCkJOWRIkSy87Mahd/t6gSn/J5wMg0IDUHbv/s9rW7n+fM3ztFeheQ
SL/3iVYDqZP3W7cDcsqY2V5F5TSueoZXe8PEDM2cJDvqPjTSDD3C2mA8efKZ/crCiV88hvB+I8w7
hvWETSTymcnC8GYF/pqhzQ/9mgHPsfvKoT3EUtoiriJB92QkxRexg9XR65rkaDPQXrQI+2DDIdBp
59CBxuI6uzgp45VXjB95OPV3nmgsEErVdExk67+AiwV45nncNtW4MxgRnkq7f/AZU6zsLOlx4JXV
okLEtO9perKMB2dnZCHtUQWSyAtNKUu+mDU/eHNnPdNrVVQaBVMsxu2MkXhK09+kiOvvgjh1b6rS
t8ksfQB98HfrSYil4/s4Uxo4Ui21GAaIetwV1fSQ5MJZRqgTEQkyVp0IDM7cUnsqsKSvDWbLbILt
eyJ4r3HWOIeBKQk91bllqDQ6J1l1HCuCNc0k9zLXZXi9fWkKhwTYojkGdXEfgudZDoCdjpnNBpBa
7nvJWwHdhxo40BQUqzecx2mZW2Dc26BxdyJ2nVcBGGpOAB2OFQ2Mvv02h35+9DnapF4PzN8QOosB
ZQsKhXofDki7/HK0iLTwJSE3bJCoKmqUiM0JQK1/yWMy1PRMuHuhuwT7dob1wfrGvLC92kETrhko
oSVaJxSIzwx3YCpGwbXD3m3447PkmqyRivc7Bm3NVsfTvK11UrkGtvq1BctvrWcojOUQuccwiZ+Q
FMb3GTsh3AoScTpzk0Vp+Q3GndGVLL2TBvgYBKKXrYbAT1/h2P50jtNDNvlmPNgs/ZxZ3g3alWZ2
y5FWfzesJsUk1D66go5p7I8VnQygZaHn7QydbxciEKWDLJ7CRmoHO7kOxAQ9IADEEp6Pz1UX0drv
nGrXTWi/s6z7bg1jqxW++KwHVz6XPikCZfMngkoaiiZ5knb1YU9he+hheIHuyiNOlxOPbycFPlHt
Jx9F+Rh1RfmYx+6HlvflyU971jHhiKsoL7GpM7EIUQ6SDhmsNIvmrN/q/QG1KVhVMWPJm4B8lxZR
GbRAdl3ZGA/IVUNAr1p7ztp6WvcCtCgH7dM0lcNJFy7QD42ZWaH3j3bOFDhBeBuW81W30dDQwu92
c8kg1/Ln8CoN0o3sEDgZTex3F1Bdb7d/PEbCs18xOQvdUzumRORSgOkViJlwIi+iotMBwNbJH4wS
9NdcH2vTrD/GCeml2Z1qC2OQ8cckH2FRRg0CHSOiD0wM4yAWMYzqTxEChKws7zewvX3qcdWprlBK
QnBbVxZ3FU8DAuIczkZKgGhuhA+FDaIjK+t0GTnEP2gCvQun+502RtFq0t9dHtanovmydOcM4qrf
016midUTZji+8hFHG5K3mA7EzLzJRgVJKpChMUqX6wzPAgoeqPlWTiZWr0/yqpkAnBGgnouxcg/h
SClK7zHc27GuPNHA8wc5H+eyatmVom7PYYgctViDnzg7GyYyycXs3XgLO65YWk1Daqdtv+hmxJuD
8dpCxPTCBunYEFz7kmiKoY+RW7IYb4Gy+I/DT0QRTJkKmIAOyknvtJYQ+P637ueMOKRerHBd9Qvg
a4DwpvRNx9+6rgbRnou4p4UdQLWTBWPdsd7EtK8pUKEhmWWQ3EfTOJ78cbgQVBBh/fJlqhLrCufk
ZzkkXycUz7MJM2wynzKy+XYxpMelmNJgF9gCWXHhjxuPYcVqJKCVlM6znAP9sfIy/P5c0VXRE9KY
9U2/HjsMAtwP+nLMZ1TK8XjoOsMh7EZt1BND3joOv2Q7W2vPS2j4YsBahLLTLq2bEO0Xpea+ot7O
ZKK9ikF/7/Oau85XL9gCKOL2IjpN9TRtYk6J+74HUtnAPd0gksoPjZTJnaYgzR2MgO/qow+Ick/Q
BT83PcEouul+1qPgqJv2zYONyoc2q7uMknn8hD9JWEQz0Qv39nGv5TvUS+U6sjlVkmoEFrTJP2az
BniyMHIveB2DjoN2hFKUp9dFlCVegk6kl0h9GdPqP7/gnoHWmD8a3RTu0gwYemtXlzYxyk96WBLI
vO8Sxxa0p0jSZKx7dqiKdKc1sRj2o0aZdkG4dLn9LkyE/agyx2yygs6CMM1jbznfrmbP58Fbijql
51dThgzJ2Ox8pCSLfn5BpnTIi8q+75DaH+hPD4u4ezRQNJG9MNuyQpEicM3AM+0q1N61ZPWM04JN
v0Uskcdk7RaR2e3n9liZxIq7mbeXrfE5IA8qGlHtPOnfU3S4xySZ0HNanw58hnXOqnnuzHSbDMCk
nQHjBiewhzrR+yOKanq72TnSNHJKpRhOVKDkrXJMm71t5ffaOvDtTVxN430xYIDwc2IWS4sCamoK
8yFJGldNeCAGUjhtmsxygSeToTfVukGeg8FghyfFlKV5HECpJqFjPnhay8o3i03YROKMJqdcVV4T
49por02n+N1lgOekrfZekWyrEgUbb/uRDKcS3czaA6V/74wgDJtGUjzYGHdSkdKJ0UG1m5qJYtox
mfegcnQSYwsuEG2Jn+7wYOaPoVadeoGjKaY83Bpt81wg9wQoS9+0TtN7noc1JoenTjM/TDs21pHm
r43MmfZek4yoxognaeaUmgT0QpchvCiqPNr2NukeIqkPJg4kcvoytP7+9GMDhUQ29Dwk7i4o6To1
Vr8mC9NZaMbBrl7DyUWT1nFeH61X10Lg7UM/tmoGRTK/d73+Xg80e0E+zB27NDqqMUNewPmgqTkr
gJQ00uixmsuN404/7kjhkfk7KTHUjoAxJoulonphIDMuerPcTB14fzra/DRvw+f+NICWxBXXpcV9
N+NhJqphVRbooaH1H6IJdIZBJCBqeceElo8GZdnJ6KUcnLOnGdV2xPIzZ/PWxxjIvFfy/sFYG1up
4Nds4LsmhO/StDs43pugB/TnR2uS8Yq1lbHOjyCle0fMx2kI/hhpefFS866ENc72le3VhpxY7rzQ
MY1s/ME7RQYH/ohbkdIN/0LjctsVdoszduzBLgFJ7Kz9OGvbtn9IOvkVDtgYB3cbO0TROuxcBLTv
QVgvXc6VuHym3zDxXCr0wtsIOl4ELW6dkRAP20l3FQf/hS+bHyCiT3Fk7Uo3PVPsgKLQ0R5Hyn3Q
6yOcctJD2sqhvN+ZuGfhjRpMs+OPyilpofD4LscifAatidfEj0ziPFCG2260tjPohVSkYGrsAGW8
FWAcvDqluR9c689k1feDytZxRHoKC0gv9vhkOfWXowd3mEvqTS8+YKcg5a6e215zUZXX9y5xhYar
WYQIjeWCtsxXnTpfw3SPzK28nxkN2WFUbsCM7xnp6jMjPIm4fcngaUgvAdVDUq0SB2NlGGf7DI35
wsOalkb+KSyd+5QWq7ATsW5qjSe0QyBeGBs3M50VnOUMiqj7wtP53hUS97w144AJxo4NrXS3dfdj
w8EtCvNSxk0D0NGCLwlVnQElt7egwV8Mw49jIYLBFdMLpiAgN0yN2HvJMC+d2oPLjlZjCl36Qn8b
vfDMRmisqt57qCMk3sTC5oWGy9PoH9EA2bisHeKpCHly76pgvpRS36cWH5FvWQeKwWYRuVxGI/W3
HO+R/RpHs+pTldT27mJIKQZq3qEdXq3COtSNMS47KHHV0JKNQAWBT4dMO0AhTMk7PMMaQlbH099g
Mx5aQmEH5uGCD5uMu4Ws+KhHr4Tm23MKjmCcMfHYFg1JfWUK65WTOHI+0koao/5DrAxQAM5nOBfm
rvqNQ2NcjQHqJPqnRcnp0cq2nfBfZdE/DVnEiCpGKgm/t1XaOr8EE5WU/trxoic0+Rcn4CX0U//h
E+m96JoBVpXDPi/rcK2pWLYe6+ciztHMWTqXzgm9PdDrD6NExtiyNYLbiHEb0Ut/QaSwnqnUVZpg
lXn9Kk2zcwDwjPBNd93rD5PQX2IuFhmn+0K4V32aSE8Ngke39R6SSDyT9fMJyVtxiR5dcN/LyHT7
FQqR+QQHuSXrOAeM47UbzunwquM2XYlY7FOTVcXz6Fcm+i86b/aPQGob0hmB8neshW4LzFFdlo78
Hi8bLzl4TpwfxUnLEXOS4YlVyeJ9eq2xIPsjx1oFkH6a2z+Mx/WlV7XzJnZQkKYDjryhWjnU9Kg0
s3RdUesFPXGKltWLbdYj4TCdaC0nTh95zATScZz5IbfA8Mc/ZhuhM231r9rXD6g9ISWrC0Ar3V3I
BhmEHTf2Jq371TDyqKGHk2uk8fdt/diUEx4wTqHmPO61RN81CT7/YCnc8DOd+LapVd6NWrutZxgk
Uxkj4E/SL07FDiaUHolgcwJ27fAAee0q87VVFHr1Q6T7zy1kUtSz294t+SCm4ifVwxVGu+EhMQBM
tzo5GrlOaHqfvaVR5hzdfOqWlj00O1rCWzenHVvk4daj2tvADRgPOURm1mgNg+uYv1oauQaJZ7WP
ScWdKhu2H+GX9WFu6s+AZWyPYWNes9T4rHWkLQ3IF3s0na2RrOZooAEhUO2g3OIU1XZbR5tyFM+L
Ieuq3aDhvqtzFksxjdGGZZ2AnniE10j6uZlFf0yvxufHUX9DPPQvPlhclXIfpdFzrg1I3Dzu0rrw
waYh6cWtoPouW6Sx7gpNoOGFm1ZrS96ttoM3SJ8t76/ItCL0uXdl07y7MVyyWH56VNegaTe5r/0R
rBPEKwX3RhBtbI5dO2lE6ArwFw1FgA3LUqxsHy1w8z7UJBtyUzFv05CunyNR4iNu7S3y2fJoRcZ1
dDOdcCUEoFl/jKyovktEnmDxiDaIjlkqQu29Iq38ZNbIxAfUfPDybE5r8jhnCdxmJldAAOKwOhiy
Lw9NVJ/JGBkv3mBdqlJMmO2olIwywYXrDf12MMZuJUKPnBU+EL70B10nOEJGe78pf70Zo5FBAo7X
OhX+xpHzXtb+1NxDC72Pzjm1V5XVExJYE16ulnFuG+tVjsWEUR0pcKVPNY5Rj7YEDlvG14HZbOZJ
vsRImGldJqsKm18M648MkzzS34ldYIZT7qfReSrJ8CQ7e5k/ei3Lj+xXWg9EWJItVg5tdZUPmu11
II/zy5x+J7Z16vL+DZaE2rkaHscChBmIaR1nnthabJyLQW/AmWv6QU+zaEVpfOf5/Y/dmg/kS4l9
sQ1cxnCqD4wmg5ZS0j31pmHsJ+EfAi9hMl+yl7NMs12HqwSyPIcld0nYWglYGmo58Q1relpiI5nv
pYmae4yFtRj84omSqrYYx5HziYB+JLpZlWSUdHsf+0BWFddudML7zrLOhTV0W+zFiLNcbVi6o/4i
Te8xT2ijlLM7set4x1mXrMcz8uta36PhKMmUmb86yx6RqTMoNMeeCaej38dF+RWWlGFGPL5BqEAg
fDTRkMIvfLPzXZPJfE2f2oFPnj4amEUG8n+nbGfbAIsRPGZ6vvNM6i9UKTIGLzcGX3rtHWOXqsFN
x2tceIdciAsTGdzmGGtZqaMSxxCe3F/OvmurQAcD3fzV7vw9/vJf35Ywz7qra/TbirMA+9W4g9S/
nNh7F1Wg+g1xtMbCEjJLIuA10EhTogJjvHbVCspDf+jN9Tyjrsb+BISSjOoaU08oSwQL3ZcLxIgj
Cras2F3gh8AhGAePaVEA3JoGB86+PGWMsfdWdZfx2hdGOKv+fDTSCfhJdG1Ydb189gzxJlAY2WJ4
Ii562DjVjDYuTraFIVWcExY3LULdlTvWRtSslRFWfQpiYtaLOT27reWuhSv2to8ZvB7zrfBpEYQe
0rm2BDMnSn0NpuLERnCnZxxAtJKJlBU5fywiIVbemD1ToNP31BmBeh1ZIgbnhsmrl1FEpeDRXXab
yKNzmpHHRN825IKNvo/rewj7zSTocIn8VVjsH33DHFUV3WkmOE+4DgJQ7w/Jo6t2SqEKmPGw7OBR
xSPiPIElKiWRO8HKnS6y29eJn3u4fQkNmuO72y9nT9QHP4mtVVZNOtwFOlmz2OtZ8kGW35fl9wBG
xtrmpNZcbSs+6HZ2kEGHa6TkMJnHE8LLMD/LQVxKjhcLL6T5xsnSXRpjcTW0gelc4SAvJjljGu2X
rOnY/jMnX2t0dlc4ox6CKn0cg+rqjMSUG6x41xBQ8UDMna1x/X3JNhSl0lgBjnBtSdCph9Msku02
9+hnCJdWcE14G3ZzHp4kNbfkUD2XlPRL4aOt0wgci3u0RjRQFlNL2l42eC9FX65JAFq0RNageKzZ
AhvMMxW5BNT7TbltnKzhR3EX1ugH7LI5OiXrj8QeuKcE+I5fNPAOasl3cc04pfWMn4CKJNXmNTCQ
dW60r22f3rmNf1QW97xi4qJyUWSDStJwimGjsqkYWK+HjgUoil9tZHNsH8U3jogJ4YCEpJHlpOei
AXC8bjORtXJ7qabyPsdGSp49DSa3ChZ0RX56+r4Ylkfg+x5oThMAVkf/RCHmSGKao6eWDAbT5Zyb
tGmzsrvNoDUgejCFyrTyF2HRvnnAKDCJvzHb8SjTJAtxKZ6hgk7gNQd3bUmo8bpHG/wsC/8zaRjO
ZDSPUx1ZfmWBqgUDhTzVew0JockT+9CRSC0NJG3ZY9VNf0hJHVezC5DWNtoH2hcUeGoBnr05XXXF
iaQ+4lD1iK0vQduPfsQbT6nAp1uYHdacjIpdZ3lmvFItzKR/SjxyL8LyriH9TCNhbcrAhfmH3HZ2
0orOlej2tvq4tEDlwIYjM2XnWAXDnaYh8wvNau10+oPpo16q4hrjsD3dl9op49hLQm3wM8+lv3SA
fvlZcS5H7cOwLBPzOstdOj4lopXLRltEcTtdhmpY0ztJOGGCbptCBtZd/R0g6ScuhJtmRCxKU66r
rcMo7wXZEovMiQVQGJN9i0DEBhKl5R9QrT7nppkuOMHjZ5A+fk4M/J45I39A2NHimnLK6R3PjqWE
NR0mkGXRuO+2QXXV4GNlU0Eow43uGGu7K/ENF029miQ28treMq+99v5wX4mBSd1kHmsBgDCC5YH+
GTI38mCC+J7LmjrTqxzCos32UTMIpxMbqzcQiVbbBC2ECIM7YyIavEsvk0/eFSNCl1Q9x+rv6qY9
xLJ8C+v0Jcofps45lt2497C0Z02zIr9zzaXuMbYmGPgiWAuiMS4NZU3Te+ugtc6mIIKHHverab0x
xKiPNNIxNkvWQO8gEgeV68DT4f8f6s5jSXJkS8+vQuMeQ8Chx0guAgitUkWqDSxFFTTgABzy6flF
G413bHaz5KZvV3fXrcxIwP2cX8KqGh4NIxPuadmQYWBTskfVg4E/bUGFk2ntHsFFFRR8+qhJ54u+
8NpQb5at5FS8JEuDyU2pIij0jB5qOlv9+KMQ8jVBQbKeY+OYRuhc9ellgpoM0h5Cy+moBBQlxTi6
jzmBDwL+57kq62XXDdOWZNCpNj9o0Eq23OIFpyGHxBB3eQD0gDVxJamdpI+OVY71V7x5qaPCJoPI
a80jzSSA01b/A5QzB8Tbf7Pn1GFfaTP5LQzdNv04RnQXccB9rvE/w7SqY2JtvXr8KTsydI3yLWVm
0SaEtDN4N6I/5EGC1PileJFkJrG0iLdFQ4vhpZd7GlKQD/l5gHkiCNO5Zj6GOTMBFZn8p4VbOhHl
AzinXJHKAK4scJyYuX6WZdEEtupQ97a9R+tMfcmzZcC36m8r9yCThp4HS4ZpVS2Qy66+a22YWtMY
t+Yoz1Va5M/Ke4zimWrGudj5gMHCpIOP+5RjP1o2CKsW81Qb/V+iQ6adVlZPFVP6nZqzTfmTknKE
iaqlJ4UHqWqZpAYnClOdTiPDJsVhsTfCYTwkZubsDlwYy+vQ9Ta+cSqs7LHAGNs0G64/oDFuGNPz
DrhsrSMcZbnzrGHj+0wkNi2dLkodFSf6EfXc2ctoRi8FoJ2qGf/bAIXxprTvAUAvaeI9JLV1EZw5
AfZGkvrtNxScLkDIow//sHYngByL8xtE4XWQ7B3f/aRepFExNeb5d6klA4yeuQJf+Knzegh1Uz6w
6vmB9GbsjClzuds4G8wggHEjbku9ak/G4uN9lUiua+ujbp0k1FuOP22ag641eSqTTZl18ADVZ93B
VxPFCh3wXEh1xm0b0kKLzbSxDj3LC2/epZek5UCvnbK4/TKt6KInw0Pkbf2yuFOpoAo+j0iU1NrK
r41nl7xloqpYo0bxGWfdQ2MJbzXVsr0vamuLkHyalXFHqUBIMDjRj98lMnaduBrymu2DTqD4JovH
e60zURteVCFfNgldKGaMEzQkA+jTAYC8SFtySHUqqomD+1OVDq4hLb1wiqOiNS6pT6Iffn7ml2gl
DYtXZsbQT7f9n4iJFimEvTM194P9q2ZhMENhxwSsUO9oyoTAFqe9eP0LtsCvojLdnbDFo5hc0OLk
ozT8ZEUPe0FOz/wKSIGciiTFsYz+9GO/T3PWROrXn119MdgLyCjw8xAjxiYb4eqH2NoZWv49qGID
hJhw4AJAGyawp3D/xExBpiYvXZo/zONZTFze+kBmgSr5uZsm131sxUFvNN5WLV65GzPnUqOmCART
jaWiA/yvvqG8D284J1FGI+eq7xO1GSOHC6JWobXkJ0vn0bU6/bVNUckPYB+jk9yyqbh4evoJ33SK
amWQk5jse1bmVeVvSM1gj9xaial2ZfLK4h7gHLumMn5Ai/DLR7zTeucXGck5nbKXODa+rZIfFSWj
ARzgQ5rrr1hd/9IvSrebRYLM6BbrhDpDNMZJxyiJCJOfbIK1vSNO5ZLa5SvBEdX8XTRsvwalw2ld
fRVj9uVsLL9dWy3AS+Wpk1U9la2jdsukfmv6FIscN1E8bgwtuUbQWjXgAQ8ogYrG09IMYT9325zE
Or6B+RpVNXNPBe5BHYznnYyhoISzeZATraECWJDtCDAJV1G3yzKeO8dThwUedAWQvF1y8benhjJq
yLJDeefMz60vD1XJW2zK6dOKmm9iWH5zeXZc6689LO5qEfV5Siiij4r0C10vtbUPA21ohtDcDb5V
oGWj5xjU4XZL9QR8YljM1Z0JYD5LWhM1tTEtc+8NMZdnx5BL4pANS6k+hcFdsFH+5EGU6u4Kzs9c
LVO2N32WSRNNQO68YRsUwWSmV4/YemB0sOi0O1e+AD/QjpHg54FmooCn6TcIEPaz7xScwMklJlJV
J4OIuhtGmIUrHNvg2Ben3DLonxzth7Yy9onvfsYS3yFBDM0IdhjZf5C3HwynfKa9dF3MtGIpb53T
+Ec7cn29P5CpQ9jHsuZ43xCneyBmZGsRhzd1M1VeSx2Yyr8mvvEIiXgX0OA1Z3iujPQZCdmjFZn9
bgRzQZjuBQVU+aTrgC0C5tgEC6O80GK79XlLEhtHch4vJ6kIbsFPvuHaee8oLzTQFw7ee+wvWxMs
jdUMd39lx+grCGAV5rvr98+tfVc5khKbtmwsFkRWzJRHXglxN0SMcJ86jn8hyu3FqjHHj1jIEo67
0n3RbOvbK4YB/WOGJmWAZ5NFqJFG13nDo9Use2WXXthN5a7W8LzlRIAs5G0FWo9NHZvQZvLLde3D
n9EeyMOVqR6A9K8U8wfpNVRijP24tlNyNMkEXIP2MZdV5NDO5KNUtHFpAzyMMG81RaMBkGcJI8cf
SByTGwsV4Bl5NEuS00rfu8Qlu85S+98E1Ry0mP4ifcg0yL2TwjsBs5xv7hUpiskA6gXbVxRvlddj
soSoXGGGJ2BxVZU8IcphLTfLg9VGDqS6c27K2ebrRjacmiDjcOmKQuaPxOCEcmnqlGW3xz5Gfg/l
iEwWa1yKbMSOc7Pu1d9zMgOJ+hOLfA9pk1ZtiBjpvbNsCI1MW4skxkjRsZe2IA5IIYhWK/gjFvpL
1cBQmBlZTbLZr1VH3dpUGemL7BRYGBzQQzL4XTJEaKOA7wclCPSBmU0rh6/UaIpT2SIGqJb6d2zT
mzbAVxeDjDdOh0yI4fKf/3+w43Gbzu2BcvaRKqK1B2N1IF34uAx8QDPCQVL1Djkf4pZZI5uYvkdk
0FPRPS44kFB6bOX9ao+0fUUUlSGadeyqMSj6S5f4CsTBfZtd+y8pUhswvI209T60EcuDpMTvSs+S
vZlFp66sJOMuCc6W4lSR7Ff4/QCh1d0vJrleU+vN1IdjgYgP50iPQH8ugM0XB/C+RtXtR3sSyfip
5+BYC8mvY30dlYaSyU2+G+jysQ88Io34vjseJr3dxnfnFDXDDNXSJSIK1rlymr/DOI5rz2UO70pt
PaYozYeSzQvxBHptMYG/aYAYFOpdbQLvgoQldYPfBtV7mj2UccUfUc1ErRE7ZEvCEJVEqGfXWbJB
q3grl/h54Va5umQ6klp5A6emJZRP3W9VUM40z1qi7/HsR2TpSoIrkAMiluns36EhgrU3n1qHUmCC
WX4Iz6r2GIS5VggUMAciT/TxtW6tYutqy1n20RN3qB1oiiVwGEkgN7KvJUrPhofdX1JAvUI9PvOJ
mhBmOMv9bc3kGTjQjCvXAcgxoSxATxh87GmLjabbNrZ3jZcDQlEHWFI9iIxCWT5nFhWfCBY930ft
QvOhzgPPNHnuMJrZXZKEHhXNodNZ75YgQ2SS/LaxVzvOLHILPfhfntaCuBE0XlZ6TFrATDvPmydt
oZy9J+uQemTcF4PZE8BtLTcteiQUrjxW6CQ0o84urp6cDdloV98s5iAih3hzB8c0hkAVX5QvXwZD
czZ5fRpNP972bekxU5fr1GGlwYKAjQ3PbY0UTl56lH+IUqaNGxGL7ugXK+6euC31Xh2dIqc1LAor
rSxRDY63KZ/2FaIeAkQfioZDMJ0F+S+lu9GyxdyZQ/3lGtGrw+k8m7tYjOdKLfED8hW5VgJYFs7I
nfKXUSZ/64gE/MSykJvSsSS9NXzjoUGJsSIKb0da2LTJ/eTUsigfZSUCvYBT5Flxz0sHU6yqhSwL
eCRlEu5RCLiOJSNuGpYLirs6OTorwZikr6m0TIROUXZoVbVjk33syAQY0va2pFRmVCW30Ogte9lF
OSwpTkXHCOTiuCRu2dXGNyWlgvikiaVb7q3XbtAUzWMFhn71OQNXpmr3FU4Fr6mzazdDert+NewJ
0ewR+BOX1ZDZioHGv/7zl/YTJNyF+KMTlMH8tAxJvUo5NAPTlzqtnoTdtV5S3Ua0UnXUP0Vfjm0f
VTGS31bafHQLsa8JP8wyppPafG4F+SUJCCxRXe6pcosDGZpHmV+apg+zagwMaWuBaL0Z+wqB3KwE
m2n8jFNrOrVSEt3Xxua9JHVb6vW7neTkcCiQjMUqXvre1U+1vaCqysadw4e7IRHLvmbDaaw9ercj
xNULmbltpT97fAlWrZsU1UKWWKIi5jbBt1NGfbYuDUgeZ+4f/vnnLsqtgxTqo4v8/mG2pw67hjuu
C46tMJ6HfBNp5DY46cN8FxWP97+waZ2Spl1OgjDWi0eQWsVt+ajFkK3+MC77f35JLk36KBzEEk7n
Z9tp0P1AzH69+eff9pDioSpktv7nl3kJkUFIQ4em1YmPnL6P/kJ4ms0q7aTnAgJdc9AIzcACHMCw
7Vjbc7IhHD8sF2NfRhjpkuFGA6FGtq3hhF5eP9m8EzuB4Sko2TgC6WQhbAL3rqK2WkvNW1RPEiyx
b0KtjV/bfAQ/GB2icliNPQ9DdL2r9DQ5+LeWouyVl1nvciB61y+ReVg2o7D803ljtI7GkbtUc8eb
EOE9jPfln1+MzEETqYxBK3OanHVjurUtzUWxFj//86tCESc74WHHC0kCV+5OxD5aSQjHcckwL16T
BT5SWtofGxbq/M+vlt4nKUVJWhmQLsLU1jfeCj2AhKv2bZLVN7ABC1AIiOWff6uz2S46KntXq9MN
rG9942khy9WOaI2upLzpkZfuU+iYQPM1g3Akoz7aveEccgPR2KQZ8lZ6NJkViUt8cOa2q8TQ4tcu
zxos4YijvNE7R8yK16VzNDaU/AKlYa8dy9jgocOWbOvTadLMB8OEWpqwO/w4DqWux76o6s9WRAc1
MbexFORXqnaj9VyArFrWeGyUO5+allFxUuQTdEv7IRN9T5UC1pRR1/eVqcW7wZ4RxJTqRasL7aHm
hTX5r5tI816JfONhSOhmdbV8NyYaTiLalcDFOE5FMz+XpnmMo/EttY3qlHiZExLCCFDSEiTqAQoN
NOMWffHKoP/TFTTC4ji3EIEwPcWiElsZA0FMEz3GwNqoPmO61wWJ2EhQm72KvQ36UCJeGpToVRSv
Yao/K3fRIQCGh0p6ijA7L1pzkLrZeKmT6k2I3ArIh3ke+3yi/8XsEH15ZDp2Zr2tCfVBQtiGKlOP
iYt1Su/KXakRdyQawlOMu74kB49HAFWppEeeVm2ayjyMQHAdfDLW/lfZRPSNGvXfaGG9Kwpr3aCg
Up08YWligIvsOhQRZKdn+G3QTeo9v4Obkocb9xaxUFwHg3uhL+eWQm7opJzsNIE2AsiMvmIIzWL6
yTm/bIu3yR/ZMGezQxHf1UgkKUxLYly6nCrcI/78bMl2rSaQEjsnuHboCMmKpbiU0+genCxzVgn4
DUiKEzjuea6Tr1hqdBogrtbwzTyJyXk0NMRDs2N/o2nQ1wmKgIx8UsQSaGFqYKIkVmRYcxtqNs5k
tNYaGdmjbf9E90pgv+yJPIqNrUfwNbBuh+c4dvlZptZngoV/jeB5Y3FXbow4UiH0YnI0zOY5L611
acnhVBEQV9SINrQ7+eX66HrQiIasAVqwEFY66Xx0sd+GY5snAdpwdC6g9uKucnFyUhlbPI1ebr2g
WPUILXEzspzdtUzGaVXIyV93AyO6rWuHGXTRhNdZeXL+W0hOQ9O7tm50SEzCvN2oQ1xjDTvbbH4a
mfH4Mohxg0xUreUaz1t8HlKUKi6olhINxz74yhDBvkTTY0xyKBzk/J0sjr8WKcxPN1l7qy4fZgWJ
0JDDa/qg5RDQD7iGVolb4e1s9BgOyH4qIPKrnrZ6HVFIE4n3iEScrVYk1HEnTBbGiBO8LKdjlToz
GY8ZXObACLgkT8rU8HxTRhEOqXqtSutBWv1f3Y++u5zOdUS0ZGWSk0VRU2kM53zU3zOb+WmOtZMx
iktfteXGqzSkHlX1K9nCo5SCIbMlfdMs6CvNMMowP/keoUPLOnMglguyh/hx7PmCCAouvwj328mk
ffcTbyQZRj3HS3bx+KNWqmR3l4CiOEfbgTJ53771EFTrrJLXhT9+iqZfON521zrizRzT75RjaD9l
2G7rlADswgYFvKcz95D6ehrforFZL4IUxMx/R/a/mWwSsDCwrjwxGkFvhlwu1pbjBU4K+Y3u7ibd
fbnnJeseRlmz1t5B+58BunhZF22XFpO7cl/zzK85avIauQ+yLzqmL1rH/KTN3c1V1sNo+8U+AeTW
SQJHY393REEX+GkwWx64gDRl6KLA3VXEcQIh1qFlyoFgYC7ImAGl1msP6AWEEUpPlvYD5QTlLkfS
LmLEgSY/+9JLxdEnSCwga6qBWZ+wWuRE1itkHCjU35YxwU1kV1dpwcpT30DSlpqZw0gBXHtgt/aA
uIC3AgUGvtrPxRiZay3aA5s3pZd7gigH/MQa8QN6tSZZtl0DB76MNcZZkkwpgfKSMxnkGP6jfF80
7t2IU6DvzK616Jod1aprVB07b2jgrjwA0ExjH4OmL0TODVdHAc01Y+hW4liynJOANlib2ZrOc0Vo
rUyc7GRAuOixfMfZekWF/Fyn5DnLKLvNVFgQIOa+W9wJc7fcsm6BjunG4gCu2m5a9E+u7j4jnSE/
OJ2DuLSQqi2EMts5mZlCvRo6frpmGHgRCWmoTWIZhE3lAzlCWSAbi75YIGsmyXrjVx0wbfy3bqW5
mR0ELHLpgs7Qv3Vo6i5Gu4AknwDCaUcX2nM+2C9uGvmhM6KEUe5wmFOjQNjo7YsBg9DI5F4aBp4I
1CigMO7KBjURzAZBJxeodFN/jgbvhQhsildnY1URjVtTvwIvAOGpiVs5JH8KHa44cE2EHJHSxoeC
kEbG0BFSCcN5Vf0RatpYJhlV0XeaxVBSHf7oBWGbThtyzZzmav6n2dL36w3JFGLtxyrSmCu1VM84
AFccJRjdtauwo2NWqA9kuHCPA7ouXCbAICDPlggHpyfhy0G/abCEOjEY4aA55zHrB+yK9KXg7z1h
1J9QYAEgyIvr8MkULZIYyL4/Q5bjt55xxkWaAzIPdqWn4L1l78MjASwZBSn0acWpUFJ0E2fRh5vy
ps0KuZlIuAd7TW78vvophvxPa/A4xMabbXZhWVXB4AL5NqYPE+7RT2uO9WcJkhNaU/tMPMne6h9S
HQIgQmIK+lG+qI7vxujil7lMUc1ZcKqesRsKH0gBsbgO1ur5OtIU++i1+TcHb0gWEnkfHgl6rUUW
kmoPTR2dc19NO6nkc6f3L87QA+J1CICedBRaKCEg+XyjZM+tqBmwv7HoHCfFDQFReG/kVZfE6c9t
ZN2jLenijKKTUtqjBdTacW3vmsE+Djp2tgHgl2We/8zvjlDsiqFB0kTOW66uA0vTdjSHXVTxck6p
fl08uwvd2XkTZfKZN+DVsYbqNQceMsSb6sWJ4t0WrwdZ/hYcMAREEZR/a0xPK19O9b6myWDX3nXq
C4UT3UhqgiUJCzdjxPSI5gJhFem61qjTCRHzw33EP5G1y8fxyy/IQmi9RaxqUirD5V50pIlTOpXb
Mlu+l2j8NDrO3Do6WcLfgjqsC9GRG82XwN4KoDY3B9+6gJuWARrJD+LepqOj+Y+VwTsXcU34fpKG
uoPLg4RZ+ilRnnIW1qTyGNawFdN4JlLgwTfbt5YszLUzpVem5i8V+19V0Ovy0W9elGP8RFMG7ovo
3LV/Gpvtn5CKE0GvYLr87Se5RmxIJbcx3y0gR4lXs2cTzhEdK5iIsIkyACukJW30DiybruE22N2Q
3jd2ooeFUcuti8VyrTcuBWXOx2SMw4ZFlh9ZBzvug+hovxFhPKu5zsM5Ikki6/rDfN+N7AwBKEaj
FY/Kiy0Y7brB+MJFu8AC+w1abzn8mHG7xxB1TYWx0fP0swDf8PqESiGEsEs+vmjul6FGKooGZYdk
J6yWVPz0nN1VZumkpojX2h6+ypkTWyszNgD16y8Jrppszar5lujkiurea+reY7gy4004YFgEkTrF
rzM1KCia9nvGzcvHX0GZLaj/TWC0ZuqK0NIx5jqzdlyiiAYz0EfbFkGpya1VzGuvbXdzUQXAIMjD
zeWj59GOFXzV3DigyMs6cfxXLx5eHN5it4Wb8OnnSLIGjLN65H/NlV5ne5nbf6+dkZztXiA3napV
RxhtZA0rzaYmL7Kzkz9EB5azDIkM0wfGhp2HtBdI88cQsly1MjvIWPWHzn20i9SnkU77JKdq3AH1
pBNOg6ZbgqiExsX4/yhzl8IqSDPLQ1SytI+zjf8fShlIFFI42aLGfdXnCK5Cp03CFa9uwbbhROyp
JMeP1j3g07zLO7xPoyeyvFEedT48dQEeY65iOhZdi8hVhZckBtbWAHRXmYW0EEmkjsuX9OUCLbl4
bRFF4oCUacDwgaakweGHnm09L4hyvLTdpjZQvisteHN3JCev3WNRTOFAug9LJU9LYv5JF3Fz48XB
WYA/LLGeOn9+MVATGvpwa52sP2dltEkK6SMBT27woARYGTVE8KPdtO0GG1/f+16YiIdycLF5TDs7
JWcy7XxCnWT6PpVfEM7vLud6yJt/NGbMmtkkDwo/+65t2BVUQd72GPlgfxoxs9DHWd8T1J3352VE
pdFhWFk7yJLWssVnbUmsCjNos19dl2j4cIlA7OGVg8Eu8C9gXkIidnJztDdGgSSbiL0ebTGptQTk
Tdd8okNImxHvWvW77JnnXdlWCGJ6GLP402c8wTW781NqNKYOO1VpAzIUCcLXhFViZTbtTVXefpjF
3Tqbb60o91Z11vyZYoTySAzGDV8hvvdA5OW+Uf6bzgfU9e6TymErlLYzJQ995TUfshivlNak4ej0
fONBVxzyvPjrx7Pc9rn7Iois6K1p3RY1koIaDUdELq5Xt48L/Z0NdSYxalJbM84akc6rtm3B2m3n
U58XaOHqKV9GuSUP8len2RW3XcIwIl+nLnFQVxakKfY+zSdOx/oAlR5FLwzqjKS6IVEjUqFwb66i
1xqjRBqaI7LLJV4gdAmSpVvpFOsMNGhpjK1pgq1yL6aCvF6v17JNWxhXM21I5e/dTxzFydErR75C
z2deGP94jfxpnHqGH0xCP52RtyvhhQPmv1WW4cAU7Qd0Xb5tOwOjUrqYqzLjcMhMWuqnhYgAKdqD
HjOe9OkeMzQgYkcVkqfEVfV7p8MoHYkrTkxivssyWptmf6YmIihHelqU56G4S5yXVP/yRtPht8zr
sY/QncJaQpg5NPPkiJwmqkSGWpGzvFiX4l1vEbJZRrTQCtgC7SFCG8zs0bem41jt+s4Xh7EkpcYy
UGMwhMp8myYlIuG20A+zo737o27RxlKMQRR9iFbH8FBPQF/mDdwvJje9qHjV+27v3bkzeZg6ibI2
K6YtRvb+NJjnUnMLvO8e+QgRQNii8+FCv1meeeinjo27Cx3XeRsivH4VYWt4M8oEWSd7shbNemj0
GaUnGsF+SJ5cmVtvxOeGHcgquRTy1xxtOkOn5moNho6NJ4N+xtxGynC2d2Ifbm5GBmREZaAycget
ASsNu0wcGtrfCJYeVQo8jah3d0PY2C7X0Z2cUOFCSns0dLwo3qIfR0QTe328WGWtDtE0nzSBE7fy
rGerQayc9tqm7UBC7LiGgav6dUnQj8JscDRe4YNhyDL9EtWzGXpx9uYk3pZcYrzS3JICU/RFZA2x
SEw8oEb5r+Oa7TYhBUAtUBjkRyTufGzzAQ1PquCtF3ODl5xyMVc9Lz6PR56Mr1rLpZ2Yw7IqNVyg
bvNXsDYRiyRIP5h/yopyNIDzaCfSnt2r+e3IQOKONotw3o0n1NdXb/ab0PVLQn2y5gf+P5hcxFDY
h7y1Jqpm087nwTFcskRzudfp+iTgOl/v7l5FBOR3BJ5GBCDzJtQrE0jB/gEOP47TDyVkmOWZepEE
FDf8ffm1wGwXzz+d0xMSp8ctrJ9GBGNWn8Bzvsxex5fQIQSNaNFYxoGGFZ5vbcSwNOrPZGyg9uz7
GQ97S4CDXz6xMMKEG7DPrkkU6zzSetD5L5WLQkF7pNzAJWy78CEO0BKwydD71oE6igOo+KtZusz9
reeEES86H5rckgELv1SXb1lbxpvm3iU0DywWne5/4MB+WCbjKIjPs/J5bUFVrXvVQdYpZP5e6+d7
rW9DK3N4dxHxpRaVcUbdMnGNh5keeBKTB2o8UcACnp0MWyvCJUu9u/bFObdkF1UICUdkRnvwm2qL
SMsLmBrddRpLLJi+hzskmmUAQ2LPRkvOE9SH/TGlPdJ6+otm8iG79KFZfG6Z2d0Qpp6/KI/ZL833
udVMDJGq3jT4S+nNYoPAOQKsl0erYs1P+rjYHZBDH5BFiKiyuxnC/Gkz7VjS5xW71qMkEmaTeclN
4SZL4k8XfLtDrDHkBUuQn134iR7Jzoj2ZSPrMEZkNoqUbC+Uj/MyFiFxhbRlcADqC8+ZwAQSpnb7
y20hdOd3cpOGvLON0AiSiqPNXPB+4LVuOHqsQJTTOekza70Y84epfiSinaPtLN/pWBL5CtLkF8+e
k6dBpjCo5+LmDF4LppP/2EnNa950rAYmL59jN6DU95+2VO980x6naosmU/eQTIjPxa9u1vizdPNX
lxX/eNi+JgQh6HwY8grUxdO5TPR+zU300breifSnj9REKUNCf7/qtByAfdZ/S+P+sNfx0envPRlW
37/lpBAQiV9f+uk1xwaLQqUOJOKpMEPWvhKj/VwN2Vu/JMYKXyGU3U3jq6VaAeZ9YYTiu4ju0AWc
t3bRU2zY9xxQ1Xr6GstIjZZrt9gYuDLOB1cZHwowmSMGNymplSS5A5wmPdy0MxVP2TyZ3Dp0GvV5
8+3m+rShVuFdM11uj8HmxR9c/J8jhVJxw2/xczq12mZHLgBRprpzEKXBn8lbylgzHfUSN/ToRstB
c3gvqppkuvFHakO2zhhAmekx1VgZQUjmR5I6KDQbOARZk/lW1hZw5bBsm5GEbjCuOuiU+phsk56K
AUE0UW1fyAFkQKCruBcWkIY0h5xDahWD8tjuA6r3X24GEHSHp5z6vw0ZTUGlV09TXbI2QOkSMoGu
I40JjDV+G20kl2UquWA7e4+nj2gRD0GN0sVGky0KVA+Wg/YpLxNPsnHfSIsAUstz+EdMr7w1d0gY
6XDglNF7LDjT+L7yuKXCUZL91T6U90iBMom4IQe2pBpEO55Nvn7T2aPfOVl1DuV+RjhroFiVhKXQ
R7ibVcNZVmY8ETlDnVoy/tFCuS0UKUm0t9z0nPviS3dtifPYMot1UdTTumbUxBOaP8LoLWuNSSdQ
JtoejaLATurbvtd/drHvVyTpUf8lHeMcmzEdkPUAg2E6J6rI6i2JaBdiQWCEsl7spTPwY9Gbgd0C
8meqiC1LgfakzmCm+XG0I6rECRZD/9tNjnft4gXM1nyaC8anGFx7aaJ4U1XG6ziTk6JZLzw+5NkI
+evD2vhYohirNeSqqZM90BQBfKV/5RMNG5haosYIexTxnNRDMNZVwfYBkyF5o8Dq0Mea1EMZYjM6
3TNOcjJr9LXy53DK9//1rLJz+kO4V/1X/X8QpclRqZPX9T/+9//8mf49/lOHX+rrv/2pAFnmexro
//rv/yGs7D/GaP7f3/evlDIhgPN14duWoUOp/L+UMsf4N8ewhcc/NEzHxaT+rxxN999MSxCx6Vi+
j3Oev/tXSpnhkaNpCYeyNsN17iln/5WUMmIwiPL8T0Ganu+RpWaQ22kbjvefgjSLlFyNkV0Y6Rnc
Qd6mYTGZh9qaKMlIkTjFjbFNADdXNEJx7uLIXKm7jU6I6aPAV6cXv3UuL9Hdbuc8+aXVXOe7DS/L
ddQeTGHY88pnG/k7ahvYPudlxsPn4eVrF/PT05BTLQgiCR24W/60sdkMPv4ZD82Wg6vhbg6s7+LN
8u4XxDeYuez6NQrxMAcBUHkk0GkMMxn8FWrWuyMD+HvCiUg4Q8ofD7ZrILpBrFZvfXyLmpOSpsSN
gZ8xjeIY3AqL43A3OybwbVvjboDs7lZIKTFFeuyUzOPTpcUvacC6HPy7hbL/x005342VLjM4wY9Q
JHV/HB3QNkpF4LR5+Y14eltSdvoJLjswkuY464Ixl5zTDSYWNBWzi6yIrr4uwQA8W0hoh2YuMQ5Y
W1EbtxSxC+eJPEQd+xdmLUeBDxrWwg2KNHk1dnRKcHXmqy4mtbA0PiIKwALiWZlJkp3d+NHWc9w7
QhO/13F5Ekax7edyP4hIrQtH7eeefDjToxIURGizSP+ALphBRCPpp8NqW0H0r9qmcwLBJ6LX0U5f
5vWE0i0o6ntozwjIXbHaEUx+DxUtFBrt2Xuczep5Xgj7n6sTxUZvKIwoMVBBsfzJkUVfHI1+2lIn
OlObxqeevi8T08sq6ZMPM77gB8QJMVArV3eYiW0BP4bUmqCHNNUforrjax+DzHUehkScpnKgVMpI
X2YEPE2LoaLA1CLtMhwGVk6wMBP9k/o/nJ3HkuNKlkS/CGYBERBbEtQitdzAKktAAwEtvn4OWN1d
ZW9mMTObNCYoMwmEuNf9eOy8pyXdIyle3ED7dC11ly5/hh3cZZmGLf++kqRJFXb20ymrVzkFOIyY
qXxUCZ9ZqZ5CgTxai9Wn9F5o13FKZ3I+ppp5UDlBTQEb8LgOIbEYX4XnvuQ2K2dbUKSY8A059kXv
rRlrfnudjPSbMMaXzKuuWdt9zAMEJ7KAlPW9cctvbSwvfL3M0tgNLNU+uJGgh4mMW8QTAjt9XVlU
fWPv5IaE/GbM93P0ikF5IU69kyG9aetyb2g/hmxCbpbQGDOAryuv+6gmcrgyelF2YLzJ7EKQwtdQ
WZQpzcemcix6IHzx04B7NPvROc2e5C26QyPLTdtLjubgNis561+SMGOTJu7KHiiCzpCXZgOrUN1j
FoMG+oF06B5jTKbIEEU30rbyai872XaC6jdnNcbT/r7r9aMVqvoAT6Ot5DlW87R0cNDWLvLH4NUc
8wJzUskeGjumwRgLA43Y20VlEFH7w1Yy1OHRM2mpzFHyEDJAUDzQ39OQlM2w3fYJCipC4j5KrftW
mR+DNmGLDd9tzqYcQR3rbD8cWolSD+Rr6iH/aef0u1mAzOtZDsuaEFyny7+haadAZeNs1p+0GKFE
mv1sEopwZcUo5FoxXwPxALIkTbBPWV0SPE1ng7Ygi9lYw7dKspxhWuitYJF0rPkcURwxnu0rU/8B
YWg7O5+t/BUF+esg2Vs4SFKI5LqMGmtjz36MpzlB8D8eck1/8nDcDrJ98Uoq1RHSQ8vL80OteJWg
tI9dYB6S8Kr1H4UbXtlw7AjYPNuv7JMW9mlLgJ/GhhljLMttSdmK5qWe4zgNRnCzIYKIuIqedW0a
qagF39Ju2hPlsC5n7dPiMu5yM/XTrk7WSVcj/GIvNqQx5shqvJ+a/DkO2scxwfyao2ivc48sJiN/
tiDYjoPxTfk9JvXBWjI3dM1aGa6DIbVx7kTSvU3k3LeU+9iDrqfU3QJno9bB6K/NNaW99r7nMnFl
fQlTR63jbHorq6DYdq2zCpftKpk7MCBYhKd8Ti8z75JJfcxt/Zy14i3ObIhMVHj0iSoIOwMuRiyc
2tiC+Rt2iEKPrcVQGmjZg6Ei0tQRgfupAldrFVjbKJPvBna7kWPejZVxtVINLQxExeRhoiXAoLsZ
vxeRZI2ac6bmLvv6wurv1HfFmhy90PAO7pfkJlOda1O8JjpKUQYQsZiYM1c8V/r0XMfUcxXdaTml
625GhwsrZjQM92y6VIVw000Kh5Tszc+qsd5iqr6tPbxKJ97J+SkvkayoAA1/O/+iw7sG53Iwy/iX
DFF5R3l4oafeQ1pOX8sKW43WURRY9LcGaDAXWeQ6t4yzN+GTZBISQD0Ua8Zw37buISGfmujd+tUa
CDc2sKCFbILIKcf+IsznLNGvaiLtcipmaovqPOpkPmjgP7sp+OqwTRStM6/qNHhK2JvEqTTOZhO9
sme6I/XwqTAICZkXJFrQTI4POmUveM2NFhC4SBlwMefylWOxGOPQ4/rIP2BIET89SAYBSrM9fktb
0M5OfuZjf8D3e4mdaxm2iU//7ahj+gqnN75pX4+Ll1yQ2IU7+2iG3ZODx7gPpyM4M2zinyVP1zp6
O5gbUP4DqhpRq2jUzWnfzcJ7nuzssW7GN+T1+6GJ7k0BJ1UZgOy8Mv1o0EUqpQP5TPYhlyzm7Pqu
r9OLDCgBN9UJPmAD7yg525VxBCf5kpjagx6w4J+L5KEfim9eXX2XGXvtSgMpjYTu2EKY0kLczaZh
EVlLeyELu+hC8fAdhZUQPYpKBP+THaOddCBvZwE+rjK+j5FWTmgtAauWq4RuLmhxrV9Bi3ueAtA0
sEOJctdJmjCx6qUO1I3GTNS2+0Zrodl58/yLdEPPb8FIsdnrn8K+ugtTcW6RMR+Jaielg38RimPH
nX+NHTF6fYpUjZLDrvOCa9iWH3prLi0cwoUI4tABYbRQffH/eVeCmH6avWkdtYjKJqoDciwp82pn
uh9PJujOQ6nLtaPjA2tNgOLtUjS0g+gpnMoYoYT2Hpi0XD2uCGKyHEykaALwtkTjr7oC9RYoQsUN
e5PUG8D12JXoTq/1mTCkSpwnGiEr3Y6LTRZ4x6wdv6WUwVO9hdVT/6RcVW1wGzC7eZCpbYFAOcDw
R5FcRjiNG6rmOrofshUiuPCLjBGWxDq1xiXHG9/aQq7Du3MKJcppr8MCOOgKpks5h1j94x9u1DEN
uHTneraU3cLt8rTpwR7QGsZRg+CsdZ7RALpr7CVHOH/Y8HHwYqs9BQ2rNouxoMHwW+X5CYERA0ty
MIaOSYrg6O3IOoDpim20pQO3lHr73pklo4VmIIoyUP5qbb/yDFCUWApA0xsONbXeA/SkDqbKmGnY
naA5s3d9rcpzBZ6tb/dZ48hjOIifXbaaOvI17GUf0Bvnttdfq5n2LKGDm7p6yCeFBc/2c7cWyxL1
OYiXDO8QG2ut+SOkQdCyAUK3gTWWM7628Qgti9YgZJjkl9cAUXJggq97muJBTUe60PN65YryJZm1
C+eawR/twj8ZpkM2yxcMq9QgS+cqZXBvDCFNPhoChMNx5im6aCJuTH+gdLUe5pAqWuF8UdkbfdWG
JEsW2Zn4HQ9/AFJOSTO7I/GxzZlZtexiA6ZZYZZ+ZCtvAWrBMu/2eIEo/SCDuDaSJgWhCCBWxveg
980eA1pQst0PJSpDUpJe2VQEPijEJxnkpp/OHiCFfn5q2GpM9AhwpHfWuaTmRHa1RKsSXmCMTRSA
1ANzSXedBnNl99LY1gFWC4RMRjzoH43VvuhOXR6zrnkuIg95IYFqfjB7F76Z4LwQXtkhhIh1JgyB
3nDsLHY5Hfl7WiVRNbsg01GEEvldxfIopxKVf0VNXQK2r3GZoXi969vwq+ZfwUJ0EUrqvZ/08Ae8
Ci3cWF9qBocVG9zy2Mv+bqq79Qh5suvSb9FyfoUx63Q1eUfPTU6am6tdgDdGtU20T6Lxe+CekHk5
eIK7Y4wChdoIqN+6QKTtxNSDR9x+5Qyfoo4mJGj6Nyivm8DR7F3sNT9qiAGQrXAttzHJBZq6q+jK
rljEf8SDdiWSC8IOes+pPThDn58jXSRbz+52A6S6MaR8FhdILBTdPeIVUGWk7O4MLJdaFZLwa1mP
YVtZFNNNwm6xPKB2V8e5D+hee/lRIkTqopzEccVnm7bzkBC1YBLNZeh3kLM3aBcwtxBLS3+W6uhk
X1y8iWu9NdC0KS/edJLyzGSUPxhSkUv35VZF0c/YoFyfZYZGTyo5FGGqbc18pjGguLTHINvGNmGX
fbEst7PxGxGKsF7ne1fHLmbI0zyYfokFfDeaNDMCSx1deh93qbq3W8SVc9+gRzUCwaWhHZx+aXqy
AYZY2pprxF9rgq21ddknCfN2QxxYpq81IdlBWsaLKljztYwYnSqLPdcyynz3pSiMTVZjuHWLAXi0
ODdezdIiQrHbtBclR2oLhnXux9Hb2zbeYFrVayuT1Cx1ovfQBN+phpq+NXqHIYi1fQlnCBn+qxOp
duNJRpp+IMfXOJYU032JLwoZgRp8zaTLQ8rgoO+KlA48MsYFfURLv0FhYqTgvmzI6goD49g5D1bm
vY2VyDaBscMFZfk1sbSbPuPryPEbjZFYDyO6mCKJiP7MnQYvIrv6sSOOQKQvIpm/s2P+JWP3cwKV
uQaXy4QfQNnBzkcHVccVDCNkMMHKtkaxNvMFm6ewjRcauKqF7dMKusKsD8gUGu+p7mydgsiMYoyW
8L5f8KyDHWMZfkvyOjZ55e3QHQK96PlRAhKiP00smAG8snfobtVD3mxGlguZJoBN0jPDlMWyCb+R
i76sUmAFu9w3xhjEQwuiuKTwEoziorLoI2sPLsaXaa6BnQPuo3yBYSky+pOLuZL8uXIXa8xgrCzD
7WBQfbXB8vlmVXyzS9fxDTf55rnVEQcoUCowUxjp0PtXNnKMGPADeM2hNmhWMy2PxCMvi75ZjtmR
qrtF3YbUFjIlBaPV/Ob2ergz5YTZs7d9J2KZg6j9vYOmtG+K3UDLZ50IB5EZkyVMEMdv4l8DIC9c
dujI3IwhhIEuo9uDTgH8auI7M1qqoTf2U8qFm+OE8GJ5HjTvq4/s0bdK9yNohmYPKoazOr2z23k9
CJb5oUCZhLPxElhex//O/gw6lJYkpK+qLtHQ9VKRmqp841DCX8VC3ukJonLjQQzY2xKqXaEggUov
xCPtqh9TBkpnaMMXhCgPmaHXJzOtTmNO9w+g2jueQjzEHsaYEc/ThvUDfivOxwrPHbSHJ6hdzmJp
X1AcObL2nj0p+yuWptl1aJmPSY6x2dNlUC4mr1mHNAhXCD4PtpteZ7N2kD8wx8ziIQuQ7hTgDK2O
vVpSTRtTjOjvVL1tq87wRXoaDcoGk67Dccx/lA79hKTLvgC0JuvGwy7ZudXGzYZ+VRGq5/cq2XYG
VRwRuk/YszRK88vOEiN8B/Opm+8veYiTIgvzFdM6VkxJYBZ7imNltkiLBNWAZaoY1Ftsgtebt2hI
iq2dsflBa6f5dRcEy8X4kY12sqGZ7K1r4rs3Rq/u89F5MarM3sGeBvUAWStN0ePOrPrXhqGPvksZ
YDUaDGFUPpnOh2YdayGrbUAlCCMeNasbSPtOIortv8yoUIjHMBvBMKCAoTPC5HVhHIlNfXBUpbaR
rA5O0prbohUvGn2qjS6qk0WamEcmO2hYwCPEHKpzGGiTnwls3bz3dsCdtFIt4wkcifKhTsBBtcV4
SjRZP7QeE6Qq7H7NthMdbcqXS614Jl+IDaFnocES5YdtS3vRzYEZoj5qhEJe5qx7b9LJQ1gk43U9
vRJ2z+aGPivcUxaRZf0zHTe0UId1OumzT4tScFa6EDJsQS4KqxOGnHWLr2PdLHh0BwdkOlHEodH6
ra1R5jBlDNvGQ7tiamunGLetyn+weOlx5WRH/m27WeWv2D/RLEC0AhXaXcJIHnOtWctuZ2bUXeoB
V6DRxh9egh7eTSX6UoV6k6Ikg3iAMl6/n2pQqmH3WONrXJViitdANHSWYfIjc2D3OOmD1Fk5W4TN
NprYJo1ciB0M1XPCuo3d1T1y29fCcgAdesxHhB34HdiDoy2oR2e8uqRwgvG/gU2B2xen7EOdE6od
lQCWZ5TCIKAseoGa2PdpLo6sAolDQ/Sqxgh1DxtsmGcM7xqSzblo5alzx73I8U1HA0YcZPGD5b45
5qtejcjUx4YYNOo9TNn22lP2pxc6SIKrlM/Xi1NTeADpopeM0pU+GQ/YSJC7Q4yh14z01YmBSZgF
3IkSHGppHnNorJ1XVoc4Ke6SzKZvbaIXqary55hW1ibWp40G0wFolVo3BCBEE1aDnvjjlfDyAgsF
V2kuzE0BARMUQfOr7fFHVxZGxLJD3jla8IeCiipyP6VUV1msTyJ5FQ3drNxmJukMTpfJYq0jsDiz
YNiwt9VAaucHPN4Do37ygO1mZmWMxFwvNyF4LTstBwoeTO7AJjat65yVw+fK6HZQ6SgOLSJK7HWZ
olxbv+NO2KVp7u1rQRuRtepp0rRmNbvALfupttD7FJBhF9Ekcog7DzpxROzuLnByay2aaZcWfIM5
1iWzL6GLVdeaXR1vOZ8y0i+wI0tCvTREsbVpiV2WR78yyhbbXth8bFj3s9IOlFInEq6gapUIXdy8
+dCgVkF0BVnQRNkWaAkZIYnh+alkEE6DB9cInuVk8/GCmjaas29wOJjwjHCzqd200GyU5uqLPRkY
d5mx5u/sPTV+5AvejIuHPKnVlJV4tuoEu05R4DAwviYCFc/N5HYbbeQDBPpn6hntJcwxCTqDgS+k
686CRG1fCERksi9OI1Uelz7srgL1yJ6TOSWtIm8vEXeaopqxrrsaYYqChaqxSoaUQRRLaADks2ji
Z3SSOmXRQu1Swz147aD8QtjbIUf74xERjxsnv2Ypa926ogk9tIG71sErs2wvPjHHFijB6XjAOa3W
LoPyYeiJ6A2afGsWOCFMiZQur81qRyYubeS6fslIfXic8VzTrf/moQh6bCm14ndwu22jUeiezd6f
6pFLcRicPQGSbtG8WDlNjqGgyS9HG9UyfRAmwii6FmP1FeqVdxA503GuTXs1UteksA3VVqecrEIK
tAGVBFHHd70HpaBtmUWZ4lBdtk02+pUhxCZvUOBnqFYYRpgHUFLqrK8JomhpL6OWvbiq9aXbDKiU
uarxDip/tKI1osqLQ7XzBHwXJUplCxpczXU5DQIZmXfYOMIdScFU9KxSHmD00f4R1fuYZr5rOc0L
Oq6DlVXlxu1YaCV2jkMm7c+NhpczosOOsh9TTtENL1XfTbRoCBmZbcR8GPmGozTFd/ZWq9km9GeJ
LqgG/nOA4Eo/LneSWgb6Ie+NEsBBImJvnPYVmzbZMxJth6CO8Zj3eFWQZiJJyK9BMMGKii8oixeb
iYnjGIfG3ilctRflLzfJ4oNTkU0MJJZRTV+8bW5G1PiVxd9C0OC0LppJgPeHvk3BhS5g7IzXKtTv
SCXdSa9i3BnZPyL+R6NV3imGopX9q1HeyKLvZU6d+KI0B+14tR66HxKtRKXkd3dUXHhNfyyWk8WM
gSaRu0eXu6RwGUdFuZ2L6tqZHlnYvUTs4BbPKCk3GaZwvdxGI0nlttZfAenhHzDat740R4DbLBX1
IJwvcb6vGtneGQUrpNHKypWh9Z9TAZNMgEXCt+PKdUuS11aAtgSJjkoxHyuAEVMf4ERiahJcCNQ2
7bvOuUYAj9ZtGL/RRmna/NMaUEoEYeKgig7P0Zybu7Q3mbkN3YbIaXnMJsSNuC6BTnIM4P6zrbGj
+7Hv5L7win5d2TizJxbHjuj2HhAMoBjCw6SO76pmVZwuNi/gT/iNghydGVIbslONrwBN1AWuqMRG
4zb+bBsl2JOcOrtuk8smSG0KpHtJAkOel9aIdFAbJ2LqDrhrj1JSnLCW/I+EChO20u0QOm8WkUI+
WoH5JAxF5kbUmsdJf0qHaTw5LpQb1pi4nrZhETkMgWB3+mKiv0K0Z3TqYhKErZla79yZh9uh248G
KD5In+UhRljCgZBlt6l7Rj6IGEw/BSHvp7zv/v7x51h7e4xDFZoZTeRkXfDA3wf/PCdp02ErB/3d
E1ONkCIxyUn6c/P2++1HnyPEut0yG/sdh/rSMqq/S11hTV8+hwb4Jt3ebhLFqIWHbg7VqWiNgYrd
chMBKmOMcsnpuR0kL6EAoDH7uprJV5x0N9mipylOt99vPzp3SsJD7cW0P0OD5Uykk/d6uysSWRwe
bo8vDFIU72skxTvHGa61K5EGR+LWKXX2RaZRD52X9/j9muBG/vUaMWEEvw/+ufvPsVACY3bIEr49
7c/xaQEfqj0KzfZ0+6EYQn7f6oD904QLW3Dxt7ucarCwvZ1dCFKA9HGJW0rVp9sPhvJ/3br9Wuot
U+TtJnjD+hQtP/48+naMfTtblttN5HFaNAKb+M/D/jxrvj3s9tyYfoHG+b0vR4AU7BbD8ZRVajzd
bumBMZycFNuFN1rwXcwStf7t4J/H/HnK7Y7fr/Pn7iRygl1VGeccppUPUBSakeXqJOZS8sAhNusn
PNU61/VylJQs/eQuB2+3aoOWQ1yr9Z9DOQAKlI//ecjt1uixT6yzU05R7PeP9D+3HIu+Y++M+eZ2
7+0OrbPMvR5Fh6KdvPAhhfJ7uv1wE9WfvKGAs0BtAGGw9q87vOUWsRa2dQ7dhIv79vDBC+XBRst9
O89K9sDwLNZp3P77jPp9ct3Ojdsp9OcsoYfOg26//3UG/vVUrac6jMytZ1biNPz9+EiF+dENvt++
y8RdGlJ/zojbwdtZ8/sLvt38/cjbCTMhvoozjVXv8uvtjup2Uv1+ThLbm0ii7QsCtYE0Q2l0YeFW
sftFnbymsAdqE2ol0yTEEATr1c6Bk0wxz1En6ASLcy50N53Z4d51dOTWAzyfPMDMbI7NJcMbu7VS
XtuwVHxO8+mqjwy7TDFoSotTxNwPYghFsts6bwQM7OvZwksVRjRt24TNpuHk5MFZ3SHXy4M11+6u
KijXsmrc4rMtr8MA9DA1xL4LtdeoZAnA0uKnYjZdk+g0nEvLeyzDIUTFMaGvpV54yZpHaeQljZV5
JxotO4R1BMt7Ll5kXdmXkQYJpj9gqErHK8NM7ulufrIAiK2wCLo+dfmnpYqEIUDLH/ChKHqcIAEN
EbNsp1WrVUwXCS72YkZsrsJi7bKNmcz6Dr48m4qR7TtWZ2rHWxhp/T5v+r3R6MUz6/SgZnNGeXWi
lYTBztgnDu2eRmN1FJT9U6Qg5Dj5heoInkMRTaTw2U+T6EMfXVG5kY85RJQ73QmdC5Uc1gaifEus
Qj+CxJu2haYk6+ngJ22Y+ymI+/chHu7ZKTxkdWye4PSDcO0E2oGwds/DYMxHqeUHB0EdEltsPKWt
9iWVAqi99OLMHNdjVQQ7PUvzc7YcDpzizolnC7EDWdo6sdSgG8K1BzAW5BvbVUMXG93duzkdtkaa
cl1mGM5D0REunuCGKr1xk1Q7VRCaoYYqodwO9GhwR3aVoGVylXuwOqngkAUIjwqmAxE4n5ZtZDuw
HOdZxPF90jn7yKJCUMJeuDu0+UWji0Ofbakk6bTy5xjHt1lO8ty4FVqQ3KJ5ZjmXilrkNu+Ad5Hu
fGJbDbVdVAu2laUltIowo50aps19WfPqrXTEprQgfJQAbWkpyylk8+a56lrOx7FP273W48DB3Uzl
t6fnrpBPoMX2qBFqJacE4QCi8nBuhBu6eeGjot+2rtLvPZ2MU8uXzSrbgaEmwP+Tvb7yYt5xtHco
lotrl+ebYbQeMmtutm1M843m3zTqd5UJrQcP32UonmbLnB+sUX6rNBaomUGajIz049ZNqIvQQVLn
uU3hCcR4kb1M2xDne6bosZRGplORsT/1nJxMWEyfjukUj14c+WE8faGCTp+blgyTsWyzkyrjHrhY
iT+/CB8m/qiHDHT9poKYRwOPeHVtPDsyMu7CiMpz6cpHL+kVaMK+vEb1ht1H/koTFzc/CYzHIdBf
ebH2hLOwuhfRE3nPtC4Ee1iNFueonPgcmmlyNpz0UpvTiKt19FZt/sxLyI2VKWDZ0STxTRfxoXKx
AXeaK/x+wABLFMtTUpTeU8mEYARBexX0aNfJUNh+R2zmHgQUa+cusJ8GsGAFoR1XVsHuEm68cMdp
943KJiEKN5upWztpdeIRnrj2JJunCntAlKXTu9M21ZFTCWA1Z4cZjfnVgwaFAH5Ca8R2bRlVP+2l
dzvZ1NH7SL9SS4NJlujpoR7ZlpgxXZUWxD789iJ6b0e6HlUTVydy34k5BpyI+Wekg1kt1wsFJ9OU
n1IYDdoDb+uNSXLnxaZ8LrwJFTN8rrOmvEMxNu5OJd1AUTN8bXSTfCebqlVqpsZWsF89e5E1sMoR
4d5wHCKcWu+gBq5UD5PUdUr0fmVrGOe7zkV8lpAKQ0Uw8iFlq1M1bStaDlrhJU+aYqOm5DycrArp
xQJKq4aGPX5MrqiJEmtii1Zz9uzVhL4CE8iWLEXqrX1Zw4APtqzXvQU62ZxEB7KFiqd5kCnll6Cn
NmAhR0D0lEKjH5AdqSmRd2Sh2rtkxEA1UdkQ0MruBgFfUgMBjinmAy8TqVgmw3QUodRiHNbhIB57
EE+rEFf5OY1BiWK6NyiY7su2X9d13iI9tsatlmJ96GLL21ZtcB8nvXWwC+bKcIrHM94XBINUpHHT
R34r9ioP7TX8WOg7RcaWIDGuc2/XF42MybuGglIXU5vqYsziwVLkBBnaEW2HUIGAkC+CX/zJ9Yb7
ZIquZUN9WnPtFkKRXu4wUXZnCeqtQGd9TIzgaiC/2lGGP5Uj/IqS6I91RLpRy3utY6N6Ca1fUFKo
lwZJw+aFOqxusRUa7FvLkuYkfU8612aUoJaDpipD7aD1GmB7na53KnoqxDa4YTcwN30aXJmKqSsO
KPaN1njpWjU/lGiVZG2H28COO4ZAoHF2+0QMncQMgKkNle/ShFi3HQtAraRiaKbeg8it+djJzPCB
L1MmsbNTPYNzDNz+ZU6s+pIIbUcsCHkcpgfEuj6GTgVGyc5tRmE0ptFgIvFUlqqOMvTkTGgBN38f
vT2AYsKS0bg89vejerp9w+3gP5/1+wVu6R//8wP+flnPoPB3e9nbE263/nqX22f566Vud4FW+veT
/vpY/5ejf/25f97x//laf73v7bWg1Cm4y4RDAsngZhSR0YuIajm6/FP/+Sf89Vn+27/+n//a//k/
99cn+PPd3N7mzxuCWWecGqrPRBbDQRu9hv4DMl06Pk4xrw23goyULtuTbJ8vZNDZBtI4BukJWBU+
3BZ9tS3aqxkXbAhwxGCBKg+1rMFPtyQ7TflWHy7dPLd7u6nuHdQlKypsml/m4cec9u+MQ+M6qXmP
KlhACnm7G5r8CxfcMc23Tt4SSskxKOCoOIvoA4+ZQ6yX81Kp/r4HfzUbteGPFUHoNt1y2EWO73rh
j6kyvtxxQuALmBtO4ENYIPIqi3Kv8B3FDiHxYo5KPyriixkzRTslKq2npIcws+h5yCSdtoYVWBvb
zOCkdzQ/2lMppLlxTcSyZNVxpSP3YGPqW+co0+j3dmCHmqJ+JUEXk22KNtA0JI5jlsOEgaYOpj+d
llN1H3Wl7reSlFIx/KpqsMOsl6ZCHiwtbbZl7r5n9CNpsca4re34zZrNh25E9x6O7eBbdfUawVRa
xESOkZw6ZS7aQHUIbVTwZhnu8JSczdIiTSTS3e00veKJ7bdqUX6PKKKJdfI8KPruTOfHIYAA39qk
EWkxpBWFZWVe+gKhtGdSfaWytyvoAfh2a3arSqImFWFJxm7HyODSyc3iEqqRpIpZLXkXBtUTVhvw
6VWyq+o43mV6eh/gclxNaCYivPaQRqh2Ckz3lCi2haD4VbaXHoiNY3hn1JT8ncIQmwr1gt/S2pG2
cyqqHrq4pt+1QfmVGNbXHGq0binK0G8Pdn1Ob3qIrbvZZIeAnp2Y45CFwJjmQGCR+2QifbAG99PL
kDyBLviiBoisiA8qbpT7WixOeQ9HeFJ9kXqcQFoIT67ltRtMFChCnPSz1FyMiOR2Y9ujyIomEtPo
Fufw6DeFBcehoNlMoMYIR3AzqP2MGWeTTvAxypZTi+o/BIjvWSrSDRgqiR6cNmHayUNd6tTYqPcG
FefkVELIhZBAsWcoN7o+vw1V9zkQjex7hYMDvf9VUFMHrV+/1Zl70uq29qVmST8Ps7OzLtixISTe
YkXekcpL/TbpHisE9LsxQaY6eiQBUJN6mjyMe7owty5mIXyaFNC7NgTFShe3n/lW6qBCjulQjIbO
9Ehl9YNVhrHKanZQtdW86LjeN5nGFYf8xzccPYFh3ty3OoRSgpFBGNT0r6mNbsOM/igo3UtTh5eo
ockt8pY+9bglqQZVWgaLQAPJWMAr8ZA6bDrDpcZp7ZFPMJO6i8+ikuWaDtkQe9tGcoVqcEmkrECl
iYaqqpc/1zuPBGtKpkaLDgVlVxlFRChjfJ5xDOioCddEwro723uO+ijaWCCgb98G4uviwzKQid/+
QCQ366pv8Ig5IHhGj7QiROW2x2LQqQcGCKB8ebQzMFpDbh85J1wuS0PG1CkQTvNxiWGKUpDJOGeV
A0Ui0pY4mzk9leR7rKZpTDdhnAGEw/aPjTfa2UthlsUyAJvy6GVLudG2rzmLcTZib6OblNhy3R+d
KHbA41K/iUizag0WWmgLzMJa2wQgwBsZeRl9hscTXwsP8nwrh1eav3eNE/Ac2/KrGSp01bEMk6ZJ
bOOcgTc135twugBKA+GbonELcNdYDW2XoCReg0QOP15G+hguwFB3my5tGA9qNAdEjoQ0b7u9E0z7
1tWOQZJsBPHV6zxR0zqRDilfDu/ausZ6ORGKnjEl7kgpp3kjxcTX6IbYGvXAtwb+K8B52UGn2aGs
Y0k+DqwQYeUoquj1E8Ph7Rr8uUhHgfGkeb/TRspfCzdKMY2QfnFMavU1Y1x09Lw4FoOeH6nw579v
3Y79+fV26x+Pux0LYp5xu6VR56DltbzWn+f949f/xcv8eW4XC17w//SU/8XbIcI31+nokcYSpogE
zCckwQHRdtVZG2v4XzMN24DWsyeIaEgBCqDmAnni0jUPHCpLWb2WBqrUGjOgy4ZznZp5imeZsgQB
MrumzMyLV+uvM5yNPbzPgK6qd4YFhPrR1MRGwlHTcuYbi9xytezS3cG8dOqJatcLD323Lcy9VU54
FJfxho3WBsX5vp+7T3ocH25TECYz74E4GsQTBywslrCmyAGVVLnPLdeIgvWVj4hfCJBwVl2/tK/H
rVHFyTrVzqbGXpfuKDO9W39TzdEwgkuCK3elOxi7aUGjJbdWkFQWPt17Cu1ui1w4tQy2yE7+rXc7
YAbmc7cQAAOUc8hOdq4MwGm2zY85szGwGqbc1Eo7peaC04I/Fi+BqUR/v2Va9aXCRxhXLji2/Avi
zEfekU+5ZGlKFvZFukP8LpiI613b2E/g/HdlgwhQ0FmmIqnS8QWj1l7MDdedId6ZnXcp31eQPSze
mk2QB0+zKR/kYH5A2gCzbtkndDsxEoH6vSsor0zkaG/CJPsaFmtWT//Fq8xrJswvMG8HIbQHZZjn
2Mw+sJxRGqoRVluQUIVVn0EqXHqj8/ndZxqofEMPuq3dncgPDGg0mmsh92zyvpPI+6NIw1c3YqgT
lrMfJoLQO1jQcyI+FxY4QqPom9ZM27BpxWnG7kZpfs7YLRcfxog2zbG1cUPH8l0F6As8avbUC9gh
c/r9F3Xn0WOrkmbRv1KqcVPCBjCoyfEmT3o/QWmxgQ0I4Nf34la1qo3UUg97knrv3rxpDhziM3uv
TX7IG2/zr4DwzleSTJEizVJ6+wmWLJpFQuy7zL3KUApMAkZ83cZ3aAqehKmDHblzTDvx3jituiXj
ZyTAyfwQY59suEQOrBDjhq1MsUoCNJ5xQ+Bk0jHJmKSLFzW9Vt70XCq8THnRH1RHu1YXvyzCNFHM
9rq1Fjo2Tnt0nziJ2npbyi9qmq2KwpCxVIoDOvth5gZyLQCPQP3ATedem8tKrRny16IaQNCQtCYV
xxreROrMjSPFa2bvZeond2HpMkjOo1sa8GNhsKvqcgtBDwlzWPxhoFVfJUpiJqT8O8+S+xS9y7oB
IMR2dOczeGsS/5WM+WlDPvFvX6FvwY+eZguyUpCrNDnTE7LVV23b7/aUE1xTwzpP5hvTE7wE6fiW
qQBtJXXWCjEUgasJt7/TOBdLCh/1q/pG2bMzkWSsK0OfHJZBa5/YlI3nqJcALOYah7trtHsqzBe3
nh5rpztMUe/twX2gmGuRDpK9Y/jO96jbS0dy63oa5LURaoJZkGt6rncveEasUhbIgFqbvZeOT6BU
SAlA4rtxeFANDqKM0GRpBjlxZVQkiHW+jd2b6AHXeNMa5lqS2h56DbkSThteARqcd00skOd3tn8Y
4yWeO/2SVNL7uIJ+Dmvnuu6pks3s1q6G+xnLXDxE034qik/PgJgZR9AIfEY3u5yJ9BZWkvWIHMU5
oah3OO0b67FIy/wUSlapYrkzRn5R5crX0M/9bexeWUX9bExoaLCmZp3B+jzSJ7QlazWK52jE/qCS
4gV2NkPAFqMp1wBU0RnU0AC4Z6UCVNq6ZdmaxUi3TEyHgUA81jfdDYnzmz7Je6bssMwmh9TaDh3F
bm7Dw1wXxjlMYyAXkkImGDrgXYLEMsV9Uzs9slHbW9i0fbYffcQnySCWqCn3DbctM04jOeI16El0
7bfL+/belCPhoy7WdgaLm2FiGpXK+toOBsosPfs3AcH0oEIzHP4KB1jwWi75yXYmvyVaaz/xH9UI
cKIZgps89L5KxLGYpGxU5e0tTtaUVxg0KeNZFF9NcaYnyttzIwdvV83GCw0WFoO2+6lLROBloeVT
WUhWuILQPDpLRUJ0KQLKAeX/Yl+b1syH3Ss2g+sO+88iKQHvO9pEMkb5lfKA0M91+zCnhCWywXS3
pLeSH4YnzeogY6ddhLiopiwXvLkugjK/yMuT7MbpMEu2NWXnojMK3/sg+DESm6HmlH/kTFGpQ8l6
SADAKjVC0ElInokAmKciQr45w+cQ0I3lkqpM+Jm/avwm3mvLBHuCvC0MxrvExlLJr7HKKMbrg2EE
b+0IiNHvxbvfBi0iC269LEyPmRO9j86dRUd9iOoezWtGDT8/uoZHMmn8Aj0aVxqdMgmAQciyI3ZG
yqRObOmSKvRIvU3AUb8l9wnITBcwEYQZBfVpK3P0id5QbU1SzwFjA+cr7Ns8Qlpod9FDm1flJsU+
ztlYjntnCY3U6aIiTTat632MffhduMx7Q2k8hU6PtowFIJ5rH7qpC3V0ugTAJTdRDppzXGSKbKsQ
btXxt5MCYMlc95urofjRFin6HKRfQhIk3KbRgU3kgYLjk7ai51SIfm1nxtVEth+8a/cyFFMHGdfZ
Vyq4mBxUe13goPFgRW2HDlKtYD+wcoY8XABI23YaHnowv7gbCa43etbjfMN8yXYcswUjp0vOgupc
wvkONbr0AmvLSvk437yEmW1QY4uuCCYL7du27Mtn4Cum1o9tiWTVwsW7apUm2zthv2KimjZUumla
zzhmvndjNjAcFvtYaGyFrX6n2P4yUhCu87yYwlGT1ZQIQR3gUne+vSJ68xTC+8ySb/H8BZDP+O4d
TRpEMiyaA4YthSYAOL0OBYEqvNhhb/mbcrQZ+xW3iaf0Wb0NIxOa0GWQ63dMB4P8Fs3bfZfDHsWU
g8ki3zpK0SijjhcWE2ifgTKYiCPu0ycfwBYEzPmq9oZ9EvFS+Nw1PdGtlpxZ0/E9G4bMMAkzps1Y
hXlMr2bcxzRrBG2O7RWbnxs7u8F0CjRpS6iIe+qQuAqFd0py4wfudF9aCm9ra0Jx/DF9RhZdqNjX
QAi24keHDSfPjProJqhqtXspSEOUqFIRoDTXOeZRUrHaOycRx4CXPxV9uC55+Zu+vwaixUapn5/C
RP5A1r2gAl0k2P0R9f7GCZad0aXT5WMV258xxs6D7q8tLWDfsCoyjEtbQHDJqfKgakJ0IhGuItxD
wpojj6s82ghL51xs5o6ZSJlSo9keOP9asOdSh8H3QIlYTrGQarEUNVxp37J/JtjNtNCocvLtKNM3
UZA+hemvE/k5saiT+rRCftOyL/bQWw84i7RHkpfF2dTyiCrH2VknqXpJzYnO3TGOvY8k21Hc6K2p
74vQvAHy/jjOi1vFmG8MM9sDn10hFT/pQofIY8dDjyK1iO0bElfZisQYG+toGcl4b+PMYMFIYwjV
HGOth4cxtk9kBBC0+AAPj/SgkGkVfLBvJMdqOzsU3F2HqjkXaqvMiTTdmmp7eT/NCBYiJ/5mxpWs
55FKGvEUScL2xMzAascbr/fWXUP3MYz9cbJuBwPAzuRTEE3QfV12cUjdf53ZYG9MwtFGUoPSDpfv
GdmG6Dw/kzZ6Aoyd6Px++QXcnNk1IxPyVWHeSIt6hBfATe4hM2PxMcC2RKbzNEXDEbD6wPVYFSPv
GGOW7wifD5hN6G3E7O4aRFOQSREwD2bOfqRXF6fjod0JhVaMM47vtOUx665D1CI6o0poeHCafR0f
vIxGV7d6Ozh817zu8Lv28aHvuTo+Sda6js5aIjEqzVct2RimTTbuLQ7QrABX2KKFMmkKbCTcBB8w
3h84o5r4I+ktgxJpoMERzm/fJgeeodcI7TsiASoUwY47rgDT+LdmZ+FdTJfCF+gV4enzDjXbUVv2
HlaTVSxK6xYPae562YpUVrbyUNZwwzfJuZLls6VROEYYn3aVwEGT5Yz+5qkrDkbpXxmtQwhXYAG3
0eNuUapPJP1uihr92BgCKyVWkoIZIVCk5adumXTF0qeNocKwWu5Va04jFjiMSzpLTluzrl8rq8G8
BD7BZCfJtLNkaNNjlSWGcHaIt+m66p0tlH1E65ns2JmCkevKadj4AhFo2grSz83uomzst3he9+CJ
uwvpgOoCo4Zxzp+/JTaTERQ37WHo0hLiZFOe/vFfb2loJKdhmktwG/zpnw/8JAxPRgermFG/quiZ
G5txK5K2LWNg9ktG8da3IV6TojLujUh728GMrYvvjyU63zY7DA2IpVpMF9I//G1D7sK91l4DSjkh
s73rXmPDiX9dDRIqnlEeWHl+Z3fzITU755OMCersQuW0srRqWdj2t1RbkkzYkhWW5A7nmCOUoc0o
vcU83syp5YIhUYxE2ZNtfUgjZ2Sk//yQYUE8//mzeDhnlRec/vxdVgUP8KHz/X/79D9/6fVlcEra
q399lcAyxnNYjiAwMYHkMMt48CXuuRSzcU6txrr61werF1cwy8sD2CPnTAaV/Y8PTNrRSBQoUnsb
qGfd5C+SzIfdnz//87kITSiHjSB8TYba3smxv5tatMKEU4RGF5+iejoGwjX2/R+hX0ic5tDNZIV3
hIEzbkXyZ/jIx2XAWze2D5adfKaAyk8pmuET0KjP0OXOY2tYnRLW6QVMTlWdqjZcjsIGRneAi5G1
X9Q58uigIz/p5eb481/I5MpT69Lz/8HNGn13SiynO01NrE7T8r+yZRnbR5C0G/h1evmjJuTZ7c/k
6mZ+N3ImJ2fC33KOCxA4JJESB1aEOBzE3RQx54rGAragb3dn3f22YxidZ6WW91BO08YPEkJ/ICd3
TbHUIDAuMCgY5IVtcUYSctf3xmk2E3xyVecYp398CJhBK/BuKyaj0UnqwvjHhybuYFxLIMS+iVC2
owvC6MGn5MunmOYcnchQuw8dr0VhibjZUwo1S7EWhEjsJayFGZvFiUkte1O0ipg55YRu3DB/a9Nq
Tyz0180k/JNhjf6J/ATOXgWbILLi9gp4KFE0RrnD51Wc2ujQmR6ovWr6IBiL4PDEgAYAZUdMs3Xy
WxLGiXo5dC2afZZYnCQZPDEz8PaojzhHw6o4W2OEuh7oCK+0OENZIt7czAlwhLCMONfZ1DpfoNWG
2pjW/DiTXrkyve5DkA9xUeUm7KoeelbyzpMiWNN1hueU1IYYFRNNAuhU4eBqrVPyMLIxXeea5E1U
bQY2NDbVAf2E3dlb15Txpi4AsVmwNQgtBaKtBMp4D8ERqIQz3Jf0bBq8OMmdPzCQheTP6dhQFGZZ
DoKyXkPPQ7bTFw/Mvo25t5ieIH2xaOdmWSNp9oKFewYLdfyporA8Cl3AoSvPhtsygqrUk+n3V9Qj
Cf4YdxPFiLQTltLoD2YIZNFTGnpvcHgPjMteG1CQpY8mJt+ZlIC0owzIAOTtQCCshuwniQS+4O5Y
+pzr9kA8im4OqvZOY60nBtOLYdSNrqRtMCtOUSxCJGAoEh3rDox/GZLA+chzbjAh//T6tnfsb7Y4
xNOP3r5uuNnh2vRIzbonn1yboUoKfkK8LTV+WEBHzOOJ1G0wA1plmWy0eggBb8tRQRFt0pt62bK7
ZJqmTJsJCEfXll9mpfdhLnvSVdQ+5arjTGe0htkwqeJTpcLrxImPebtQVcAfkopkw8+uAKYp4mWS
4g7z2HUwOL8Jjzhv4HDqzJQGxzhRA+zMg8ussYlvg0qUa1y696i3vb1indh56X0nSgpp/OnkA0LY
qW1W9ycOimt6+QejCqEHdljkUYxNdfBMs/6AcDndBoDvZxJ/cMi/DgNgbo7RG7M1rjS4oLCYCXf1
azgBBiA5HXySu5sOsN1r+cLeoR9cVmuReZOwyINyP7yZY/RL2CIMR+DzHlVREbzWZDSAYH1hVL+N
EWGQmoC7wnlA8cRJV3xlXEesWKwKrGQhPlHgYxNGLGT7kmsc3GWaLwZhA133AHwkZNm7zZdTc6zj
Y+V4RMFEzQOUqLvaH74ourHFv1hobuKRKBQM/fk+Z8UTmePVNGUcsQMIL7f4qmJ3R17krwaTdZQV
WiwjeoQrcUMXuWXjMV56WtE1yYBFUx78RegYwacENIGwj7xPJObDMdDffYZsLmRWzlbjBqEqOnDI
ljKN7sJINDQq4+0IkCTnli1D41QEFHCwH3cNPo4lsbeVC+VXscCmKd47rqiZcncALbh9E6AtYyYO
KjFYYtXRWzBujXZ4iyeXe4CcGCJHF3ELWpoMcb8uEQ5+mGAdVyq0v5I0YpowUdvVOUD02nNfwyJm
CRcam8mbTIKFq2/X6Y2tSXJ1LXgy5ZWQkLEYqpr9bsrEqe2xFvhyfjVb595pgTRqpq4+uBCRq2kH
gxh0wTx8Qky56r2clDA4gJmZNWuoaN42DfF9dqPL3MkDbTUD2p7NL50VTOIUbgbYoQB6U6psEMvL
kmrdsQdYiQFjqp10CVr++LXF29ePBjIR27VXqFHfJgZKLhnHNCfyBL43WYeRpADSUAPrsfBe7Vl9
VRUmIpCT123nMuo2jWMk1bYr5nCb89UIPp7fyxFjgpylPhddcGfhdfoKNZI1oB0I68pPm9OTy8AL
SkAjAfAWJ0VuPotgToHgW89J023RCt54xk62vbtD+zetk8oyboYuu0QWeYDEnVyLJSEwiu4Yoj/1
S3JgsmQIKt79uITJFXSXhMG4xVWo9JCePWgiZ7J5UHchX1uSCQmFPoSGXiApKYGEnYtQjTmsuyQa
tkQbth623sTKd/2AKKDCwiazfuehC1n1ymlXwlO3joYVxpCw9oAxLhmK1pKmSD++MievXA1D8eIx
4QYTRvZiRQgjDpmaw7WAqHi0OoxyZkBeI/rTS0aAIwQONglEOuoMzBTgtwdB2GPZusXeMfWzTQwk
LjoyUGDUpTH615KoyGbJjIx7577lqZlaNqxmUiV1Tb4kmWk2vx6Zk8WSPhkQQxkq62R4bH0NjERL
TuW0JFZKJ30wivApnAlf8tohJUsz1OcgM6+QxEIgYO+wruLitq59Ni2lgTnEFGjeHIJ2Ap7cMLzZ
qCw5mj1y1mPM4YqrjI27C2OBMSNBsDNu+NxHU0Hi69xyLho90i1EuntCLeTeTEXMTnpY1+kZMvnn
8CfhkyAfI9jnpiBnwB2MXa7ik15SQWvXW88zjzdvSQwdFdvwuRrPcy9eskSSpII+IGQ7sVY1iaMO
PhREa92mG5DTZ74B3qFNjqrLcHYI+qlEkF06Zzusb7uRUFMiC1/aJeU0768NQeopHjtQuRHvrGO1
pKImI9d5Uc0ZugP1j957QNxiM5brnP3E6vg0Qb4LcHcUE07O1l5e9i1oG71KM/DeutH7BE8jz60Q
Kr519LyBkDq71nsI609+3X5LwRRxysziqvWgzXQzfp4Uiu9ow1dW2DOxKfa/2TSJnaTQdZcMWVfm
oPr873xJl/3z9UvIBu5ITEzYJDwCPYarARSm3kJgk5dcIX/ZCibOK6a5Fm27me8K9nVjQr6tCxNu
bWXhk0pwcFlon6HOW95BOifLVMdxyclNCcwt5HvEi71sI5hRy8UzGntkrqbBJcafhSnnNLrk7VWS
JN5oyeSlNxZ0gF0AsCYq963N/dBLhKuCON9syfVdfrccE13XGDs/AzUaZ82Jp/0nC4vuHBEAn7EF
AqyS3QUxucFZvJ9NeLNghuW+0gyHHOcpBjG7EgJHcxBTE2E0+hhq/xZD1tZNBz4FR9zWylkGga54
8+zfzJn7HfpjbreQpDxN1PEADAtzAHuZcGKdiFBhRbl7hyT94LVMlUj8PbbBcBdV8327ZCnLAT4b
2cp+waqj7f3Psg8fa+KXR/MbixIRe1P26InwWtn2C7b7Yo30ZQuxfKcJcm4GWIjUhpSZqOWJeiYp
+xXw5pqHFlplsqBtm1ToSlr7KIxei8Q8tOG3MeavJkOjXaiDe4SoV/GSL10ZXrKGGXQ9dBDHU+q0
xN5OprmXmlulwovTsL9wIqc/BMRXt17+YBbwQsziLlnyrWOCrtn33ITKqdYWgkiHKOyeSGyyTE+o
QXa+t8WPcsNLftX5zU2xJGn7VCVjyMqYQjsxqgcTIuXoBD81fBj2QWuipj9iorkbIroHLW4zl8zu
gfDucZY/ihtkBB02Z6R7Y2Pc4H24TmPqSJ8AcBMVSDuH+RoXKGNDQsKZ4655f17wSiS3qOJvrDm/
QWVOPNuI0brdIIDh8Wvkxzli8NTWrr9KuDk20T4ij8ht9LsnUEej1BFrEyH2ir762CLBSgkuAZqd
sMBtOSM0NDN1z4tKc9aoAxwgCKI2OekEXAPyugsr99128g/NGYxiurmIYZme2/5vPl9wW/1A5P20
CWKXSyJ72dNVGQ+95extRxwinOJO5P5WtsPhQTfiE+2eZxDx3PkwZvIzXLLfIXDgf4wvTt7ckqcA
EDO6ch7CjCVIuGTHD8DRiiVNPhJqP3oDMwTrPiZu3pmmB4NwQJtImIA4+sSG2UpLM1T6u1jy6h1y
6wN15bTk2Fd4DNIDxc9HKuqPekm7z4m9l9Mn9kuR1s/ZLZsgVi0T3nMehCEI8hVQabqZ3UBQScpz
mgcBi/kiMH6n3n4ueMdJ8q6AHvLcjK1PVtuPad5dol58V5Z7GIrkB2vPbVPON2M2kqnxjGJOHepj
J+DTy3CnZMap2yXHKERrW80dAKb0vWzL6yrNnzzYoxh1rI/KsZ8xvkTr5YYswZVvBtIMUdqqXRrO
MEqr+eAWI8mxo2uCvYtOPay4OBHJesjENU9YeVBWgyicyDcON4fpLaXsGq7bHkwWMwZ9IfPi1jbq
a4z0N9r2f0wMyKoiEimEp0BlUOxMI//k/D6UrD/WdYX+3AjzDeMWo3KtNdOUh4Sc1L3S/XGQ0Q+L
QJ6ZgITcaHoGmMFgfUIuQGH8ZvvBXoKBz0vHPxhW8OH3j5lor7MZZ3aciUVYlp5d291IAZ4J2tAb
qFPWOE2Ii1L8GGOCYM9aMAHRAAQO5jCel1OjnWs74vU30mu+EoaWsvhJWviFrSFfYm6C2vdpP+r5
0BTTtKad3LCjw79qWzzklwoblZPc2Z6HXGucVn0REbM2f0ZMvkG2E1njpXukTjSkwVZXUDdSCzeq
kXa3QtvvVuUcMOSOu6CyHsKESr5x6INmsicRr5cvPWJLkDezGd+kcfsRubgbBn6/JCPkI1G3Y+Oe
ptA3Sf3GxlqrC2z9h843znSqxKWX71HR36d1ytrB2bsGErCZiWzZEugWV+5bXHdssTLjaIbdFQNQ
wd6e5EvRiN20HO0V9t0Nh2G4zr3ytiSHd4P07Uv6OFowKSFuST4rxC0rNapHYX/29UGH9XM41YJf
vn8L9KS3k39nVEh4QBdC/uONS2I2bHoCrIgAsfNHmyF6znTcSVuemNUZAshPZwDmw5x3GcvGPAuo
GL6HbZlD4Mt3h12nlTywv3DPdsDjFz0ZvSWl39DuOKibjeCWYXE3kwr+OoxIlsfWvVhUnkcCfHdJ
ClsTiP57L6KNbIHFzmzoXVuTmQJvZOU69RdKO/rZ9J1InXskNeOBnOffBNhqiOCBKCmZMYSIgCMG
JLvGE/08I30O8TtJXOkDU/GLbel9Q6jiWgS+eUhK4rC8EiphlTTfktmRCPdZNg93WHiujabn9FTd
sCk0/h47R6Fqo8GJM4pHpP0ITmwiMY10W4zhfcub0alzCKk0Vr1mbY9ME0oujlI/vXbsyluXnKd/
wlGn4tGwlkgNhy5jjCGsza5+nJqUt4B86TPvuyOrI3b3pqzVmR6j6bt6iwiLLDuOc0B3bPJL1tTB
RERrIKLPqhJg/dz+q5QkDtCGnZthOpgNI6h6sF8U6OVK7yomVZNyhpXPgQKqTvbUbEWMDLVNARoW
rvfWzO+du0y3B9hLPArI67nVJqR72bXOemI3ljB8Zx1BN+yY42MSRXuUEGdLO/42t2uir956l90J
3KIHoKtwhW3MCzg5HuESZqwigdqwNLquvcrH9ENxyQLqmGrqcD9lA6wS9hYK9hSkrhjtCWnCMrHv
k7ktQdwA9xqv+gD61Oix2ucrdmdfMrgvXzIRsIyT5GaQENMCv547wmMTfGkZpSO8ZUH+K6mwNtgD
hMHrph+PlOPnpKQNK8gKq98aZvueO9z6xFNIOTw2SX+P0vu6J5dweSEyA7V61+wrz9kHezbTBTMX
rH4ecQoswHoQb/qpDdmTBLO17lxkL0OeYjrlcgir3cwQEZXvs+AT+4WCZyiEjypQPWUiM3+Tsaxs
rSN7EBJSmPCF0bvyvGxNg+iuenApwnwfk4zXCPROFKLFiQLeyiN548vNM8PZW+EGh+kTncwgfq9Y
RuU0dKjOeBiVbO+1f6da9xTmoBbbfnwMB+QeWfAhgy8IMeXGs1ps3CXKwoFBcoIL9Ro9TWYSCoXk
6tFg3GC5LA6r0fgA+cEelgH8jP4mTeOfQnawgeqLKcw7YvdY/kYdhOXeukfa2mwRuB/rmMlcKs5x
O1wxZ+BQcVQMnJXoI5ceUwaHGAKInPboEc4mMTJTYle3HWEf+fBI+HSzMvEnkkTKPtTBv5rzpkA7
fgVZrlm3LNe1lV5M5ZgbVV0ZkQsbUdNf+RVRZpY3QLEiPKLS5sim2nytpwdh92+qQJdli5M14Cgb
whccsyx6rRKS4ZhvIlb6JnUxM5SYDJDLSKarzvU+smwmDz7z/2mynzKLE8kCFoXOr3irlUciL8ji
nAcRUv9pNRjdi9vvgOOALGg92kiQOvacPtoFu1tVcHhTFsMZCIuTY49LSDKEeauffuYAxTAZLyV7
HnBpvFxcNDJLJPOkTAPXFEzrEEJvIiRMGjwZUMX2O8xkgrGneHFjgnHQqbRlfIGMgd8g1hZGAhQ7
6LXOU8TTMomvPFXeVlAkTHCImJmR1gOWwO/vPk0uD4kqaqx19ji8MktBU7HwnDug+lCf4CNwBNdC
oqLFg2Rh/9sjjzPRvPzHj+p1ZKMv415N3q30jeeR7pBrIoB9weUjQ4SQrzn6VQVFrlGmz9NAk2pO
DEqdpTWqkfX6EQcG3sV+DyPlARtmSZ8JCyym32hdcs4hekAxGiFkVZvIScA3imA8Eo15g7/gQXXm
vV8j4eNfVsjHR2i0gf9csRqmVgx/ZGmzH+mbm0YSsTMSjA6Wn7paaPOaUeJljkxQWhOl5BDM9bZu
4FTWhJ7V/Y29SBHiEVBdIYqv0SVCOLXR4du7YpGe2hbPA4dcEEoCsz2hGJPN4c9//vnAkQUSMP/z
Eb0EALKUPYZb//S1casq0jqSGAMzjHe0I68SqhmCNKa2TL/RcyPfzt0+XnfiWVTwGWqAkLvQQpuk
sD6YaG83VcgJPRAzkEwlE9uEnTkuhvUyYTI89p5uSE54NZSPSZM/uWMlwOs7r20NFrv2WYLUnbr1
JnmVl/hZPcjKONLqTWd02Wqgk1XLkNNUZJEwwuH2yy5OxKEzWba7C0KebD4xVW3Faiqpaa700kh3
UZDtU8oeTjW9Y5f0aFrT71hOb730nvJWaMqbn2gp9OyMayZB66HJu7EVfA1pe1f2pMU2r9ikd+SC
IDuSu3ni+ocmQO0lVlD0X5bsXizoQMRuIm7QnNLQBFC0W842qgyuY+ncMA07GBFZ6Qu0OjZQSEKY
SrG4RtASJxSecOv9aDzUi5LFJxs4I/cu6qIPu3R+4RsCVvZfIFJDcqGirYfoN6nJmR8z1JmeQeGb
g6syCVAJT34x3pRmiu+gDc+2zL5ENv6GASYR8OeykYeZCxZm3ldq7IcRAXUJUKWg1UY3yLyYjGRo
vkUxYnWabnAindE7wuqjWEwG4qXrLy2suzalmWQiY2566DOrJpq/kIzWaF+sY0cyzeAZyI+r8FzN
AbE02mbt5YQP/mg9o7jX0MxQxVW024tH8SKDIr2zZXOzpAP0pA4eC2zdFezHLbQvIGK9dbW4C6Lq
kZ4Fy33O+S54PONeNHcRNo1RLFPt5QHcBUA9MtlvCV9nucIImIWkROIrT6NJm+PYNuGJjyaw5pUD
FXpl+Njqy72vKQ9d5dwH0fDzf09x2f9USwJK9/8gxMUygZL+byEuIK/SNlXVXx4+SlX95xyXf/7T
f+a4OOHfhCcIyggDM8T37hCion869fe/Gq71NwTQvs+DPwDVxKf9K8fF8vk7iwrDxmnmOqHr/fUv
7ClVwr+zrb/ZYWiiFBGBZ3qBF/5fclz8/xri4pmhsDx+W0F+i+1aIT9E/fVxn5Zx9/e/Wv9Gslk/
KhMHUL0wb4OJuDKM3dTxXfA6Aatjr0Ns4n96qW4rRtFV+Rc8vrcVc5Hly4TO//y2ELVDfn3XCiyb
j//127qGWftFriXvNoBz/ki30KUXa8q6GztnZWc12TnO7N8USMdL0N8bxilNdPWqE/s3ivTAFMfN
nseW+9wodpVK9JOZ1E/k2t77Q4j2o5bGBivPtAcZAZq2RrUSBg7PDeGVl9oKDMK8wFZPKBK3lTlw
qqeAkRx2BQPpyKQqF/Wmj9wvHi8ohOldVsB3f5PAiY6M+eGdVS35K5Umzi/KnyK8YUeoR2zVJNhs
gBUBM16661JpGmiWrTs3Gh7cTCO3bg/kkw3rnMH9znOJfyRMDqW7cq4MEZhrn0qfE20FfSvY8H5l
StFWzKgC+QvuqWWOHL1iNUyXTLG7qEBmpCsAl9wycDB1dhWLetoTn9HvYaWUm7YjvlD6Y7AJST8s
svA9mN1p3S7PeqQ6wS61HztPXIk2to7ZED32CEHWnRGwaE3m9ylHsqsMwjuMFEV25tdqjdjpJwrs
izGzMK4qa4dU6iOayh20bLiNMCLYNS9KeOZQU6vcTT5JDycemc8lRsq6L6Arm+I29UCnqjq9aVjH
bsnQevYM3zwJNsQ0skvi75tRWQnBpimENbO6jdT4xIK0vGoDoqPnQN3ircboTxxv7PonN/ITbH3D
B/MPNEJe8etorkmQ6ZnVVMlhPNVIzKvGOhp68TSUhnkmoRKXwjzW8MaQxKr+RpZNcnHXvYe0Nei8
7npw1VpxtvAaB86xD7rPuGVLxEVwTpmFS731xMn3SSJeuIje7N6aM+G9FFbjISL4edWMEEZtLgEA
VfBNLKKAiEnzHEfpkpX+phtXrLyAKadPavpx9mqywtHszTX3Hd7uGyNnKkCO5penGFciE4ORSS5X
1/m/JKzovTJo5qid7UtYXC3ZPbBEMByktL1zz8aHxo7BJKgychJsf9epot3VgAJ4my/CIR8xI5Tb
eSeGxQ/sX7A17Fp+W9rq6JG7d192aFd7shCph7ptX8sbVkXoyyocE4aywQ74yIdDbe86P0+OmHK/
ygmzzZ8vsgAwTS31wZ9T5E7iPklRuVtZ/EUiH90slc6WWWy7aXKf8FkmOqwECbMo6pnKpRy3thw4
9Yvyg6gDby/yYWMOBX6RxWsDozDOKyh7A7KfdKlwDXN6rT2/3HtTw25aSEy90NLuUCH1O4xqCO8j
p9mUg5/vhJ8M99Iq1NosULrSIurFtQB/sxZvMcmF+7mQBVYI/reT4TrykH663in3rfoqbRNM0ElH
4FQav0DfDdcDVf894PM19ebMt6B2FG2wNePEumeg34DYYfK3UqRXPoooy58aZW0hvbl3rGD1LO7Y
yWb7YIYF18XC5iEBTbmiBLufBKSDFFhzbLX7ujfxbAfgLuyCzyokQpcJAEclc7aINr70mh0wJbor
NiTF7aNeT9ddPeg9fiXemVWXXGEoXPXOH3PrMG1nI3Au+H6/e7bSu6j0vHMh3Ggz51TnZqqLSycy
eYm66k5nYDQF3jN0WdEhFt2ViggE0pXaGwj3j2kznUNgZTvkH78z7oBzPRFb2rs+cpPCPHop2Xeo
H9SD4Sr7BMSCWWMAUsX4d+rOIzlyJG3TV5kLeBu02IZW1DK5gTEIBrTWOP08jqyebpvFmP3LWWQV
kxkCcLj4xCvgILWSJ5gidC0RPQXCwiG6RxM2BOUoBtTfqCbNXlvjLgKkqdaiPXaFUu9EMbc2BPWV
4bB7eQ4IyYB+0q4LG+dkFFSLqJOczBm1+4BFwfUCEpCqv516siLv2sCp3ltegfd7Pdp3UJhaD3Ry
pA7HLnA/Un0wnxqYRB720eBA0ckLOjRrsb66UHrDmFrVp61raxM/xR8YToM5w5Hc8IZDPbyXWa2d
TAeiX6/RvKAtuAoRZjkZ6EAUZWQeAUbtx7bI1o45guTtvRSoK4ZTMWKWEaK1q941ErZASnN6C3Uc
Ws45No4RSOw9XiYmc6fxJ6iku2bWPjpHPFapM+wNy+t3ul59TErxLBLNQjVc+TCn0d6J0ViPwVBu
m/7Oc/RHIxyU8xTn/qQbYhuW+nNgAtYBzH5uHbaqxEVNzTJGnJfV7r0170apXpNUHa81FYRuipeA
dmiHU+LGRLP5iD4YKUIFmVyLPyJDhwJoIEjH91on9KELZfxBDBA5DlfFdmzEJUjDvWiftda91R+9
WQ/PUyYBssZMYy8efjk71W3fjhtgOWVlXbvc+83mvXmdpuBTP+SV+IEDcOsTXJEsxUf+jsIZBL0R
VFpy78Y4v8QoIYz1eMtN76e2AUYnNMrb8aZrio+8wc3E5phtUvqNzdCE802m//PLJMJEYxbDDYDo
rxK2NyWkX23Y71XVobvAP3YKvyjG/ErO+1Y0pNy98jElj6E23iLpEaXS8bOd/Gd6SJzm1uGEGRr1
Df0rf8ZzLUust4b61SpLdd91h88ItbdQPU+DwhYEaMuTVfgiUm4tiK1SVR9jO0cvqwsRWubyRRuc
tcndKnP7UeZPJHw+GYUflPK64ZhAV25vvdD3NnT+diJFNMcIyHd6ZfP0dVEgX2BvzIz2wyR+cJIJ
VoOlvJv6k93N/jTBtSo/xGSQNzXmT0/jDGOxygp3cvyWb1HE6MfcLDYAZOgmGO3hMIJ+Rbn9vXVf
5fjKC4XO/VImrDOTstpyZRgQByuR/Tpu/Vo37g9KvVhnWQggAaLV4JE7qnqvUgqpNRx2Gbv4ZvTq
tTF4W13OfpgMN8UTdwWLTsvmGzYRaR5+wb9g1FLNF57zEvMas/BVIV4neNsr2Fa29TNpfETVV2db
BHvcSnEHkI+VCtyTyHCiT8bbMvZ5Qr4Y9u/26H543jMayR+sHfZRLceTDo+JeX7NaeqCCprgesef
TQRYj89GQONNWJ/wEanj8PEosP/90iLeUzT4Wp64kXrIYtC1GoT3WCEKS5vSN17ASFwHU7wYAbbm
kshuwDvhMwhqfYpGP0oCnqh3ymuvbutpufb2xs5zUxvSyQhKRU7eiJ+UL8ds0hlueUPLV1oV0wI5
y1VItidnqJaUFzuHO8SEX75F5PVGVcV5MoiwkhIlZ5G/lq39J3YZoZx5TiXqaHrmcRiSUzSNbPA4
AUGW8dVk8lHbYam5zXPlspMX7p2XlMQOyo3iAunpFYsrfxrGW6K2J2Uy9hHXgNMUZH0y5KD4lX/P
mTHN6D2IGA56Jn5aNzpxHhwCeb3MJPnvbZbshi4+23L1kS75da9DpwqP8mf5Au9ZF9mPVXJtqRv6
CQMXwklUR+Zw8er0N/ltPfsGQSmuHnF1Bvu5RYP7O2JdGCqj1oAyQ37neVELKEsALW15qFtmV1Br
fh3nn41jHrNAINY0+uDYAde5LJQx1p87G7W1mZW7zHT5IOQmMpVoIER2fpcjaJ70MDUcbZsozk8p
h03jU+SqUvrmWoDPbzEz1oyHMcRtiMtvhbKss6wcj1RYd3nGvbmZ+g3zskrlRsNTjuPDYNbfcsVg
CUZJk5imD+t9AMBLrgUktfypbW+FYJbGlvujAG2dcv2pBUaWaaBH5YSM7ME3mYzyBeoY7bTauatF
9Rm3F/nrtETCvGhvlVIDE8dRer4vBmya5MJT4BJEUIlVVkCczT6+gojYKbgW86AwWGJ3Gl97Q1ur
hfsTmymrjldpFPBxZt4t317r8dVpvbNqtHvE7f0mGn1kyW6j45xHwr5i4OEYdnvzpHAMJIa4aje6
Pe2jYPSJU29Vwgvkp6BA+NQg1igXFk1s3APEqczZNeQaBaHiJ8rg5950mgApz9BpA5yLQ4tdc/mI
vvZ+ULv+KU9yrwwy9kybh9z30bWMC2T+yQRj9SLLwhxk7GVefq0tfvDiDget+APrYN9q7B8jZCZU
VO8c0k3zUQ7rcqdyl8rLzrdV52mdy9PE7AmDtJaod1Lv4fNsx6a+hF32O+jqrejDT0P7o6tQcXjn
OKgfBGcnGnvbSEhjKjbBOREvKjvSEIU0I/VlLeRqCogRjaiRbSBXvyvsu+SR48qjZZw75uboUy4i
CnEflyUjqBWLoniEzv13/XTp8C3tEw1OJNYrRo+0mxz7JVxOuHD+dlE5gfD8ayAi3NmfcihyZfJh
N923urexAg5UDp45Y4HM/SUJu0879/4eOFQBr8uKCxJe5XSvGWGgNXA8ucNtObPA/XsV2uk5292U
jn7Q8oTRzLfi5CvJpa+QNdxCvf0D+i3vKcihizTxEhCMzASEvNQIPAqvMQrutOK2e31fm8HHaOR/
WiGfHfIdAZ3j2GBgpquSiWtNvyaTJ4Dp0Y/3EkbYkL7fjtrfGgxwSf/4ClVObJylb8tLlwGTm02J
ioyl4mMTm5uhs38xq7sqOqPZdxXaMKuqVpdTeOwiXw+be2UQaznLvNbihBM/WSo2TtOedQYxA3fV
6u0r6uUf4fjcz9bvclCPzM9YAb482W9UVSzyKC5omb9oYsChHZCHf5azLVU5WuVCk+dEgMEQ2BKc
HzlW+wHlPYDRk4qtu4rucsvSsLlDK+1uirw3V2fQ1Zki5HJIUlTiCbKZ0e4FH+X8kQt52eWUOT8K
oz9wNhEVtS9VyrnE8W266jNVm3XW8GkVB4VCvGLW0Lj74Ts25hsyz7cSsTT85s5j+wsY8p2eIb0k
PhmeyGEGutlkg7/8ss/t55yGz/IXxeGGvZR7eMhntjujn27ylYqkqPJUqafeA4K5gam91RoPEBvu
Y1bm+0ruf6hK+XI7UBOk9vT6Inq2BpdKZuMS61X3Q4pSW9H7yzqpivEGlPLQZckR4PhPKXS/mP1O
7191ja+SD1guMAKJXzC+6K6Q47EhpyTwVXGQP6OouK4c91EeaqLgPX2Mh8XsVj82GvTzLZebaB6d
pAWjpht+NXLFMAC2ABLvegLHZQ72wv6pxdGsutty+ql66ANKfSppkmWW+LaKg00ESLBys6L0akPv
NyN/eWkwc/p6wSZ29Cd5P3wUcS+HYDgMtwAEeuyg9iI3f3ZR8JecST0BBxaHWpbddzL0WS5h2aV0
eebY0eQbHttKwRw1icCKLL14RuDT5rppQmXxB+AteEo9qJOp+V6mKHW/G4nATrjTuSuGZ9gZq+UN
s+arSsBs9JQ3FeEDCIx/d6kapIlTlXcmD3hZaIgIPQ9QM1MCF6vg9JSHvqkpQEiRM+SW8HF4nrBy
kFGJXJCzDJu6OHhwCStMGQeZZnmIMrIxN7nKdy+PBFcPX8Rnavw0gdvnyaUHGhJbzcoymoPn7IJu
OMvtriIZkfdObezBGULM6aabDKzT2Xrzgq8kbPYIrh2SVvUVfb7JXU6u9lRtX0VcXOUGJ7ejOg2f
6p6eVKf5GHE+p2EId5LpKc/UZaP7z8lTXMjCPpfNe2zQI5qyM8jem7zoZUeQn1lxMhIj+EEXvXuQ
RpyWRzNKe8kcWRyv+Z5s8aPJM9TKhq0wyOA5N0McZ6yyfwr1mZyC9uMEGpq0hz8BEyIyrWjVZIj/
cij36FDpbfoon/OyPdNdu9Lx3DmJcgrJQOT8k/9352qvFNoh/5I33Nb9i0qRIaI+Ci9gnerhM9in
H3IZOjRz4I+p8aErX6IabsgXvLXg7rAzuORTvVv2kmD2/70zARHhpqbg2yneEiMEyhECtq/vDUYj
cMJzqkuXGB5ybHcPCmZAtZ0+uzG1vxbEad2XMIru5H5rU38YPecByMSLkwEBNf4+6OVAr8ud20VX
ObzyQde1++I0ATT4CSQzCUgFP0PG+Es0VRIoqfTwUoDffRy8yXBLBh7LWmIPjk1lY4buIwCml5we
p+nGuCYCEeYA9rR8D7V1V2njqenHA3Y1fh8rfoRN7AqOAeAY7zJ1CfX5CnxkgP5OH17agJBySWWm
wZdf121aO3iaWxtqEpdGMueriTwBeYpOaCKyKR7lQEv/8jTqnuVRupzI2lD/hFqwnbX0Ts5VOWfd
vnka+nplxNMt90ijxMycitG+tR7+JpLyNDZiDlTLWnepdk+S/qQOVELlPywzF4QGitjqkzzRSnhN
YMiDKzky9CI0zD/1RH+jGkZNExC1MXtncy53MuqS3xU3HDRJeK863cdymOsGd9Hnd1M8beTXLlce
xPPfMTCU38ozXlu7v0UlzGgnOcowXW4roYivtrY3Ev0bp80lGJMPpqJEtYKU9wOp+01VMIMpOeyd
vrthMEgmigxFYI738phcpr88SF2Xg/RPGmVnB5TLspnJAV2iueVMKcvuo0wOXlr/QKKT31633o8M
hwbzLbKdN6/k4M+rY2F3WHiPjykS6KF7hvp3GB4i1QNQ/k/QoxjVDnGls0welyyyKVm0Q5i/GQll
BjkB5bYtii+SYLmlalC9J482g539KrH7i04iATmIq0hr9kuAtSx9q3jBeIXYaOJoHm5/A6UKC9JR
wb6Qt8hp4ZQzSNR06yK2AwD63WTtjOwN8o50fOIUeFRy8f69JrmBcC0EIlRz8udqqi/WmG97g0cI
s5fBDOJr1u0VYm4ZpecG07ORIpBBXYIwJ5VWmn6LceNLCECKQmAVbkILI9vl12P0VIDcx9gkeANN
/63b0c7VrHKbqrCy7KRcJyFYay919gIIG11r+1Q5yPHmGrqIkHlPkT4W2w4wm4Hx7tqh6Yv0E4xA
U7SAJcZdUGM+kEc2TCm9flxerVMFZSbDiPaQGdGAmAMtw6sRtyLqPRIbRs8+s4dtJYarWkAyniP7
C7UK9Dcn74IjyUdtN/daJ9AYUB+Lgs4UhRMus7PxiAE1gML0GZtp+JwK7YVZKTZCxOoJqv2qo66z
JvbEdHEc613mXcup/jKD8puHomwIePXoT5pnDj0wkCGSBF43HHC5x55nld1jWFs3qubfuVc0NPrp
BfeahdwTjk87UYwFZgFbpBxn8O57qvYgPnC3eiiQQKEhkG1B3z2ntflYNiWpHAFdkcsDwBK4tiZv
BRCJDWBh+gvmZ52jDc5dHusA6w24cfUWcPSlyyUocn4eHNMPBpoWHtbKGhVkNdFeQ9fCZ5mKtJ4A
q/JqqnLApCI0IWuF4HvVBTSm41s+Nye3RBxCc4MDqmD30+hsM8/aBx3duzjS1rpFx8dxVeDhenuo
MNSiZuipa1NEGDB5+3okxMNuBtfKYyBw9o4QoLAaB5DuHF7ARl4srbKpHk9A+wfaWpTUV57W++xc
n4t2Wc8TAc9NDc7Nq8NsOJBGqc1VQGnx3mQahNFLTHXcKfXHTlORvkMNqxrzgwiKnVpqf3IFkRcR
VcCISyTQbKFRbgPhTn8Ubpj9GHpRdezd/gFE1sVCU4zKlDyx4cBqKEmssGTyKBG1WCBmTbqah1Th
ONTusWEo6R8YQn2umnLX6C544fgYTvOXhw0QCqnrNIk2qqGB3gkRLtCwb8kmCnNRD34VZUOY2THS
P43+GIruF58JePs2bZEseo9qD19sF4w67gKia3/xfoj2JZR8xLKQ0NLRZhjsJNgoTf6t0OrY2LjF
6cF87mkf7PIwQGaYObMN4RGxiegfIIH8TnNBEX7HqvsQ2BDcdH361tD4VgodmIZy0CsFDQQDtppD
RwmNQG/tKv19PsW3KQetHJXrtlCgtaLAu0pyIJWFo+7SBpIG3nkYYgGEox2zDV10GjGX2GWJE5zt
kLqz04JaESBlgUxYMGBYWVEb3RkkNvdNVD2WRfwByqdF0RlNmyF4z1PjqUwzeM9puZUdw3V3SHQE
RZvKAivYvBAJfcU6SVDlVMWqSF51GwdiCA2YG8E5WqWoWem6wJQVSX+Yd+UHHelPdUARLGu0d+xh
6axlzZ1jdu+IWMWHMoj3SefAuxbeFT4/6KkBc27J9cIX5xNROePObj49Ab2kr8pkLQJtrZQ6qnkc
Uw18XcmOhukWvDQecoKooAv31xC1TSYFtk3VH2Mn/BWlVp/CrvEzE+2qukWlrKVBula74HlQcc2t
5zHbhTGoEmPC9gHvg5Ottti3JC328F02baIk7Z/GgXpaC2naIESzgmxXFb13hl4gzmI2EPPQw5uR
l/YRGT0U7jIzv4AaVu9qO8fWEl06sKy9elHORosWfFyj4TBsg7Yfjn2EfG+C9MQ60K+FQ38rZgYM
iYBC2YyvukvIbb1ONF2mGvE8YAvh7n8OW7mLfuqiKW7t/we4Fd223P8nbuUuyr+b/7X/rb+j5r9R
K/+88T+oFUo8qmmblgZuX0JM/o1aMdV/KbxYU0wD6KluusZ/oVaMf2m6Y5iuCZ7bBb/i/BdqRfuX
4zrQVRXFcByNTe1/gloBm/J/IUig9qu67dKDVl2V3rrDd/03cEVMIp5yRaU0XBp+Hnnntql2hU45
ZnJfZtN9nzWqCY72GIcePAt+39okRfIHz/LuwUev45Hwhzl/k3/CoVrbVvVIBnub7Ima53Aec/ef
j6R2QJnaH7VfVd2A3njRR85BaLKbsunuEVP7FUl2VdCad8nVg5SwZi5IK63pACKbhNNjV3bJk1CY
vxn4cHW8PewpAy/56JKHSpouEk1vpqZdSxmTeinx8xC1p9o0D0tlD/IvDBjnpaJaYWR8U6cTquZG
dB289F30DzJPV5HMUuLoafnkUR+hhtPHkGmvg3hzbLscYfiSevTKZNVOVgdTwBn84FwKMILLLeB0
RGIbvDUqJcyeO1huQwguW6uyLz3Yj6PyHgcd2gxch2dTaWj4AQGmXVuUD/0sPzq9L53mzeqta91O
vuiVm4s3CSHniIJ3dbcUNpbB8sj1ljGKRfyFDkXTGVhjeGeG+kvt2jtc4zaeVPePlfrBsfF0bOZv
jQjZkG2VOeyfYmAc3lMNT3GcXyuHspHsISy3bSXzjiLfneo8hJX3p5NPJyBMHRq0t0V2kp+TNfCR
JmH8XIVO5xBW0v2oio2Hsnoc1xfdsw+FS1WhxPiQTmPQ5Vf4yrX8HvQd/FR/cNr+rVfIEYBJroYR
oKMz3kdyigGD9Z0qf9diQTmadxAc8eiCCBcG9I35uMhx/qBE9vJ3LAVztA80P3SqxyTmBMdrA6yf
nFgBlz4YwFMiFJxDSkU6D2ROGoxwn5aBhFRHCNhVK1N3X10TQ70imX2vFG+5BqIGtl9TXOWvlleT
iu+GyTwvd2/Q9KCp4zMFQBB8NcXk93J6yc4dp9RLB+0KkZInGpxgTWhbBtNN9hk7jYtqAGCp5mdv
kCS6d4mTfrotMFPZ6FDgEjlGc5brr5vUWx8xtyGRH5u4PaRkAgOGadSfuRMI8K8hNTsXEVgAyLJS
QzsXh+urOsa+5xxkdpFKQ7mllpSJ4EVVaPpryvtY+YZck5UZexuZW7Q2Gon3mdEdEDTZy8JDleZH
PDL2Sw1sKZ4ospxZ6OI+t8d9lbBGqR7+rbfF2qVyUwjsjOdyxXGi4cVjvmZwjeTPGgFNTsa1DKQs
zcvnEbv7KVC+tYGPotb820zjTXW0j8b+SiLvT+bFd7a1i21tw1/fwglDT6d4Hl2q/W3M9I5Ck4Dp
I4HCsSpkGuqVuC+b0h2iLl7/z8UpWnstjS0iYUzaaY2K3jdgPXI5Z7rNRYEUUHZMs/wO88ItTlzM
GVI2DZX6VdbHvl3l94lnU8ybnlslBwVOspfZNBYicjfZeUAm6pxG035ZPvIeliH7Wy0rMnZY7WSU
6lo+nE4Yf5acMkMTZajzt5yVCaPnNyspE/bGeA1ddiYiczjRqE4PLcoBfA84AGIjhmyZ08vEl79u
mfeQatTeuPVB/6jNRFH0eOVmvmzig168zQDK5W4st+1l7nDkPHom+Cy5UGyFQUmbYTVm5mucwifu
9JOrsvfLMqp8Tw0CJB+z9+VAYCflM3hapXKwAvso8QPyz0gFTzWSk47Ro2UxhOi57o0hO2GNQgUt
eFRx0wIVzkMzvYiftOQhHlALMEln/nMKLDc25dPbZH9WArE7s4TsKZey3DZrwRklS9DLk6RjplpH
LXT3vRvelstdjiihrclLvgt5dnVh7C/vqD0OG33aL1+lJIdUBNfW47vlHCigT6zmz8pprwjGsGXP
ke+5yWNSW2Ch+GIk0249EyXBSV4eJk4XrZ0oeBtkKUs+g1ifgEMo74LRkLNzefYOPG14wPmLFz3J
gVyejMtwQ3EOaJ5qq8/cGV/GICRLA9VisiVbAV5gsR+X6kdmQzbibX9PLlkTSNpfRNuuWsN0T+VQ
TiHFgYSEnI1Unfjurvi0yHbk2+TjWobaquI/yozoHTfSyGq+nDgg7tdVGL4ilLdzs+S8jG/KWCzr
8+9oW+15tMWuTppX0YLLlCPfUxxLgY4PsMNAGUnBpWXNLcX+ZoJ4FTA0+Y2UODrYIMc4c5XPSG+2
YVbQjyY/V70sxS9AnKEB7fHDAFWNyDmiIO1tsLpjqkFUMUX43VmmWCHocpegSKPNcN0aleonLDcV
/akV8DhIGnaifhgVYh0C+rypONYujZMZ2ArQVT4UbKKzKUfnUOtYy5LVw+zzhL3K4XxFDt5gkjYF
j/EOKNYD8j/aZqpK3zLnn6mDXFQxETo0oicklAoblZNWqEej7L4dARvPAywVjeKrnIZXV95qgGo3
mnXmn6BzH7hqtovgIU3iZ7vDKgPU7aaR2pwpGOHd1F5KhO6Q9YfYYyP4YwdZsTYMoAMJ1AbLvs9h
WK91FUvsvu1ehl48l+5vptnazgASoCD/5oFzWheFcmen2kvAakaVYKKmn0/lHtGvtRHVX1XpnGxP
/1W06tVAWNqcM2UztS6G9Wp/aVusjooG/nYYKCuRuHdpXnw17mYQ6Ok6YfFjIji4AmnSrjsVq2m1
hKiVaA9NDSarFStovB5p+nBF/+uommpHI7EH+KeJU5Mzj/HJiG3IvSJGnUmLKsJI9Kc5z3pKXIr4
DSE+AT2DN2h0YOKcj1EikQI7+hFNTsP12CRpsjZyvPTGydgOmX7BUBoeE3q7Wp+t6taqVrbrPVqI
LFpdKvnA+F11vXrIIgX11uR+KFAepnRwKtvpU4cpGAqOWIFTHjVaZnSP4atiBu0eN1TEnBQTUcGZ
4lCLMmdQGK9j6ehrMcVPoUw1Xc2dVp0BIjk1tINjwlgMxh5VBmjb68gF+pE4AzKnfQFz0TpQJFfo
UQOQi6R+d1SnT2OHE1hWXq15a7ssOGy4NqgYFtSJ2mc9qzjt0bzDNFF8ZQTDGxyAkbmy+7supsqS
1pO7TzNllafNWicXIZE3ynU5GECdXSTr83RPJHoG4gPOTtLBB/VB0byHiZ0qLt/bSUWWG9FEJC1C
VPKrb5Ry34tI/1PEEMfoA3HeKsgURugPlvbTHL+F/fSLsQvY7bL80QVCru34hcQoOjTmNtbFQYGd
tvLq/BA67QYo/B9QyIONyQWVDXNjTeUpd/J7G4glJWBvj9w6IOAgPkXFsZmoBWl3NUrUlvJaE9A0
bnmxpm06gIf1EJ9ac6PmCqHsndUa11gdrVVVRffoMx1j1wRRhardSivhDPUJxm/N9AglkopGiHPO
GNrgYjlg8F820e7ZGrVWreXRmloMcVjhSUEd8jH1UMgzh11vRigHUqSFvvYSmFWzg0Ik0f3z69QZ
EFRB8dHrLqiCFFiFxMm7kYIOz4w4OWMl1K9hOWIjUjX1w6Sypum/UWYY6EkrvcZK9YNqyE+oh965
4UUUXYhrI5YBEOjf1BilsKCkSJl7eJMFni+QfUPNz0IWV2C2B0Lxe2zdO5FC94uCm6lT6lAmrItS
SpsNDgDSNoxCnn2xBPIHyTCLA0xgXFtUnI+USNknMQhjEhWlh/GYzwc9jP6UkpKMDbQzUt2btIzC
SwrLFWP4nTa+JLrX3g29R4EXvZUuzA7JhC+QbfEFwv4A743mVujcAbw9NSkqXEMrps0wSclo/FFR
Vreag226m0pIsXaR0RcssX9DQWSV2mF3jOfooxkp5KYVtUtDCZ4tbSCet/Nv6kpIQ1aSiquPL63R
TZs21j8rNjLUkVZGPV5Qv6LdH+1K3Xqs26yDGi9eZluoF93FIOFT7aA9BI5mgnSY2R3rep1y0tpx
ONGDVc0Lk4NdAAZ8Hl8UELBoqKAfkhaQ/Utt3vSNeZ9CZwOoHBKVO2RtWGp7pd0f4q4sH8HL0ymM
0+wCFXePbpN1JFGTUmu99qKZn4QFJdA/0V+GujU3JdpIMqDANbv8sKIK5j9Z2ypygy80YaJT7wDe
mDPE8gXi7oOGtvnI7TtRmO7gu0WPd0EC27Ydo6/KiM4oHT2VSWMdXC0Qz1h8tzuvhWCl5Pat1ZPo
ng4OsONeA+tTCoNbd8cXI4yskyYRRJBFcCzKNHTnQhoQvZPgKDQXJxFfVHkG163xDJ2iCjK4kG7+
U/QRkpz182Qgj2JCtVfG5GOyqBeqkDRE5755KKxt2lSwRsS8DxpsJrhbPm66D8bEXMd9/1SWuBzJ
eWRUW5duCVs7yV2tgYEed7oEkKX0F0OiqxUyVFukdckoQ9Z8GbxK6J1Sf9VN9CWxkVb0mKTNjwR/
BUV9BixzbHMaTUtzr6VDpXE8GvUnR/mlotcHgx8oYxu8B+ZGM73TgOmSaJN9iUy9jGEN2Zr3HPxc
q/G0tLmUST8zQjuJRFOpFTQlHBuV+C+zL04X7LKouKIYRUglOzPoXedDeOWWOdvy8mynOHiTSSSo
zBe6dYe1EaF2qfkpLA74s1TznMOkFdyI96OU94piXGWiLUENWnoqYut3dsmnligzpJ3sCFijtXnB
BU++Bi1MHysrv3SIWeUv2u4T9d83YAEmr86itc0Ah7I39e8BxpjovZPAHZ27GZAjNNPqmKOMAuPu
HnThhwBIQ82RIKR7W26qyU5oA3+7CsLfkGKoychLDM0pXsnHp0MW6UoqEDKwbEew4lH6ij4jySmY
g3hwLlkY7mX8LKheygRmuVpAnHeFoaAPcJYXLj9SeNzqklth47UpaJe63T/TY54YEPPPpNlvrsXQ
CUdldSeYZOgbq1nmD/9ZhreZ1EOMPZSSbtUIFGgwgdxbEhY5qCDhJy19buvsSmNBfmud9Y+mrm5S
nsbIYQWV/3F54zJsdc8ow+BoRbvMEJN2dkNpRgn0e4419KnCt4lDWaX5u0zkMlf2TYjYknwk8JN+
Y4O7smib0pKUdqpnezVkG1D4EJ71bROY/jy1yxNfSjMZliYZeJBQjbfLxKprbmI2jZv5GQxo/+gf
XK0fSUwiY7lkWoTTB8MOTtZcHeopO+DYxtqR/0F+6jem/G2IbrsMpqz+iEpbHqGHOVxQzNuJ1DbP
8iekbTdybiclnScr2zZeSxAZfBd3oF3s/JigppAUzWWBxuoE0Kuumu5wcaStwoSqPWwD0l8Juayr
6j2gkiGhl3iQHeum3PcRaZZcJF94Op11w9gtpRdZz5BFkCV78whA7LS4LAnQnL0jFy+FcKQaWuwv
WWBEZJn03xUUhKJE5YM5h/4ilPfkuMBQUjAMKMfsoNwxxQdC5waIMVjC9Wx2jwhdUP1rwi2Y/b/F
NEzE2eaG14DtnUZuQsUCvLrFX0aO9blznxfMDk4rN6ctPzTQLbISqRBSEBvgYw1PuLXfKp0KITae
9Grx/EoD2M4aWjVyNybVsMkyTedYVqikujGOZSLbdXFaHbxCfw8tBPvgsM4IEBG/V72WbAsAUqXA
OKwIzbODq4IVV8hQNyWMFq8i5tWaB93DcFgV1T5xUAOh84anIEWvyTwZvRTsl+25gT6dBt3Dlo07
lGMbIt8SzdP0CLBt0xea76WHti3THW1RbR0Fmr62NMSDElO/xzthBLgnjwe6hjndw5kuohDVPQa2
B0e2F+ukO0Fc03I86VXkQacr7jwSKj6+RjQnDZqUpexW4p5wr9G+DKzK3XXjfSj7miMNzp5GJ2xH
bIX6C92LepsLfBA0Lzjh5mOdXRwCPbfbDgqtyFLP3pyRUh6NVnDTzAru/mxW9mNC0zWT3ddSOlGE
1vCAWEG3T729oVjzH5ggQUnndpQ93EF2c6EbqFCJ6fBqtHqRz75Bv39EcJX8WHaDG84ecgXiOtkp
nmgZU86IagU4ZvntRh1h+U8bIzOrSHU0dGKDdQbopjYb9ZTpqJ6YsUm4aY6I7eZnq3PQ4gy976rO
JkrruPR5wZM25cVRqN19k6UfYRXcKR5GKWJ2v0LVgyowz9cWKf9tyf5k4D2QILtME9NTDiot9UT2
1lniiJPSbg9llx4xtEc8drCLqejJw4beISjdbR3a9bbs2+uyg9/Syv/7apr7mezyl7LfH9P4p0VR
bl2gALHEBEQLOgCYADUMbNcBDtgACAKABHi0IvoxJk80Hfst7MlNIlEHgcQf5AARll/rQBNMiVHg
4FzbKlu2PKscChvo+OZKel2Kh3CMOCgB6lVFe0HR+7lF30AeKsuhicAebhiB30jv56lGj46TkV0a
S3ja6uW7acX3AR7VDrzXyYECIHc8R9GeJftyORXkrpwA18BdeEXH+0XNQn/ZVCe2NsdwTstOiQbj
rzWXvxHSZF7WHPV6vmWgGPv6S16L3C4HzBoGvEWS5ZrkkSzPQRPkjeLWWAFzwMojqhLw4x/Lujy0
2aXs0TYZ58cSwAqaREdRqn4MkGU03/BhvvZxuOzC9njO7PYHzbdUHT4iWeWy6CT/Z8trYLyVKurS
UiWG7Qt02yR71nLXDJT5Pu+rdbgAb0DgaLIGqoDJycDmyFKNJQFNEvWMhzkdlZ7Kpgm4AUpLtoQa
RWT6WZX9b6LOYjlypWvXV6QIMUwLzVBmTxQug5hZV/8/K/vs7ww62u22q1RSZi564TIxFrEM/Vty
73nK/h3HKNj9aeAxNlgC8ELrzi/rW/mc6ubO1fzWtXejoIIDk14voG3Usg52FWEQTchwRzr3vfOS
CmJJ20kXARRTI3CmHlyTo1uPgNz+X6CSUF1TlK7D+mhG9t2E5pm87f8PxV7g3VdNtpP3EvSrk9Iv
B2cVgrfKwV3ps8mApkQGKd6jYfWtrlzWRZxPp4C2rQSRIYkf0cveliQDqp1Fs/dHNRPH1N/MXvI4
7EFXqk6dCknI14OCTXE+rQ5dUv+6Q4m8D3Il2Zjgts3NXV1UQ23zp/MWIu96tYJHC8ClCUBcmIU2
eDWW76YvaxDm2oNFsqEQq1yCPBh5u7RNXhASoYVf3fQGPpKyDHyQSgYe3SpgZwD4afjdahP+4CQh
ElpRDDuDYDAFsesBWTXB4AVg8dBxeVrA5glHUHLpxML7tb3WS5oGDpsH0czTCrYvAeNXC9gvA/Wn
ebHCRK6gAVtQgSnoQK96mcAKGgIaNJfxTzI6Lp9QPP61VndYdePGsUmps+RVBmBp+hXM7pvc6FYw
V7J7ayc9hRFi0FgO1I1HDc/YJmOmgpKZeRGCdPyPeyV/ByAhbRCRDshIta2k/5525QO9g90cj1A9
00u1/CWvk6co2SNiX6kklxwObjM/Bg6ca44bb6KjX837AXkZ0uP4p5rGL2+8KqLO4NDi7KErx4bI
XosIzCCpD/aNPyrhktsrmMgapCjGD0fFAsrAkE7VTS5khhhWgzpwJpxAGsl9Y5hIeTyd/Nz5sTok
TfMUkAlMDl5TPjAyo/QQkh+wwmdZq7JmsZu8yMG7atFnsbov0kOnBfUXgIrNQMfKg25By5Ly/MWg
Z+klHdSDBlVbga5dQdniVnNK1/kzyq7lohW1THHzQOemoHRd0LqKvhSC3wVfea94UJKlmSB8Yfei
jVmdRDCUhs8lg+yj/LYn0GAhN81ghSsww4rSFYBvD0ATd6CKFb/OEqBxnH81pcVwRkawjaCWJnD+
9H3b5ZSi3xq5y0HOVJXAQUb+guGtct0agCZkafgazBN5zrZXgM0c9rqQHeSz+4KSltzSlSGLyjtH
AVNboKoN0NVSw6iKURZBwoLQ8FMg4TjJuQ3y5m8SoHZbwZsCub2C4I5BcvvCfXIToErVm9zNGsS3
cP+86qIEB96ABy/BhZvgw//9KIjxjhwT/Li6hBbOXY+FxwJST1WaA/1/Gr2XsxVBKgm+BbkK8Lyq
/uH71SNB6f67BcM+g2WXetUB256BcZevZzDviHMmIOBRxv2rQMTbAo0fwcgzy2lAzHsg50cQ9AFI
evk8/+4+GPsZrL0B5r7Loz/dqH+l4Et6Wss1xrgUCBK9VFAp5gobUWo9GdBJOSYjAhjfdwbzQ7og
KlFmSPXnCZNheQx9VofQBBZpgBUwBwYYBOofklKPSXbNdV84oUannJ/wYB9M/S/KuNcVnAScKRT6
FXTcF42auxXugpDd1NSiRd4tj+0TLirqLCmc8cljButhzYMsxaXC98srM7sHNCr2FExBhECh+CNq
CukLvWIVosV/J5MutM3c8fd4ZoNQpMGRwdyQMFkm48HWaHvK1wGzKpmdyhkcOKcsmC+HUABT3Be1
RC0TD6PeC16sHJEropo6EXjqv4F/QgL4bYBTUgI1s+GYBHBNSjgnEtGkdJbzln7fFsOmO9ntsqVb
OCtkwRMMFkOoLPKAZ7gtLRwXT7guTreTDamYaWqjCU9EMb86ocoo/oh0IOg106ITZiJEZVgkQrLp
YNsYsG7WcyYUHEhV28hz71SNv8DSGbP0zaPlWhP+1XGk0xEoAkCMMveQl5L6eZl3XmZ+Y/yF0dxH
z8/4KZi8RC8+U7pykllJKFXRGIXNl2H6dzyvZFhywA32QHN5fkaw6U9lWHLKqfumQTbTh+m9dG5U
REZe6WeBUVSTEiSjfldxEyUfMmA/OfWlCxdKjjsTbpSiAQ+wpUbQFi7sKU9oVIW7HWFVFbAT1Q1D
sPYhQprBE85iABNrJs/VYWYpgLhHdqIOb+S/ejhcssEs9mAFt0sOOhnMz3C+4M3DQ/OfZO8qeDIN
uH3WJFd9tr4J6nnVgm+7+pgS7W0iYudm+muY9U3U23vSzDtzwm1NjYIloB58mGkpQ/UisH9UOier
DZzsg+75G/dKJWPS9PGtlOo0f+OopfvPb8qtUAE9gR0Xw5LzYcs1sOYm2HP/izyyyhqMTZJvybrU
qlXrdzLrk7ZmW+weDvCprzJoi1JMq+aMHAdxEsNP1w6SeHQ42WVp/Wg1xVm9hDpFJW5mOgKkyNu1
y6bQMboiMkYSQ4NO3/egTAQA0jn84Az1QoJyEt3Iq6hP6lMyIaaJ3DS9TCm4ZSMPMBdRmXpuYDIq
5tfkGlczamzyU7E/vjSxeS31WS1ULImpuBAQeFF96m/UuBK8Og6KvOKN1fXvBe0jh0RJbWK+LYe/
eneTDkvs9fukRoAARoj8gMqmZGqL9plKtyKsdr26O6KZuw2ETV1OnC/t8GU1Fzps0FpiDjhAH5ao
YqbNzOty+KMCkRFWgxBjAJTvc3im1Pg/2EKtsE8FOEQX5R+bNxV+KjzVFL5qAW81hr+q8B1ymPlE
UnXKlUJ27WG9TrBfJ6HB4hJMUsmr5DBksWu8bGDMSpquWmOV3SC7M12iezDttKI6+ehq/9txrAmB
pGTwcdO0AVAKQRfznT8fxm4w/iHf82zD44XpLIeN7B+1ZWz4vtpJ9kIAB1iDC4xT94V8raLfDFsY
7hYONf/46NKCXWAVD7CLJahFGb6ksI7l/8EpqXcDh/bEfhXcElNp+wh152qFvVzCYsbk8zzrnDo6
tUW99+E6i+0QIjonYhbMKbISIbsFQo9O4UnP8KVdeNMB/GnRC8iEUN303kdRNM86jiGNHkBKauKb
Noe+KJRvRW6CnW3A0hb2M88b07/p31D+H5CFp6woWfIgMA75ySrQL6QMu7jwbyVOdBAiHI0LQsVi
gDWuoB3y3FP45OpdGFkIzdyCbz7CO7fK6Ry9ysZqsABgfPqoFqQFW129JY/1s0TeQVAVUj2qzq7k
+F71oXnji9qj2fjCjOV91o0f1UOlDfCcCmMe5vwkqU8Jlz4ITy7M+mh8VZSuReQOZNmGcPBxgX9U
QbIQen5ZIviRdNfqTTsa4t4G+U6gQmXykttqLwjxVU4ptfFqK/0Ml70ZmYC9sJ6x47uAw07AVdnK
dUeZTYKqmJyyZRzidzZbd8gS7oIh3pVGc9eCvQUARNmeDc+r+QsOjkxGCHu9xLIKKQMdSYP/COld
8GwjeDAhfDAhgKBNzmkSJ0OemuwB1dSTbVUjnRAhocCgn5nTd57wLoHTviXBnfSV+/QU5darijgB
ggwuzbAagQYboQY5LCUMS+RRNQVo5GNaO8cMPra6MvUu/5GvqvIRGYI3g4QlFJEI5gymqEaoZ14h
JNEhKAHD4E8hHtTNnwG2x7GBP9WVjxRFjiSFeuRwS18WxCoEMhghXmHaZJ0suOWRTOwb3siP4gHL
Ep2zB3fU32AcbDQNUBALvZc8VbGb62Z4t7xX9VxlXY5G+yunSCoqG7aIcMiKNxDgyIBr+QhyqG8K
OU8uX+5fgXRHg4RHgZTH1EJxFG0PH5GPFrEPrGhGpD+cdHwxkTwasssW2KCLYpeRoA7CgZdHCdeS
3aNR9aLCUwfaTWK0APzkxrY4Gqmar3b69zq6lvpLyjMVWIqwOrdCkG9DmsLjBrtboE3TvnfBNAmU
UbJU+WlU1jiJ0FOUPrWEnqB9nlzvtYabN/WHzJ0+a9QGW924xQP51/UQseIJh03yM7rHyfeRyARA
h/dyMGs3dR7spETAVua3I33wadzTgsAAxjiN1G/qgyC+gndWflT/qK0AmbD6ttahJyJStBGOHNIW
DwHuiyqNGPT4J8QuBqn3fD/3842pXbqO/U+ZQqmeqP8t+vu+HT4ku5dBVY18CVBMHSThfqIqb2fz
0ebuSQ04+vZHllykKYGwoyqTaj5ylq+q8jko0BBb3StAoBdSj+Qxh6K8oCohLHrLcfxSh+G3eoNV
mt5LAjGoRqVn5BxnAclLqWpOcJPyKFMjg0aoHSctOIUxAFPtW3bIxBA+Tq2tShxlviLlOPaY+ziO
b2Q41iISE036X9h2L37z6Uf9mxL7wIzwXGPOI2mpSlCdadhAbXheyFiDlYaR/i6zOFUqVdJikp9U
1yoxI9ZLyJnI9vB2ILa45djcpEl8w8ra91iQM9S/+d+YrSgu8Ah5rWxkkPQvhIU3HdbostiC+n4F
C9uGQNrM3IR1ykjNT6/msTxKliXJuOlY535lyyzms1RU/0u2NJzCC9s7rKX36zvlccBBzw4QxJnJ
TBgcjktwn/r11hGOUe0gRwC2h9L4Sym8SCiVO1vlOmGLlgR9CEmHymm6DFAfLREeKNPu1yW3nFrv
Jdfv+sz+dNpnGf9II9DIlz/RKdFKNFGt8VHo5UpwIZJsKAGX157VbUOf/3mR6gVTjd8owHqnt57t
Q92l3/8I/zCBhffmueWuRptN2G6i+WKM/vW6LgchdTvkYKq3EeZfqXclO6OrahrJ2Z1K5eFPhnX+
Nrq/kqdLgiktN9gz85junMi+lrbqIENP+fEJVj3uEObOw+1t04cQ1XgakBA+B/1eHoLsbUk9l9Z7
7etnFQ+k/pSgYy1PdRK+ZhT/oebMxy6bMU6O987g6jv0Za/iET1gEj0WPW01CrPfKHUe9BKJ0nb8
rTznVK84yrmrfY8azHXpeIwjzAgJOUhiu8lBGlurxm2lc5bFMcyqrhl32HvuEi1BZy9IoY/qOsJR
uFwVK7ChGLl5rc2++5DGD5ZscNC/XCc6rTXC2QtgbQ8XYgpVGxR5CbKTy8DZsn5AKw6rCsNzKIMQ
pxpDOErjhzWF0Tcd1/sVjN/GqsbqcmwoRvGzeNYH0EvDaCKeFo6vkqXLlHBq0x/ffUdn6wLz9N3s
zziLBnch3y5ZVl1Khhia8WmtdLAVxVkhCcsUlxUmTJY7v6mAMdHm8AA99NV4p1l3+Dr9BSaUaaVe
sdbvufW2LvFPHLC8VASsQeUko/Ku+lJ1tFVPb5H+4YT5WSLWXBHA7RJDRK84CJlc8g0Jggn29Xl5
VomIegu9fGy8eocR9bd0E/5dH3aS62qpckRHNIAXUPWCpEH/AgRrYaajkrWfUGoPHvZJEuPoIf6k
cJWZvCVt/Ss9okmWZO3sfK+FA2j8yNFl1Vxkmm6A1b2Ek3WW1pGrQ3zXq0t/7V4c4wwhB3ES0kqV
XqaUnJxkttZs/bx6KGG14Tg6qPqLTh2zra9EFTnSzpJiB4TRY+DBL6cGLhbjMUcKJLcxp9GTo9GA
oluL879Sjl0hpa80qFVhza7a25N+I+3Hkutd1v451oml47++ALS0s1Wk+55TTrWy6sL6WsLqJ/Av
LDZzgxzLnBc/acyjkm2UZG9Tnt7gBbfJQnoc8oRkO0lz2hxeEqd5l0RPZXzS3E7sBSROfCdfG4w+
EVK5kT6ujz78omUPqubIveUux4RKLRB3BEHReyelW6CWCEcL5LOdylDD2f3MhhuZLOtjfZZj22gy
rJG9jcTUrAYiI2PedFwfe85nnNnGh6BJvnyYttKhtQvz2vH0DygR6mgY2p8a9QTB+HpQgqX2m9wa
p8zgKB9e1bU+3bWqhOJAqoem15fdYQvbv6uCVYGDKf9WDVL78iIqLyk1lTssr3LgGmwSGWSkGOSU
sU52U92bwMMQuHyayW09clv5O8wyRCumO3xgv9SitWpQEM1UAFJZbhyiSpHqT3KXA6v5SOqHkV9a
svBribeTUZ1lIq96a96371RnSwOjMfTn0Q+epeyUOlSdeH57CtsKpCIhK7zvzPBdNS6lTSefpEL3
wTARqqZhqrIg2SMe1pqLV9xrJtQN6wt3od+K5Ej1tfkdeBlnWXTSfNGmdVdnqBX2MCrwjTo1KMnJ
IEVeUO6FQlm4K16P7XSPdOpVONYHta7ZXYDTnirGbUNGd0buPgLNkJDXDIIlSoCyh8ho3Lk6B6he
gHDcRWP+JutU3j9qs8epHza4h/zMgt+RLyRRXL2rurJfVWrzX8dV9br7TXkoTbxnwMBL5ycnR3Fw
57S86MZv/W8lMIdpxKc+3kraYxr2L3Pj8+zc1+bwsbbTl3pRyU8mCPtr1x0i/NIAPBk6NqVxzC4j
b/H8+HGxoTnILCt9HMzpowb1b5SA0FBkD6dwhx3pUPvhZWOWtxHp1FZsaVpDnzYtqr0oQk8frpNq
x9pY6ddjf9DhNq/naNHP5p3uuNUm8sdD1yEN6jRtdZl4Bs5IZVJunc58jGZeLdZZ19aYNRujL69c
3QG0rE+gQ9t2Qn0MyfgJefJrHfA/nZ8JJJJ9jboc+gPd8tMHoETjmST2fl1C4HtTRrOuja39SMjC
E6c7LjNBiu4OTuPtvICqNPaIh3+Ss4u0n412rKVvYsxbtigU2rspw6N7Bi29NYADtmUHzi4PUF43
tVez1RrEr8GF2DiRVhYQ3wY+pYsm47EvehTA8+h2ap3bSq+0G8N4qerskGatdxXrv47XM4DFsMHr
G4DE1l0SDiGOleN7u1YvbumP+7ID4tys3OZ8Rrk0pl81Rt1nGRsbbQVdNiGDjq6GcxP7SIi6Zuqg
2stncqwKYeJqMHcBCq1+mDg4AY75dkmv9UVDbLHBMiCABbuJ0GLfNZNzu9bBde0VtJLqdQbL3uBN
ZKJfPlrVrlreY2uxSRnMwzi249b2cES9bGqn3aOG7O01s7rtW3Pch2Yfg9qxX+h1X/rJ7F6u9swj
9SZ7q6UDYu8g+bG+TA7d4hnonlbr1vWN9KqKQTLbYNWiojgahQ+8sjDwFOqzj6pgelfpeI5U2iZo
0VgIIN7v6wrihGUvh+LGN6Zln8H3dyY40J4ByKDHKgvt1u08AeDHJBgfDQM5xHx+hQOPR66TF7si
xOfTLO/ydR62ut/DLNfNHSScbF9zQ7d4c3QjhrDR6v0khd7c4HICeI0W5hAS3/FciYHqATpAmRm3
K9fEXcou9wDgnU2qOdmDjkOT2fnuVbRyyiR6tk3XXgcIEpyapbxNFnQy+/nQRYO2KWrd2fXRdBuH
2cOC7+cc2R9JmJb7oM84erEbi+NMu/SD37jMD1FTLLsuwlhoTqaNHvr0xuep2iz3oBfN66aID3OO
D9xo4dGYBzV5Lk60FU3mqMPzhxi16Zb21+tS+PnBrmxan8DfO/tpVc65yBxMAEI3zKF9wOY53b+W
G3fgLCCPTLz0VDfde66N7h+d5jifoST7Yfxk9d60jd2hvk0h5m5GQw/eNFzENmubOC9LbeoIR43W
0zAuw27yA/uxC/x2j8FgcF+tBkBiUj0E5xKMhYMpuijiqrh2pohKpu+6C9S6kWTAFPGgh9n6OIRa
ugP6abz4CWLbKbjoz2bsXrvSKX8dfOySgHERewUx3oSKZu7sG90yu7OBEBLsc/19LhNM7vpjhV/M
JWO+ANm6dJuP0ue27HaXzgVtaMbOLDXRsbyYsc7ZA5B7XclBtxXcD3t1jEszeVnWZnkOnfW+G/H2
qPlIx7DwEF+ld0QOIT444XevL8XeMLEvDAGTrlF/PQXgWKIVoE7cxiexXAkMINQ1mBh20iWz/+4i
t0dE/RaUZmvEkqyWTMxfAPHM1Td6gs9lFp7jZXke+/wF0kajLQy43L2FVPTBnoFqdzhPNraxix3c
HupQf2RSMEfLYxNjoKuj17TNrOGp6ZJfM00+hkC/yIOh3nb9YFzqBQ7lOLlRHLzVuKtb8OZhx9f9
3hyanZ82xpHxO166+HpMVXXZZ2GxH8wakLfPgkQHA7Z1zcHfmaCJLFRtQxdjhDwxHxOt5fGv/iHH
Ehx1Ldd+aPFMiqxvHN+pUBDAP/r+TLe7q/YzWBjQrQvYqzYK9loLnAPF2wkfpajK4fcUZ6fvkAbv
u+mAlcupnhZz27GQ3FWvMTcic9HI2Tz4UpjyevZxvHYdy97HNvbaOHoskPzeYrxobxtrsLdN+eWi
Nmb2I8Bxf70oave1jIE/NFgpbv3xHj2jvwkzXECwtjfi7OOhNW2st4PuXoWdS68acXVYMKgDaUCj
gjnbWLbn7NDbBexu5sAgrPmjX08VsrurhXBxbHeXrVXioD4HNEAaiyTZAMTublez/q5N/KGmYPT3
KCA/lCappJNxtrBDwa+Pn2ZCw7NYLtrWxK2vTa0diB2kw0G5JnrAdp/hPSHJv9DScR60eHhoBtx5
GovoEKbuHwYZ4x4ZobPmWYSZMt0ZxXgPNKXZ6jazIM8P1oNe6Tvq12gYxd3yD12732jFFLRd7MvZ
XK7ilYCoMVtIsI8i79s2a4Q+heu/eu69PdfdodNnxgqu/9xUA/6kAxpeWbzJkIY5Zo31BFALYLl4
fbha1W2WLEN/wlj3YxQQDsbwQh9YY6Ke0+ZTTl3aHXOtOeHtsh8TGjtpBIPAHLttslQnGFtoiuUT
mmT18hFaQp+Ktc++Td6HcAVgVmBeB8Plfm0cOkga4dOMn+Y8LHdDkr4aFRPnaABNMW3sqZuOYzQ0
14gCbA0nsXbLEr6UznIauyUEiAAbCOUC9zFppvkwsLU5mjG5in39MTEsd5vQcdglsahbVeGN5xbm
4xjcde56sLsw37uDZ+0RFByxHc6BCiXTsR4As/lJ8pLGtX07av4ThDhjNyVsIm4pDX+twMalrKnP
5osicBifxDCjmDiftp5nT3s0TzCOtqYbDNGcDf7xcZp1bOXZ2XrBw5hg59LOmbfzhuUAw9BAz4fz
ncTpThxHlcwN15IgjV8gpOHAXYBtspCI4XbWp1ursm/bZh63ViK2cbjNYIjdkFLusJK5yrFP3uVt
iPlz216jybidY/fBbjxSJZZRYFsvxgRBKC5ikIFklLvJHO+1KPsKvGS95FM+5828W6ulOpZGf4GP
FFGIQFOMerevA9Pb4B/z1pNv9yZsiilQTBp0sfNxpxdPvTM/0ge5KdNm2HlFhFUjRBjaXtFzpHFn
Ubfk9o40G9kfe3bhLWkpJrmFd6FhTg7tZdybtuvtCeHzLb48xwxhsV3WEnRWj72B6yPvjDRPji7+
YfpYUmO9gFsCSgCJCrIw/U73X4OIVCirsg0xBAu3BALe3MZ7E8Q+bsavnNvecEzSuthppvs4B8lb
1B9mQEOHYV5OCJd/eM79WF6XUsOgRRIaaFpVznCM1uBGr/orytKbiVjAobQgRaL73iZcF7hVpvs2
x90FegY5fk6LCVeqsC8Qdb3F0OW6qWww1NQoeEkMHvL5gs9ztPYmMB8GQecYtKLH0TtL36nN8Qfr
YXJIw1oARAt4ele773ukd4pdifZeDwhcRucwvx/XxQDaL93ptD7H2EFJzWra+Wl2TRyOTBrqBd4g
y0AHajj3mfUw1/7liurT4rRPatwDQqNwQPF68T6u4vNiR7sqhT++jscpm+HmDdkzRCCM4GSwREOL
Y+KlWq2z2casA7w0N/DSwgJVn77cxyygTa33J1pFyA1hwoqzs00zKyPeujM7ccQrIWp22KbwUOfl
3kqDDxMWdQ1coWww4Kq8t6IgHSwSLMmxGUDtUSDtQXfbwMnHOocy5bl5NxDnqRxg86n4fPV9Bp8P
KtJc2rCe0J5xTMzCakwpJh8Wmj3fzyMv4zu9qEMD9fLyp8YAwpw5SKMDUgWoaMUXdukg/6ax/hEy
w7+7sHdr0t8AL+P+9326WSr/1iOK6jIZdmYcf7BPpzuA26yOsYk9tx/l2B5L24blEgbVMfQIXWl8
Z7rTxilwmnXnrYnwe+7eDstCzZWv5d4P8YKdhgdGl0rc4CXOOfm7Nb4uXVCPsXdB1I4vFluHk4ZE
1eI/zMVzSn1g6olBAxDETB43D2vDzC2lx5xqBmDkECZmuHfKVacRD6PN16JLMY51K3r4pINBZuKs
ZkTbYHaKQ9n1Rz3AeGSx0N0Z3XLrOijwMKq8Nyt92MYZzhegeb4GLXzS9eHG3vWh5V90q0beaaGR
WLCSa8chKxOTl9TQH8bqW19KcoNp8gjt+WVqXgAcrWBpDe7OCdPfqG+v7HS9jLVl33GiO8Rf0OHB
ZxnOL+6Q3bdO2O6bIsefDsu+rHxK4+h+1fMXWtP3eTtWzMLCTT/410GOhI+fjUfaP+YuTID3RUl2
VTWhs7Pt5aEah/kafPldbK7BRZuKQ4jOjffM6KLzo48Fq84+0W3MLn8HKzrXfoH9OCb1yUwiFzXW
dTyWbHPe0g2YFc2292x2ZrKd4cvbk3ENPdOA+lif4gVPjBVmVeq43MsazCxQfDSbkPhHsIBzI73V
2/Zl7bPzitoXgO2SexuurxYeLB6kZdCKy9WIg48dhe3OshB8jaZT1unXK1aah8WFEmZgPcGDAjUY
3cS01YcJJrmZgJ3viNyXYCEzIN9QBPWyfUFBqt15iFANU27sJ6aVe4PD16uouMuatlGHqYWpuY+9
fUiWgkTQdvH9mK/GJLmA8mge+QQ/xWCctSH98BqUyrRjEHbnFc3hnYaDtG7bf/NEPY9vAGFjxn9s
Rw8gA8szuJvSdZmkVfF1VQNKXnDhtbJrSruM2seFvBOgyl2aSDBZDhRMuI7ozjXvblYY4hj3go/k
9YTaKkitbDeVQ7q3c9i9TYyqRz5f2751rZGe14mMWu382a6Rikr69HZpcJzMaKsxrz5M5iImxJeB
toAYIm+Ncjxk1oTEHMrgdk2nq2hoGxZx9la5631sEI77ll6D3hM3wxan+ap9J4DcOBSw+xbH603U
Yalr69vFhQs6stigWC44tlvHZgGhOmNP4kx0s93msWymA3zqfR1aC4TgzcIQ9GnSje1iMV02yRkI
MAOwMe6IPvXjoUS34DaoWvpjerLto8za9AVGfPGk0+0yDXS2nOja9xJOyG54jnHXuGgMTQeVUUIn
aKbrNTCKQ+f8kvCBG21fLdM91aZZQ8C1Nzbsw6FvdtGsARe18oc5iQBxFpPwEeFy28O6XTH2eCxy
5KPcHCn1QUcvWx8udI9cZIRA7WpOvtVMu4fqUiOEiIH72NM2z2eRaeyFUgBQNF5cMnI/urM6vI+m
6owm630V6UdspsT0pbV3lQeOEuf11Y1jton+OkX7skYferFx8FunPtuvZbOdW8S10tm7qZBz3UaL
9VUi/bvx2/RzskKEWiHfwJTYmvqMWADohBi1qoJgvfStOFe7M0Z/1XsQujf53CZH7OsYZwNhL3tX
Hnb6PfVkc2jXMf3rkzcznRgn2Ua1yYYyYtNEn3oCy9sgw6yiV3vJlx2icmgDJM3VMIykFlZ+Pya4
nnQRCesyvcHl+Ag6N9minmlsYoeA2I8MR2v8yZ0U64SQzKX8GHBKyHXnq3Cni0FDTMBbv2uqIKFy
POhNSD3YQuBtUOyrzVNTtOAE0wmebYysibNre5//jIOO0Y69AtpJDknIZiqH5LrRKQ/WRD/nfn8R
RcmeXmcNZ8pbmG/7bfg3zHR0WvozcIiSunpb0rtizZcLx8YEkKYMR0cXbd1g/sH2ckWBcL6dl0Tc
DkCgYylzQT8cfYoLb8KU08U52PffDb+jlIRVawRovqzLdGOaxtmY2s9Uq6OtZ6aXDcz2cCZPoQ1H
Z20WIqZ1jzUz85PO/+B0Mg40XWhnusELLhKwkzSEC018wdewYsrXbcwoiQ6YRp4N9s8GhvF+zIMA
KG807xmtHoeqQmz7CyNU9oiXIANHs7vmuNT6/FSgNJIn9oUDznOC0ZwuwVtnMX0YXnscYNBOaXrr
LN1hmTpG5AUwFdTcQDABzKEu5I/vR1deElCq8c2BkYHAwQV3Ln11Xf/0cudlDPt9DhVQxkaqt172
HpdMd6wCbfiPAycvbJoe81ikNxj28HlSBPckEVSNd/fEYfsm7XEBKYdtDcNJh/s6Psq4R0ZD/eqd
aXULFE7lmXhkh27/0g7gH2EC1Y52LxeAQxGKa+atYxtvQa6BWCQIgHiQtHMtnGODDIP8WzBuGdXF
vAwKFy24CiU0pHnXNJl2qQcCjZa6YEhV6zv32GdDexmS7/nu8iWDaFLrs/wtvXaEsXbzVNwJTUGG
UPgsPQ4ZBl1l8yEvRENqHznmjbAaS/ce4ccXEWySOZqMx7U1uu7Bt9IDuDMdl6LMPogDwLqg9uBZ
Rxi/59SrnxMqUMFElsH61dnlpYbUSrKiIcvnwxztJHytKSuVvmqUm8zY1r89HhngQFP0TPZhg3/t
kJ7F5yXvg6cIazLfr26k668g4EpfNo6eU+CHev0p/+zy9M+81IP0IaXRIZa0Tmg/ima5zVBM69Nz
ZqIbgIw7MEgBZssaHMLkWaNmESR44vwDvcmqWxkr9Ms3zclXh54AXWEMo2Zmi/TTakO/aeMWl3Pe
FJl0Wbc4fg1l+rkiriwuJjhYXCXsBNFeT0waEYCX4iZ5FmSqYGQEKzM36UWSukd5nsgUKNjrf/e3
zt2zEIxlntlV+SdsGcGkp2t8NXUeUzskl3magqCrXuxo/RVchzw/tKM/qQLlcRuJCTn+Wr6rnjzY
FctjmD9DBQEVIr9h5I950LwJrEWRAuQyS1oSZhHcGuCRlNKWaSCx5OHragW/04hbqPsxxiiBC7xE
wCZ6XDyNuEB7giESQIwgbWPbvK48c28YFf2r5iTfFxSu/IJ6qzi9L3rvTT3QeH6xinf5UuHiW3C5
1aVcVB3BkCtwAYrZFiwHTasetVGMWtnWOXPVaMY1zbsTO42CkZqIrrtLvtfs6Uagu3EL2798TmWU
Vi/pWX6m9FiW3rXXWh/G9EXf68U2GaAxJ/xPmBcXJkTDtDv5dxbYBy/2Lv9pNJlEgMqhEyuSQuwK
SibxOslFiCqqn9Hc/Gq53Ri8nsXeAZOfr8lmVHm72tmzyD31XnKOo+ycGA9aMT8yBxVZcLlUMdpQ
SGPDLa58HGlHYLZlmp2ZUAFdr82LNKuOgg0TOXoBxFkTg3YWQKEvIKlew6G8MVhWclExv9vNyVU6
wxDJq3MkjhBR/5rMB7nuFZq6nc0HqL4XcdDeJkOjxKjk14Xxiqk3LPphY47Lo2irK0nmcHA+ZNcE
mXZHXbJNnl0QFIKFFteg2Ru+dLo2yOKs9zVA2tQxUT96JKSeFdRn1Lm0+Hpykq8Q7IHaSKE7fRTb
vjnKikF+AFoOi64cwfeVUAKm4uT3QOXYdwJwmpvuM04OTqHdmGFAtIUNw5/CLn+bPrslcO566YyN
fvhdzLTDvdUR8v028Opra3hQ58bMylVf9GzyqYRBvTxhJUQoETilBnhX+hZl2L5LF9u2GR37qXMK
rWBT0x4y8/7Qz4iLBcZTkKdnY2FSEiyvyo6JPPInX8qL1aSfysdVn1tr0vPUOeh3Obsomb/EymGt
07MIjRN2dd37ipPl3kEWRp1JLINY6F5JFp+D3Dik/0fSeS23rSxR9ItQhTQIr0RgECmKiqZeULJ8
hBwGGfj6u6D74FO2j2VTCDM93XuvrY8Pkq2rNpOzie5tYeHeyNIuqGmr0143xre+Cff1gdgyDbMK
5qUNfr0BwB0y0cC63JA3ook2/sNS818uMJQJeTSIpaa8fNrg1b8McCN+pfZ/N2GCb5Ew2srvpxdc
Ze+/tLjt935/4qpbg0g9bH/QHoqf4dihd8D0dSnpMi9G+709oQI7BWVMFM8/mx5h4nqY+9zs8WXW
fzdBaJLLF4XLuqkhtxfHRZc85TjuS4s9GhkE30Oyic5qTjGu/VCyDc3sbKkLlgalcWTK/zZJI0Hk
q5zvLjvU9i52xfLZIz3KW64NeqMp5dps64VwWfFbCBRWtdmXQsNKHrf1YFsXtj+oZcVHlD5vZG6L
y7T9VlLo8AuWF2BRb0rzlKIZ2DDlSsxsebtZsehogJJiyc+Tqnmq2GB+X4LtN5hpfupmAO7x70YR
V9LooLXFYdwY5igjIrNh/YH2zDKx7qFg3Fd+FLyZYzd8w2bfbmwp7O/fRIJBwJlrJio72lLAhf5N
irjrq3NIl+U2RTcSy9+2+IDtnpDQ+TWk/nYxNjT/dmGKFLUHelBgTo/btf7FkW1a0GY6iCa9//rj
87n9mSOcUhZCh8F4Gwf8EEFXjLiZEjDv1XFsziKJfJ2NKRkZNRrJCT9x2FE7GIJ8CBB9E64yvfo/
0m5b7PKW86E9w1qy7x2mmO0b7AsCogva1NNXu9h3dcx5sl3PYPXhx+yLLvapsR42tHqG/G9FcOXm
2Ukhab3fVDl5k5/zXPqcJbiO6ac2BaMgNIilV+WzTf301hDrFc/ASwgjaTcu/trjIFk4H07dU4Se
cYuY2B6vxHrsW+tt++X2o8FdVYLEFUv+VJnGa6m1IlAiKL5xFNl+TOhCIys62a7vqlH9ZDl0RTu7
P6OQv42xmpCqWO/spmEG5ApSxIr+j3D07FHiMAQMVCdBsZri0QGgOqjQYOYVC6O7cCxxZjW055bp
rTmqND5H7aFEVEKKYUmy94eQTc/jwmNYJuUhNsa7pTlHog18cyY1MKVhFHLwTPzFBk1qLkqgY+Tk
hAv+AJV4GxX1scHbu0tiHP2Kxty3iIqToqpIx+I/s8P/6tZHg14ZPUNWRGVqHgdLa73KUN7UmS1C
t9S9vpBSn5hviJCFb2yNhQH7n5p0qheZtNs5a4I3GFntFLIhRl1FEDsX94LZdiwExDPGc60p1w+D
w8ugBzrksCix+MJuKJHh4BCZ26/OyExkCUw3XPugx8wApboeJ/1phktNhGzYc/KFvp27XjKXgU6L
sctwnpj5t0XIGZv9rTWjszlgFY11nXQWuEe9rcXMCQm9N0B3Z5nod/WMEqnM7ZCkEtjbNs3yagKe
LZfZK1/ScT3A7NtavEoO9Hu80WAizxNNiQfq5+zw5LZysi/FTA9K9Mx9iy6cIMrtQFHtjGx5RbTw
JnIV4FhZ3plehKyRhte19PXyxQ0B5OxaOqZTPK4+YuXupFXJXindfS+bxO9nVpiREI9B4ZymasSa
qkX0EiXtYy/Ks8s/S+YWaZqEq2GGs//MiBUpnueHOmZSPlpafMkEh1JVXuysIgfJzd/oGxOdm5UH
2zAQrtTjta0FD0tCqDqmvl1RJhm2+zcZVdZeJOvRTfoS5Xn5Qrv2Y3bFZRTINXIhL5HpPCqL9jZP
EI205hmEoSuzDzL8XPAR8qY2xasmDa5zFR2jGC3MYv0wmaCJz9EwuRD+fKMzQNNQlTTuNDqikf7C
NxztSr1b/bgzMcjLfZ26O+HOKLtXbniLtaZcn1O6lhSd7+u6/mkFJAMCb2lw5SAPVrr7JY2v3qrH
nTMU71OifbpxC+0sYoi5SWJ0OvdO3+xnpLE2DhUvduKvwc1eFjD+SJUIflLVkmLdoSNGZKxRnEfV
Kj01am4KKhQ0L92toQGSpKfGCpcmXTzZQyazSXV1HFK+WF9jqJDjs+PcmtiAJk7LsKv0pzVSjqVR
ELcgBpJma0S37Nv5HLsnxplAhch0yq0zug6YhjJk1rabFF5BQqF6xX3EeXCV0+JpLvBJEx1KCuyD
jyqrVjIHJilUKISsyCBWz7TGzLK9rRsTV7bxheYE2uPxx1zKZxMxK3Mw20eGf2uyOJRu7otKC00b
mAc9JmZvy+MioikY5umirdShC7bJdDJQx3YPo5SAhCv67FjoCWup60DUniHz5LTW45G9dmFnZkvU
kUVM6rfpWNZeuvF7lPTbS07vyJ72nK8fIy4yS0LoElhE2ERCe7drLqv7PLS27imRuJAA+8/YduNo
KT1FW1HTJGrYFmkLAG/9AA/ta5YS8JZfhsIvyvnKZOeNoD1ILsih9DHz1hLPX2GJUDX0p1GRu0Gn
/qoTZB1S1s91MTu7/r0xnI++jo/G2lwrxp0WSgLp2vtJQpGYbD3xnTK7lQYGPWPgCF90r+0ogtG1
fJjNX/lqXEsDpYqQ4morw3eBrtJoyyBejcwT2QTEpePtMptXQLsQBOky6XpR0yw694P9thTyYa1S
8IvVbSnRFiQpctOivQ1Iw7Zm688os++4zg5DX36stnbl+DMf9FkPzE0cDq7NiVdgZYn91iWxEYrR
eXPs5iA7wPyzgnAmZ7TTIQFEJBKH3ciRxlVmXKK99rEAK9lpkYkVVQZ5ygApKuPLkmjKLtaLcNHV
05rPb1qeh63s0dNFw0MMKkjKm22PdKRzcdNolPpVOe1xzeRMi9Pb0nWv7mnsm8ErNFDbevFd8dju
JE9OTKOlacTVlcW7ZeHe6lXiONvlOFSE9ZnZITOiUB00evh5cTNiO/MSIVA+3sR4KUrBXGWa93qu
k5XA1CJv/+aF2OiH7iWZNC2YmST1tf460BaJKqpNtKAPBooZHpviDxKpa4lcThj3quxv9tg9ZhP9
NkPaSMyrWGCR5ZJli/bcNYdqQlHWmO1Ds+rPtpPfzKX/mu3+qUB96SV0BNXKOLARmMnsz6txqRd5
n2tmVZr5aSkpz0852kFcd0+5Wv6LRPWUmSJok5rlX+KqM1+1+VRVlGTLLk5KpkIiv40dgQS81Ujt
IQRrU3Nu2zGiUEgPOUOMTJN0qofOMyPjOjkI0dOKtcAEYO4Y/alntjRwBKGFm59oI743QIW2u2Ma
CzDRQTvRPnxZ+wpUHGy3GkWbodZ/HbvM8PdQIHeVtVvVkBmSDOoi+Zkcqb0mQa676T5pBvdcO01o
1APcCzs526kvXT0/qlYflus64vpciPNoTmiUbaQc2jlLjfRQR9rBgMV9jfW3NLX0A4HwAz1cD7wd
ufZ5jDWyNpmVT5TuWlI+L4v6jfb0VPdJ/tUlvbvNPWtOIQZsPfiaByhOuxTxdmDMZYWsqXzpUkfd
x+NceEWkEoJRfCbRx8qEysNCm53FVrWLoNPX+eBOph6W+s5QHBZTeaWRRszhYgepGIHNSQdrGbOC
WJT/kX59WRqWFCtqGl+Zc3KXUWjLflJRkTBQTVf2C0HDCDzjQVLhKr0NALkvyXisMyRxQx8uGrqG
bs1PinwzF3ScQ1P8l4rklIzxp5mopWeR90kQaetpJYgTaVVXxLYloAPG+skIOI+bDFUxIt6enrIX
055vZAmr2WJM5FTyScc0x4l22MItXtkT73m/viG7vtpo9MBLpRi63L5T8ENAzNTMbUaXebqdTcB6
OVHVlJFWvi8L921Wi4c2SS+6UT4pHT6XmPZ/vbZsSr16txoKMttVB1+X2ZNWTuTbuX+kal7szcmQ
Ngy6q5O9FFc3Sb2sdIjFRbydc78sdzcSXnwztnN/Vc6BioAFjS3nb0P+I8UQqITOsD9uP+LWeQdg
FQ2gjav6xFipOLhD+ZBYHfMPEe1UJTm5EyoUpRn+CjcPWTcHT6e7CujrK1HFk5Pin0K1d8Ttfk3L
dDnMmcuG0pDYBpYfgLIxNaHITc+ge6GX4oi9Iz8s7UFTosc61xjW6LoSzMTeD9YI3LdvGB5na8Cn
CnsZHWTWP2N9oeqYRO4lIxdUCCC9yvgYb/1OsMMv2GfynZsgMIFQupvcvmW4BtEgaQsinRs0J4t9
VYYZNrHMLD+yj6oxcS3Sk8rEEOJkeemAQ6Vt+t6ucQs7AgTAgDqYp3xCiVWJN8tQrrWS6EzK9c2S
rO6FfR6i5co0iqdnSl+cMt2cDkogtoFFIuTs1a65HxSe2NgmDIh9L+1wJTj54HeT+1ZpGsBQ6lEJ
lLJsnQjuPPaClgdl0TW/lzkleGdfTSO5FroB/dBABRShlZuRR8WxHL1mKW6m4VtK8m7WqQ0BX/rL
XPZ+KRH7WlrKZqZSSHCFu7ZsdrqWfRrlcLWcFdjVpO+Nph48kA6OX65kWKm0LagZwFL2zMc8ggnE
TliNsit6dE8lINa2A3NvZDKM0ISdtXGkYsqGf/DH7R0xlV/jkLN79E7lOa4MK8N4H8V2FJLOh+Zg
UFx5d+TXkp8hgL62A/imdahIY7YRw0Q133o2wZYEtIHg33XoQ4JvcJI8gBb3MgywWJ10+TD69hsx
+Ivknalc9ZvYqwlUEyK2vLo53WGgwuGej5BPWuNFTiPT4c5iEcWAlE+A1jvBgNB8Wmf9Cu2sPCZm
bZFSP/hqvh6leyxNWQal6k7YGAFCGt2OS8jytLVAiBlZd8kmUMtdkoK3r9TKHVJRIpHc/MHU7DDO
uju9yc6nQJ19zTSI7K0qbyytp6ya/stRyyZxe8Uq815r01uVDzzZURx0BmF1tVmvYUKKNxoL2m2T
WChA6mD74rFY9xQkT3wP+n4u/9mjee9H8VE3zpMpmgYtg/WcSfFlSZ0/ING8ZY9Rv2Z+4apPNiMF
P9dgZDuck5jf0pGb/EiOMkTu8koo+3pyFHQ+Kyg0ZPdwO42Sk1SzQlFmDxaT+OtqsROILCGiQp+O
VronDQe/MPPNkJnWKeJwfBqV7hKjTeAM5R7q/trYq73vHCTTbj8XYVWXT7HCrYnYFix6lnQeluk+
JQSDrwP6eJmLs2w2rmaBcq7VVioc3T5HzJKbIuNYtsjbGNWsHGX1YUZoWQaTCbqoAMRGwHdRuL4u
2NXDmXwHB9A2uqtrnLAe2LYFl8KtgtntEL9Qo/QNpGLLbPRg0eS/2qaTheUksM1Y8/QhiCK64dOG
ZplMdVfgJt+RIGUAGCe1w0QPwEly2HetadLpjZsTeQiHdtLVwGjRdTVt+aBZUemJpXkt1RYKIBO8
YhgaP+UQ3ol/XWt96AK971wp5aOiZlyn8k1FwhfEVZ3sLT4gC1Cad9XeHNmfO/Nl0KYPDNHvQIHj
R9tNLpFzRNVTBFTzTaiotxrU9dbteI5jVTCC1y79GJlh1OAYzQbPVVCNJfaZSTGEcB9t5lldgfTB
Ut0n6riJpBF6ZH+t3uiuSzugTXDcY9ewSEeGxkVoOFjL8pC1TD+JuddYcDWNfRU2NGCYD8xYJwjz
G2TG9rNpCoqlV+lDTDNajPkrMV5bsoORcZnLIY27D2NSTjaSZh/IcTZLBQXJeHMTlWO8JY+MpFUE
pMGMDsmPm214TeEc6CqdFkeJ7mashnl5bqtGOyQl0pcR741XZtVfzYCt0iLCYJDMo1yaMSBnyxp8
ZXPgGqrrBjBEmzBNhQfXGYr39KwKcII58ppgad1HJ+s+JnrykkyCOG9v4+I8KGIy2aQqyvIHMM7Z
XvQ56mahgpWu99PcXjJODI+1/RRrQp71cXwE0PWlGF9g0OkmKGt7kehbFmMB4p0h3kmwajNOCaSt
cgvHwzSrnxCFN36A9le3F6zU/IIF3QkqwFu0nmgbtKgXwUDG3lilf2ab7bGejatJDB1KXfsKc+Mm
mqeuYsDEnmiFtDaESlepmY07i9jgRS21qJkAryhQTQ3j3Z6VrzjVx51hZWfSzdA0K6k/tccMFIBn
KmB68t6V+6jlikNJZuHujCBXGunlZvwiY+1uFN9ZFJu7adSWEDE9U4t5Zq7HN2hFx0k17Z2oURHz
Deg12QKqM7BRx90d6wkn1LG5sKPjZ8n2xTYpz8xhw3nOexbinkf/L/pDwsRL5ZCSDEE3MH9XnClQ
10LZWbhgdlauLDulWx9IMI38Jlnuhe1DuKiIBZ0x86BM9yoNYdA5ddY3AznQbuw4QeOE222+m5nK
hEPrMc8d7rUWSpvl3kXg41V18T6bn5B5TC8aUaJnxIJNbX5x6UyVOTT6TD8WsXmwIvk9mhP4hQJJ
oxLvTSUyqdiWyueUwgdjdECUoMT5YXqI1bBYbJhOB8K6JdE/3csiPc9ZYx4MkdHIp28ZNfM3z61G
65nt0Fn0gLMYrbBVbGy5fW/m6xV2CPZvXewbd9lzoyWr4cM04QFCU5ptW/EdeTWn7NbFOqCRAVWf
K6UYT2izBL0+ikiWlfbU2i+xuciHZiJmqFGbs1va722O3pZZWJ9ScclhxyM7UMMqt3nWfszeeTao
ZHzbwOiZ9toMNaXb4AKM2UW74PDeTwtytQ4RBHy5bjcmRnTNTQepESoI2JIrvThxrfI8ee4GuiHm
0H2lmWsEygap0IuleLBc/YB/itC5LJfhDDTgJEZ7l1XtH1db3fd80b/6hk5EnMWY2nTjwUyL8yDT
97Kd+XMrpw0DZ80DUZjLAz4O2FN6OcEiQcUVTWEn28WLJzIPmM9o4dY3HiTSkXgR074w70NitQHN
a9qLSr6gj6JOixegGNYQak3Ni0u66TgoJyVJPteiv5MQpnmlUj2p7fxdpQxGcrKW0FEkQdMUTy2z
8XZAnc8rpezW6meZmWNxCurn8pPHY8s/t17NaKRQiJY+TIWp43nmDhL1K33UaDdppFFgdVJ6i5wP
qbG1AwsdiQFYqWyEzCqq/r5wMz0caKyINHWPszvdgLSVCEyieq/bU+crJKUH2tKOpKNnfWD3E9SK
jAZEulQ3/Mqdgb6XeJBpI3Rnz+5q+a0y7pieKvsY/0DDuWmZrflv5OpXZTL/JJIuocnB3mHMHWCb
YNlOq9ZPV4xh5EvGRxmp8PBSOJRKB/8DS1F7cKP6aGhiCB29GLcYkWvjdllozDoj9S5VLyPHZUfp
nR2UcuM5zlAPrbHxEDc5ujKF0Elt1ndjW9kB4lbHG2Mpwna2Bg5etUNYmKM/98hBghK1JgU9QidF
MCqeDDOUKntbpe8tSyxhKslnrtvpzCNXPtAXu+iVoCTRxocZhwTYBWSIsBF3vVHsy0TtLkKQTVyS
mZAvy04zMgfdWnSrjU4yTnAuhlj/2mjz6I6DxYZjlhrDsczW2ld7HHZVWnACtTHfA8kyaII30Smb
FohiKpgkeqbazCD5JQdWsOsxIUKVkIIb05+G9Z2adCOeNd1hbqY1UMcYJprp2YrAR2Ja/xDUl36G
xTftjoaR3twambFKPgANVMI1KdOpvCMXFn3T7d0N34lglh0gLq4DPLkDJFwR1iY2fIh373ThHjEE
EiTToAjsXUwr+do1gbAbFKHlfBiW3jyZQx5oExWIStuqyWA+DEZzKjShXkWW/ozw44N10VnFZnmX
cjosHaouHRkL9RIAt7gF8IIZqvd5Y9SwqIQAxPOJ5ZDeAnWH10/06i1UMWZtZjQW5hoHXzP5gIki
b6rcKXStdT33jpuc8ib5rMh+OTcGvk/RpS+//4n7YtfRqIO+HT3CdtrcWmKmehmMoHRVth6+A/DW
3SeWutJnSAJj2VSYvyVgLpb1icPra2/0PAp55D7auXuIWKoy6vA7FCodz9CzmyZlgN/mpE/yjC5e
kD+WiItgPxNKAktcsbsTU9kFOr4c3xSp4IqwJ2OHlcc9j4RbHKQ6X5e1u0UryjmOsdhm05cGNSDL
Rufiy9OKQ1wi2WunxHcFOMW+FJ/ZFD9Nay/D1BTsZRLPTm5gATU7GQj9Zxjyt2RgFsdT/G4qLWw6
8G3k+HTmdmMvQ9Nu2aeTxfJlFQH5oGFGCrNXWepyGAqKPIMOZpKagydUkERMLXw6qN/lKPAzSpfq
NW9ZGrA6cRF1Gqcoou0i89XVSfbGUCGjjin188j4rtAJIBoWbOIR18E19SNh3jhMJLlH1jo/RePw
pnC4C/t71c4DM7kEmblQXvO1FqFdzRdcsBQzPUWyWZh/O4vqbLKRhHUFkuAVHVCn2NgEalLG1A7e
elr8l+NWGdIp38epxkleoseBVG2vCR7dvL8mKQnqqU433nBGBWJjHNJv66+yj5A+dh96S94hskzI
4HoiA3M+dwqBspHOSYCAqedVcaj4O8v1yx6xeR1zJeKIycwMbV4twIZjFyLIYVnx92fFiTJQ5QwE
iMP2hkiFMd0U3/GIvhlH0WFl0sem59IW6jtfPsjGynwMipQReRsqEyNUvdb+dhz/2Co1dBqGiUGh
aPZUxx8eeLOIFnrz2OrrIyhM5LQcuadEzAy+I7peHeSARsdNUTaXkVAOh9N4WG4LyezC5UiP86iJ
QEPxv+pJdihVJUwGGZBm/ihdSG5a5dIyrVXOxd1oeOZEy16s2nM6zUOoqyYC0fohJxjhRfb9BYR2
4SvFpoxbyhc8PfDvpiULacOth4wsbJq5+Ys0D31p1/smm9CzmypmCnpM/qh8Visz3DmpW+SRi0fl
/bfDeL1r+7IJSis/rMwOiavr1rCv5pMOFSbHje1CEPZSTaa09BhWuFKiWx9qT+nT/AJ+kPa4GdRT
op6Y2v5XCSsYsCYQ7NKGGA7Rnc76seNUwfh5PJQOmtq8wd3AqrBymqOqHRQswO02pZxd63t1v+yY
lBqekx4lKxr7gYSwXWrF5GQ4Kx6zAhhKEYUE0vii1rMT2o/3bBN7QTs9k5n3M0kEXhWoMaiyA6Ll
WXySEWMd7TT/YWP5w86heD2aenWmpUnYxuecEJFEDS/IH4nxinf3Jhp3bp1dV0dX0ST9jXlI+8id
WePj57nBvtKl1YYYwbmGyVMa+ETsXmMqnppUKW55j3Htx9FtlVx0MJ3OLjf0SzYyHeb4XXCsMm5a
rB6W1X4lPZHeguWW/iow/PUIRrXI+Mkt/GQQXcijGROJWjo54kIxseQqHpNiCPoKWuKoTCGbq8gT
dJeW+4T4B2X7QVfYE2pTmdlhuozGjz3tXIPALcGk69iaYxnWhEr6ToFfmsmLSlRIv+Ut2A4uBher
kFqpX/NKoLnkyJ3Z7ce0YEpmsx28Ie7wTIxY+9b2biSt8RCVBzfhnGIVKOYTfHQ9536Lmhuo3stA
enK5ZnqQz0RLYaTdufZQBcMQWbt5zOpAGR/6SqVikSVeap1pYXGnp1tcbHd4ykgMoLuMpQLqt4Xd
h4WSqK8pUZIHt5Um8GTaX5lkSG0l2X3unPOA1WWvJfWZBhyxWXtHRXZeNxoOe0MRHAEcztXQLxwu
8NTIK2E6j5hY/qm21voIEcHSSP0su3rcL0X5mit8ds4lh7Kn4aGb9Ddl3P2RMWKCaTX8aInJyWA3
A+TrreuA+ymN/+gjim3BvSxm+wEF+o/tUn0WnMaWlAN727aQ5vt9nHHJmlU+1YPqMI67Tm5MkEEe
fYxTwkcsIt/KkybkY30vqLOXcf2OGvttREAyT4I9QncxqXaIwCmbKeOcL4Zst+pbTSnEWzGLvYin
M+abwHA4MjEVBsuYd0+144QU2OwltUMSakepWch/YyHbF6tPPHZULXJ7AtqWPogX5tM43X2zSF/N
SfC2ZPprq7m6b6oZag4TREGzxUaniHxlNShBH/sRqjRFVpBIEyaWvzlEDmY6boMzJKaPz/VS9jUe
XXRlbbFyaemVZEtKF6zCmM3xvSZmi2J1tG95wpUkB81mNIALhw2iMhzwhs4/Z5sldYPZ+y1CIDlC
dtBicw2FTdNl5eVUeY9YDi1Ej/PjNLHkIetAjUuVuEt65xMZzkIzWN/LuBa7EfvTgIXBbOh4i0rW
+xJjpSiLsz5j+xzc5dC14xdCmk0rwsNqKHctXzCpjebJVsrnaZum0tKCS77TZ4tQvQq9SavGBw0r
k7Xkb6KaOCvQBHE4hTD/6fyEFCCLohCOhv7e98VZOomOJYEhXoeJ2JwcUkVUdhqmGa+ds7ge4bZ3
LtnNcTMkDNp2FutgcTgcxTGV0pmoSRhWphIKg4KhorRnRlAWEAE0njvSvd5nazzLFEwBL8xVxS45
JnRkMbQSXVaeYwgPSUHHIHttcgx1RpYUnjWoLzpdPg/LIndZHV7TFajRbLsn6aRcgVU9RrV1cbWe
UIeEJEQbJp8Jo4l3OEwL5lCWGQdgMEZPcagZ480ooJrNsxySP9k6fYiowwsxat9InHarW2JgGASJ
YBWNWbygGtR9GpwXdqwfRbdfZkaJ+ahVJ1Fhi1Va3NvVZ9JmL2PFYzVN2HdgsQQ1Llt1UT/czoxw
pSALsieaHdKhe7/YLKrib+b2JUbF9C9ATRqKBU//qCDNGqb8rlVfaBp29oCvVC54GZUcWIIqocK9
STW/mw2TjQ4N897a6ppaUQ7GwMYlOuOQREgRXFIVOR7p+wi8LwX7SSm0B2RIEmgmTZIYMza+MbQ+
uJvHISG2L39SzGpAYKlg+qqtH50WjDeMSuNlC1tuBgSMEgQxVgnb3jKizc5qn9ZFhJ2mXco6c/2l
Wp9KpFejOwWwuu9K5dxNExHv0APS0qpn2uUGAxmWfC0B2aUl9GeV3u1uiaLj71iMW281/3VJCvAs
3s70Y/SS1umt0RgvVLb90aRpG1Y5yjjGNMjJy/dclE9Fpz0YivJT23tFaITkoYkJYzPZr5pdYCxs
2PsXKDNaNj8bk3FQlXq9ZsNqPwLaILixOjJd1oLIdUxUXnRBEYjafpcDJde5PmL47GR1TAc7urR9
9U0AzgAuLXK27kX6Pmjqd5w0yYEXpTgvSYcZWRykeHOy/nO0GZnS+w4adTlZrf7dqTR24a+PQCfw
Gx37bPyCIvNTbzGijEXf6IcRp8bUHGXjAhorn/71mDRzwALK2L9X1h+3tv7r9fEzaZDC6+4lslc6
1vZd1xkn/mpY6bHDnYrfNxUnIyQA2Pg0nI62QxadhLFgSLQfNpTe9i9v+v+p7n9mnCYrwSSLsfoV
uoJYR0VOfkFXQ/XenAkFwpWOyAQrAgAc95+/slTVvm9ZvZvoEdPEg0NzTGu5twa61d9/epBM2Ejf
GzjWZ4nz+vubMa8pMCpa1Xieh4hPSGrbyyaYbXIIdIZ1VXxWOAwEIO5bbfgxS8TAaoMNFJmERuQk
OnwQtihIlSbbp9F0MGykj1rhR7lxbfLq0MawERzlZ9TDTSYOL5B1YQX04VTttW8W/zfee4slNpr4
PZ5oEvMxqi15nR4uH0hzDu5/xqzt9TNzGZNVvSbvquAb3gTiSKNeWPpAOC0htX8Qj+6p4SPoKC+Z
Nr+3wEEa7AnYFbbfHsf0b8wKBurljVSeR7pk3pZIbdjTZ659JH2774TKMAr1SqJythqubgGvRG8f
WEGCMtH+wZT+4b2+TQsdg42Cun12tZq+Gp7T7dfwHWKkKsB4kSSO3be1gcE3MDMxmnecJwsuGVt5
d/PmtZvHfzYD4t0vNX4tDE9f18ffX9gjg+jtqxBoIo7Rrr+P1a+2mkncY9yC/EPCnwKomsr5Jcq2
xjIu3yzbRyuDWr7/3w/SYp2JQXfOzXM6lB85//imwd2+jqM2Y0M7sHXAHgiBt69xKmS7ufrKRApL
WAT0avm3fYrfj0OT41Nl/E63N2ik+Nz+5/YXbcJex1kDpetOvwJhgjBYvbakBHX4I7Pp7ffnuf2P
/d4rXVRFzJXAUXiDZd7V/BUH4Ndoc5sbFao9r1tqhuiW4GHimOSXihshXZ7Oiw0kVQf3qQ43khp3
85bIXhKDWys8pMgAzXi4a3H8myZtGOtVU1avJZyP8kzH/deT98CD9RuzjCXiyzA4n/NXMGKokYxx
8yLNOo8dc5OVWljw2lVZesxr8yA3M9fmsxIt1DHV/oPk6U+qQqxUuX+2VeKUIgETCcj2+bcP2TQ3
ivN71Jj//s+xa5prM8KmzgO14RHIyJqhzYdMQ6HRohwqFL2/L0OPxYACCmsPW4gLEUMmDRX1+tYR
ifn7uP3yni2euwEFiVJrb9uFigvWuF/PWbbFupWdtk9TzmO6uBJT4JsaBzDGUv/6cbsecfcqipEe
CN/09rJgTbjrYP9N3rlt0djk0WOeXPDk+m7s8De3/SN2jOdC0ehJUOP/fuODw0dyp/Fz0cT7jCP+
1yCybOyzUvOsRTLXSv8ZKhd5y29eZsRbuf78e0+2u7lm65+cAh9uKCdQlB27qtTpMmFIg6p4/x9j
57HkOpZl2V8Ji3EjC/oCZRU5oCbdSddyAnMJXGitvr7XRWRXWrX1oCfPniu6k7zynL3XVjk1Vs0n
Rrv71WzxoMVf07wh2Fm9pViJmNdqfhtmuzNwJsuRRXJZ2pyJVyO276rOe41VnIp6UpLRL/1HhKWv
na9GJ90EKFn3eRDtUlxGakAPvOOrruMALY272HCPzjQdKHx5lvgQNk32gOA88Jffg05uZE0f1t7H
NgEb3JZXAVKnVVazerj4Ye2p2+cKGzvq8lPr9V930D+rfmd5aFoa92R1sGaM9qlM0NEjrZva9hdw
C2LnEGa79ZjZ7XoxOSyPqGw0ky5/UeQAUaD2hpjcp0ua5t09x95vgXI1C4wXbZy/g0a/d3GfLx6e
Lmb7YVBiA+O9YguUaFpUSvfyiaiXVwXJ6uggvsp+fukkfTK2El06b8uW0MiZPWJ4pgL5S/VfoqfW
r1OfsOFlU/V5xvhtXgZoBrGJFyEb+Iylpotu42uPhm0wI9yM33uVRy5yvoWLCHYXvs0O5j13/0M6
Oq9W8JLbOHrUa6w2PLVrah3ilJy7Mm201uperFwcKjylywKtueG9pX674mdSZB30Elkm/0csd8/o
2CzTxDDFro/co2umzxp1XKWrX94m9fjFjJbDnq6kWkjUHg/8K/81ku5JyfzRUPLAcfWqw2RRq7ra
6CzWf7XyjuiUiHncNdIHW2Nc1MqpPq/GkMPhN2rCR7X4Lj+oK3agGrRhdepH1APUd9XOWRDvon7A
7apPmDsTAEX/p8eSBQiHLVIPbjMOQ01NXmFtMUMMm3+i+nMY/Wfb4W8uxhZ7EiN7gDbc1k9drB/w
Gp8Wo4myHshxIFbooE3jY679LgknC7t7pPePR5k3Y3kcSwQXV/Qb9RroLKBhw4OriIV8PrZ9sSfV
4lcZftTI0NLixyFKZfINiv/dvUuAm9+wcrfO8LQsDQW121ZQRpo5X6BxwVns6WfbmKj7uG/LwrFE
F0DZejBhkC+7yzw+ot99TjVQRLNpYZ8bf9F0/sYi4inNe0K11QlC7cHtNMHkhTRcTiRxxdGNYzfc
JTXStNtftrkfNZsMUoot+jZEFlkUCgeDy2WK3ZnzVJFyRKNpug7S/nY5a9SY3rjcccuKof6qpb5Q
AlY1lHEnfAl6P6d/T8Vlri+TsgWrRNTxQ6GOdyW5t6ys4l1at2UePlM+gQDAAXOZr5HWH5BZHkeX
wqbh3S+vuzr5jV13rw4hIRSxLI4valFDAHCXwT9Zzg2F/9pHyGk4ad24lfhBicnaBpJ5eSe56L7Z
3aWGvFRE0UYdR4T6BuWdU7abGryg0cqb5eywjHxJTldPNIP6peqXUVMmvi9hkXcsD7VvjWmM2yFr
b6qcazKZ05VdguWR2e0ywZYzS1AGtGCQsvQQV1ycCX/voCjRD8Icbv69R3iVfUFwuiWCvLfZLJcH
VQar0BE/y2JN4PoxY5ovZxy1nqtJWpjz2gpU+wPNolHeJbXz+Xeaj9mdqf0DiGIhW/64ppxh/LsX
mkKXNE12Wcm2ujwhLcwQliWXuUHjG6TZ2ZDOdtllF9eReo6NwbOX/U7E8nMOjXvB/dtUzlrgEbz7
LZ1knqijQm2WiIwgPjegk1ccyH9dFfIpZbuJ6vHc9M71MmJ4uTp7+AzUCkeN/ai32UHdJ1Kl0Qry
ZuMCk8jg5WbM3kKNsdZ5K0btRcCKV2+b2pA7yuZF0gNUY6KquZB3N1rcvC2LEnC/I3nyO/X5ZflT
L9hyXlb9bRAMV4OKAvXHaccrdaU2mEJjUaI0/4upZT9P7nExBIbsDeqrUeycYrQg/eT8KHXHZLlw
7/hz1Z6kaS+hU7wuZwNDNg8WbiFWumZq3qdgs0ze5SSc6d3T8toaVX2eDX0b7hwPNegSYbAMskS9
McvUT5+mJvkq/YCrFD0ZNc4C+ukrqfv7YhZoaxhQmSp7YSJnR1TuGfZltYUttxH1zuGWNjv3Rsfe
oNCvPvCV1QhKXZkFaQR9RyEWGXWSVxle6mUmyOV6dhgA2bDpGuu27nm4IGjZ1/p3ZfAaCSUys/on
pB1YjdkZSdG2yaorn+OxOvhbpjh5YYWrRvuSnqa2n/Vi+1OTZ8gqis/TQzACoChZ7lfYTm8lPYe6
9iDbcP7C9IPFr3uF47Hy0/7VSTbqCidT8a/ZU3fgq1u5TbL0VqXCcMn79SSGI296nEHWkkgpgQyJ
daJo+53Fa2K4JuDvmooAnwm0agtb4KgOhOqXaUZ9nU7QyW06OdqXX2ZwbBgZjbC/qa6zjFiYurwb
2KRvgkqKrKAKSO9ndvEssfUUFl4NdVBTp+yQPLwh/G1x5CdBuFvWkmUpxKnCabnEu5a9+0SPmlaF
Q0PBsIsfHEk/Mq45zGDHoBE9O8Hjsg39+cd//PO//uNr/M/wp7gtUlx/efPP/+Ljr6KktxhG7f/1
4T/3P8XlI/tplp/67+/6+0H++0N+6F8PuvloP/7HB9u8le101/3U0/1P06Xt8uv49eo7/3+/+MfP
8iiPU/nz158f5FjnG8nOK7/aP//1peP3X3/6lg1CV1+e499PUf2Of32DehJ//Xn7UX/kH//PH/r5
aNq//tRs7x86hVbDs20bE7Zp+H/+MfwsX3Lsf7gG3VxhuY4wTfg/f/6RF3Ub8WOm+Q8H8aTABGhY
timE9ecfTdH9/TX3H0L3PM/H6uu4nuX4f/6fF+F/vAf/fk/+yLvstgAz3Pz1p63bPFb595ulnqZr
u7ruu57pIQxD4Oy5Bl//+rhnC+X7jf8luJS41EA4WTCIFCPcDrxPT2+uNRltFUlD75zvgpFO/4YN
F20c2M0nBnpPzs0ygk3K9SF9ZW1EIMH6tQCwZx9r3iwBgjqUgCMyJ6f0M6vQh1BhrA0XK/j0q3nM
QUEArtCtW/T4n6WNzGjA8YHeN2VCpBMWEztWqZkhpw5hlXuMes+VhOg2WOZT33DymPyDyLw1TWyD
+FVdW0XGrV2IYcsMNzn+DZgoyZ5CJbXVUFDz5z0UZvFh1t1KyxBxOa59wc8YQzby352Uk6wwpiNu
K0SWfYC3f0TEwI65bjt3F09eTRXJXscCNFoB3GnlVGDTXBTfI7BpqjqUNrUQw0xofQwCiW0TaAfe
zBdOb6ZF8VHXaHA5tnhv9PfIGz4bvwJGm+NdIrBidLVFhXvQZotE4ya8ID7pqHZrBzQ0t6iDIDDl
/U9cpCe9HtZuI3kaRrmdi+hDK5wn2e5QZERHKh14AUr8WQO+6kJ7nGNt0+khXW0XOlpkiZtaB6OL
Q5lT4DeaSV+9oeruWYL9gIJlfvd1coX4/ohVsM2g1VHcask+A2A2/9a581y7X8t9vY7mWykcTg/E
dDcMk2VxLW0ypJyeA8USCjCiDmtAbFSgKZBh8+4X9i/GKJZxjvZqcBUivWrc5lSqGl+pUo1G4Lyq
0mSqE58ioaQencPp2ab2qD6lxqsmrHe8K8sfoj4OGaLkRHbdxYcxvRYVt1PqpzB2iRy1uAtEMcX8
yIaqVTpk2iThzrUo4uPDVAIHGy1f+wNvrrkKkNkIH0arzLpxHXQl17LeeIo76vSBgYpmTLF6Bd0n
WrRN37w6wJ8m337IsunYZxVDyD5FkYtkhI7kMcUwh5SCZkzAuSDTOT+l9HHMo54H8U54/bj1j4nU
ATm3xSWZCeIZEx+mscRvMXiXJujoEYgDQilgDt5Bpu5PSj9JIW3IYI68TVfoAM4TlCTyGHCWwu0E
k6mNAlh7lh+vsxIAVSitVVR1p0g0uCva6E028yf1fNgLiXHjVM2+MY2b0fPr9dxF4a4UOkbDWSfK
BUCrLBBJVFH/HMWvVt6geqvHZ5/KkBFQfQubcw51bxs2cOQi7T5IqvfGz7QbWg8goXxsIYPFmdTB
IRq4aXEwKLOm9W1qZs+OmxF0IFFwp9WN3vfxTuozcu7BVqwbahXajD5WtFBLx8H89srfwvDdq2nO
jhbiw0bywAXUbaaj9ZriROOg7XckUOsMzWHb+IF3ihHwjWnSHc1BWyXNYOzLnvYvcqFrM+qPEbr4
wRkYtDWVFz8drionP8cjOn47G7J9chw54uIlMFCYYrPUpn6rJcC3bHPMseMwNs03MfdIAaR213Ie
Wbea+SKmHoXuGIxXlVfvnQqNEPdfYX0NUSQPbUQSSKTZ1wktc9pJPAP4+VeBSdsusORG1xCEGNOt
LqabpLDAD+vtwSsKFibsREKjAG96zzTL0lU/utd2bf2GfUONvMrvMeG3InjW4Hh6yXXu4x1D8H5l
eY11BV3+TfPi29xjQmseJWOtrs5Ood/Eoj3viJmwdiVymcOkALvBgNym0ajHYfAsaPfbu8SKWM+Q
4GlWcQ/D8TIG35HFucwsG3ftSPsOs+GLKEoqcqjKQaOBFeyvMK/jK4mufSCG126Nk9a2ca4gJuk7
2J91716ZWKBXFvxMUZZwwQPz2ekj5DVkU10jH9tGzn3Tx8mxHdA/2A7rQy3jp6GjT6pV4w5A3f0w
adYmrC62FNelnd2106Up7UuO5h3tSHmtFZTsymT0ab+7GE3Ee1nPGUe18WKbHxzQEJMgIuuHmPoz
roMDgMwVQ5lAPuNlNEFnFuA5V2ZW4T0WNLGsRnsYM3iPYfUZHENrXWfEMg2g1pySaTPZN3bRgcvz
tVtbIE9uvHafx+NV2bmAtKzwXcsLhy4rZeI8y7/BhTuNfldb0X1LiEvmllfJIM9+EL6ZOU1lnOAv
6nX3x6LfFig+u/GrbAZCJ52TpE1mTNFnXot+PQnAvwNxNlOIozIQxVdSlbDmwVh1iX/lZ/0ZRAaK
0Sm4QrjwmlbiREXflnDju+rWb/2nOANf0FPdr0W4M7uRgWbk7OtixIfah9jJHRrYLCl2TYHP8s9g
sEZxFiXxwF5JDZvwqJfYD241l0N7zCk7zux7xvNLNtkvsgLAaplXKaXWa8pI6FiKdmM01PbdIjr4
fgw+r3BxNyUmFM75UPfeGeN5dvZCmCRW0F7GbqTR2slfbvD3uY3cpEUekhEug6+mi9lj2hZfG/wW
YfUX34geyOuDwdPRowwIGF7bbXaq3JllNAaOqHwpNY7u0XKYgcKhv2/6G0fA0GJNdjTnqTQ6eh04
Y41QfDqFcbKiYhv9VIa89Wr57MMDbyITBKeUN/gQbkiq3xojbhp+mGT75LMfsJBpUaitxtaDnDXd
MshedRt/L0cx/ElGi5KdxNxCu5jB/NkMzm1UdxdyHTolyko8GENlyVUiq97VwJDkZFXCPTZOf9GQ
wsEkEF/mZJ6y0HnR03o793V7aGw8722K7hj2epvKXTaBikon+yphnAcy7A/2EJ10TRK89UiWWrv3
0X06YvrxaPyF8iV2kv7gdcMDc/yRuECsL5O+gQsPpRsiKCTioXfv7Cq5Wo+x+96K9LGyy0uFhmlo
IKSPRQSYnJ4yd/39qOPB7miOlg4GORMKOaz+Fyd04m3/2k0SS6cw7mj79kpZie2NZg+adN1sTm3X
Yecrrmt/wMJRovNrg0vtGURfA+GsKDOA5H+HkclFDZ2oDsNvwLXTFTCstXHI93pHbSIurGFV1BL1
nP1ZxBZvYtQ+Nm2Lxnn2HwoMBhjrBMkWervtvPFIKAO2dWP4KtrpNPTtDcogyT1MIwHYukm5hFOM
yMbHmmwQbprYw/Se8kPJec/lSusY4oq4Jo6PGORGFvv2C8R7tRn9c+n1G0wvnDSlg/RUjwf0Jf2j
pQU8ZJ2JdW+Mq5FXn21tzi++cJxTneJqTy3jq9OadBtYFT5AKHuuNItdRMCNjnauCLhzg1VR0r70
Mph3sRYcyogo1t4587x+RRDeQCW8JIYcAVZP2ym30FZDhalnpf33oR+GeXhleMM6c4hEm1HS2ikl
R1QNWz0Kp/sG24uZAA+GWhRftxtrMJDgNY3Y4yNtDm1Iiz7m8r+F20teh3iojUm/b0GpW7k9rBqr
fO5q6sxD/jxQqlriB32yR/1bYyCyhUJCVLavMyffwYzuZaStWauxbnEAjNvhy974DZJbjt2keyT0
50NWXbu4D5D6/F3a0ANqfHUd349cRixtt0TtqGDY5eypx9w0she/xk+6lDiWrJoijl5iKPpLbuJy
ZsUl9Avy/7e9FrC7L6aXfBQjAnBrpmilxAJUMVQiLUR+Kjtxs8km6hu2+9MPfb8VBat+uaGQQFlX
i7kt5XcC4gT2jWQzN91D2GOjBxu8sdz0YYmorBsd3DbYyNAa7yJMWtsSQxOw7QcYKwxI4mFQNT5F
wtQ/s3plxPZvH3N+X/5kXP/cl4KXpuSvQRb020TzZ2uSkU7sWtDu3KI5LyWPXP1F6DG5X0HKwZlu
3Otj8j0ZFHs0K3kX3vOSXllWlICcLHjrTonjPaSuHm3bNqcFwyY9516zqnG6rkmRCRx4Ul2B6rsr
jyEA5dx0LrOlxKH5rR3QBnTKHuQHAFPDybd9qmGDp6W+kui1Ny5xcK46qoCF8VmRsa4VGccTW3Jg
DQAGqT5KWXNfI2cG7mTeXpavw6Yc0XzC/uiTuuE7550odd53mmNrq3dfSezBuqMeisIZZezoXeCG
QjboPbb4/DDLlbiNUmx/+p0urJci309OTfm4RBnYKuhnD5bdjtHx5A5q+9rV2ERS2OdZhCKLLBrO
RPxZKf45dgy+IQC9plG0dOfjPOZPfTtQmJMAVGfPP2EdRWJIo98eW8DDzcs8lgcbxd4KF5aBopiD
FL8qaJ35ANqTEug4bWK36+8nqoqHEXNOiPw4qtFs98UA86iRW+peIwKR0HmrQObBTSI1y+mvYK+6
N9IS5NpX/auFdYUb/TrFjvU8l+VAWqZuHe1phEFfil+tt7TrOvbcA2pXY8UWeVPbIrgny2jrRd5t
KxH4OyPQHlClFufZQ+6PnDjx6CmuwvLewAbLNn0BizIYLsWU+/suBx0HHBx1jHg0KBSTeVQ6+Ke9
x8J2ya1AEoHG+lnkgBCJSVmPmvfIQeymFvZh7iNHteSQS5b6MdIJMUn0EgSRZrbbpPD2XeOS9Sdr
ubd9dJH1px8KsVne+x584i6R7iVRSkWRAHYN5homIyf9vERPFqkxFpSVhUyPf7AF4j5CVJqebVCg
kFApj1su2iNTHOeW+38Sf6s/ewozwBBNuUZogWSVtjTIX6JExhKbuRybNTOtq1uouCoyerT3QOM4
Luf5VlNYPQNSJHXNXRaldDdLYnPQeT3JJn1JrYykn9RUcqOYK5XxHRJuwQJjg3rAEpfNPT72ZmMV
I9IHTO2JzWf6vLsrzeCmJlAnYMxrzHy+wnhn2YCXaO9Ln5mmB4w3zr/IlGIqgUWy7roUUbKwMVPT
REgh4m1wnVxnQBlDYh1WcVM95MSnr8PR1jeNtsmog+ScHJbRijaAsTmFh9niRBzjaz2o+d7mBA9K
FlA/4BSMBanZQAOT62xkiniae7G50yWtnSFMFRdQDjeTQzlblFgWpQe2v9bBVLkdxtWZaVNM8rZw
WflKlP1Z4t5OZYe5E9/5+pD2ZvP3D4JmeENHfGW2TCPH80iqKSNw6Mnn30+9LI+pi7MmAjFTjoy5
pmNqk66Eed1nBefQQR+v2pXdDENPBskmkhm0K7u57S3xFvfB4yjw5HqAYYZE6RrHLNh6jfZYpBYA
CBJCK3rsreNNqNbBZFvxzG7DM+6MiP5R5dEGSTnZkjazSowwXmO4U0tb8lkMPrGUzEBBQlkyWXsO
J5FKtmYzGzl+BLK713ExAUVYGZrlbaqR8SF1XqAI3pMCj2960pQOKajwLC6fo6rg5NP3DKKCTCwE
Z0gYvW2gRkWGonFd6PxDqIe/t0cEOhyyDClWVl241P1c8kqlfx9e4SchSSDhWekVQeQkUCYM6PQn
TYS+aR/LIniOM5ETu8ATIWceR12aRtu64RHiFuQ8h7zRZ2SQSvxQWtoJPWq/Tlxe4Chg1IIV/gwz
kOBagqfTQ9E6JfwTtLccpPipjAaPXRGmMcflXeQidicM8nqWQq6JVevXlctG00V79OsV9S4QBLX/
2CEb6rPsFIYj0FymTlwGOGFreeeCYVv1DvO1i3lpCmTMnOLniAoel4XKfspzR9tWYIn22JZa6YLJ
6MhNyeLpmTIp++egn4dURyg78bh94+OdM+M17mmWdXJy1saItLkLe8pZPQaPa+AogPBL+931YvpX
U7PJY974DiI3sk3z1GKmWj6T+GwlQ/Cd15QAU3HjTDFCbb3q1jJwwa8IZoadMY8GjdFtOuUJMfAt
yfIc2lnTNGF6RPnk94AbxhVlOtz5ec8cAT5DPoILZ61S32Z4D60UT3ImqyiwBfECjDOdobHRx5jM
pVCA1XIwFtS4n/sL66vgIehrZMlBiynhBNp0R1QRhcoQrUL8FQURRalfLDfGziLI/AjXwFhdYf5g
F56L7WQOAj89ogdmzLp3RkolswMXJ9jredecEx4nDcNLFyfhI7UJjD8IfT26liwUezcR7e0ou3ob
EyTYV/SCnP4trWRACdYwryjCTKshRGrLmOq2hC6xITDhEgyf34lRjOzf4Bf6fvyg3Tse8c3ddjkX
nS55LJzsBVntlWuPD4O/ih7svnpwsuIN6xd9wBuRsLdN9JPY603vYEb6VS+C+YTIbT7FOJjw8jBE
hxo3GgTUjZjybCtG+jBhdqxd2o5lzZVOVP5zPVI9Kl3M1ZwyPJZDXEagslqveRiEqxKCsos5cWbL
XS/dtrT8jq1pP44lHm3faN6TscFd302nchxcbk0whOeQdhbH9nVpEjqDe6Veh8Rpa/YmDcCEi24k
l5cD1qZw0mMeBg9m2yAa7zscck13KSrE+1B/YnL6qBtyrn/G4UTNI8Jtno/TuPUmUZxiAyxglYXz
PkpIuR96KB9xYn9OffiQZ0WHehwlFiUrAT8jgnlKOjzTFHNuSrFddOU5m8ZPU3KN7siKKUz2o0Qb
igNbe72xGwxZqIORDJVCwwabJucB3tkQwJjBgxg9ORG3q67A3+FNYBPSZjK2UzHszZadu9XLaWea
r2SsjaucXQ6v5wBlJH7O8pAKIP0TABRgNMsDzat8ByPqmAT2bV1SvMCxRO7uOguLz+qi7oRCUic0
fEw4FSgwsyrW5LG9xDmtsfjFc+lVaOAxpq65dmpH7lxTrGut73dmQIc0MY7eKH2GkHOXiFDsHAu/
xTxkB1qnz+WxM3Jz7bf6M4MTEM9I7J0g00O2gnOym7Rb6zqPZu5qU/uAOvpOmYH63vM4zd9xKymo
PSotclhm624SL+kUjyu35psc7tcN+OMtDZuPyvT6B1Mi3OGo2hfAHmRw8rm/cbZ3Doj0ldMDVW6d
TRjuSekt9fvByR/HoL90b00LU0s3KYtYfq1tgAshvDbHFdCH5yRK5w0PAouSIJkiGt/sajrQZxn3
0moQBG68cMAIZuM/66odmYtpZCC57raDieut7Ky94eqvbsYhXAwFjYfz2Nr9KY4i/oLwkHZDhU8e
Tgu3yDdfE08ud8NWKxkMStNUjq+GW+2bllr5HNS7rgrxiDZbeL9ccomRawcEL7W9mynrc/0qUTvp
zV3hNB0+iuYb6fK0i+P5HuXMk6wGbxe3JkCB6dS1zfPyf627hrUETjzJPsS0h8tlzO+J1251p3ms
s45EN2TebSTf52K89hEK7/tZe2xQU+6KabrOqrdw9M5ulIhjzH2f3xtw6NLv2oo903Y+u4rAZsbg
xq5y5PHJtqM7ubd5WF71kFxYFGFtZj4VnnWbtc1d6cRnzbXeddA2dVhfmrA8T4HxjAycBl7A1aS5
Jhci3zWY1NmkfxsE5I7UnhEk1eixmmfifmSC+VIZWldmCT0FJkmynnRgdn6bPoLQ5YnIgxipc7Ve
cJ5HQlSi0bqeuvhdGCMetsK9GU17Y+hYQbOcVpHUuM7On1Dm00MmiJzDsu6hIzjZdnbhWCDWGFfJ
nojM+x5j9Q73Teq0hC051bTRoR0l40SJntlMx0I/xC2zStjxgyy9vR7PwZYsQmNDzQX5d6l/jUXx
4AacTgnGgeLZWOZaylfyPARYP1RkQVXKPYRE2oncIfF5aATLziDdi+Fo1CHJrAC3wRvHGF5OOBb3
RHxyzgnmtW8kR9piwzpH47CrhbuyvWabBN6LK5rravSDneGxJDaTpe1dH6CirdOlA+ybabO/y2N/
6+bhdF3d2fqMXdd/teEP31Z2wfkHRGcZmO3B7QWpiChy0xxuWGTERxhuq3nECTfMlE9LSzCfSgMY
xexUV7Tl99aAJMj3YT5qEj6qEQ8/TjXvM2k6V7UUN9y/uXOENzL+0QywllBFIgzhvgUaLthg8rrH
/QyVKR1vmKxnmUaXOaUPBY4PT0hJipiwJtwvpoaWoLX3o2DKRLl1mpuKqlhcrmk8fjm1/GhnkoR6
s2ZLExhj+2HYAGo8p5I7f2e1z1Q2PhDBnG1ZEYbqjju2bqg8vAd0oax+Q+AXyxC01BhH8NoNYyBK
o/9otRr6zai51onh3s72U1f731mr/wJMPcaZA6EnTbtTMZEzpBjddXseO2ScxMtpVUVii0OGkDXy
q3xLCVZs1MMNuxyOsXLdt7z+gNiIwC2sdQVGvMH72Vu0qeGDO7UCr3Gb6NLkAu/wVdrT2XYSfnX+
kxg6oQQ4TCTslTQsbEhH4QNHhgvwz5s8tqAo62+6qG99azrWLc4ud0gmhJTuNTFJ304ETUlgeJRm
rFw/GWCSGK4KycMWQOxCfRCEENil4KGZ4qvRzX75E089FskNjo2jqbfvgqJR1brP8xh8DhVYydh5
z8zofSBCBkKa8WxlRI+0DA13Ml8ajD461MK5r+7AOHz480saeqBmw2Pn6W9FDOFPM8fbxmqe2GCZ
GPGxJ3wR9zApt3rv36a6/w5qk7ViLq6qcT6XpngNNNopoblHhf7iNSZeKZpnndzXcf2Ujh0CHgov
A3O94zXvCkGFURrvqaWzXaflcUxmNGtpflfPHeacjn6CP/dfNvfiFQIFwqji4JlansPSZz3GTfPr
dfY5kdNB+uVHHgoKWqrXTk8ZAYGVXoUGzKZQVo9QSXexmLciYbuZnJkcD53z8DR/uWbCPDWQUdJH
EHgmmD9g6JyZY3IsXpEaedyXybBMymM059duksK3GZAGmXl55wwNWxfPA5Ap7qqqgqtt1de67DH6
GtmBtq6xllAJyKvNml3QFB6HXOMAri8/itx4LEoblk3Q1utUz+XVv/+xKMFZRjneGLM4z61RvFCh
9k5+EwjUl29t5PjNJhyqd8SxwR4nY74v3fRJuN3ToJFPQobb/TAchCP7HzfGkDlNR093YE319k1W
hc4mfzA5Ie41S7KGUYVG6LA1+3xzdFvDuog4eYL+V5ltCAe2mbZVDxTJKxS5N/PxirQ/WpY8dQ2R
GJpPldVTeff4zYZu4MZX35C4aKwNoNFIXuM7AwRjmfRQAHLOSnTdkMsPm9m763B5bKtR7J1yomwS
vBZ9ep1XbbYfSvqTWewe9JDiqZm1e6fgJGPrFdl/HTdQx3uLiNs9NEPyPI02uD98ih4ZqHKKdnad
DMgeJ/rvIcI8N7+ba/hFaWSrNPqVFZHKSrtOXM2u9NfaMG66srxuBJVGvdRpfvj9W55e0ynECUd2
zIriK565ydtXCd3RScUnxOF67v2H3N80LpuoVXwWHjO27J/rusAzP05YmQlFiwwCNzO/Wyusezp8
azNhmtEQ0uCIb/W2IKBlID7LGV7ZuVlyU8znICxmTNRuU5zYzL5mHS4NO45FgCnGwmakIDQYyYMr
5n0AGipv9lUavBFcSZh42awyI9uU9qxv0jA9jFJCCKuEt4YcUe+g5BC9Z+HzhpOAmf5ck2Z7vp2J
9FZ5UA+ZY9tbAfpBOt2rpiSuvZ2+TjXJoZkknb5EyVrs25CX3ynsfa7RZmg76xgZFiiRQR0T5+YZ
shM0gfhQtkN/qDiBxDprm9mH92HWn3TPSnc+9e116xh7zQBHMFH2VZXXNzpMr2UQn0LeuTu4DkFP
5aMklKqzJlBQmUi3TOF94CfzqZ7yXeR1X740HhgYjwWvOyJKDRG1ibWvhbU6tHjxsiumz4Nb1fpz
3tiPoDfLoeyonafuxjA4Mk+BfHJcuKhRSaKFhUm6hL60oUyo5SOwVPcQFMO21CxBuNKApSF59dqR
vlENItaOWQ8M4IoIWe4dL9liNv9pdWVkRoOZwahbhXQ6IbGC0MwDMn7rYLrqTNmBlELBESYZZBiY
HbTH1m1Z/coKF39LAkw72SAowo4TpqBtZeWXSmNDLriOUrELN+7g/+h2TZiwjhOWjiqVIZi4ATCp
HD6o1+oPFA3A4Ye8MHQ/aGVVEuC6bH38TNNA/Soy7zq32HELQE6LJDxw0hC2KgpJy2Hb0ROSpvUR
87dxmbMov7Kkhn959n+qPmvOrp8Eezq8j3oD8dxuuPAEkiM6/Z0m9J/6wejPwbHUYMAJqQFML20f
ILGVAw42BUcT/TOapLnXgwMg6AqYOOEDWq1fDLwpE6bVSxVpV5nEjD/58bgVlPw2Wj2QOpOJ7wzu
mw9u+0ujSMCvsDSuLXVTyA0lSJXCOgy1tq378mwSn0DBncoI/NYbfwJD5Df9EfgM5Eu6tqUDrpIb
7YCc3fnx4K0ATDjp7WhsvBn6fWRTkA0M2rtkrm+jrLohuAzKE4LNJCLQvMuJ65WIQfwe5XBsFIfE
L036ltx95/p/U3dm2W0rW7btSnYAd6AIVL+sKZESJVEVfzBkyURd1+jTa8Xr2JuBc/Ol7ev0GTf/
8sfjHFsUQCAQiNh7rbliAwmBCZ6ip5qmwjmqCnZ0AtrqqhbGh2Nlz3mD97wxoUJFtommyYKvGTJN
I7i4d7voVu+qZNMnrGlp4MfsX6IQxcUDpaBm5zn+ri97cnH08BY64kW3OPYQJedstO6L9jSksbMd
BcJaj1IVryK62Hl9cA3tzS4LTJqR9ox993sDe3LtGPp3p++NFWFWNHf0KlzqEaDa1H72hWpTHSJj
qGQN2RkFwjYPx7uHKdiGOjeERGOLGMv8pFt4tot8nyYlTTzG42hhrpCKrjykY1U5VgGQ7BQZ9sEn
OWITGZMOx7Y95uFg7tzIumXfh3JmuG0VtyIRh+arg4O9LnwbUptRLY1eLBGEWyultxxC5MdlZCQf
mBbyZRFMnNlA88r8otqN/Ay5CmX0ftNTYiMOwCZL1ZsWBYrAHXDKUqOt4DZ+smUuVCEDMOurrNVX
cdedbCf68Aq6Kabt+/vYuXgJHU5YkuAVSqOioYjiQocRqiIDW/deYq05ADkyzeji8YLXoCbF/WDw
OlUGoAFm4lBNzaHIp26wNEDLtbG3SpzkJdIrsQgSJ1haBpagvD3isXgCmONhH0LCEQ9l8NJcNbuo
UJZQS1dXih4d/kJT3ipgENcWkVt5ZNlb31T2IlP0+6iL2NOzQt6YqRLvgvLVBvW9ELVC8SS0mbJl
48mH4V+bIzmHr76Pg0c4W/Zh7WayunpLI3cVKu5tpxYHvC+ovX2M3djYsZ3aqy6bik2euZBBhX/s
Y7jdjWUfbCfzQdwmq6ZR7a0RIT4fVcQ87V3UNeYmajsWe5r+MkFPhugwHiad2E3dt7BNlxAplAxp
X0dIHd2F25TWUNm2O8LaB0q1nTSxYJP2EtkN6tajmqM10Oi8KEEa3SdY6guW3EuRm8GWec3gJnbf
XR6adWTFDzrU+DOY7+UEgprVNT2SvIG4j19XOdRgj6imqbT4e9OFRZjcEF8Hj6GqgfUSHABh4UAZ
8ax2eP3ttj/0KX5W9YFIOd7akgpVjl6xTloZkBmsKRXfYIxikzIRESFG8JQms2MJeeI2UEKYJUZm
7dFG3wbkeCyw0SlHTmRZurmNW8Vp3/QBGFtTk45Z5atKAVGuTIAzxip/w3/jbj1S7pUWDcnIqISw
2oCR7JBkbQcjIEejtx51z4g+kWLRqkhXuPbHXeFN/rGKgtOoOMZeBVtND9FroezCRGv05jF1FO3Q
FuGwqxvhLtVWoyLgey+UfsHGeURKRCiBToPefhhxzK4qU63doKvms+fR/Ax8FbVVjgzXpEh7G7Ul
LZYu+Qz6Qj/QJE8XQ0kkaT5Yr0oV9s921H3PXWdtkAz8jpL92af4hpenME6yN6bkTfSCGBkApNYc
vAxlQIBDhAEEpLlFZ47IpQBeW4xkP1Yqe5QayL3lKe22lYT1XGuS/QhAmghRKZnkdrSq+ixQXdza
sgBoaq527j4sFzbfmPBlfehBy65CXEWk3HGkU09AItQ0OIvBQ6PkX30UGwjMAUhOwMfftUhPlrYP
eyz2YUypURYeIU4PTAQwqB9tnVdLWFfBvSL84D7WycZMG7gXIb09Ijvy97AH3GcS4ZpOlEPkkQ+Z
2h/wjvc7khvKBR2EB5ddBwWJaUdPsj03H3gnAlSPCNY1nZ1EHT8qnaayyHf0FSBUmExQhoj2RAGc
ZtZtOZEfQWHWJqe+O0QIXEno1UijYNRt+iK4tYUenhKzXJMDqL/CDfVRqcqinPtmxGV+p8k/orx/
GhLLubUrxLWmA+/YIfP+kQgD5DVDfXIDazqWMWEtPdtjAjLTdyxT4iYxqCNabXDq+mFClRFfrMn2
blNkZyvVc5UbOex1blehKNZt3w00HPt2oB6WPFqpSXEngDdgBOqFgcn8BERctwIACCoBAn3GYqDI
zBslT81XK9CSjdE8mmbyaGtEqQZT9I0kasruZvHoU5VcEvmrLzO3ZSnYJCTkRl+esdSIZGsTZLd5
R2cDksC2c/PtCH9hPZSYRSrWsFZCYPtUO3RHNCo6BZKyUrI9epNNcv9GMeRVuOGF9+C7b29BoLBg
q7UnkQDPt9LmGEf4gJqmuwsCjE21pLHUkBejgL21/0TaqFizGyJORvNPWqWuWi9+jwgsXFctTQY/
p380SAF4PrXIoL3u2+BQKC4n46GoiKKpYlkgSZKHHDXlgpUEF72I4yXS4AAgVYjQhg3HQuuJrGJr
i+wLO6dD+jICYGILi49CquZ0MONAzag4j0wwVLRSNlMrZRxrKYN9zCjFs/hNUJKX0T1mKDo4TK4M
FZXlFwzonJV9+F65BOG4nczQJpqkgBJCj+iubayTwe/cRBpIboIrFqyOFJZH8ZuLwnZqiYsAL/g1
qPrjgOe6wTJELMWThscGZnvWkDSAKdiIdZD26KmQVBBu2/RbVrngtFAGGKg5F9rk3ECb5pQ64l5l
KI6WLasmAw6O+Ritpmzk0JRkFUweGGUZXj16qXEpqy7aanXxTAl039eduXV9QoBsQpNXEIXRvZL4
xlIBmbE3IAQmnkhy1iZ9orYM/N6QK8oMdfK21VrlFtEEAsmQ5ZuN0ixu0ESoHGulePEzZbt+n0fZ
iwNCaOdqe9OiDFVZlKitUflmBMpzU6s69SqcQIEm3qyyfBGsw8j+xUyW5PaqaOmmD1mN3Wga3i07
OgVdsqxsliY2qOWt8IptkhR3egQCBR/ttJlqHcG7QI1Iln1Lm9DB1FgktMlYleYD+Y9DgGRQdYnI
YF7Z6JP+pB4Gyw3XbGaSlUPEklGFCt+R2SsYdOnwx7VpQBioWMHvWkvVFmFtPKSISam/RsMuHqHG
e0pB39BSV4696yoroCQ5oIyWGSC+SUYyDQv6o2zhFcofLWVlHGfDEimLYO+M0q2tlZ3nlWi3CXay
XaQCoRLfKyZGYWiWEPaZy9y0ehtUZ1WwLuVl+wIEji1+cUJVMqzx3Xg845vBxwhbt1azTMZ2T1KU
ueqThvBFNhFd4ACI6qpz0Y6vtqrqq0BFdNV4DZVo24UcmL4H3bmanC8ZNuO7/VMu4i8HcjqgHkOT
bwGxKNVPo21eHZPOrKfp1wFm1spE5gbrqqAeUBM3YPoFpDDYwTndP4QbAu02D9YTa5ebij7IKgiM
tR54gMebKWaprd8NuXepyvoTWP5NJLeEGYlThf+cK081E1Wajzu9VdHTpa/kG1E07LZg0jsQn+oN
4DK8j9M3wye5hqzhJnAvjMi9lhK/C5zmYNkAnrUHwIMxeTIhLdaBumBkUzZBVpZ8ln71JPrx2Sy0
Y8RiavFCMNl9VKOCE5p+n9stfRlmaaPbu1hGMyfdTfVwYwX1PhvtL5eulkoGTZ4ybYJOHkeDByHC
nAwTrnVBnJVZQ7w5JpmUW9HZ50lyHnxoMBLwIf+CJHXeDlr0piCpsCZzMyTTfhiTg0ri30IRyAbp
N8QIcRjbCiITQ9sHLLyWRZrDRZ8Q1ObEvKTeXSLQJ/jize+0e79OHsuGUQFzvqMX32rRISbyl63Y
cICBdUegEE6bgISWZo9h89719b3efK80iupT9BpZdPRCInOM8NgOrb1QCkoEKh00ZEx0TspXFnov
HhTH2t5MZb+Pi+LkDP0mB0sZhKA7o3FbGP6hanVEBiu9Go8KPSNsoHCZoZMvnAjXSHwZMN31ln+y
h/wg4p2HbYnG4UPUbh2Qx8xgzaNht9gZnee862/qQn3r9RzIJSvFuDih10GaPoZLzSYVAJvNFjWb
u0YmsTRLhRxVlrDLOgHDaPUk5VTDNmmiu66rHtN0erdJflUVlDAk/OqVBx7LfokGZl+feMbllEef
ufndSFT6KGO0Trvqi0AmSsZkuFHBVx/D0rlEWa4tigg7T5oC2fOAFnVGsteKKOfGI4pohbZpOu2m
HpIXbvghBlk8eOeyiJ9Vp7sJEuMU5GgntPQC8oE7xC9NdAEY0iOvJHmrTQhP6WchyTqRh0g6ZsbF
aFVW3q5WCKyUMie0zAzSVF25Vr01UfFMXsmgjh7xnn/xiI8LcurfSro3Ykzx/8oVkhg/c0mPy1BC
jdWdprB3j6kzUw9oaXCIlVrRyac9tCYvlE2R7d+NHfvEIIvHpYRgkPh2BzHe2LaQIxcxcolC0Y69
3HzhO7SHgF2MeFJi97FrjUey1WHtJu0XcuBbAsyJyEzPhDbZ6CbVB7fKXjRgkX2BRqMB9B/ax7aO
t0mKQ1fHtlK5FdwPqtpaBLqWJPISLJBMCzlkFpR1UgpQrnntHaGPbkbz3SqXIMxqNtpR0iGJ7d9Y
9SEf88U1i6enzmH7O/W3tkf0ne/5RD/z61ozndYjbKdFnRq3CGC6RQCrlmg8D//+WE/jkvpZBjkI
Vx/xQj6rKiV9LiHLMdihc+Thnk0SQHn7plEHWDtaem9ZOaUiggc0HFgiaSH4sT4wg08afN+BcnDY
KH4hEGOjJ3R+JTRHV1GiNBPJnX1/FHn1xELiI00jGmnqtEaUmKOLjN+MqcSAhKHXpzHsaWwTlV2l
O+q6iPtTppkfiqLVq4lQMZWiRJQDtleJGNFsHmSPuAlCnViXIZVIdOLIBeFSiBr2PSgNnerQguLk
g5G426wnZbM3H6xWfS8gua9A0/uKuOuc+hp3jUpNsf/KzPEThdO+YBCqRNMSRcv8Ntxll/Ks1Rh6
fEfbmW1+TtzhlSLgN9hrj5GpPmXslhaTSpnYLl9gu99iF4RFEz0ZfomAieqOpRVPvshuIhKWcRYt
egmZaDOc6W73aDjsFdtqD2ZzqxrTbRdvo05li+wFS/mtS6Ijtugld44a3FIovjN1iEppiWN6IP+m
2ENm+ML6TKxk3fQbr6EYaVJDo7bi3VHOQtyorelz1RRobZEeBl5ZY2GtuanrQR0+U611cGHH9MWZ
OJImrehouqfJ2U92TiYlQDkHgphb09/RrAtyupjJaPxSHMoLAD5vTR37JYqBm7qfCBehpkJqPba3
AkRVvM0ySpp2Yz9ZAc6wQhYW2i0pRQ9GhKp+CnICHNOzw82c9OyxJ5ACoUJArDu4+IjeR6VFzdKJ
6Xtatrt0h7BYqj69gXIayF0hYj3Ug3WZdFsVMorBbeK1stbxyfKmSNP7If+AMhp2VrlxCwdJr+C5
txz/RdMTnFjKIYSFCYs3uxQS8OoH071PMbXSrTOeQB5ilJNWUr0SknFtFU6uUYK1qtG3aspkFQk2
gTX18uVHavvhVkFTu6RXsI0N4zmNaXqORkn5u5GLIO9GN3bqlD5aQ3pTmDBMJPVH14EcOMtp5PVY
+EAIHMlBEGFzbACtgwH6pxN/dqK7hnrvOtQDxRFGyftEY2d0k4eqQ9QtQUUhdczWNl6k2n5GNsyE
BbM5hig0/dTeG7xhEPXjzEwFUp7mS3p/Z5dvCRjNy18spbz00sYpOULF6BzorK8VSzliMlzLv5Pm
zE5im+KKSoKjKVsFJL/8dFU3bzQwqW9iKybEtB/viTo4JUTFI4tktpUWUTWgVkDuoJCIM2lWFpX7
ypoCBSEQk5rOGbOLBg6Rt3XgommniEEOeurvQuEdtZQvSj0E8YmiPlZuTPuEq1VPUKHLnpZkE5/b
Lry01kVCZPqx/FYBhymCp6Zvzk3L5Z1hHrYkiKlA/PswPQYT/0PVkt1LvxRe+9nJq+etzBwjzGxj
mD3/80U22+K+t6qVofMjBijYPnpmAiYobBiuOpQWG5WhjRuQAiOlHWmQrfINpsxvSsPBpR8i1QSl
G/XYcGI6YBprbN+z/JGm25fqlWeb3dmMXphv/QQhlcoKLW7umx1yKYAkLuGMgi/jjY3sk2tdGkjD
27U8WCl9u5mvHXOl3EJilBuGJ5qv15kwMN8Bqeh0gGhJcoWjh18im45Gl61DhzIwkn9+GF0/AoKg
eRXIG8aaiHf59XhbXpkIfeyuVEHjcm2NK99g9KpK+hYE6BNjMjEAUu0iXTyPw0We0Ew/4D6sQw4j
f/d83JlUVfb6Sm2MOxkV/dcQlAOk0bK9Ujg78iFvVFbSlEF4VUq3ce0190bwXPB2lr85KPgCBBR8
Js69pYmP+RLNsLwuRQ2q9S8zBmW+bX0P1CR+k4/FOByoMnyGpD4sMm14zajvKgGQsL/GliSSTLa7
8lztYf68TEQ2BBudkG2I5KrkLbe7mfiv0sa1Gua3VnM1LHGRcIz5J3jbrwZ/upvHlITpaANXzVSL
e9xaS+AvnzOtiOC/sgov/zW4Zm+GMbAnUSIG63iduSemF98QgLakU4JUjCs030p5BfSxRnXR3c/G
bBD3xOF1xt5FjDTV5DkPBVOKopl7XFWIMCTSSJ4/Y//CEv+v7zvPKoNApu+7R65QWttHeKTrGdsy
PxgSsSdqZkG1M59sWMuFZD+RTn7yomotKWwwyTaBFH2nWGJpCixG5zjK0enHzYtFkIuv8j+zmbwM
9UvmXPuGdgnlmlWd248ztgQ95t7ERDYfl5rUtbc432jKnjVEwyPGl/k3ym9dgREH2vs2XwsZKu6k
yRmhI5ELUhvCT8xzS2pcosr4mG///Edhm1cSteUv/wvoozDhmK1ydbND0aBrCOrn+ZOFM9zFrViN
Ic39odrN02Xsqhu3cQ5q7X7zutU8zpSRyzlDNsywXPcTi/RYW80zhh1Kw5bEsLCAI1FbjgI358Ih
zMVJb4z3WteuMi+jgWevZ1KjnnGRDc/9LmQQc9s4a9sPjjitT3XxRiSsZM+MofYl55BMz761Vr1v
Y32XBB5bfB8eDWvgSSGyyua0ZoDQUJRPbUmZnpE5O4GMES+ZkrzO1xyU2DK0XIzu1DF0gsFpE1Em
4kxVX6yRQi8ErtV50jR8jkFcwl8oJHVSvqLnFj8kgsCCMKLgbh6TKQnA7Hg5X2YlcjFhKdOCMxmB
M1Bo/gMh+j5hITM/KPNz50BAXZA8CP7McJ/m+z6f/Mw6QuXqTCir5h+a32gY8g4CCWpa8DFyT0HG
6cVziDlEFNo1ZpPCPiZ5BIyxhDjBa3GQay07+qy0p/mGzVys2VzV17w2MrkvnQen9lRM+vd5kpWj
KEXUEpvWcw99EH0Cb39jZ4cVOzi+3TzZJJn6IlWNkLTZ3vIilR+jeXs7IsMLqO9RsWQnM+CKYI+y
krMfZr6lPhaPckSDpYdpEKBatymrt85d14yrorHfaWl/JTZz/QCOz1dGPEjuV9K1l78OxEGIJlxr
tnLoa547SUgKB+NVkEwqRaOlzSfmC4aiRVjt57wIyCHcAp5yb0Bt7HRogYokfshzSj32m315O9Il
AAXNNZM4rKFxd5bGktESK0MkRyoQV6tRPm3xNMUvsebdy4E4AxTnSeSvB43noJINw4KlT0LEBCpK
mkjGVwObVP7WGIalJa0JzjrX+50Mcycz5q8JUpIGPXAlTtkeIjkUfckhC+/LifrFD4iXfxJUfiSm
6PavvBTN1iyhOq5huabpqs7PvJTJSP0iSuU2v02uqUGCvR0z0bjixUAwtqBbovIi2ppM/OB0MLz4
GPuommF18EX8Unv1ejZIaSFlLdAfGxK49oPZNmuhmee4cWCY4HJmCqakNRBUYeNzEeVaRyj256+i
yVPNZ07PP9EvGs5A23B0Hg9X1W3oND+iX9h/jppFdXRlDDYvVETz+DfgqCR7Gk7l1nITZaPiSjtY
UphpTBU04eJooiRZVgZKYbbjL/qEK2PEU+qE7aECC7j780nq4s8n6YDk+fEkKZ0D8Jh66iiGfcfu
mAKwkwMwR2BH4BfCTxHcarEgLoLEqBtUHLvOKb7y8DOaaJVWFsCNQFhXN+icVZ8rMJZtXmsmhI4c
EyRFMgoCNYr2kmBBnT7tn09f/Ga46LpgB6aplrBVIb/eD3idyEpql/RXTjY276oB/5UDV5+3x1DT
CiDVrBgfHUoFJelES6O27rEhP5k60k+XB0CfHYAtHdAJMX2Xlw+z3WvCIdfxI7WNyx8jGHBFhoxT
lXtDH55NG+13oROemoksWGQq1ukGXCmiovTUsOLdWwKUZosHHCE2YA3UU1pOTCSS0Ilq5xKGBD2v
TV0Q0B4l/YWiPqyZ8NwS/h5Iw9F8jf4tMtQx/KzyOr82/wvQULhd5KME/Oq/AUM9/t//k//H1/f/
uPnIvodV/iMh6p+f/U8+lPoP13SETiPO1VxAUf/FhxLiHwScw3lyTcPSDN2By/T/+VDqP2zLch3H
NvmsLiz+rf5PPpTxD4N/gx3l8lmeauPf4UPJE/hxiuCNZiM2FaYGpMzWrV+HL4EXuZgKCkqDlfgr
O8tuU4MqVaTTT2PLNFF4G+LVuEyl6pbdPbu3RR13CKiU6Q5r1w0a069asb7cTkeUYYc3Nmu1Hy7u
b6bkXx4xE36WZRu81NGyOK6l/vKIFZ4IyTjUkHO7ytdERyWKAmp8ZxGLl0SqWv98uF9mzX8ezuVZ
NuScaes/P9GAudBTF+a07ArttRcOfjcIKlYYEHHqBNcOlea2ce31n48KDuynG8GXBLTDQU2T0cc9
//moldZrpcjUEfYUNrA4TS+TQ25dGBnrJO8f/nyw33xFW9MYY5qg0SzMX66o2hHD4hgcbOiNeyKJ
jmGUvattuSXkxKVCnJ38FDLenw+qyZn8h9eRvLAoLTS+peE6lqP/cmHtPnRKs6LOqJJM2NR0jimw
odDwtC89VteDnpyGLtnTnKVn8DcH/80Y4rWuGzovdGHzKvn58qYisYIm6BEMT+B58uiuyUc6birh
M4U6bqlMnP/8bX99sOSX5bvSRbNpU7Ht/vmA7lCYXt7RQXQ795x+6AXZDX5anEpL3FY9SLSuTe+J
mVf/ZvT+/rgG15egNx2E3M/HtR0jGrOsmZYNNsnMdc9iAEGgGXtPBVCh2C4cf6/E0V5+/fkLaxIk
9+vt1S2NB8bQTWYmeWY/vAnzePRdFxUoS6UAD1OMntq1iDjCrNP0L3rtE3ng817zxpUmEzEgpPz5
DMzfnIAhbIcbbSMA+XXlZiIWiZQEmWekdBLdgytEy1jwJmll/w8OJZiQ+Jq2ihlB/Pxd46Ri09Qg
YtPags2/71NJLk0H2gvv4j9/q9+NXGYiA/2mYBkn5GX/4bL2XTpAOTZlWyL4rgaSR2cEFKmNYKnr
FPDDLv6bI/5udhBMQrwY2IHNb58fj+hWKAmRyANGEvXSCTBa0T5ZmD2mzcKpH5AnAleI/maxOr9p
fh0+QrIUddM2VJh8P39PkB39mFn4pxpQsGoQTPQX7V1ipaeQ7CIoLvlJpPmpqzLwM8mOnOV02etc
biItAOGx/bIobXOaNGe1zr92pgDFBuq3GeTHpaVe2rt1imiOn70TvLGN5YLez2iJ9JOFIC5ly9iG
/DEUl3I0jlzoqzMqZzLvD56eboXKOi16GQFKAP48IBM7pwNy4VBo+3T6m+fpdy8EU5VLS+EKk1f+
z9ejdvvAigaNF0LVHegqnwlRvAR5fMWlWf3NHf/ds+vyOpBvO9NQNbkY+fGW07Az8kSGq00Rentf
U3GWpBfsjmdPCa9VrcYbZD0XIYwXKtMtTO74b+7/b+Yt19E129YdGGKq/csZkNMwxKo/guEj/gT/
PJqISGyQtOaIGOhiCTxLxSbR2v/BrMFKivWF0AEGaNYvEyYOPvwaYTguk9Q7K0larEZpORKCZfe/
+yRzaZkgQX4KDqb+stPxLFt3MzMfl4Xv1mudgA+r0h5rncqZkxB3Fn778/H0f52RDZUxCfnBsFSO
98sBXfYDTVcMTLY8RbYdo9Ox6s0Af5teKMFENbS6KW+WAAyOAXKBhdrHl5qAXNG4d6T+oBrsv0iU
ynAosAqcenZhisO0mgc8LrGB7+fPZ/yvc93PJ/zLIPAd4ZipyiCwAKMjF6YtlAHfVKvkUEkBz1Df
//mA+r+uSQydVR4rcRpmkGfkO+WH2ZVkoCrMXUDXlZj6pSPijRENyESE/ozdjUb7GnXLVqTWvosj
F36csXc87WzExF+8QK4qQAjI/Rk7KT1MnkpCBuhCMCf8+TwZKL9wXFk9GTwevF6pTDg2UuKfz9SL
Yq0exoBEcn/6dCRUtWiiK3wRdWEO6UvRYxLysWQplNM3PLEj+blfCJlSwskdVu4OOh7xXrf+s1fb
Z8MuIQMGVy3GUtkk6ftwMIV7bogMA2p3iMP0CnaoXljQrhcR0/7CxvROLRDvojRgMCOOaUJHUmyK
MbwULIUWuNIdBD18QE5VJvTMhZPjONJ9dHC4PLQgwMum3QwmL2VuyPG1Tt/bBweqy8KMgl0eqh9Y
cS7uVDzlHfcdsDN2xIprq+YBsEz4D6K4F0HToROlxWI2+C3mS64W4VVk8UXJ21ca+fhkgL5lngup
Q/k+IiNA455CEY0+S3zgaMiROxbLPOdG9YniLNohunjcu5XbOzdtlVzMMbu0tbtLC13mWHVYBdKl
jqoEtQg/jxz2rgj8Lbg/+K8VI6Bp7HgVOm8sjlZBkx+miQ9pnJY2CrINX1zRfJWFdVaIyUpqitwk
tC5azIWr0q4k98i66RBua1ZxwNvLiFK0O+Jg4aalLhFXRrlukHnwCuPXdgY4EJcTUirWdDg0Rj5Q
p+mhtRS4FY2HTPw8jjDBwi69KFZ+aRvS5tXkvkNth2Rx47h8ENIRFAF5g9mg0rCVt2W+kYrLg478
Dy9nSSVwNMyzW31LDf8bzWYSR2mE8Fp0wDllJ0/jrCQsRzPrO1XWgvV8C8fnkrkJlzS8xlp8CckF
Vqdn5ZtjFCdwCgAi1EcAPnAMmydhdNupGk9laC210jv7Cp40VTYHRHqpmbzM5qYEdDTzMYBv7MpW
ydd5XsEutWCr6fmlj7KNoWnV0jN69m1AC+Iu2ao9ntuJxOEyt1Zw+LhJgFMbg90sGqxWOmjK3MBT
xyK8KwgkEKYerw2BvyfkgjqMd4zZ08bzMBgh1381Jp6mrJzwp0bPuc3aop4U5kV5kSYvPaVEUVDY
tdEvxbdqimax8fGKVlzmtqkwSdK9tdu1VyP2U2PNWTxosEaXZRAT99yaq4aBJ7JdPfofGDx5+Bov
4Y1sl/IaBEsX8kLUoM8ZUqTlNOC2yhRdwyY9NGlgg5NA7kPbmKMRX4K3T9fiFXo1biBVyqHlg0GO
wLlK1Mc4gn+UyLXL1OQXuVVI0BA5qvJFv4skT289r2THkLVRYkT1YoyMi7P1NRLaRUR0pF4eB82q
kW/nJzIs8HL2E/Yw1XoISFjI7GqHCIOZyZq2Wn6eJ5BI+2sNI5+1iZBhspyTq1yS4aw4y3vtzcOu
JAzLSp9jnYsuJJuimoKrBfAUM+XzIPenbkU2alwa+QKK7cpwGaeW452mKDjTAVp3jqDdyCPfeZYJ
jiuolipoWbTK5j1ItU3lOBTVnX49OVmwyVscs6MCtWXwfBIdq88uDL5F3nBnIDGaHwyzVKuVFoJx
jeFPMQvUV4POAM/SWamsAwJmHtAR5K2iqLcZv3xQu2BZFt5JHxDA4fW6TB1vTdH5dyLTX02RXKbC
XwWOuJdPrZZFRzc0eXJj7cHvjQORNEx+pbokpsBd2Myhtuve1151aLyYFjvQCzAZxIGn/b26QVxH
d4rVMeZ7LSUjTw3je7/hvV5Z9llvmMUzv/8QSrKeKnPc5hSA2ROhv+3ykZqjiWMi2FmJtkqzMlmm
lX/FrHgd6hgWkXfVO+zHOsRLOUpMi1ku4IkuOnr/wnvlZvLx/OJhsFac5hZlxaq2McmoKf3q5DIQ
DAK4JcqXYdxugh7tvhexyla0DjBbfJlrK/MNLUgFSFD4ksaMyuo6P1Ry6tIxuMlDIyC7yIV4lx9K
TDv4RlWIIMZuHuF6TuJwyXRhpC8qsGyzhJ6o2y/z/i9iEjQ9+0xFHi8phn/y5prv80Lfd/ktkFxT
gBjtqc5xWEBFWtDlRoSTfxo+zNGCPYYpH6NJsc5OVnyUVcsQdZ/1rr2fH+PdEQNjTOdPropG5J1y
akBju807ay/PPZL4rhCLzlIzhyeLIJ8FB0a/ORVg7NFKKNmngIl+lK9kuzS3DrJaJ+W1wtRzmvfT
+PcOlWDFNUwqKO8UxpKaaNSX84jkIL7FfMFYyaz0tkO4PbHR7+uwZnH3pIr8JEfRvNWZZ33iHXmm
u5u08pBtppcsYjiJkYEhghh8mn12FegTrelj++KlZ0OkWwgq3YssHBGtOwL5c17duPI1oDHARaKt
7TbKlqqOOTlnlCQ+1w0znZSXW6tYIXCdpWO3fLBV5V3YWAJ8q+pR1KanXi/fe8YaBOB0BAjEiFWG
9MlTk9eKgHQtJT6JdEqU4f41y+CD5fAWJ1NcVQNEj5fCqZHdF0vdGFX3LAwgg2NfcBdTY1/jeI+G
U+4wG9G4oXCOPIKJkMIP5AF8P/IAcXJSubm5z7/XRGkSkmuta0r5jZR3j/L9zPiu/c4DDdTFG0Dx
QAnM8i5X8CVpJUfXSgxAsNRp6rVkC0eW/uY65cs8yoxSioJ9nooIJmYqHawhYZ5LG4FBSOuS0Jtv
DbhXouWnN6QBKGjM3Fn5rAaXwiZON4nXDsnaWN4RNgRK9qwMLs2N8TG2bnQtLXekQcGVRL7adx/E
elwD8QTrZ8fp1eu0xexIbc2xy2xNfnFZb0BnIcE3fGs1gSYJos958MC0gsIF7ZdmxL2f2fhy5J11
sakCLpXNIyXdkQjcnMYanHwaBOkuZGO2MAo25C1rYex0GbaVqoagqca3BO+aBJ3cFEVUgIdN9r5p
xXc0mk6D7Q+HqXvpYe9v85KFT4mCIxzcfUigpRSgosO2KfmOZMItSQuluTEpLE/8GyP295Qu3ufR
Ok7DRi2ct0w+cfNU58Sk2YHVdj2WQpN8f8k1KEbWRToi1XBU+baQf7SmubVdIlHpjog0k3Ip9Icj
IXBLVfmImvHF8XkeYrDDYV3vcA4fzI6nJiyRWroU1OANr9OaKYxZVu6Hnco8QIy4NKAytA7Wcw2C
YZj88IZV+zGCcXywvFezov4ZVvG95tyHiN+OBi7lI35jbmff3jR15x3s0v6I6wDBve0Cm+srcUso
oriVdPBmLLubErveYRQNi8+kS70NpjvuU9BWIBpEuAWo997HdnTshqDbKsqgwZHCCVi2LHKi8WMM
kHJan4N6m3o4VrB/nIowP5HrddWfvX56GsNur0E2kvMf0koGJnvjSLSHANWoqRFKLOfNOA37jQ+Y
qVCS/0fdmSxHjmRZ9ldaao8UzMOiNzZPJI3GmRsISSMxj4r56+sovKs6wiMlQmpZi3DJNKfTYDAA
+vS9e8+dNvCTnCWX7DHzOEtoAvG108IAc83KmE/aih7DdEDwcQyGCOghg+Yb0x2jU+o33E2lZm3H
ydQO1dBvc128CKMpV2qvCiRR2d7pSIVlUrgMeKS6JZJGNrfWtq/5gqEMXWLT/nL07s2qeJYTjY5/
uib8to1f/ZgxYawg6+eCmLdLeUfppeENJ+pNX+sjzuBRLw8k70yQD9kWjIOLZpr0Ps15hqj4Yyv5
hnzZmnk9oLRYPlrrwNzE0fAaKERgkixklOlBM9xLp3JASF5+ABS9QxxZeAOWFgNxFDuw4DLgAWU6
OP6Kt2OgwpWHob5Ez4kj3BlLfKHRTSXJf/Oug3NdwyoR+zLVwlWUICcEtpPjJR/ZAFquuJnbnGYe
gPuzo7swlM9jIkEWRoO1XC5dhdudCts5zsuJXIx45hN6k0Y/ltuqSw/YMhKOd83kaFwNpy4byr4U
ayvv9QXxb9SQA61a0uWvbE19GrcYE9o4hniJT/fXvkeHSGGyTVgGeXWHNwXyjeRfIWupF7ZoXzgG
cOFYm1Il+NQDeXgpNV8FLVu1qvei52nXEE3DcgIBrEP3P7Tm3RTZO7uXWfak8Jmlj/pqeNE82Bls
lpIcjaHZRMq6rLQMLNwdt3exdJyam5gnoCU3N3OZWyPdWZCDvQzS9jGQ7cyMtHbFQygsS0vhssIm
Vr6ozXWjUHWTmP2OBIDwYEoiZQRo6gTo/vsTI+Qvlafo0aRWCyb1K3PrdoudD6uLYbV3o28cw7wY
j0l6p8U5KEg7TzYqgD10YcMuVr1dM5UvcC5ICCofEaYQwNLmGSPrx9auVZYB7qp5kZTfkxAZDJ1F
5BMWxSKlwk9fIVbH/Wv6bwHxw4vaeQ3jMsGaEf0oornHpb3+VR2WeDj69s4aBjY9YgAo4flob7l7
MTib+4OOanYF2yRcgUE7tI62V5JrlWFCtuNX2WScSLT2mAhqE0uXPBpo3zsN6avrYISI7avpc4Nb
RbYuRXcT6kqHUjr8yRIPOYj5Mj94dZ4esu4CAsMOexX5XrnqInsxMaOABK6hhBM55iV/VXvxi93g
QiuYzUybTm+ShTCNGzE5u3yIho1R0uPVOy7RIQkuAja2a+mHgh/xC1ZgNWQH9qsRoJf9toDMhrCQ
+sWQvvfgYYI3C10pKVcDWn/17f+VfdkppxWHmPQpTQi3m28eh27JkpQEf0PO/LsR1nynBBVupbyb
RCzrpF0LdezPetNmGMNV8IddgrmyMeO1PkQoNBvyNJKWy9XoVBhMY3Mcy6rfeS0btUxgGm7Jg4bO
zqgrj9TzaHIx6doGJ8fONlGW2wPMFFZSl4KyPgckWG+dUllNalAde6tki5JbR4yB5tEeaYso3kjS
8+SpJKSo6iGjfzuqWnAY49cippaFdguTnmcfKATtBJb8IckMdeMOJS46wouAaL7krukdRvCth17+
UcgYn1Dzu3WUQGfIelLVidnhodr5/CA27j4L6qNWlvWxiQ30Qalz4b2qnVFE7Q0QuvYmMPZWwESk
K2zv8BOgGaJbn9sUESqUH8hGOBBxRSc8bbjPTo6NzpL7bG7Ey8ZWlZvTzosutV0BR0j7S1hIU3Ct
1zyd3LPHsxBvAdkP2p3B7BQZKn7AUmXpiQe2ffOdPEYjZaFDURcpYJ9DCghj9J8DEjCXmqZdV4od
fuiR8TCUAC2Q6cwVBKLTO/KvNoP1jcOmkNQCul+ydJVxoEOBUpAwlO+5fWFo2blmGLzI2htLMuHz
/i4r06M1PJPvuCgr6j0BSwsai8fiSY6aReG31cj0cTVohLhI0dqASQyCp7ymCFHcGs8GDL0VZpBN
NIWXsrROJKVwQ2QoXIA7ZkxhmmDr+hhg4QlGI58P1eyOf5qv1Kwetyb6NIIruCDHirYKjlXPGq5u
k5Dpyp5zwIsYOSU6GuOpZTO6gJtDfZrRUfO6dN1pMFFVD7uONkAKzu3eQOkr8A869sOYhPfWvE+o
2byL+hOyx+u8KyT+Jl2GXvnQT7TuLP8NjTTPHZpyMXHtJAVux3A8oLHniele4oaVVLaIiL4Qi3ZM
v5zMLVAF0ogf7evclGuKmo2qxpg4rJMNiFjAj1a7i4caV9IId9NwoxsXjAQ+uahY9VZ21R2h7AGz
qTWZhSnYmlWd+y/c+OkuJfoBSma+HUonOqlJhqNkbPZhKyBAyzYp/ad7GzpQ2U+LosqLfSfQkxrJ
qD+YNQ1iQpT0zklJmg/LtdyJtYb/mRQ6PbTQeOiIbd36kCFxJ0eUbLcSEUIjdKTs8okEnNshcmGa
G4VJFjzJUON5iuWk3KETXpu2paeZ8cXQBl+6lqoc6oHbuZb+hUav0/vUDT4Lmj57sLVQ6ypvPAKR
ObEWIfDFEof+CBBJcjXkEEy2VuYKzAAa7DktW1qTQoPaupXZENjU+jC/q6PwO41tIqVrHo+MPIdt
HJTRLgvQK7k1nM526knZ8Lr86Edq+NioOXOZmFrX1A3aR6GPLckh4KpWk3uTovdCuGe98lLzUpUa
/QThF2e7KBjdVVNxztjOB3FS37SWhPrSn5VenP5uZHk4+JCi21r0d/NLiHRBjFeNus6zMFrR26s3
JcRCCMEMsSkc8BMFDvSVoHjScrpkOOwCmPBZsDSr+tVPInOd1q6/7uO4oX2ax+D5sotW6F9Bo/+U
fa3TeHSUXdIpyTMKgWYxaMp4mobe2pColWzpF+jYO3dqlt4qhT+uy1G/TjrpWbWBi2lSQQL4vpSt
NgCfADRxs0PnDm3w5e6I7p7M2ps4gX2/KFQzWBYA3bdlDz6z9x0QJ6Pi3Sahxh/1yC6QAncZWdqu
De3+MKmEFzt9fttFhKDVRXDUpZ3f1KI1yfTa3hHge/1STUDTmsBRA7LFdd09dLXznRvutDN0YpNG
w2j3joOMdGAmsEn9bg/cg8tNJU9KYGlOlEFfdx6Gm5LG9qZzHX/XeOlbjM9iH1pOsklrpgpFZrr3
TglqO53uQme46bOYsPSSwoTcBhgGdfPmTRj+E8t0Nz1mQzlsBOACEM+GqYbMcVhGPQUKW6duY8o5
+aSPWHjtR8DpNY5FpLuU7mOMkyAEoQHVVZQ23NtpII2rVdxdbDa7cCoPVgOF8uDUp5YadR16ATo5
shbgvJ1U1KQnZ2y/Yz1imzSGDBQ6/+iDKTzO/yszumHjmNPJJHBcN7Azq1Z7b5aDT6yGpy/1xhFH
3chuDFTl9PPRS4sSrqNZuZQOTX4iNRRvOrIplMOMm003edWo7I9DMLxHNB30YoRVltAMgOz2ZbPv
CP3NIPyLTqyGKgMkCTK9ZUCIcK901z2jV0aeCciDW9E6+q0iutcQxo8Z6tQ4E5ZFl/oybV2sUjlX
ZObEO89qn/2y31sTm4BU6M/cQNnKCPpvDPQvbRM6C4IJlcWkUgYaZGFG4Jtg5UPG1qHW124FfUoj
FKMs6vehEw9NBaleoqaCnDzaUV/aGEzXjpYfAPndO4F/H4TJxpXEHARXL4QAHBW91MjgSQ4IOmzO
ZG1TuBTQdssPJ4YpWYuwOaSVv4dNhi3PclESe+cwFDeZAJJP1tPGFbK9HWBlBBPa4OOXcT2Anwqu
AV/tbj1L95fYpWDNEjAa94bLyVB3ttHiKUll3f+BBIxuHmZ1tSQVaDSea9e5+oHxEtVdxEO6sddT
RL+xT21zgzscKA4dY0WnthL5x0AyBnEUwBlKmsIbgPRbLXbFhvwFrvg2CFjtPX5tQKsveRad+wLJ
gA25MXwnwjpXMXVRQvTbQlNrKmtf3ZVEq0CrC3bIM0zmcfHKLZb+YHsMr5VX9WqrqJ7GvNj07nSp
iNAaI8z0xA9Y/rQpoektBqWhfU0oCFJrkzcv0uPYIKeHaCukO3cfNfZDHCMFrWznXAiA04w5CHdM
GvaH7s4pMhzZaiu1D9Nb0BerwgnwoQSvna7hOSitcyKKe3YkD1VIVk8xvqIjOii+CVbLy6udp/tf
DYaqUghn4U3aqxvmtw41zibz9z7ZPdQOtMLByzV84ykRwbF7GMYImzVZWcXQX51JZYIDM7bLxzsx
hNS39rr11We99Uo23ZCwCLDJzaBZxVQBSURXAnCys2hLPd8MKr+4NRn6RdV0b4dZuW0Ti+oogy+a
buSaPMf4umiE0+Cr0MYfW5qSNF29Fd2IjY+Wo0ruKeLZK+5TpIpDdieMaTXn7caKd4MJkUAOnCcg
+E9TaeCX7K+WdANMAep0l1BILKjnoJSuDCPaw0vZzwHlPITLiEW/7u9Eqv4Kd0cKRSeFhgRhioyR
kmca6Fe9znZdUB7nt3ST5ifhxUrGHiqs8cBZHm/ZabGMuOoPO8Uz9duyRuQu89ErFI5JqnwlSfpd
+atIHlKVhnuIiHtdWicYO0u/WH4GrrpWiLX7JuEn9d9dTWxBga9xl18rosIHAMcOZJG6/HGM7KQr
QEiIXHem6forlZc8+8CnmSO0GzX2CMjFVBfJP0w33llTtZuKZBWM8dkCJjEHEYeJjPWerpNinsOB
cMXHkTbsHAbf9VSMLZkxOtTrzACzEvFCNDU/49j8hCPpyx2uuqo+dBYNyJXiKcfBIVna6K9zWLpv
u9+Oh2tB7YtD6o/b+Xgsj3xurgjLip9UvMFTYNxK4570BrQyA1lpDiGYaJMP/OsfyNggrBvnRjU5
eQNOumtVG/gPORIdrXj8Cf/lQmOF1hS57SNfQ+D01/mDt/EFH/oqydSdpgZ4X3p5Skb5R2WsCpGc
fFf7sMHky7CQJ71+M0xOojxn8oznJKlg1VoRA4vZPeFA5LvGmO112HFusvVG+6aQPvuRVGc/1a+A
wQlZZb9nRvdsVH5y6V1JDXHumF2qMIwWDZ5RJwSUS/qQZtE8kr/SivwvXV9VVf0F+P9U1Cyp8nri
3D85tE80y/jUVeXLdx3OxQTNptp3arPRybWGZkbnow6ey7HfsBU8NiNHK+zopR4+YkW6BCduyv7J
Cl7lGULUx7yXGFF5MuUL1o9f6Rsl0c7yvAUN7zt/131lfGfeXv6IPMa6UB+qqiNmwv9ilgb+bzfA
65nziuXlMJ9ghD03Qk3XPb87YVekDe3j/BfkyX0MtL/lp5ovrTQqPoecMI7OOoVcuQP/TZb75XLW
oLceIl3ZQnrCW+WOB8WdtrNVSF4ihd8f/CbZNpQ8QZNuRrLKh/BZ67HFSXfqmDQni2SxEm/mkAfX
VOArbHM+dUM1WJdiJ11ScSq+7OYs3VAQdMl4AuXvtj9lGTxGMak4NeGGsLVgyuDRkmaW2OG0/ukc
u+SrYklaU4VyeVnHvG3u4daaS7Fq+oqPpXufXtsdLWmCn0zbWQWmcddnFjQXxdu0kXmpdXE/mUzF
g+ASehnALrhKDJZlWyXhOM2LqELWM7RvSjaBI9VgMgAbylZtH8LKCYuT3rAnCRD5sdlPhgcRIO2p
fFxyns6+2GL+dZsMzXttQBeM09Jfl4bqXzgnzR4s9P2YwlseMCcGo5xi3SEJrXAe+yPAHAn702yg
8CCcMmvCnJ7wQIt7u9szW8dAxQqBIQ5cSOrc60qw0zOOzO1J2RKFUtwA26eCSpdJbmgPVU/H1bDA
rU2kFxc0H092VH/SWinPqJCCfYOEo3OqV8pmghiIHlqWADxN0tWTwrIxGsckXimE69Z5fPLIN3IG
G5B1YN6whRsXGiMUE92xryecuUCOJts6ZmKTYSP/GB2IaiN7byiz1Z6onLMjok0eGqssmk5j86YI
5XXQ1NeyKceVXRZ3jPZjbln27/2YfVg6NmVDDS6RC5m99mN/p1T+lQ5FsydHlU1toF9sviPM6yU4
opq+cwh/FvvUm685BWF8mGgTG1HDQNIkj5l7iPDAVVySCsgJTwlLIBkhoRwqFxPJJfjErfoW4oSi
bMKJ9+R7URZRp7C4OtFNGtM5mkghYzgDlK5aJ43xMbb3iRqpfE3FO21+iTYpNTCARb+4ONIuEjYx
CbvUdgMLO49qZqeTE/0EWbscG+/Ga5IXTwm1A8zdgIzabkJ+VLxNCAcXQo3VlTN0q461LIc5sSCg
krzHD2hb58DI80OXrYUgZNTq/ZXJekaMkaKuJr2uzqQR4/SOIFqlFHF4LXsfuJjyFBbkw+UTLPy0
YzwOYh6WvYdsvGIzCF17w5pkarWx6a0I5pBbrlDd8WwOujNkthDkf4zq24w5WchAKgv4juNMJ/pl
7EY8e+FFzbmDuIkRfjz3Sb101YwwzQ6egVYE0abRWIer6LYPKlvKjz5977OWDSaPKEgSEbNmaYt1
CIeEvMdzxE1FdbatYqrzornRcqaODJthoA0HsLWXKCoOdd8AEstZBINV4zVfgUvoYo0KhHkSGjtl
F1H+rLv21owbUoi0y+jXX2gdJiqe7vstt9RXq8KE19PqzTI3QwhDbk9b/ZiiI9Sh+KgDGvmmG9Iv
G7VD2dTPEzUROVLFNN0NaUixwbUBTfwYBsnWZkVYOCLeW5FaMuYAg99Wj3YXs9GqvG3VQlHRRfnQ
RWQrYwKBA1UHIYwSAgoG+jCc6/aGkNd+URQeCLJYegPXZFSfGosUkpiWZk+XQO74UOtMGAEWZAI2
y1AVVMAh7GMbie9S6MCn2GsStVNrO5q6TCZrGkRObxtbB3jH5KHrCAvtQzTNwCiihafRATVVSV8Q
GdIs9L3uCKcBPTwP6y59hI8UrXrvSeg83uuhBNWsiyUSm9vMGx7wX62SZFBWFrH0sLkAfnrUZQS+
yfOcLSIbTUZ0jvXhrgf5xmidvYlu0D0ON1nBhKLIgq9GQfMWuNZLRq1WyjlvCpzRdtxvLRcUNgGV
bqT0xObEqYb4qP80yVgMHe/L0xV2/CSeWPXQLtuA9VViECgyfKw2MZHOmM4T/c7SCEUz3WnNjoqz
ERZfPXDadaM+JTkyk9q5ibSYAQ40P0Bb9tb23R1fK2uOpjFOA2wfeeLR9Y1vJSFJNhCPCrdhlo/l
tk/cV8GOl6mf+tB34w1G0wI3mwE0MPnMsTtsKu8b1MidGzkvlk65rKjkeDkVXlXm+4y62gVRWwVZ
SlCVE0Nbaaodobw6lQkFvwNnaTVWA1ymjCdLFF4G07+NW1ta1Z7KxngLWkBHpWETaJb6N75JnaTb
9kEdJm8rHzVJUZ9KB7yYiM1vO/5EOPQVtJ2yAID8JiJZ6gsFBHCaHAlsvniRnhzh1+wQqdziAGFN
BZy36JjgsmG1dllFQVBw/y24BEZ2TGrf1JsQErpVtc7CTrQXCIJA8dmBEK+zyAwq/EaTNEFSOgn4
UFz1nuVPYXuuvFtm5cGw6Dah79HKpv+AcC4tmZFE65gPGhIDt57ClqFa1t/mxBzr5fhqtz7TdVrz
Oyf/CSOyV/NdOig/mhROzO7ZyAKJ4fncU7zCnc6TSqBcmwkCdX8fh+LQofyRjI9qtocbyPNkZQJs
5xITlQkM9KMM9lUU/sjCWZaAE9sjP0vZ9xjs/ICx8HpgyH2GraEPY8geF8/9dNLC7FAM/q4o9r5W
voUz5EASahw4DyaENt3KFn0dvswkCOnibQfwFSFgIvBhi96VYXn1Xr6dyD22ySUhcB0hhey9DER4
i6rz74iyQK6Rflq191D5iEtG503WrhLREabBnpHRlmZ6QB8p/fz/ruJh6jZG2t0y1aJidt099NN9
rhuwJnLicdXiMSeYh1Erhzs41ZPsYrKbpKgL9Cuyg0vDHYy7gmcB3e/EGC40MPnbivRi7ypt9ApW
40XrimODPbZDiCDPPH2fsQUbzj2H25pd949diuMkkLOk/HJz2xO2NNM0HGzZBFC+DRHPBGnVnoEk
rcdmPmwfu0R8evyENIdPGtpI9z1Q8k/CRq8xlAELYkJLnCDLOSwClcnTIlaQD3XF4ywCgerzbfTN
O7tZN9Z/6pCfsieaWFN6W8fRcwMjQm94HCPKM+xbbwKkF04fSek/SO/0/M4cv0bzm7vuYT7gGcjR
wLYl6TFbTJl7mfkGnYwc7WKxtUOoBzlF83w4buQ+lQhYZgpLbAJ7n18e7RUpud9d5GQLj2ufRlO+
J4sFtQ+numQdYxvB2JN7mzC+s5GSojyMV7nNUzTjk/jtA3cW9qSNk+J/l+V2JikE8orGdEFkafZp
xqTZmzuUq2yPcv9bXl9OGl2TqiHdwl3LnTSCpR95aeeaOOGHX/d3Vnrbx+mbfNH32ULp5bevr4Dj
iUD/7IvmZ4I2UjT9tbG1g1+0u1FSMkI8/lXpPRU+XSR+qErY6/mJujNRa8zb6Hl/Q7odQpPiYKX9
lg4GAJuvoMq+yZGiM5EnTy75ZQFUr4W81axe0LYLLpagH26QgVpG15Cs+IUl965mA4HXVXgeZ1fa
SXL3rPfsguY9Vchks5jOvtX8zPvIQvYUOmGv1KG6nfsgc6Mi1Iv7IiXMVOWv2XQig8LwP/bXMEDN
1a1zcC5zb6KN+M01m6DYDG+pW9byM7bOZ5WKD7lHnT+LIeFcgdQI8q3180NA3lq9aLCPWzdCPpk0
eYlWCb8tp3PZxP1WqcjflWerzNkzytXMiciaG6yzrYhfLwyeuLFCgSRT3qTc7zVlyMLynN1YKXgT
JMehiV8t4vD6TLlvIg+0CHPyhJ2VVnC76YL9BcS4m1LGxgvlfcq/iVa7zp+tJmc8V0jo7ryVVfPt
5xzd/DfzOfL14GYA3AX3TX4tw08ur7OWhAea6gvbpxnXyE3gwBMLeQedef1stvAc5DVCOABtgyQ5
Bq25dnPkA76uznvPH9SOOxGru8Ef9pELSFt+qbVdP8wb6UQo94PS03ThmzEId3P9+nlM+uv8TYxm
8Db457nBpQZsRZlec18rrOH9Uf5UWZNT0Cfq0zC81+icfp1yeYYrVyqVAfFGnHKPwHo//paXjOwb
hFq1IxbqKDegjsm/kv8gxdqaOO19oUCGUEt28mX74wyfk3xizqepRAPTZ8NRmMqXfEL3zbTq7+xc
uWmJ/umIQCEv5uo5nIqUbohav/1qasF9W2Q1h0GowKl3zY1nh0SFvPqmvDwC9Trh5ZAYVTZZX3Tc
edE2dkIwwxzHl3osvkPuCEd7RWz3XNzJPXwS+U80MN5i895R7F1ZESvqc9zycp1PcAtin82wvcOQ
vM3k/aLo6TEcrHVW8sXM37jgoakXMPe06sYCv51ziHRRHNP8nFs4bCqwGYRcDmMPqNIotrrGL5Ld
hvnXNyR6oKq/kc+aqQfjknrhdaY3pVVNlLax103lgnVuOVOk/vu5hfP3mqgu2Gwim7n/7Yq2dDoe
lbj4xD3xmfUb+ViQ61s20uALGtptSUK4+wQkdOL0Ru2n43dPBQBVEkf87/xmBgeNXn/D3G2lsqbL
hhhP0oOHY1iu9WLornXjsizwa8P4OQ77s8lyHSZbMSUEn7Dcz7SbucqQHQ4jXlcNnQ1NVR5APpx9
N7yYSfAk5aMxUv+Q/xQHJE5pPxr9+IFGlfkPtQ4OV6nfHkM25mZ6Emn+Hn1CqrqV2hpSL8/Sh1ry
n1R8H9lTvk/IcXT2KVJtXtEQdcKHiCmxYmTvKkiFZYDfLUWilKDcAC/kfxgInCeOA4fLqWBszEJ4
nhqxhhO291N8LK7yD4ZsHSf974ZWQ9LgTI3Wgo5f6zc3kjUgDdfrcFqWw4sSrFuP5MDMYWbhMThY
QTxhcK0fnExeRX3zZvqhx4WD3hnHx8ZLx9eEmSJFJYI1z0hWubALtFlim6M8LJPoky4jlQF39cpt
YROOqXcs85PUXbPLTUZRseiNS55K71bgL8OGKXDuDA+zeIVFn9bskPzkHQKdWeihGv1Dlzh0g/D+
aAnQVzZtrmzK09+oe7Z1Jg9TZkGkyBugC0Xy3DbRTn67Ulg7ux87v3mwGmvvoKPIQoJJWgLvVpqr
isUvmwP5YeVaJrAKYI/dRMyqX8Ly1TCqc9URVFyPjxOl7lK3X2c5LQTkHRkUNNSk0oC+hMSLbvXa
IZ8nHl8UM7qV+n+Oj9lHYC4zy7GW9YicU6ro1DFIV0U/9Py/9gJ/A8SfnRBHYL8M0rczC7yKzjp4
3QQpm/PhNfGnl2tbIU37vvTqxH3+EHcX3Ua1BWyB8pqyYipesrRYz7HPpHdxZDhPiH8lEQWlb600
LwNy25wdXDX7YIQg7gLoWx+mh1A0X0qHzm/2e8iZfq7HPCESRCspCfKolKTxpbTver0+qo61J6Tl
OP9yaYxSkOZTo44kfLswBuTMx2RjFJGGqmpStBagiTGa9o6wj31d1iFCebj2PcNKqtoJ2Xd+qleV
pb/FUvohpnNZRMbSFzF7kPQ9QfenN6+KtcmcG0VW3lZ+ns1YUibWWKh4BPshVMMrU3FehOQuKtpS
qAbnPj5YtvaVRQjzjPht4NMzNyTZjLlOTVyKPOWOFFwUfkIwIeoafWcCl6JDS3dB4UruCuexkxZa
DzZERKOcCTSzBI5rtuGCcdsMcXwaU0S0MJPZqwP7QXQuVi7BGNLa/GN1cH0LDM5av8hJUJmdVF1d
IDisvVuc1xvGnslCd/L3WhXIh6Q+x4peW7A7uGWSHykforeOLOX89y487d+4BU14OtiiDQ8crvOb
V9SuRxqTLQSDWaQXMsPlqCkHgdARZO89eqjNl8wI6buFITJeffX3B2D/1ZpteGCrbUe1VKyy1m8m
adjMYaLWjZQi+QhWoJvl0UErvdvZgIAEO14otbeR/o3CRkRKxM6ZwFZvyX3kLxyZXCIN1URCTzp1
fkxC5VgxFSQCftklKOnQEO0Mi6UhIeq1UrJDbra30oahKpOg+UhjunLUFXfkbdSi43RogYL/4mkt
DSkiwZEoE8WN0jroo/dEazNBLO08Us+jTWG0MBsNelnlpYippOWs7kkYI7nr3bokQl2aNTNXExo7
E+bvxq+R1rsVcy0YJYExkG7n2s3KTDcBaXFSn15O6M6t6THyuO9seTgg/NmxKqe/P/f/xpsKqgV5
FhJPuA6/U0gcS6G3ZCVY8Jj1Whn7zJRgJNp5xU/OiHkZafnm799R0/+6AHkYv3UuOUu1/8JyIPxN
cURLDyvxm01tQGNpuQsSkxRhrw1/Qt+8D0aCAjHjx2g24Trp9fT+9wfxV6gCH5UP5rACao71O1RB
h2SWVZraQ9ojYdsriC3BdVOt8Lnc/P07af/mrVCQGgR3cYI90DR/driGSE9C6DNEhg8B8U20VkvF
koMEf2P2KqNYp6P+QskIKBesXJlSubnrILdOFjLhBQJ0PKj/CCb461G5HBWfHQMhPvHfuQR2NKbk
PBFJUKnVneqh6u7UZ9QFxj9YfP/N++gmfn9gUIghcPv++dOTu+dFtgojlDzHE20/+tS2K7BNISL/
hxP9V184gBkVayGkPgg35m9WYkSofuTWgA0JE1q1WfUywuldZrKSyHP/Bhe2STRx9B3yRLbdlrF7
dPn7Q/ir258j0IAluQaf13Z+w7HQp+pwOaNFCdLoLhcVJ9R7iyLZioNopfk/HTDoha6o/3SWtb8W
dbyzYbumipUav/dvp9lLRFKKqkYFU4beChVTt9BMhVtMFTeV9l6xsmJ681xiZxld2z4hubIKkDrG
+RT8j6hY2+/i9iP7Fv87oFjSHP8PUKxt/ZEDxrp+p//noa1/A2PJf/9fYCzvX6htNM2DNWGBGJF4
nP5bNP/3PxTL+ZfNteF4fEU8al2Pq/e/wVjOv1SX6SeXDfSOXzyt/wJjGca/eDwZLuAZb6YMmf8j
MJb+52evaYMD0E1dVR0D4RmxOH++HZPBtVM9L62VU2JT7i32p2OOx6rK3a1uPOJj//GqLlzXg/Oj
2N5XbPXkSAMG/MM5PP/in/wRR6jJFf0PWBTYXKYLD8WRdYcJo+u3ksPrgXGbXQFv3qkD0uSGaJuG
THv9bB355FF1nYuqmxXey0plMfiVWKk6U6gyS7eCURoJHlC///6g9N9u3/mgXL6BGWThWDPT7w/U
BHNy7IyIhnDd9sNS6USxj0mmQHwGVM5Ox6UOPmrrtx9jSGrIpJJVCp66ARwKMzFjooIimHHoVB5F
2AXwo7+TyCY/MAw2me45RJzYZFqOTDrhj2sWUEodAqMSq/lWtEeJA1uZ49Cs//5T/V7d8amIruaZ
ZDGYcWCRyEviD58qU8IwRzHN6LWFgB/aGglmppMcRuaTNY75tV9nm0IlXhifn3nxM5qnf38IDEx/
/76p7QzPcODUq5DjmIr/+SC8gQRHiAh0s5SbRqujVRkz0G1bso3YC9BfpBMFYt69jX0iLAfNhwZu
XdhxWreIC/GY17Z2R54H0S0p8N6GR/vGDLRzlozRxeXkL6tugFzb1/Y2Dte95tUfAmD7umwZNdOU
YrJbliHTlw51SFMrmGOm+0z2tnW7Td5BqW5dDCHXtujfIRL7TzRewo03jPUhaT4D4U23ZT9SSZZO
+eV4qIwD80tDErZ0Y1HcGTpITDerEUumSLQTw35uE/XBZGJ47VA7pKkxvfTUrvDAIMj3053DQnKc
MsLB+hKkMYLuQAbbOA9pJc9FW6Ynk9BUgjTbdhF7QfPSu+iOCwHPgskXwQ9QwXdYcUeKtdbDQDhV
TFh14y0Nix8hCu+cFqa468uRAke+7uKUwJtrv7tB3G9GTZgvnHcar27xZJSeeRer9ef8cm0S5tg1
Q7dmztTuCEAm0cxMvLWhhNZ6yFPxqFO4HVH1dcjh+L9kchSXHndIPGDlEQy295DLLb4f/rCr745J
qaqHyh4/lHkb2aZ2sthwBIru38SN5+/UtRKW70oHKlZlhnLR6hh2vacMvD5l2Dzy6jGg8bfK1Ygg
9VG1H2kddSu17fRtrOT2Y1VX2bbQemfV9yirRs1rb3gOOpCt1XgfVGZ456f0q20S5rKy85/DAKE8
SU3qGj3K+C5fd1Mqd9oI3aMl4nMdtfW3H2dbpYWdB6ScBmI24VDNDGufY41dKZPRHFzDMF/dae9a
Rn1uyaNC5LAbyhZdkhdAg2da0IZ9vEG16arAEuzSEKvMQQbh4N80OlNGTxnTWrSJu/Za785X4R4Y
TbTi2yWGvtvGnTJusNERnWMwYQ1REZokTxDHorQboU4bg40E7hUKm6TSzkNDs5DVpF16LX6q5D9Z
Oq/lSJF2iz4REZD426qivJWXbghJ3YM3iUvg6c+i/3MzMWrNqEtVQH5m77XtsNmKzCwwZA+sT/BR
5ykOEHJpSJxmbessu69EIwwT2Sf9szJumc/SnBwCevHnyTe1wAu1X0aiz/MM8pVACNzgIYyqeby6
yjtpZjMdexI6V5Hi/u3apwFFYFCFzt0byRi0pIZiq9WrvdTDZ8+Ytwazg3xEzZuUGnElfpuirezW
ycB50zi1oiHvyo3ThCLobMEWyuE16POvHzZBjXsRYW/UHgj10dh3DZ4NulaPvz2yWfY95InV1Joo
ohv8YWaWPtj6MCGyyXAcwcXWQhIZXBtbfeJcEeFc7Yt8yaSQ/YH/rznOE8ozNl5fCrtiMHLL7kKj
atlT0SQZqRlu9Dj86nnk10U67qqwzndz4sEoiMFtxAssQCvB30atWLeWM9Lc1CZOF+2lN3BxN8ts
Qc+W9XfSA6eKOAbY0ePxoWncEDNYBKUl3mlCrQDCApxYfr2CB5dOBF9QQt/fkSb2xyWFHBWDhYUU
9nckUnZHw/g9aND/cwf1uohzZ581TI5su3pu3Z43S2S32QnV1TSrj9mdvnxc2D+jjRmpwT9RDdop
wcCQEVALUA+I9uQQflP4oBrSeevPRNRoXkKyY46ZARq7juqPNLFoG9YZUREi3Q/je2pLXATAOQHQ
uEQGDKhr46iVa6Bv00YrGp8ENGufovzaovCF68PzaVdMf/02ny9tUmzjQYbBrEhykeLeAe3d6+xp
l8evIPO1QB8jZGefKqdBi2CkT2Ohr5HAd/dxKXrxYBXbduzbW5nlB+IR8oM11lMwzk3N1LAjzKaK
yFBJgM0NKhcXrxm+25iX6owzjgcPrQeelP7SLvCJlAc2n7ef3c26fCQhQmTlourIEMivbWVtC58o
1FG0/prGZBmekuKSjT+OnPVn/9ZIm6w5rFyCrJvNZiVb56Uw0QCaCV4LbCSbMktfutb7S4bvK6Pu
786ZrliD+B0tqgFLsqmdelYl8R8z7Z8nYCe8xBr8N2FtdgMEsBiGBmPrOxuroErEMYmnJbrS39kF
j/A4ax7lYnZgdy+eMju+Wn1BLodkpJsvxUkqyJ+RHjGrE4xdh4tUmMSnFWW49rzUW80kuc6EsiCi
we/bd9lAgpvSTqX25Sh3vqDLjUkQZ4TBi2JLjm4lKaCIh+3NrPdiMtQxNsaNZebpJUM1sggDjkW6
eNHyWLsTWYR1OGsvA4wqsmRjtWoXT5+eHtWcjre+N6+lcO4WWoZraY5GYCGEQVkzknramWgOFZvc
StC9c30xPp4n8sAKZzt0/jOihfPQEXhDYjUvzja2g4lmq7Cj7GSX2FnyjsqyQRNfUt2ta9udgmL2
Mcb3gjzVNt5UGacPzL6YK4dwd8NCYaHwwsmQKz+enrGvwM52tOTU8F7pysLYqqwASAum+vd0Zhc+
ts1eanl1qmd3ByolveglUny/dR6Z0ptD3xHv7TeV3KemdQgt8RTpxWHSOaxsgXbG681NQgJ2A+Lq
qGnTQSBtPQgjGs4leHbp2zyA3UUrgTy5IWtkGqCujB4P4GvZmzx5/BpTjQf0J64EhBPBY8Z9NkaS
oEUhGNf6KxWVz2Ry7p2FOVImBBoPXnekkUDsLYpgHnzEinOGlSGKSCvS+5nZbaUObv2diqLYjATf
BlZa+me9IEqkTnlXQpz0q+hlcDeZrXGpg6kuk/jDZ+5bFQOXZ4qmN4yzxdVudgFkIQ3ijIf0ijGq
I+BT4ANuN0aJccur1Venc4NkzRgkeUtF0NUEk0bFaTZKSEcjdrBJVCN60qrHJjyypktA/BB+zWDT
n+51mapNbJloKaESHWuv32bW2J8XlsWduyU5+BbkmL5sdrK1jCecTuISJ+jscKE3uidel0+6CJGC
tP70Evo9TpXqwxzbBEdR+94X5G27fU5duuQ+jmC7EEqi4DaydWr7X4bbLK71vxlx6+hcnPM8oRNP
xtrl2+Grp0IsAIK551R/Fhfnv6Sy1rWFpPJ/ps95mWV02Moq67UsOE6Uw/7fS8aAMBkW1USd/TvM
I8KENlhhLpB9oGiF5fO/s6gomjchB7wmi4gU6x2e6tA23rtT15KQnddJvRNYWDAos0HUwisEx//y
sAFGMH2GLlf+qHkvLDUH+E3jBVKQuWJ2xi2gJT+VNNWqMCSRHf7Oxe2GwIt0V07aiDzCgoH4/07A
zNZvpQ0sHxSK6pS/Fva0DvUQPUg1P4nYu6OUxURsF0gPm3Qbai2Mcwx/uTN3gXA/dLYlnWUQH2s8
KdWf8okktQHTvWYi2x3bSxvbByvBDV572omRMmZOjJh61Wz97FaItATZsqSXYemUeHPGFv0m8yEG
u9m6cFkKaRoLCytNb1ZKZEgxs88yeLWzE3HMVocowzCbxZO3ycmkTEhjO2gR0BpZkTeFw3Cntelj
mO3z/2AHKMvicPrAwzRvJKg6reR5VzSfJUM/Us17b9P0TAbDthpWeU5bq8QU7RvvgklIC/4h+Lma
+i0avNR5iafwxWbDjizRu8ZZ1wXSH2eEBf3pH/vcqqD0X7tNoXUQ0OmvMpIEtsrmykFF1yRI5SLI
Dhu8g/+e9WlTZ0e4H7itquptzhVvfWwcIhEqXgjgPQghG+gULF3bv6nB1Y+miOS6ZXTQRnmA4vBU
6HwyjN7I85uNt86mACrSdItBhaoWq8t2HFn0adO/64RVobnKeU+XVdu/H5ghlV5L0zktf9pg8yRZ
kDYYf/qqC8tvN3R/yoTLJ2mwy42dh+iUT8NSYFGLKQhrPo1S/yinzAUbSxmVtFzY4JfJT8waeDkl
BH6LQHjlQ5o3UPCuX9fMNRZZ+bgih8tcrdmIEFjmMDGzxEzXab0WXf5i4EmhlON1CG5p8BX2uuqL
u8E6HzMc6K3e2NF4c08uesipRZa5+N//8fq7tKSEnCj7FUiArM8OWUy4D6f4f+RryhMzSiQXFZ0J
YeHWVF7LNvy14ZZtE419lAjx3OpD3XFnI5IjMRcJavX770enM+lqi31/5fuwqvBwEMAaac8c3USR
mNoJzTQqHEWXUOc6GEeUxEOm3VlemkEzD93WS/V43c0D2VJt+TNbmrz0BHJ7iqeAXwvufolMXG/a
97hu7UM26A9v0AfkJmdbeeFpGBQrK9vTAPOkd8D9xaW3BuKOkuxNG3lXxwgDZLGoeJNRe/LqnUHm
2ZWQH5q07OFW8dYZ6A0yS+NHVHUAZMHb9BJAml30GfF+5sNNXean1uzRSehyk08Fe7m2vhgolomx
zC30+PV8TphOrZDD4VnuCVGYDTLGSZYVOXduMtNIjERarJ1pnlapiXnv37Tm36OE1y/XflIUJxKz
j1KU2ZPWWg9UQ/gDU64SgS3pSl/tnYlYYO1HOum5U229JAhiPMj0g4qiJexgrq+WxhAAScJ2NnC3
aKr8rKEcNIMR+Pg1tyKMOc2We4b8ERgjPXSJcdTMtVbb+vpfNVygYnbDqXqwfKdezvFxiXY+VKF9
nVpnIsiNC83rcrIwiV8jhlfdlpx0wGzRXg1g32qXhC7fEaA+5aaMsckOY6lWMvWJi28O2E+yY1Rz
lopWBgxXjrras3gXB6ScX2YB+q7P2atZhbwZua6AK9mEWUOq4ef5lw7lV0DAe7mD/XTuJsUsW3rt
2Zb+0bKm+oZV8dzn8JlyyX0Y0/q0XrdU/w1Zl9xjrZvFVANgyieenLT386pzh9M/roGzVLt02yQi
kuKJW+3ifdIId0e32sDZ0wLRemRVlVYVIAMgAFkmm3/NpTR5gmtT5mwcH7ZYV5P21litFpSDFx5Q
1wAaMtM3tOY5VmhB5vyUxHC/zOHSefkhHXWxT2ox4FfRhhOHMeC9JTTUb2bj2OeewZtEZtzY5u/M
zPNrmc76JQt3Rk6ZBU5q2tqmtqoMx7tG3bxMhnKTrIpoWLLDiotXqXKvRbw80k83oFhaJLRztNdU
MpxBF2j0E9msr9rSEDuvIk/YLseQ03/apTLj0HT1bZkBn2l9nOlaBj6S+npEnZV6Z2TauDhtBgLE
D7GudCKoWAYCc7TqMDXirr5ANiFxdHlaRikuUjuTUK9DrybbDoromJk6cUHVLtcR6/nzuAMhtamw
ESJvjaDG6AgX51ae6qUvVUZe72pDMxDRYJjvZtRaFlM0MDk6/FV61KfY9Mszil00CJQsba2Ml3dy
QdA8LzSQ2iC4Sxb9dQ5Htf47TymoExwCQPlJGE7wdGwSmRDX0JfDLkl4FaiYPgggIXvWpXuiU49O
4Ril924yknssq4efTe7e63tWHkNZ8Ch1C4Y5UFyyWr9oEtnbLC9+iC5KhQLkLwjWUwiRCZYFKFRT
7MBJcJRjPN9opJrsCHtHPvsJqi4Bc9a9NUuidBp1NYHe3rBtxLhOPat71pvkvyFUmxTZLzBdEAV+
t3BdbM+FXIK7PMuoIgkNuU1mFT8XNTISR1k3/I9bVbJDH6uGyL+w6DdZL218N7q29byJH1xhl6ZK
YTTOECATmwxx+qvjZwd2XrdU6v6bPlkvqaQszcvHwmfd4vJZBNttEE15evcVoIA8E4dMaWevtJpd
3WjmRtdkAlxL+1Z2+qLG8kqW+db3WqChqber67pbesC3uPgoo+FXJa3iyZmKTQm6pgmpSqIOmU0y
RL8G0tdPh8V83OZ30XTNp1Z5n20c4ito02vvjeMjKewyYLxrrru8B8eAdueRWW/uzIWETz1+igzo
D3o6BXoymb+6nbBYl/YjdhL5brl7zYFSOXmQQWvYzoeo8RXiEKC3Lva/Hd64FocXaKxmOKX+uFTl
Dlahaj4BUQkDtx5OaikqMs/uycexj5GW/3BC1XSM6GyGlCTHIWlUMEha4t5XKJ4N/s2eFAerQaZM
/hxJobZK+SzxLXWRvkPEVmYfUHeE13pgaGdkabNtnPFNE47Y4o93oEAc3Iw1fZro7zLVD21rqUMX
Gc9WbE34WtvxSPYJ7fNNNt68gaY3bp0Ooz8hIEFZapCuTO874UqxFNYPu4/e7K6DpiAFL9119non
BajL4fTv99D9196qrMDs8RCZbnPRO7HvJwxTXq4jxupvpTQ5exVb9pm/trZAsbUdGhctfmjVHKIr
nej91d4b51NkqZb5nZYEsTD3UNDW4eAna3dwEeb07h0bDOXR4Jfr1DUP1WwjiVHOxtfNdOMY4zMe
yXAdWhZkOwN3kh/vc2FYm87reXERJNfJtFazDTDBRUTVdRUhlM3anIzowHTys82pL4GdXGKX+WjX
2Y/W9tPNNNQ2D6n6tRyYAxPP2O5A7fU81o3sUs4Kp0bchlRgYjh3QlE0Qf1MSTs/RIOrQN8YwxGr
hn6aQ56q7tiWt7TB0MV8NUis2UfSByBtpH7aSV/zb0Pqy81MqtTboJCR4MngSdbb+l3ZJaalsPF5
1V7/3CfhBf2p/JQSI0iBD5s2DQUQ86XXhsNoVyulbf59OcHIRPWLMwTOdPs6Rm50HEKqJGbMa2IX
9Tfcjv4u1Mo0GJcvnSwrAqJ87d2/72LGypCmlPmpGDBaDNQgB7MNvNpwv4ZB1EQKMNyWdTm/2kl0
0Rxn/AZCS38zT/2FhsS7VTbDp3q+zvYsfxR7DrPVvY9Us8aAFG15shtL3cK+atazTyJw6r82hlM9
80RAjZRTOylwkZ8J49VVJmLju9ez1xQX4h/PTE4AFYz/RkRzCD4JBfa7Y6Ij0Fu58mUy0uHoDCVS
ZGbyEwqfb9uMUf4NIR7vmclcNFG/OFbvP/waTOasWue3IxC0TSfiYi1jNyrt5kYpMYAm0tHKi8hM
Bq+2Svshe3X6ZNEKpvFTWmgBOJEQz44rbrWFlqokjuFCei2huBFKGj3p2hvoNGeDtUHfZdQ+u5l0
SqZk76Gbpdd4YECG/nrYiJlTOG4YI8qsKa64zeV1mUQyIJJ+kOrtcMR6sHYTTf8y9MLcqN6yziOD
oCivcaOn3Bao1z9tqFWzmxt/pK9/pD6uN+GM5TEz5ujYpAUaz6jD3D5Dp2lL+z0d82E/p+20bW3O
2SEzxque4b/NXP0HhDgpPcAM6Lt17ZJrsIvaSBo/GFkpGzTvM+3sMYB7ZvTTeBwGnASuTsAgmc7R
75TOR6XZ6j0suzvc9ymwUwmzrBXmq2Flai80GDlS1f//5YzDHUfxltxR4wHMyHh4LkPPCPIaV2If
pJ1kEdUx/q+R0opO65iWQeHvygEMjMk9pLVL7F7BAzbV8/xp8MZLi+31ki9fVc6sX+dk2MmkgqZH
6XpWNqQOj2FTwIo8fmVQZO2Vclzmj3w5NKE6JYmrVv++FGVpEvNMi1Y2y3+btU8G24N/3/v3j7n/
CIUwn0fTNLaay6fmUnzbWq9eYy+W97S33zBT9u+5HOqDBlFuMy9fVjxhwC1Z1MvLl12dvJU8i+99
f2ZIldwlFt2V7mfym00GBDskTsybI3WeNFS03OJySpufOnvVrMb9dWQOOEqbCnqvcCCOdCi3XtN8
pb1Z3KZyeqpTq0QJn770Uz08F9mw6RsY5sPkGIc88/Kneo6alUCt8uub40V3P5Ac6r1jsxz/6dLp
kJTNItg/MIJX6yHKH0pVECzy8E8KJAJ0NawJDDKdgXJOsfVs4HMz64JupOJtLEhHBD2H0r+/Gi1F
UGQzDY2xe2ZEtSMf2OFQ+m7l9I387t56S4o3U67Eo28mRhK5sv831ee1h6xpU9mkzCd9v7FLiC59
3rAK6Uk72nnpzK4qHT/pmzaZUrvaq02KKeiw3Y3fjABe7SF0d0tJ9mxlMTAZO4zoVcaXdJosurtY
39hDCx/ENdeOUiCnkivM61U4c+y7ECjXpVHuFa5rO3uepHFxp/FWed6Xy9L2Is95Xt/HOBOBlTFt
zHX/nZnrTTNxDU01pMK8rrZTBMNBe81y85FHWrQpJi/dsJYUJ+K7VsIABzJEwwsnIU4qS99Jq4cu
Y/hBRdKK1SmHR4ef7FKbKabd6et6wb/pUE2YI/41u2474dDbao5kGmmo3TSEz3Ux99wxxQsop6Bh
BdZaOmW3JNs+I698/mHFsB8SDXdW5F2NeDtpDZiHNGayn42BHFAdLmmrqpMol8fBWuV2bS+biSfB
W8E8Isvjre72BGJo1zHP9xTZFyu2d2alrTOG0ZrGuII6oLHiY2TlG9LNA+VawKKcLauqU9cNL3nZ
7+ZphviUb3tcCEUtz7PRHVovPWb+UPF0Fe9w1edV6jp02jUoqgU7Pw03zbJxphlfLUQAlfbUvvUJ
W+B35eQgn6yd3bq7KaLNL7ugjiE2UuqPc30QHlGsxrCVNcbOCkgE0Wxz627q1jxO7bWqHLZDJcme
WWQAqnfP8M33vR8uxPwX1WuMojV1a11m4m3KsgyTil88sLFwkcpbOGRUs+LU5c5nNoLp0P2P0UYr
Kiagarp10NsSj5i/3DmbsSAfzpo3yaTtQtldxaj/CE2sDSu6ZjI+Fn5PA6OtB5KShfSC5c/8FCqe
3Z0irlSD8m7E7IOpZi2nAXBOt1Meu+jyb4h+vPWqaxf2D8eIIeX8VnVxwD71y3n8FGbWvhqdS1os
Du/5wb7/wVR8Z43OjgwRctybrwwxqhN2b2UShPP0Fmf5uQJ4aVp4J7QbiRgHIYub8NtzM1tbXPgb
HoiIPFKMIDVqbASPLuOMENX2OLOxrOpXy6vXEqf3InZoix+zdO9Jahzk5OxtvTxGRnSXhR209ibL
w03HW+GBfy48xDu9TQa9c2xa5wl9zd6IWK11zPqN9lhjoJXu8MCXfqpyZlZ9oNruM0twMEOzOLYm
Bcow0wZEobMQv+cD4W1BbsCuJIAUsKT1B6bt1zimL/poPOxzn9KjWSxRK9Lus1Fi9PHUq9L2ZMji
csl/p778dOz4oyHTDyZqdhus5kzKKvu8J8QrO4zmQZQ657z4EMo/m36+Fx3As14PbBCQbGVZfwr3
J4FvAD9joyL06klGOe7nt4oGaEkNTpiztVslsFPKMfqyIEBO6scR9qPGTjsQBgy7YlbqrRxqneEc
J2q22AxH9tzanB996XziFYZUXfjksdhXZUXvDIXY5PeVvepifRsNqFEkRb1b4eVPG+dd2Nm2CrF4
VhTJvZL/hkB48PJH4blHZnvHWNskRvXUON2jLjM+cEGMtmufLW08FZKlm15sinq6mUN6nwFNA0Na
h0aG1oUxRentW7N6zRWeYM9sKBKKbc6vLWsLeopnPHrEAdLARsvUNj/lVX6ct3qXnttifECgQv9g
/VRx+ZzRHozdeDRk86bq4mM28j9V+2NYzV/bo/IUDifP/N1O4m0Y4nPTIvZuR8ai9SObuoeNlLHC
wmF55Eyzycyc/l142lfu/FdYUCNHZzAZfLIhaxKnWBVaxcICNwkPCyf1Pt1Kf620/ANfgEDreeUw
lmu312Kuquyc8Bc3UwdWnNixVgApGgqDszEq7p0cX8TM6akVztWBG9WX6ppPcotnf1OEzhPRl2cX
gB5uCVT5hB5p+XdqwQmtomLVFMNbayJPyXnE6i3ql+KY+uoZiymWNqt/NoY7/cVXbn3DysRfE4Ov
9sJuXulN+GUu/FDL+GAFhidgt3yeZqaCPrd2cfJtmGUUVGN+9xmQJ6K9WoIx1ZCOQUvGupPhjPSz
b6/M9/qcBMzCr3l281pMwwJWx8qSLN1SZ29RJvPAO+MNCvrRqqmxR5Z+0O1CsXOfFqL/LNSA/IJW
GOdpuQLZkwdjFBaMLtN9Xb55wwyGht8XoMjwAVlcrW2QEon5x9AQYrl2FeCBMddWNkBDEd2e6MlH
YvWnrjbQu1QgyyImaSPd1ZQz6oLm85vZ4t23jWcCJhLb2o22RR8YMsctbfc8LpKnmJD2LhrABaSX
otJAJ0VpBJcfOUk/Il9Q8t0deJBjzAsIuDum9R3BzCtqDNz5+DisZNz1MXABHFx0sbCeK2IBtJCP
0DR5b8phb/XZVUbh1WuX+jr9tiGxYqmpNqk3MP4yCShnUlo2ah9bF2zZs+HFL9xal17M9y6Z/3QT
LjdKAQ4yc9yE8FJQ3ZRoH5Kr6TP+rLuz6znwV1ABdyzLowkWWtsq9kt6ffBz97V1Crm4+vpdrCP+
Iq1hNUAAGtz6TEp0UMUZZ1yVrkNZPQ2s6um1dr1e/CkN+ATM5NmE+CunNSgZ/UMoXAgUSNuLWgUZ
qPeVkROfLgjSmTMxMo25Ton1McXijUPny9RQZI3FMokV7SZX6gbBIAY8YnVYKrCzDBfZ5Tfwfdva
3YCnYTqkoKlNEgVTLb0jQkJr1bU8DJBcLWlanwqa+T0zgXm1wz42siulnr0a1+NMgreDBLzuvFc2
quXedfzPrtlV+tTc0uFvl1NHQmc85Y7xoEg0AUE5WzvMHnn57IW6QWfBQTrB0qkGuC4gM59aN30g
LOWo24+yLVaiZD7tj9FJdu4xnpj9ETowxDocrwKGI99IR+Mzx2KnFbCkOQQFYhL0iPoHQO9NhXyM
5/q2lmg0UEynuyRmbER/+G7ZEr+XUvU6Nxq57RL3oFluIDET2xO6u+VoQvDNtuwpM/KUzaC2zmd2
dmWegiZv2OJCPzST9NPpYIznCklHpmkVIUblVczas5ZmIMRzl8VRdB+z+MhSHfmWK9kT1Mgh+u6n
YTq4KnD67iAGhDqE8XrSyyCvSYqCwcyo59aCju3oKfdRPq6zijUrJ+0Xloi1o8GIsKT4Y4Q+TKCz
M0qXme/crC0t8TajwoDnveZoyXc+1c0xBSFVUM9JySwr1oqP3jbCte8NlwIdEYCh/7gIx1XHcAai
6nmSHtWpXGRjb4NTfuQsLZ/pU7dlXlyxvNBb5/P3rItkA75mrYXZH8DHFV5+FiQICFVgtZ5CUkVO
QGQzYjInRXaG+KgguMvMefW0SARJRGA7nOyzbmpcgKEYNmaTfDktJVka60eJUWkYfRbCxW9os2Qi
CmsbZv4f4ehPOtOAvRt526nG12r0b7EJf9co40/XQ0QyzcbJZdi2ZToZtDL5xWDrr3G6YmvjQi0S
GhA81YA16RSq2vxTRsZZCUQSHTPL1oxg7+cHbtVm1cbWE5Nr5pc9bPfEmOsdD1c67Kq6ecap8epr
ZWcXNHjhpijUxWrrN+wk2JeyX6G1iFIwcBBGkHQbMQiKhB4QmtVDQ8nleTQhBysNpUBY2psWBeZm
7sZ92LenIWEZ48hlmCuRpvUiKzG9fYvRcUjYcjhMPBt1i2Ch71xTu2XcHk5HYR790MWnCRNpMOIh
0Obsx0JqCX58xD1YPfcNFTLUBsjytnfT1JvmQgmkSK/ZcRZ9RQqrkCdRIKv057UspgtE5q1ttM9T
ZG6NydkyXOlWVu7sFqZhzpIoqcIEDqg84UJ7qqmUi6haL3ZrN2q+tVb15PNhy2VmfjBMDqJZM7fL
c7mg3dnlUHRoEZNvWg86JK9HrlNQYo5sZ+ZK/U2db9BKP5ODlLBtnb1QXr5Bw79rqOHWGCq11RTZ
bzig2ae3I7Rog7ShoR6zddRztUfFW2sMO8toX62En9lFC7Gi07gHNGtD4lITsGcbTpWyMGn5FNYt
UG+48NZXx8CX1ddXjDNjaYr+IqCDUzAC1DDGF/BUOwBUz9FY/nha9tEVpliZcXExJG5Yk6nj3cnE
CwEPrwTFv/Eo3Sda+GGzGHPKd8xL+6KzTmk+7/wqPehMexFj+ZKGw62yT5hOi8G6QpKLGpBgsfSm
yuQaaztGQJ/sy4vG+h415+Z1OtFt2RpJ0q0AX4kiXb5qjtpKlw/D4cMe+18cd8VWtd6TGMyjg8Z9
NRs9/NiiYftULWkyxT2r5YuZuvQ/5UVNlsYtyagOBRaY5hl8sJ+u0Xvb5EDNFwzYZMsP1rNV5sdm
piSdZ+GsQ988WxXyDJEZNTlY+h+7eTftsr/mIPw29JT3vvEe7YA0tUerewgn69E0xC1PjLsZ4ofh
3ud489iY7DmE35v6V2Op2TZmCGuh+mAEiOSJrb3SjxTGB8YyPiN2f43e72h73dPsiZdCjHv9j2/n
UJhY/lrR86TFv0jbCQBgkuUNp2yef3z3DyDzF2hzb9mSfhG64Z9o2nMSHQcVwwukddDmiydpunpm
s7L6rD3/h0F6nTYwQhvZrCbXf7Gi6pw5BEZn7jt2xqvRJy9V7T3PThmIcjo0ZY8uulhcEEy8q5kK
RwbuWF46dKtzLAgCFExy51er5ny1p3vODjlxskMl9ZPmh09xPT7yTruyfn+NOkJ14mvtpkeBYCqL
sxNZTMhuGW0axY6Q7t0cN8EImUc6zbUuLrWKsFib9X92pFCqefcECRH9oa+fG6BZjh+e/Do+Ci0M
Iq9GAhTFX6V+mE3+hsxbiYJ438i9E371G5nptXHE6/Jeg5fZWKwzhT1uRg7Dgv6mR65K6CzM7fkt
UdxDWFU+6khem94/paS3hWZ5ceea36ZLNzCX5+m3sBVBZ3rzFw0mkvR32MKwfvXvwSY9g4TxUC/Z
hCBVsklAi16KDgV+Cgin7wOjxikNoCrTeYZ28MYZImbOdTD9uyHmI4uXR86izDU73Kc8g6aOW8Cf
np2pfJ3yHriS/dkPQLAcVqlx/DJKm6QSVuJOfrarkgFv8dR0DKScP7FNnSumGjFXWX91lvnQnIzj
LvqJh/DBYJ4NEj81QT4aJeLg6dHPHCuAlGiH9Sbe9+0n4u5dLCnB0uYJbPbDY5BCfHDQVuZRz5vP
OdKvTLaOBXwUwTNYr/fNUAloY+WniEc83tqb7s4fvAoqiTL5rb3kSQcjSJzJrRn7i1PVL3H02rXh
vbfcY19pp2bUxpX0vCt62V0vq1s965vSyE9YbSkmnOpSSqww+gzilIdf6rYPdyIJx8tOfubu+ii+
Rn19ttNvMgIOZWq/drP6KQSojiKZnuIOrWTVvDFZprnbLLrlIS7Zx89PXhO9ODZFjRbLNygvqMhs
WtLQIOwolWqtabBSYt/tkdbzTZ3dYqMofaWDg3XyOFccrbkmLkBA294Cj/xouvRqC0YR/8fReew2
jkRR9IsIFDO5FZWTJdmWZW+Itmwzx2L++jmc1QADdLctkVUv3HuuoPzwmUNnuj4s8oQKMumb7wyG
OB+Ls9fTbN0E9U1Xddg2uoEKCBFC6xZHi48064Dn+FCD1ALkXiO7w4c+BntRAeNocvsWCaaDmr9H
jvbJ6mNZW7CEkAADvshYtmf1meFj2M6jTAdbh8Ufq8qRJjb7jNOWPRzFWhW/A9ldRMY5A9w/4I9y
nG7ZR/pVok3AaxwCJJsqL2TCTNhA/pkz7mZRcBVNDn5Nly1LbpOVJZNvzQqXtda9MuVoFhLFzypm
O42/oEQ/mVRe4RI3EReb1sgYHormxa5xA8WSpESFdICEXeVSG+A1wGwllTuQl6pjzFDCKKEqwec+
I2FdtarQPg+WZyDcN2Pq6EKw32pqWdJqTXyLRh8tIdC5WzBu1qYGJ8TKcB4UUtVMKRl6UegjGEmL
a5WidC3tUHpPYVWcssO9iafPWSbSM1YNwnEThiDRE2JObF5CRXq9350EGkj2ATzaNTy2oGZJC+BS
U1jtqnL4NZt2z7aVyW2OC6I+22Z/muUFTMmVm951u4pEqyVbwO+h6V4ZeAFUa6De2TWIGaU5OWkG
pCvayJL2qK2ufoK/PyCEns4j2TCBqhdcaSzJc61Z2BLyWowtoby0qv5SNO4dcgoaeEW/975k9Hnw
Tamum0QlItkVO7386Kzhojn2khZ6ixrx0diMqBR1zJaq0aNaR3jBtHkxYJkiJCgC1QivIB2frkk3
0U3clq0KOBRVxDMJs3hd6Nl3JKhtnIrIGwq5ZRl2IUrysViOugU9NGKLBWwpxCSCcyitCXSK6otM
IGvWiJvhK9EiqizYg9D+btnCbQvEeTxVmsLwtflOqDg8bSj4nsuqW2n4nshzTA+9q19JIXJWlPBi
YybhErvzu+PnJ0gijx6ApBjwHeDtkzJ/c/nSMOzCxsHlFYbq1W7UrUWtzzed/RAmEfOTko8jGNWI
Gig+w6c/pbWPek86QylwkOBxwY0/DisxJG9Ahl+tkoQWPB6/altvXFc7Ncolb+UJFeYuA1QKkyjz
Qr8M1kW3T2uDUri0ybma6SAl78GQmLSKobJ27eY89LnNSD7R2OF31JcVyig0pWh+fSQ7kCDIl7M8
3fWRvbukYGe9cx1m1jXephXrI5z1GpVNWWdcWbExn+fOS+rqCEcrO2A7PtUrhe0867CEsnNRYDV6
UfvMWrau6SJo5I0yWYuMNFzCz4wlL44DrOmR7eIKeVA/0gw7jv+h1mxoSWccMo7XOO2wm3EWzqbG
hT7lZG5YV43FfoQeAhIaNAOIeC+yArqXpskT1oGRoJVEOdESrheO56Cuv6tAI0QPkWydKY/AtVgR
o20u/SjxDHEcoJdz7pgXp6zfzd7dRWxLEFCSz6BqHxYFsFmE7z2b/q7qf9FVY9MZl22i3wOkYZAv
STl8baacxIWOmV6ki1/mgZzmpxFwEgkU95j8wgXnHTx7JiVG1a8K9Cx6mu8VUe51pGCkff8Ys4ZW
d12QpjP8jjH1Ii+cQ0XSkDwgk+GAoMwpzcizx0BDxgOKF7VXSwyk2dvfZiKJeNMnQhka99ypxUtl
2m9Nb9yaejzPEsKK8N+hns88glAXWoNMGtsIssA4+ZyK8h/39YIpBgPsLKG3Be6CuoMsoGzpBjbx
TxViuKSvL8HQ30vCmzCjMIuJxrngnT6zVntUY/Iac1WSEr6VAVslpV47OrBQMWIzTVXjJ85iopGm
2gKPO2uOnEPb2Afk7As3eolbNDJ85nDnxoXiO9paj1NI/dqs+UFt3kwHpmS0lCPiLEfkF3v2yjCp
HkqUd7TAdHMoPeDEzv8dw1lG4pBNZ3QTQQSsrHC2U6ZraBGaAu+VUf7YEeut5qXohn5p59yV4eC8
jgYhwwPrk8zkw6UVYopFHW92NEuOsQy1lECbEtkVni5QuuVqNFiA6/3owtrJ1yhBUehlyosVuP/o
gYNVoJ+yDHcjICTDE9xWmpVvzSieLnQRJCyMyG9Kg/WSETa/fSW/Q/iwKw4KerJBrCmaNHA5xRyD
Fj1sm3jYqBmD5TDuDFCCbLBQ2jjNt5OhWVSVcu8WE5p6Ouxc5OZGBtlnJKlSk45hIRTNyZfXPC/Q
EuousGIxgE9InwrSElAt/qknL8yV2FKG4ia4Lil3E8lgWaOmYEEmvKFp75DmFooG08L32qFYD+0/
tUKYxN03P8TKRjN4v80y29umPGZ1c+qTOIFPN/MvA1TZM1aYUnNhTwDBy+6XQ9PT2npfEhEGKRe2
X6vcup6oBSFt7sPA5pgyEEQHhPOm8Hd3WfGvr6PfWMFxIHEvLadA/YqTbWZmXGNFvgGtMngFRN8F
GDirh2GMo4QXZirgoNhoHhEWheV7HXf/BONjla64zNVLnUIcQlOuAF2oFv7IbZEqOAW79oBY/W3k
FSIJw38qcUdqUg4Ol2N9oWC+mQzk3cHgfAemv2dsZi2zqvqkqdxXvnEXfVufBqjZ87Sx0oRJ57Gq
zXbl0jeRA5/8BRZbFiOirQ/+io4jvC2Ka2myhTZgmDCEJhu1ISdE8T87RXmEdusZrqRSU0/o5m51
Dl53sA5xbrLWVNZ6O/0wUZNLFK6q58hq7ct2W8TjMdfj11oxHE+27nGkc6Lc3jbGPCdJMaSLcT8l
4OQwQGOSauW6tvuTJr+SAKyaq6vXdBifDYSwPJpWtQ8dbCa6tbnmmRA96aQNLLGOvgr1kpA88vxE
XF+6KLzUtf5udfMgthNPmyQOzci5QG2gMjgr7Th6G5XoYoKATlT3rgWIHoNXLfLvOatBY4ruY+m+
tVOLNjxp2PcPF8Uvruy9NsxxV1a0YtP87kd3AFZXo5B3I0Ornv5hdHpGqs6/kLGcTJjI+K89zljZ
w8Uy2M2FDZemH1w0Avs49QlyTK1gX9bx0WfyiT3S/1Gz31K4hE/1hLkOaKcXWbrOx/g76pCCK/ED
h7/tdZqDPqL8tFokFCXqgL5DclWLO4qvS1fS0kqEzqDWVSiaNuNf9yLGDGDtHHXXFu0DAPHIWEX7
QEn+xlpxIwR6es39kShV0dMMp0IrF67hv6SZ9uh4+kqYX6kbrW2SPtQYz2g50zDruP2ZENsqG8LR
frEOVwvW6xFzTRoLo2YWlP8T+VfmcG0F6AFQytO6uHZO1uuKxNi/LCCQqEsQEuJ682J5kSjQtwAq
t6blvpA9dnOCma1WzmZ2+dmr5i7LSdEhDIlkcZkd+14njA7+PS6Jd13hKJvwQwGSey9F/kQ+czfH
KyP6rW8Pe0R3NnTLDoV79Rf1s1jefeap+Hbd8lumydoa28foMIcUPc8k98a7WVfvFVPePg6+hsa/
Gkq4NkpCUyqivGlMwid1516Z2b3tm12233w/TLYaTy0iOmkgnR4CPlJBKrB7IlurTkfb0askGowW
6rLmqE47EtFA9VqAgvWAjJndgL8oUuVNwT+84LPElkxltSo0QRT1eNVInUG6gidC/ygl+ZqDjlJv
Mo2t7h+ifvi2NWp/PV2Hsf+PvM4PZs/7ViWHlShPYK1czUI8mPyScGOJk9HExEeqpJ80VMHdfbDa
lWwpDcSLE+svlvB3BlrEpj4REPGYtEMQ4dRgM8z+KDI/upwbfqjfK4TDjSDLNYkOtvrQ8JDqLDSi
Wlurdr4VjvUskN3q2vidN9XRBxlHjYw+0WKg4PzJrHmATfsz7J1FYeYMNuGfzZVcDKsctkpoH1MS
aWNT7ISpv8w/XCXOau1A3tZ2WGwvCbGEWZUuoXl/aBNMQiZAl3HAOKEApjMJ7FyoXdR6yDXucH9j
723giKBi2Wut8WtA9Jd2/QRkuFMz99pSSoJ4eFNHZ1+bBLQ7BaXNmNBiIN0DescJL0F5A7v+BMHv
UQ+fI7mMQrYJJl0jFj94UPSHXvHTO5gaEpXnUgcXN/spXwum8/4n7CoXjjLpTM4o3yHBn6pgRNs6
IQ0o0VvMAzUrQSeeQIUeZbfhvDu3VsZnza4RNhRGB+XNGch5tyqkIbVUeCVHUrtZW7hZv+1xnWA8
+pE1YVQNoI46MA8uKUTRmexJfmqEgKwGiotf4xvQm+wtUM0/B75hL9qNKpN/RD2wEhPk96JxfQmw
gPuO/lUKjlzVjX700Ma65EbbwhgOhGy8S6ke4onFOqznzuAMY+bZZj5gQPXFDMc/02FX5Q/8OtnZ
DsUnM5GL0Se4fuuTorOmHvz3msdjqsOHVk3mopb+KUB+gLOPo3i8mZFzT0BLM7MQqKwG+zu2zOBg
N9h4yWHCS8qtjv98oWavhl08INO3i8lxSESq+p8nHQ4ERkN5K/3pl/L15PQklv//+wTpuyt5eRMr
ryk46xRwtLqkN5TbIfzIRrdeljbzoCwTe5y7Bd06k+C57kx9jaTRemQMYVheVFkUTXW0tSqFbAXj
zxo+3FnMhiqLgwXkQwg+rYAT4YWG+FeyDrDKnHecCR7Bhy7le77R2+51cKtHJE3AfzFBfCRWnxwc
6a0PUXzAJprQ7tlB/uUr2iLrsjWwOAarUTFucHcPC5YNzB3H/yfoo0KZr0XDv8LmKAKKGkzn3hkz
j2lSRxJPc2moAQy/OmYaaiMQM16YU3rp2cB0mTNMieO7GNgzW5V9KpLh7GJUEcqjd/qKN2pWE5gd
+XjaYpqCdwUbMM626U9T1bMsaWAZI/VoaahIweVHfuUpMsRtlLFj1mY5XMh+YrAvMm+waszziBLA
WWT7H6M5vPo9XRsqqq+OFl21ccQxTVzEjf/NYn5Ra8HHhLwWBDKU5+HdxqhKAgFDb6GEL0Zj3ef3
fxgmA6s0cxNhhzGKzfybtZA3qRVIRTPCVFk5H2p+Jh+Xj7rFeNWiwMPFSMhCPGVHe4odojbZhxIA
5EZxv5ply/EAtbBjhQH0cqv3OD18sMsb+dR6smDjBEvHTN5TgT3wUesHdwLtPstzW5Cz04TBNOc9
gW7yNcYW23LCcRjbqR8KaqCRAzuzmAwUtFFujJygKBhVU1qOKogws2T8OL9YCboi45QX/M1u/NG7
jEdHifHfraYzeLptj4+m49sljIMLWAPhwFtXTB9xVr4XYNgWLUYgRPMd8Y88itmQo5wmhMPOtJsr
9bWI2LpmiH+91tQYEfbRpi2VD9x3W0NUCPurv9hV/xoe1tKJ77lqPcZ5vctkCgNfgzBdfTdMeRtj
ojeicx2garbLdxWCq3uaGu2G2/sJgoa9fl8TngIxUMdY1lbUyVEDZmBKf2CuJSAxdIZe8oX1xI1Y
sZsY2zMT1EvmM18tEptWUUVPXFi/TZd9MYzcGclwUA1aXdcpdvT/ZMDn35bAGCmDt9G17kTber3i
PJuCOnBCd5K43AnUE95gKTe7YAs9hFcNiL7tS84mE0NZi4FezQ+o/bgajXU+IHQ11PzDzP3v1s3X
gbu3guAzDOwTBGXY0VB3UDfFZ8NmrJiOaMexSRGJpO1VM+TAjjqUBEBCIoC4pslyRrxPTYQzC6qU
OYbLMJ1YKV16wI+81PG3TNql08J/GrjdADpiemfqhl6CYYs5FqciqN/L1n3KtqXbFJ9OhqzCRWLX
kMyt6wwcHRSfqdof7dp4xpHxIaz8GOG6JTm7WUzz/NsqeF3GmqgXYg+8omZF07urunWe9Sh/+Pk3
WU3GkRAtGV1l9gfjDQJqt46bsmXuO6wKq2IfXIBuwK/3MQC0IRjSIjPIUTLOJEmGb6Hq19ysZ4Y1
e5qQU8ClXVNjfCk9hPLMz3dx2hBMZOH58tkJMM2SixJqqefjPuMPybJ+jlLc6l57z9RfoyAGK2le
0rL7MWkAluTK/pBftjNYi88rUF9WX3TT/QKcMM/TKxgXNFF2m3B4N8yJ0AmmzhXyPWMkvX1aVvJg
1BNnKKo7vGGYCs2Fwk8EO+qap9qXX5Fdonf/Ipo2oWEccDRCfeepdx1jgbYs9eSDplk5I2YV2b6W
ZEBgybqi3ta8QcuO9aCvcbt4IrTqVc8QdQVs5kbOxp/hNK94HHaRYb7xj3+zL6SvNMSyRQeiI4HV
Qt1j/mbALhAKH80znWrCpM0XVvPkw3XGvzEm0p1EoeCMYgtrbdWAdI5eMqXrPKGzuCCQPDpaI2M5
HRL3IpP9jyvluRL2podWszBbTkgezogfeQz8P6w84/RPU+cBTrVV2LOiWxkfDE8I7G2qpZYouzzQ
uSHT6c+K/Xs1Ww3j6gO9EV+upX+6xmtr2tvJUjPA5/aAHcX6qV4R4/zziRdDfYZOo/fH3RwkzISu
mmbZS0nJSfpOBMk8baePCHVZ345HvVMtxvTV6JkyxWfMl9H69gN119HAS+xFb+41nRiikJvICtHl
VcqZ18xrIlX5CNiAeyGJb6CJEVclBVoirWFJB3SSx6utXkC6UypErB8x/R/tpH60anZ3imELH0dJ
jlliDTADxCNpZ10K7fQSpYqLhjDxUr/cx/GASlfleMihSXmZ6ZBSgHzB+JM1rkGf0MgsTtkpUL7I
yQWThauiT8mkawRO7XgbDoytLWH7KyWRrDJi/Asjos8A5YQSZF9pLk+2ryDDdPuMbwvMcwoJJeYL
LeEIUFVQfg517aKzahcN+9cgpz2FnsyEjTGwkWoglpF+cpeO65gLuWsTdCsMi7w4UB6kulxrPR9W
pV/R081Lrb0qtRs1HEStnl8x0JaWGV0xBz8cjH+rIUSI0tItKBMgi9kUI9kXLWM9XxbRTTVIEisy
7YdYsYuCbZnP31q3MjwwHq7QxXWPZjIOtng0loI5Uvr2whyuwcDhj7B3laRzDGrt1TFD/tyAodM6
xUN1y/0oqJJ6A7CC5qjPaTJAL4W3nHw/RbrXwZgD0AZXWWSW+uMn5asTt5YXxPaPo8GqsmKw0Kab
wvgJ3oCtfmJAPTh2OxEyTPSOahmeWShYEEklXYQsiMzSaHZBm/5Y1lbNmEl3SXoSPjonOVBokz7+
hQZVLFkDVMYxjkWPMJ3MYpN4sKWZjS+NTeATGubv3gRnm4poXaX09RE3fKt1AQ2TPPNxEOCMsrqC
IbHiqIH3V+WY0OZIQVt7ze2oXNUiPU1sP5AOEFAUxPm7bgEAHhyyn5Tq7GDsngM8v6xev5JYeHIE
c6rYxBVlC+Wrt4y/zqXbM0KkxBl79Yh9HJ81tRcppUju+/PIUFPOk1pbkTTMkwBwbyC9kFqFTEq5
Bol/UDsLfhOmoGygeopEQUbZFL8xdkacArVqsj4mMb1Gpf4Fw+C7qcMr1IE3oUbv7Joa/L3RMyBh
F5Md5/74ymROXWDoczwnU16Jh/UyIbFS9PX7MDODiSVDxeX8DtzxdYZEccx93jsCN7PGUpe5zXWI
3vTWOzvTkKsoZ2+puyy9y1JdhXh0hIFXMukuFjfCgkFMvKjkVQzMEmsGyZ4u01NJUVw2EwgGghKo
W0HW4bWC8zVTyXrf4FMbeAsAlyO2YtaTs9Vir8E2QdL5yQqdnS+Dl4AVNUddxKygNu8Ft6Nokhef
pY5VU0gYE91HZ8IHIjZ9PUa2tiwEY1aeYO4G4o2G4pk4/U8GiP4cn1PGm0s24Mq7lcGdiJBI/ysM
tlJDsapto70LbVQYO5OC5oI9sI182vg85kqPuKgNjO1gOXsnkGKfWyh5Sqc/cDbualkhNUs+mon+
uU8Y6Bt5Hns5d0CSWNmVxKtko47Gq0qru+oGTV8ZAnV6kDIDCJUAOFgYOys9jYgm4G07UFti+xZ1
Bbl7vPsu3hyDhemGCbmytJDF0DI168YiFkzVmZPUFWcf+YzJKkU8u24IyV5W4ZR5uIE5q6R9RehE
6ryI+jXHs+01aKIX4Qy2U0T74U5s5psoX5fIsHflkK2wf8bfelgehpziPERuspaaM70pmZFtlfzs
TymreI3aSVpuCtCJc6i0xGayqo1hMfJJ7B8xZYcU7v0yqXRcT42M2Db4zEwQdO2a+B6yKYER5CUt
AaokCf6GZs/86+JMrXpkMor5r8HkI+Y3N4/4pwdjFxThhxKrN2h85Up39EenGGuno45zSR9bYAPr
llXKngJ4ONdUGr8XU/lkq5ntdN2/I/5Z+SYNivFQK6q7SNYvbR8BkCM8IWTjk0bBV0ZCCvA/pMxY
xvVEcqpHOyvChkdXBNLf2CVWwFtRRIA7i/E1ghagT/oeI89HJYKvWrMP1ay4rmdpgKz97ahj2NSK
fm0PKcQUaFLLkCJvadfpsUFYqDGn7LG7cXNVxlLjN6ynvY4cKXxmmnZC/W+woZw+eOQvFV27Wg3o
UsmxUBhU15pyUmnHVHIGGGeoLHtycAJh+AhHsAQM+aalOqCVycZqWVVUBdHAGKv/cwDPxFKhCwEK
OtnU5lDiGBigoF5MrvarlMAPG3aZi7Abj5Ew9s7EZFmJlc9AxS/R6O4natec8ApGjInJyz1q/iPt
FP+16PXG6/SG7Djy3EgtD9j3tqxhwogrb9VozrG3KMmMOtunhs4cJkAXYBU3TGxfJnW+MWG7iko0
W3byXSQmq0zHP5uwK1Bvv9eucptXfVGuvgjkUSo4hY4NItkbazOYkLi7xjX3Qaho7jGYHeN2kH4x
G81ZlrUMgknvHr+rDCwEpmwvOCNj9Xco+oZJfKZ6zGZF758JdtLJLbaQns+V3ruHKCS9rijU2QDf
MDPo9KPS6F+jyQU1ZkA/fMFSPTI28MZ2naZRfQYr1DnfRq6zTGwrb44FQJ3BedcrWb6KuurfFMy+
Z0GcuEuhUtBrk07oYmmDkzjlSGCpsh8YNlXEgBCeEgcsVm2cCfEl0cGYNgwysUYBomI90B5xmy6v
RhVkS2oWEmIEO8jOKn/rljWEMzBXJkP3Ww1qr4ntD2wk5TpU8svYB0e+MyqwBm1VNFViZU09xf1g
fs5DX267XRtjQcz4+SPH3ubTHs6hvYKj+uuW7k1K+6zn8/ddGS+wLIiGUeVlHE88SXNn4LJRazmp
QAgsNJRWodv+Mx6xaN6xv3HTOxxgqht+RgNeFt83f5IWYa1l2MvXPCXMfWp4uvE2/2i6sTIwSRAJ
btxCPucxbC92VAxeZMmDrgJY4mtmmhEm2GivUmVOysR72k2DdhOdszImf1up5bfTEbBoK9lpIt5W
K6kucIwtiZ9c92XEtR2+O3Nw41Df004+zYSKCuwX5gxr20TinqK9X4o8e2kKkh5sWahzIoa+cLJR
5SQXx3KhpO52iNjQgwDgwJZEUpjyHaXja+USkJFrr5GjsruKu580IEZvoCPEbQPbh6bKSDe2Sb/U
jrD+1HD45Jm7D4PyqTfsCMNggmEQL5DF7CRsK7ZlcPpGwAjav6bXjlL5dKrWXJshbMUW9X+sVZsK
dJmRlls97B/JkKLkUoHVeFDkf12nfNhSgibjJuiSW8D+nWb5Vcl87vbAOIpg2NBlJYgBcbnpYviY
UvQes8S0V11mYj4k1O7Tr5ajkr9Nkp/NJzExrr79Mb0mjrYPkQLGofYy6Ng1bG2UuCTqt7Zkm/W/
27Dq2pVWBO89r6/pdMgfYaxNX2qgfrixe9INxuS6NfvolSfosnlASTxab73VIWX+1IpXX8nutM0/
LWqipTC1N14KPqqxMVcliVBJ+qvGuDeT2U3sWNw7iLAhMK/zKSe4iZtpEiiwsMtSibgIwIymuo99
tsTVGzJuCt4oyjAyIOKcOkqz2Zk/pWKhkBC69VX7mCvFsY/Nk+waKBrNtzEda7AfQSL/UBOUm6pg
IIBrBcibw30U4PUK9IYRV0FlrfHygdbcpXYRr4JyelF5Vsze7Ne0kbvQGiHMzC5OgOweRywIyqHb
9AM611iQ8FEp/YYIkxKEU3WaoPi68fitj7R9GqwvLBXuD6osBOWMuFHxgCa0w58wM+FpKOdW7Wu6
ovgHBhVnsjYd1FE+q9Bol0pSHwbiBHeufksUF2eQe0ul8S+t+nDVgUlWyZGoAlLySgp0iQJnQakh
PR0sTliNAzLyfg9n4Afz4V5JfahTITSkrPtyDNdYxda4cnTVg59Lh5WHp1g45qJqL1OuTjTq7Us8
dP+GdJRHv6sueZAUy7QKN0FfsDFK3SWDxFDYCRa12WHazEOzfmWGPhN9w9VXc+BmNkxrfpe7SsDH
whgwwIavru88LT0/wke6GCl2s6b0abHlJmPG4vEnikXvOndfZaNDopsNWsI3tXiljdrkAX7edd34
0XQJ0KjEOQSsJfZFr61TlxDDrh6fMmlek7LE+dEx9kaHGjPoeNpzlFwQ1howC7hVcca81GAdHxVM
77I5scos0UwEZoeOE/XN6J4ncA6E24kbnC/J6trIVypdtGnSJxHIPo8OzBTSXmrwP8pmBBWel17T
Ki+BXk5LP5sYqvkDmzpGJrHL3Krv3yaz3vq66JYB7cVOJAlCApzeJcylUNyLtPodcVKNaXRhf1ta
KEQ0wwSqNO06F+EJdrrc0iKvtue2ePRLoDrrQLBPjgn8Ink6uIeFvJVNCmOOnJnl4F/jvv5XZ2DO
ptKcQwgXIuv5gieVqXL9TN30p++cWRce7iooR4igCNzhwUCt0cKLbA4+lIO6Plnp8KhLzlOTItez
bPcTnekKqA+zYEbnlAGcmzGTSN2Zpq0rX5TjFLTho1RucTDcTchTbA7dlagwTRlaYc31/dJLRj8n
URbXiWx4Ed3aPabdwD8fWAfUevhP7WNIKYo0EUatT6AIP3bwUprmzYZaQOci/pIR/hlD44Dz28CB
xaqaaLaANwrfK1scq/yG6JCtXMvpFluzKl/qJKuhO6ntysRbGkbpVxN3JwW6yBIfJqs5fTjyq/WM
13rUM4z9qakvowpWcEw6piS6TyJfzaHDHZvWGM3oxe7SUn/VpnwJI0U/CF1OzDACYIfuylXoN7rM
B80V1hjq00dpffKwX0CntPP+fE23Qufe0zDKV5vR7yLrEUVFAjJo3oxsrp0lG6f3geH93J5pXo6r
ISaCT0HWgT60pDNx+RDbGi/TwGWiikNCBO6QDxngIdRarnT47oltUiLXXXcxXVYzzqqCgyaBqxWY
E7ZuvJqMUV+5lbwX4QAv4qMxx3ybhQhc+9beNoHdrkZR3iu3wBbdI0qP+RY6vcxWCfrhtTkADWD4
PfSM3EkIr7wavcKiE/3OmgI28eqZ5fq4ZNK2USImOD1TC6HoK1Kp86VSGVc6jXfCEpt1gYwJM+1Z
tbD+yvQNvP1EloVPAHf2lxUpmU/jsUn173Gq9kwPtgYqj0VquQ+910DP1gd+6n9M8WcSLLOHPmIN
1OXNOpVgufuSEzM1FJS/GQSEznyaDr3IoKWXMQJcQD6Q2aj7RktjyBK6jeDLxbHJAEkxLtXIjUCd
h/Qkjj+dmpgRYoORWLkuWBwGacVZxR+7HNPyX2jzNrV113tFAdRsGLONkSmodUraK0UDoOT/hVWy
VbFKklmP0CrqgFmWgTWDKS1PY14rWqJ8TYvtW9h7esrwVxENYtDRZSqmqTCW2M0LBtdg/TsahSxk
+OLgFyqStyijCTSN8bcRrOkSthg9OJmlzBC7ExJ6S213XQfoB0dlGDYjGjOovQ1dFuRNNW7nKpZb
LjH0dYsU29P0Olxa82oN1cunNhzRyMxsbsLoc1aWXqARatmdVcgeGNn57K2GJVmGOVwiSQxq5yzD
9tr5VoY1zUZkQCZPHrZvGsptyaHrQZcTrCrrK13559BEv/qIPQpBa6lRv4xmhjSpmjZN5EyLNNM3
QI+1d3dZouFA6CwEdBYagCri2+r99laM+YvG5vAtaPGWFAnyWok+YhV2lkv0ezwiZZYXu7AhAuvi
bil6w7YUlnUStrAnR8V9hUFzGzSt3kMxxzYXJ+wI5fQZDj6BKyzO56Yt2bsGkjO7Zb9G2zZAHJW8
wCUk5gUuhSdCJhLne9q1Qka0ZT5DeUoIwSM5zuJey8obz2Te6DUdwi0Q/iIB8ca4uQgY4+lOsZVK
85ZTSaqdeNcgVXvW7Ddj1/GaYimy4fdTR/Ho2AhwgzE4Mqmgj2iTdjVVw44jyMV9Mt3o+rygKZ8h
IZdrrkpzJXg6FzaqHQQmrG/3XbRnv5BvHaTzNE9wdQRFn2oc0K7CcXNygMvsjGEp3sBLBEtFz/HN
5/yVanvqlFrsfJJ4UemXh9Lt/EuT2uA1dEAeYbdFbL9FOOBSgZV3oZiXxu6OFUE9Uc14P5DquWyT
q2mjqBzofNsiSb2pJSO3C97qQn9lobcK7Nj1ukx+qu2n2w9P4Bslz7K89OCIcMiGJpI0lstxidSN
wi1agnb5aRsYdwF0JJFbi85iM4/xdmt11r80z7Rj4iS/uWKsckDki5jbhtKm34HcnsMm49K+j1Hx
hb6TsTx7WlLxeJDKfjx0tn3o0Qzrcb8n8pQjjkFcZhkkVJr+wbRKFJoTSO6C0mZUEDYGdX6lRzgi
zis70sHia23lEbJfsVeMGSjAtHAe0aBCdr4Ll/4mjGv4pox0Lct85raWbrteHkGnsNCzMCLLRvsu
TSACInn7j7szW24c2bLsr/QP4BrcMfcjR5EUKVGiRCleYJJCwjw5Znx9LUR1ld1URkeaVb/1S2Za
hFIkQcDdzzl7rz1wV3BgZVPAHLoJuw4v28z9H52Nb9bcV3ckhb4MQXdwQ4EOAfme1jdPXdo813r4
2hO5kekahpjI2NmhkGsv3BtNAjoGFS0BZ9mb1A0IRDQYLWVYwNfce00B8Y9M9tuAdHE9LLd5wTpS
ucaDnFmEXUpgHiND8Jdyjh+g0Tewza81pJlwdh3G2fTR1hkEfr1o1q6lMdM1EnNlE89t/ITASsvQ
9rYsbPkyI/qcM29LC6jjfrXFo2Oy1EYBgw3uuMlCQ1QaBI/JgOFfg+9ipL5eBxpSExpLYNleAJ04
GK08Oimi3kFX3uhzUlVk+elN7mKI0vH9R0lfXr3kGbfcrrCbWyNz+xUFttjanvslPO0RPAt6gIDZ
HhDWAF0fhu+eewmFvDNgXZbXwDDqVRNtJ51dmBPQsEboE920sY/3jFMihl9msPgsliqLnt3QebLP
HirvYbTEavLDgyjEoRXNXrOmDqiyvuW2rVY2BhVAd623qRyDWIX4owzyapPrxg+mBdlD2kburhYe
rQ1Vx2d/qLOb1MqmjZ3pLONa5xxxAN/agCCPnQ5PfmRtWbKiHus2DM4GnXPQAi3WG9eAIFM529zT
7iJb9beEIr8nmCBPyVAk1xqd1jhN9l5rxUcZx+Lc1kx8kk63trHPSM43lb1uPYyBXlW8aCCjboj7
SE7QoLtbYGlQLiDblaFTPCJR7VfwG5GeuBO6J46/Kx3C8NZr7C2NWIH2U1GO4o4ns34yNmEvAcdl
EQdLa9zp6bhzjAkcay80DMuaRtTtbeA05rkbfTSus7RD86Jik8adg2wH93ukxmctjMw92t4SZarV
PrfkOEbOx5AZ5obt4xHNCs/XFGVHvLKnoanbdaAi62zRCC+FdU2RuR5CDC0NHTBdQT3hD+qzUC/x
lOyGssW3qU/mOsE0sUzB1j1jHcQN09hq6+hi6emoomDvK84KfXSTtXRP82wI1kaDXmEqM6AptTSe
yjy88VLrxDgiIxnYYHA3zP+p8LptauEQKjci8ndjs7savtzXvvU09nX3HFfk8EaCW8/z2+yiczzx
zCG87YOp3Ro8/pxdbeCDHWCslcGWvNaZgC6E6uO7SGk/I6s594PP4b5uyieos/1qQhq7lQA7uKhT
fdMUeb0fCZ1nX5bjD+D/6yTvrOc+1G/pWOHTzFOkVF136Xkkce33LsdlOe4HG67aUMZrxUFgFVbg
0rzKQB7d+7faKNFI44FMhd0CzBQXz6jCJwddj/AC4ynMk3s3GT/LqZaQ8FlbnRJFTKAca502lMjY
pcYlmwMdVpHRT84Ip2ZyfeM1bTwr5HhUWlETI1K2J6MZ3weWuNh8Za7fMZqJzSeVYl80XiZa169N
7sKSUMwXpJa+Bp7/aJfl+FLU6E6aPPCPeIy0rgcp15ZP6EedQ9LjWBcOFKyuQX7bYdlui9G9oExO
XxxReHcBz9TWjOZRY4PNwqCSQGKmbeipK+i9ab9vm65fFZp6QBnEloLkcR/Fw7A3OYLxCaZpM5pl
fSP8pLtFfLGNWte4NUbz4HromUp2pzNNQRP5RH0vki6EEkwKct9oSDPqNH6x1bXMaXxUA1Ei8z+q
CdWHTqsZddR4sCYvfrIdkPZNfnB5DLQEVnAZ9/WVcVe8qLXA3mntNDyqck4CQgEVjCj+0e1nH9Rj
yySe8h9iyvM1yjSULyj9y65zH4aJN9za4qr3OqbKscv2nBbzfW0mGEeKEotApaut5jGjSMe4AO2Q
vccIqu46+Gm5m09vTECGVc+NuvbdwlrmGikdcE7KF0uQaWqLsiIqwz7mc6eYYZPapyNLRFfCY3Yy
kpnSfnyZO2U4ODat09WHznR+1GUjfpIYucaNCkeizbCJtdOTMWFGRw2wqhNA7qRUmz0n1Mka2DoM
7L2aa6Py1g5djfszQ3CtOS1MZRAbjtGkX6FMH4jACd9qD8WdkzYDQdA8FaqYoOO4cF8MH9PASKbD
Buj1cwSg8thOynkYNWdrOS5HZzm0W+njNbaq2XcXCj+8lXbSIBD3vypDeneV1uTbZOJZ6admFwG+
vMqcxoUV+0fTt8zHpq2Z2tF0/+D2xe6JCgd35r0skJkbuD85MUXxwbEyerNtm7JMKzjFWC+9atCW
omdqVo29ti7hlu5cbd/bD5E/yQ/LnBAHCQYpmtMgZIUQuXbEuO2aonsMw/PU4R2MTd05NHR6vXo4
+XqhP2bTYwKR+wk3V/QEtqzvzlqFfDbgRLlpeu8nFFZ9PbkmB+WqFkeRdS901eadMGDiGRuUv0LP
VwSqnkKmQudQKfuEgnVljY5+bxlTcDKKfumkc9CciTd0a+T6m4zedDusYPaYd3XoPfQmK6+ll/IW
Gb1Y6VHlgmTinRYEiCO9JhSlMKJu46YRcyl7Hkb28VLDTwp3xV/IsK22RAs8UYOY2zbDUGtR6DIA
vXGD8HbUdVSBuhIrjQbs0ijhDoxZxI7YsDeLynmMAgZ8ZMmAfmCns8MNn5EZtJtYKwujvZ3W2arP
kmnHeOms6TanBlfgp2lWesmv8BCdb+12OsBcJSvHWP6KdPv/NubRswWRc//3mMfHt7x5+1/Lt+ZN
RfnbXxIe//N//a+ER/dfBtccNZRNbK6QZD/+V8Cj8S+6oqblEXRqCl1YRBr+d8Cj9S86SLogXdky
HcM2iOesi7YJCYaU3r8M05WG53qu7SK8EP9vAY/CcXVdGKaO+EjK77munl1GU9lH2Sq2ygZiDAna
PjJvgQ40m0h4IrahLkF+ODXHy5iWfTQ576NWcU3+++r9LuDxWxirac/vw3Os+aPpNg2Ib4F/RmWD
uW0JFrACbG6ILOjSA5fCfRO0KINZZzn++sTPVXcuOnWru/zDO/iWav3rHXCtUd8atmno4luotBsY
NK+CJl3lxYjsSvD8ggqhXlMX2jOAqDSE7HpjLulSrKshFv/5iHwM/zv4LH5zCb6FWs+vD/+Y6tWg
AJYI475dgbbnwCs7mN4Dw04DIDIn3Uc/8j5Lrfiwsgrve3z984fm9vtrrOac/qoLqds6tyFys2+v
qaWqbyZqLtewf+gJtieoRj+SSX39+XXmeM6/xHcKz7McT1qUla7BK/71daza0sGSTTT+ZUMhO2yS
uLlgw912WRT+Q3qkmLNr//JiUhe2gQXC0A3wat63D1Whq/YrRTO497o9PFFwJ9EV7/cm6X7AcWgW
vm0jpuC85V7g3MIEPg0tNfifP7L82x3N2/A8V7iwYz3TcL5FWIrOIhnCiskC07wAsozz0jvOJu5K
uebcDlBt4k5Kc3CDjb2oCnufKed+aIe7Wkf8F8zHgTA6FGOyzTXj0dF0LCUuWg3nxsudfwj9/Nt9
IHWpm7YkVZYeoiW/3fs0qZFyofllMDPf4Jb36dNW1qfi8c8X5XevwyIIC0E6jJnmvNt/zxb1R7BP
naWRqkODfJE0CFhRLlD/O9BY/vxS4jfX3zR1g9WT+477/Nv1DwJyCUSalRxjtG2kkpX4SW15TFDj
0GwhYfkmDoKrLptj26l/WEz+9ixzNVnUpcH1xIX/PS4cyMiETyUvVyOKGY78uAwO1CNW3F6cFv+L
W9vnP39crt/fb/t5CSGvd76wUn67thnKMRorKQIRItPKBiV1QkaXwEq9bUPIeKKMdoO2rxrvHPQj
gUS5BOfm3zhNs5ss6KkOWwCTQw3mgP9eo0zD0gkxVnPyWwB0qC6K57ECrC7zptzYYVQvnRDznRhu
XSVeGoW7qOBw1tUUaUkhr3yxN2nm3mp9e2sXNnShiKcsBjdAh658JmaG0J6AsAt8SSlgA+x2vSR4
qQIbb8/U/GhseqBo6hgwT79Fk7S2VXNTjHhzLMNNdpOvbcycaNNZIu6bw45xobmaoOX7WXrMvKAl
zDEgMszuJRM/8wHIwhptGb5cLeJN1PwxpiFv2+mZh92kQdvg9+UGLAjaFVqPfbFSCk5LRCBdna+G
JB3XQZ1hMSc3cUTB7uoVw9uRmrFsOOpJmNNkXRSrSae6950Yitt4a8mcZJf+Kf1lZRs/dHKhuqC9
EH4FekqDIWybqE2r/iAn8g5ruiSLFtIKuES8CI71FjfqgpGIY7izJ3cKoNZPKilIWKgtRdwz/mku
SvtFfVDPUe5fQp1TuNSg6JErY6NzGWE8LmzQVBQ0NmFMoHIr2PZS0GxD5eZ4xTNB4IAKplOLuDek
C73Je/9BDfE+1bO7CLhfloMT6g2UAi5SbUb3frxBl0/SmnFjWwwuzKEe8E1UX5ZbQPhqok0/xxMB
+L9COtsqw721q5GATf/ObrVtjMWaCtzZCUSSC7JrXu3a2wi0gnVtVzd2FpwsU2fc6zWrDv3CLi4Z
IeR5eZQiAc6bPZgCvtE4gkptT33BIFO42E/0igyxwHwHwYDpK6bRyPiu1nQXEpuOH7/dV1VI3Wm/
epN5r5X3Xv/G1L1ZGBl2zmHKMeSJDS37BahvJmMu0+B8H5EYsXFtCfDCO5VuRveeLKNNU6ql7MWR
PIMtCtglHdc7PmerM07UdhN2AIJb7zLH27oq37mCx7OJrEtZnnNzQKJEbCXTavTMOWnOteY9MdAp
Gc1otKrpyXhFNSAuaSR9Ttta2zkdws4TT1khTimeL6Ir1Y+2nXEnRB9gQV7KOrwq230v6+oyrzL9
MKu44vuuSiRTJX7KMcDdBwzWRhQnQCP4h+2jepEoc2A73+uJi6QU8th2HlgNvTjgorAOimI69q3N
OABN0WMbyBtTvdiiiBQILQpnfOmL6LmoOTzhtbrmKroCCbkHC2UubLBq/T/sWeI3mwkzYW44l83V
trxvmeCJq+mI/6imS9O+T5BdV2H53rtL4GnH3BNXt4qvzqwEmb+cQfMvCukkD9YG7+gFHPg/rMC/
ezvS9djXLB4izlN/3dvw5I6xJREI+x62dhHynKFhbpaFU/7DK82/6dsBx+bWtwzPthik299Wemk3
iGhM8ivdDDc1lgwifAbv888bym+2MEoQS8x1gcMJcf64/xYD3gojSxK/K1ZdGl0DEoGNyr+LDJLI
YUn55TYp5c3/5BWpeLh+OsfFbxu2igzC1IsWqrDzoCMdsQfvbDr9XTk4zxAsPzugBP+DVxSUX45l
uRwZ54D3f/uMfHrQLi6fUWIjKHjiy0rfNjpKGBXLB4zgNV6X6fbPL/q7gwkTU+nxBbIhye/Z5oja
4kkLBWnQPdLrBFV/0JdPGWOVFlwYWyJTnGCPZf4SFvYpypJ/KDTm8++328dBYmfr5DTbzt++WY/N
IUHtUq4UwaqL0a73MZ5yr+8OGs3CVeq7//DF/ubJcCRH4blipTr+fiC3Ea7rjmC1CHJmPQYdiw2K
gEvEQX3352v7m1dyLZ1uLr9Pmt73JUG2CDlospVYS4c7GY93Cel0xOphOP3zC4m/VYsSFRMfyub1
WILM+e//7dZxKisocDHj+MnI3GsRyJCoCur3ifPKGuvJjTPDLUZaYhEW+j+/+G8ezbkvIMx54TOo
m//62pLWNXYOm85gJR8i40I5ewMjae8O0Vfmj4glk+T055c03V/1519uG4sus8t9Y1i0CfTvCwK0
aIaluT6uyAJ8VHMuQUDvcZqTCkwiCxqiC4ROhkEFdcsm1CCxSDdI55wDa048KJEgtUQgKJMshJZQ
BDR8mECD7iJzOrwjqI5OZMYhI/llRZoPyszMOquXMRVMQkVXbJKiCxlAy7e41+8S3bsac0IDW6ok
oETdRydmrx5Wfu2HS6TDGBtHryeaKbpRQXmTO3D/vAnAQIkq2YtO1pwNETLSXZrERWRzbkQ0J0ho
xYC4ikwJY06XaIiZEMRNsD1r5zT9qO+qOYuimFMparLHUsjdxBC/OtSZiwOqdyiVc5qFOedahARc
5LO115kzLyLCL3JCMJw5DSN0B4b5NXuUweQ0T+8VwRkYGt9sw9w2JQ1WZ87W8AnZsAowS0V/EnP4
xpzCYdTkMM25HG2oo/kDOju07iYkukPv6ZnX0MhjL/js+oIwtCA/JxXnmLzLd7bX/CzHaaf8d9I7
bj3RJ0srj95QB6dbgeP1QMQr1Hlt0o4yKrFDBCgfHBV9zNS0hqjTLxDv+NEehhjVFl0FD8/BWF0y
V4cji1gHw1ggt5XX54fWaz8pf425Ba5uIBQYx7om0yzvhXlvd8SKqq6rH1LOpHXd6ct+9LNH3Zx/
kSDwJ4yGYWN4bX8sNaO+6W1PoEaKHxhnFkcv8a2Vr2fui+c2hz4YoweJYgwBi3WHJkm8MhodqLZE
e7YDyIzCF2vK8W7rsz5c5+AEadKTzxuUesrv1pnl1GfZMlkZx+xuDhDdjkXZveCcerK9osQX48kz
9udFZBi7SGgx1F893WRjycnCHOJXt4uQz81qPcduUJRk5p2dM9GMEv1a4YNXanYaapyLM60fHvuR
3C6kuDsP/5wlpYbREebUNIeb58DQFprmvFTTcBsoICHkkgkfwY/4LI38B2L5jquFqiiRyNw8Bhmk
AjjLMQKcWjLn0TGnceYJHmIYLwzWKv7I84kZRMHfBfWnBI6CwYElq0cQTYP47GsC4gjiBD3FAAWY
7qkkOXPtZkzbjZHD3dAy1hD3qW8/0UzGhd3v/ERdCWoxmIy5+wo2XGKCamyH/Ww5KaVa1SMqzIjH
Q1g51rPms8j90+wwnBFinjbcx+VwkoHaNT1nyDZ77SOgRLZ+Oxr+pRfDeyxBhsHTS4dmG5VEjZfI
xz1rW2n+vpVguuoacGJfnlzdQPozKxJr1d/LbLh3vOrcfnWh9uoF3qWM9I0C5SPzjnLWgEVWoJwq
hns97D4D7IJqRIdeDScI5TmTtSzT71EmDhwb6fDsfUvtaiatkRxRkml7XfUnsnGX9FGqJXgeVCYL
j59B4HKfVuV1/kwMJjalb0W3SqKA8jo0xBBu9yQ2bgvpvI6+uHGAvOf1QxiNqxRvAOYzzGoK/LLI
m4PuBj7KkiBe15Qald2T8A4W2vJeaykfWg/kRVoeQo+evj69z7+29GYGvLHyjf4eWd2uG9QuZJFw
a++VDsm7Y2k3un8osmqFwEg8xNl0ElVxjRg+yRxVie/OOYcPNVLb0a92sdMeSsZmCAxOVLPbXK9v
Unzjednfa4Z3oVraMnZ/Arl3k4mjVk73/KvWtMOM6Zx/W5dW18iz14Gurajodok3bSKFScDLu5Mf
0FqYr6pvRgdpVGukFbdm6V5sb7hPRPI239zKrK5SqB0in61lmQ9CItjAt3IyzJ0Wj/dkb1yFj7m2
phLsy/40v1kZcjsB5SZEh4ver3AioEm0NroMniwPx4kkh7EUt1MZorhBDzia71G9IUqUYqj9RA5o
Q1hngTGstUr1O0zxr78+aOyhqJkdWRhL7lGYMCM3obTo0acZF0/mON6YLgoEs3pt0FOoXC+3hldf
TTfega55CoZUW4eF+TnI+iEKYUabtblLA2r/tjI+o4zzJ7c1QLXp2CbyPcjV1Qa9PNX6STPtLWl4
qFUKgM5sYn3jUc4E+ioTzqppQmpNwAMkfh3qEOZ4Aiw3M14AEAbYR+dscGpgPXR/uiMjUEz0JhIM
YGloGAYxQgX2hm3iDcj4ulGQ+3AwNf0hieFClURIy/gu11BtZPm1ivQfE4y0Wht/RK6/SgZ0ycYh
hBnx2GopCHgrBqM6Z+AclM+20gv8KtDwj21z7lpVbzgwXHsUPRndBOVFDhZdu9rYpg/GwlO0VvDE
WJ4WMAWeIEiP7IzWhgBCTOXhEwzQB84nmLsxucV1d2phZLnkWC2wceA9sIefqU/QhE34LEyLCkwf
6+SYG8kqya/I37RlWefXvqYojjGUmB0lP5PtF1l7TB1y/4c36LeV08xIQviuPHsW9ue9hLrRmRow
Oi8ymSUWP0yPWB0zsO7xAL0FSfkU6N7jELFyaRrfjEd+ZnQmmdDCPd6GLFV46Ax7FURCrWkLI6Lb
4UafseaLwXL1jSE7jP/tXh/QBxjgPu+91EMYDltGTBhiGsUj55BLBvL9BdDSSqXwsmKGFbOZCPx5
MuSHX0VnkBggthhJUkDFbwKKH12zaYOsPeKnkz2S7lVpIbHyYyJ8kQWTcsXy0fLrulTD/hn3d4pO
TXb7awqjvBC41Yun54epKX74DVFrqJyHifo2qS3QurxFI8eYBsfj4HSAIu0o5GJiXVtC218AAFR7
Y4YXtGnw7GhbTYO9nvK96A1J4yVJBUhGnBUeYeT7LnnuuadYRNMbUah3BONvgbK/XNl8CvI6G43m
T5PmPxI3PPgQcwjL2dZl9FFBe9qFKEAclMKcdD4IViEm2kSjyowdCwADpflF+7fJx6FLWjg5WD6W
hcn8mkPJF5hVlm5CbxEIRkZTJ8IznoEKKjEIyFub0xoK525cmbF8tn0Xu78DKNm/8Bgc7CjZIEGb
05oJT/PJfnbNa8MwGIZMnC1rDOStj43VVEjPhvDnkAKIfBqH7q7y+QjmtHMTseNMjXzMfSXT4ugp
oK8dlTdmOy0+I2skIbh4UkyAvaRxqR01lDM2LcuKwf+iqzTw81gT8GniWir4L2EigR1Sbx3azW50
FMkB9aGJaypMjNyFJl/6qrnrO+c1aN3XKWOLpw+exiR6JxhxgF9E0kKbrLSHdGapTNDr1IBayJic
FWdHiqzkPSjrd7dsfirOKZbmf2Bj/uoj0DyBRlCDpdJ3BNjGTorppZbWserntqbEF5YqaW8ykwzc
FPVthZhjlRV8Ue6Iu3buSYVsFSuU0gjdPP9nSnUV5Lq98ael59DzIwyQJcEiw5eT9NxezHt1FIU+
p9wBOFacWxEJ44N5s4pxJ5pnQy9Wzhgf/YhsELixZts8WROmhJo4zV7/MU8JUNtuwtI5G06+nr+E
BuhR4vd3VCorM9fQIjrszCH9aH/bm+LVDxt6jtahMNS59nx/PWPk6w5e6NgMF79Qm6pjsQTnKjW0
7VkbXLvWOYYTxKBW5s9xZzy0FPiLGZGShdvOIXjGtmZmsE+P3eEkT2IPNN+Qfn0wlU9tUpMN3pK7
MD7bTXBVJBrcploHgcc3t4w3smMxBuc0piHt0qyrXaKzGVV8OJn/TBb4LkotA6QE09Uhwd5qqVcy
NfEpI8BY9vlnDfes1eO9I50Pf3IeQ8YQoK+c12Sy3q2oO0QZ/fABFxziPuTYfq7eXM2CTBmTEwAT
ejkOcu+jKKcmfh/imK6q7J6VXkJotNKvjnDtpa9NX4Pz+msQkFCAYfXelK+jHf+UwBcj2Gm2na1l
084hju86EcIL3EMXkMZPo0M8U9WzLwI+SKdd34s9rPuV5Q53YRXbkM/GvfKY7eEu8rZmUJvrOs8/
nCJwlkM4c3fiIsRuRLM+Ql63EI06I/wiOTJKv1Q6kugSpLfzxZeODyHYoDlUYhCbdKxw1sQ9FF4y
qzgqlyesmZgHoJWfqatCIoAlE9ftadi6jHg0w35lKe/TAn1MN0zkBLcwKz1oioTHGDncehnWSPTc
6sX3Ab7CcxuPXA5eTJaPhgYNtakCha+cHnBqsiYFAfWumSVHpVnnHMfSwk4DtXDq2SUafE2Zf24A
i+PgzppVY7J9Vumlkt5jFY6Q5qtjgnKa1OgBxWoIfKbJXgYR3malkeHa8bah8l9GL1yjhtvbYYco
TewL9ggFOjK2SOR2hpFizVtxz98pnBxLFW2shL2uGgXnLJ2gvuolCB/nr1r3VbQtRuNncG6+ALhB
1Q1owxBcW25q6CerafYXYKZoMniL7CYQG9l458p5XXjlfTs6Zyc0ZzTJzD9xX7tJjZQs/kfhsP7p
QYOqVIOI3LjhuA6jV7DTNvjER6acKaIbDCnAMj8K+E3UxEx6pjlXIcy2HFNAbvesLmOEHyHnO//1
Q78ucaK1nwXIiIWq5CZDmbqKI3mrW7q1thoOFijMHjmcgHx6M2OgpRwbhrXRUV2FMQ+XPd/d0VdT
YjIIiMwp/BhZGiLghaodXPWZuevZzK0ixWWbaNbNiGxrmeYaBrxi2A0Oh3Z8u2HhVcemGR/tuBQ3
1qBdM5dqambmQNYURxhvST5P+RwE6RZRIIbVPakq3zYGni63kCYVY36YkZq0bzEQ9vn4HPmPfB6G
asCuYxaPGci09OJoYBir8ThASKoMxY7VVhUitemZSA0D2urwGFf1hlgSEmh4s4NfGTd5Ob2KqT/2
jOpoy7LFQH5xm7oCNFHu80h+MskCqSh5kPBVPZepZuwy6ZxM14RJxJc+X6FEkQTy69qP0GfNRAdI
VHhU6VBcokiSSCHFDdRN/Wgo/7mYT2MjCLym7u61KsdnOEXbPu8BTTsXNIwuXopObss0PpvwX2LT
s1A0+q9oGKcne98NpHdSbS3LhpIHLw/aUUZay6SzH2TfZ2tIj0cd8/WyC6YQJSgrSUQWnGc1+VpN
GkmEtdxLWUHgqW1ingzY8+Leshg80axQcOvMj6SfrmAv3f0UZB8YRo0n13KeASp6A2ULutSR1E/N
Xoc/Vcu2nvr9T90lTTfXoRP3rcXlTIk3Vs0TMtMPXanPgpTlZSmdB47mzboXzj7p2BS7lnPFUKor
VRVoFGdkMNMy7bOweMh44hFX0zEsugEg33B16ILAE053xryqqd7YmmN1b4ccR5TTnVEelGsTEAsT
pjrmJJQ/WljLVphd6ZW5Gt5B0OA8Ni0R59g/FhE/u+JAADjO0c+OqWDBj+axrWqLIuhS021bmki6
gSowbddbHnlYNK0T3DaKwWdmXEDgDqiLdGOXa/f1YI2rZDp5ibCgxsstg25rKa2K/BmWnKRbB1a0
t9v4a7QrAgZIpsJyh1mNpYsFgz2Os1vcMMRN8wCyNTFXcFZ5ePNS53Qrhr3e6tbNAO9/WZjceSAK
yKhguVTxdBRpcTV7Eit+BX1bLblvuRLAhqu7YhzclU3qPcr/Csjz1KNxBnxgC1YVJDr+Ro2EqIFq
byNDLX6dWTDg8qYQbhITe7Soh9Y6YYBr242/YmtaQ1veGWZp3RBJda2S6IQjAFtnmMgVfsc1jmjW
gjRa0+2QLCbjKpDe/1mhMo84p6b8+nWwbDw4+JPKEMIyQvd1XKtlm+LPTXGmnqom4KSqzzsX6noS
R30ivhHurvXJfiTzhh5ExYsvYocV2HWfAzP5Mc0JQGIgW6sUDyl8Xh1t/WIHLxHHW8v8nmtwLKx6
A2/3p1Xf1k3/bmr1l1vxd7lyr+gbKTL5rVPBIz6U4gtDdtx0+nuXt09dlFM5u82aISb64Jolyi4h
Fw/nCLQ1BVK10EayRolDeeyJoQiGoFrTeXjU6K6XPUC8YMTuosWMVHlHbNn44shjgN8dmvZnNvr3
Q6ZWdsq7obkBEKD5snI+XuUPx0BnLldFb/VtjjV9T2fs0/fGL9sH0v7rLSeywgoSXsGu0H2bU1h9
hccqv9azrhqKHdegaL4U7X6YMhviPBYoDx6ET0spKH/9PxiVAqt4CEI2gSS5N1aq1OCu5K+wRYzm
A87W3NeL38cU6LyunRnJMiGsXnAAfgFL/PTvfa39QjHEtZuX5z5/7hT2NKN8NgmWXpSKAs7KyCLr
Hqd81s94NaGMgYkUoEE9HwFwAFsxgO5aVig+bn2J5aqmbqkzfXjQSgAWoC+2IFU6MnmiPQJsyjRf
2w+5RXTyXIHI/K3yIDNMwQBrysciqBsnLdJOVap/tZ119PxxrQ0e1qOzO8SnxOj1BQJ5vOONLKks
QJPRqi98plsGKnqZ5YRBhtD7WnvaDBgj9hjF8pPXU4OA2cOYGDoYOx0UqGl3sfW4X2T5VBLJiC4c
w/mq4QEdGfL2TvWRB8PCHs0fWvfMCjEfE7E4ArrHitPjtKoY2YPB8S2rv7Aj4WswxJ2BXQfNYnju
uuZuNsA2AVi7sC84YfY7L2ubdVFhuy1LG4qA99g0hLFGYXMpCIsFZi7eyXJddyZnAqaFpAHzvWy7
YpaXRe6NzZRmkbjOtlYmwpjuhyKxrq7HpWEPIUN7/9SUZbSuvX4X2cVt20LJS9V+oNUStXc6oW8L
G/fROncwvIzo/uLntMSzMvbFlfMgN2fJgT0gQ2XUtbXvb3rIUYuxgL4ctEAQxi6+UWZJ7HxxYbD3
Y2OSqDF09tkIWPi1cd2H0aPfjOA5AMxXtX2hpf5ogO6AGfNcBzBCnPHTj92DGbrNVh8vQouOVh/C
cw66m5TE0gwbgJT0U9oU9nWikcuSHhpzLiw65DgiVes8sK7GKJkjmh+U1AlfaHcC9rSrkvEFM8qx
z6ofSIzwYLjOrtMCDOg9MN765PbGvayGd6QfJ02Rh1MJkB9BtxSmhiquKV5ih35m4/4MCKJY9D3E
OAQp74JQOjlwHLbMaNbn30VRdFd35AlyfFnRDnxWIrqnMxfyHRZiX9bmewkUCm16fWtr1tNEx9DG
b+dF0uNWdRA2AM7JVelz70PRIYsHjkmJDzTZ404YSXAbgqWZQgkjVOjRNbqTGVVvmH8uGKABzbkQ
s2eNZhMDbaaD6DYPQmifPcx+VEXNKbGdjAy1ITtqwj4iL4EeKLcAK+0VaHtEClN0Y81NmMwjyWpC
GMj8vb+NDXmIK7nIRxiVXX81IvlgJyxxKjAZJ7n3oe9enRIVpV0W1ZLS+wigzfCORRjeTFa9D32L
gAPtP1g6j+XGlSSKfhEiYApuS++NDGU2iJYownuPr59TfLPpmelRUyRYKFRm3nsupG7VxEvWa9lN
r/EmEQPgg/PCHpO6CzO23+EN5IYHek/dpCWnDHP69DL/AFwSjFfaHbvY3Xtl+uOYFBBemv6GE0g0
djtMZBwbcw4Sc1QW/0qNhCRh7Epa2d3wW2AD8Eh9Wfoif6lN8yPtAARzjn8uDIZb5d4kd9GMXqxa
pZc3z9PsbjhUvTYgjjlTlC+EdrjtOnyGU702bHZ9DC8XA6kAZBBxnhTGOEaWziGDboQ9d6V68qdP
1bcoc1/1gisMI4I8N91HcOZgIlHC6aNx0+VI7wDclb7pexb6gD+ip/Sbmfo/fIMnV+6xtk30DO6i
Mh7oBxUATFK/gLNDHFdTiFOQgwGOr6KSecnHbiRthHDcFwKLGMrVSHrC6N1XeHgULda8mpSebdK8
OCMkefxtBy2hU5Gq6i3TeVRHyLBT0FK0Q6x92yIf9JgD8VAxFiO6FscdTEhIB2ekdY6tfd9kUNss
4mHQWz283v7AOXk1ihr+siHEfPSA85HLwnX3fJnOO4ULIn1XltfDtYM0zQXD5EqOHu0U/FubUKU3
IoHYR60az/aUH31JA8iRLUm0yIUUsC/h1Mae/A5yBNOcVIODz0y3tekuZFtoHi8MwWRbwXj0g3Vg
9E0Mhu7cHAVQOxIxkp+9OQKLTZITBqQhjTL0/hKbYqVQySg689c49PZCC2yJoKUaz43D4EVw/QYz
2Bj576Rem7RHQutUa23whr0zdtWsVfQP2uNk5wTu1RhBuFn5VxLaGxEVRNlMNL28sVsaAb39iSbN
rK/MHxL9IFtjDkJGV5gZmU39XlRMYnxYXFJYN08xwADBOyRy9IdiQoMtwp5L/tQ2BgXUgCDZhfL2
MsaLw2P8WAQhIzlHBW3OJ3C8KYWEmMytJNlmmmvtY8C85nQ3+gqDd9Epy2kMkHlXKhZsByRcHBXR
alAY9tAWSVJ3Ogx1zKUtLqa2SzMv20zItOCMcKwd3fAI6ZeHn0sCihuX3+gvXuiC/tpaFi29rDwG
tktp4P711XCrxg5BUv9ZBTj5ckyKYQCwyoOmxhp0d1lsK5DnzIq5/XRuwmrtWaZ6ztyYKOb+pyBI
UoPCvHBFvfODEOJNoc0NQ2Y0yiSuqWe4qHgJbZk+3BKoNve64U/RbKYTrDYzEfqmrI0/O7I3rcge
JrpBRGyrondOvmrueMRja5WbMlbzUyJt4t7WcfAaahk6Q93TtwXPyiglqIBEc2U0ZkEh6Vrwzrd+
QPxWZGLxTstta/TbUuivsJ8hg4LBJ6nDa39AmNlrRUv3cZsOM9Fp70oLUzNiYsmNJTEIPDsUO6n3
Vt78jZ7BlMqRWeAGZCZfWea0kec6VRzmfhzBWTC6i1JXV16Bq4h35rGioMydVP8f5rEZwMRHLu/7
KNnZpfYt/7efcwDM9cXo99REG0/4dy+TZ+uQPxy6le7YvGsxJiegvqzNeG+ZvMLz7FnR5mm1x2B2
/51ZEQBfE1HMnYafsDo3Ri/A/LM0uwReC39Hk/tR+vjZwuHyfCNZ9Ws4+k0p+0eRjk+T4SNwlXfR
fPp6uZ0YwwXjdHcl2GxQOeUGSvcYMUPa4m667m83pUvGGWerIncmxWy0GCMF1LTyZnBWKSOV1jUB
bwRMB9uR+BqclRxT/tkqIOs6RJuJFNQg5DHs6j/RwWCvB9hulruZGNPPptE7epPBTCo0GfYrtIQL
2ePQ55XLsS7J2584/Uao8K16HL01w6Ya08CROh8Y5jadzczDbdR/Nnc6hDRl3gi+z4yiFGc2+XY+
cWCh3VkzMYp5iAGXrcsir0vvecIQxGJnHckwZru3tHErEmKFC8v97pEQUo9AakOsySfghfSc/OOI
IxU4ABfsbDEtkTUES9fwtBVcuX5J70qv4BGzIEhqq8B99KW7sWPiwtV3K2xR2QrvRmMRLjAN3j6K
8efXIPkD5siRRrqOHf7SwQV6ycNWNS4OBw94t4xn1O6hoGylxM3KHGIzDfgmGB6gi2eGyG+KktB3
9FlAoN8fkVMc/DpY2epAsEo83eWSoCTqmnePFfpcW33TPJiT3Hsa9V4YLG21Phge6lGW6xj39wpm
G1jPc6APD3C5ZNJAG1D4wTof7/pA2WN6w6NIrJ9C7zcjgee5tUxy7d4o6r11lAcS+bsd4KcPKFQl
/oAO87EOy2Xd8WpJQNChMoB6k5VPonlnNb454tVulN9ITI+pz46KaS5sbVqPhAHKV33+Q69hxWdu
vtctZyk/1/NDkpp6x9a6IQx8V/hSKVPw0qbV/mbZ1oVbCJONlZ+YRNblyjcM4I+aVKe8hZZYxN4B
BOxS3mGNAhk47drv2r3TKUDGJdpHaqvcX4pxh5f41TfjQmmdk5NRQE2MZVWOtBa1cNpnL3VQzOV7
UoksTbT03E+QEVxpNg81sWLv3stfIr+R5y/yieeif3173sXPWloZip036htb6x7Cqh9xL971gpw5
/pkT8jY0a/obrs+bPW9AbQ9Iiv4rYy2VC+NP/FFrr50d/doDu2ScyaI8q+akkr/EJac/0Y2PKGAq
yDDc9ZnZUcxyqVxrTef0EMX8zfOCuVROM8ZlNh5RZpV84cRBs9kY7utkTbP/fsgPe3YdwS9N1WAv
u2vTk3wo/7CQFk5ZudMytqfnp3NgOnqZMxcmtbc1KMekyamvqPzjd21S7q3Kmy2j8S58yBUYSFlk
DaBNYZD5BW6MpRjKpWjo6j1LWUCRxeQVnMOzDC+U5EMggXs2M6pmeHRluhiL8vX55uHPxzNVGe6k
6J1q3yS4jt/Rxfqms2rajdmPXIhTqN0H7ggHVVvxORjpBQvmsWscJgAU+cJz/4yMK2ROXDM1tZdU
gye9axeaQZ/dZ2/zct61fKfKsnGrBz4yxAIhVfKzum9ibTFMDdr7cpnWfJTnF2ambLokscbC+kGB
d4iNaUXNwRVPy03ZW/T9jEUT9CfC0YEMBvU7k3xm1gfE9A9VQcnwvHIweh4WOS22+XjeKs8/YoK8
M+P7+S/lKsoG9gQNfK7jR29V7f6G8pmhGvZnJr9ifoI3y7fDitYH4tem7P35vT9fvORHrNbecbzZ
Pq95k9svgobO0LAp5c6jCvXv/55E8kXkx/at8vZ8RS04TRO7FM2GJanos7ATq8Ee7+BScT43FyJK
eRaiIMQ+9WrWXGQlVWSlwZuRv7eMy2VW28cp/hx99zjCTntuInrKT2i4XBw1/g7lUiSjDlx+4wHo
NrcjeCLCkwinDtAkWIq27QqsAs+np2E353Qgw5hP/VyT/10LwGchCVJNyyNLXpyBzZf0qTfUXiBY
+W3PC/tcgIi7vvVhV7Xsb5bh/FIozy21OD83SLkKGOrSPSNwhL118bxR5MrkwfJtNw8R5vvKTret
vGt5V3jm5ftndCYEPZC+bR/Pv1Bc7ara7uK5qT0/7/O+y5HX59rwEaE1I84x/UU1JjtKXKGhN3+e
7/L573Wtv/XQk57r7LnZhJH+rxjOReb+aiW9O3kF3IqjlPamBvX52RzrOlalEylL3bB2kWtthizd
Po8kz6cNzvFHPWqncdAWEZkPKGd4oefhoyVBayiWBL7+98pl9J01+jt9IKzHjaQI0f5S0s/A8Gip
jWQpl0vda496zfdcjcMjGIbHVJvc/ppkuzQfpTznyNeWnTjsVHabLv1uOKq+f3/+3qyUaT3z59t7
fpXyhwEavkagRKAEratsOo7Pb5OPir2d3QQqSkE5HculGgX2yXNchoFsss9LlNf6Sc27daoQVzUi
tmNxchLwyreSJ2Cev9gE9xrm8Gib8a616jHTBF3b9oGfzkfQGv9AHpPXtc54yDgNtasj0YpW+yI/
nqLzdeMDf48Mvm69fQwWHcy2oJXBCnsurueOYeUIeSL4nHyxptf+Cprcck09b4wBpIgGKJGl//89
4Llptn3zVgavNW9sGMufIE1+Ouu768Jv+iBvVQ9IZ+KxoRQwCWoYUNgpXoyaXfq5tiLhHTkLbjyC
DSk2OaGKqOf5Dx6sSYDpOTobjlqC46/cD3lUeO4tsAgJU6wO/30DA9c10NzfKSguIjtPUf+wJ5aH
KN4Ur/wEAkByWr5XK2/tQIPhqULXSh49irB/0AJdVoF3VAg0S2zrIP+OEAu2gA4Viv0u//VzCcoH
aSzKe4sbR26XQq6SILW3kUi3VnN83i/PJ5q8LTgp3iIw+DYL7HmRJze5qnCkdYEhSBwx6xMbrp6f
u8rzC39+9W3ZrMywObryahHYyWZJGThz54bO6o1NUIFTKjtiYBnDRtABk28fp9pMH4O/TFNJHquK
KwFK8MVgvxvwSGqnxHmQ24iESVGaxYO+tGjjhbV/jCZwOt3WIseLc8haz7tL7w97v0ypgdeVsMI1
s/Vr0nr/iuheaPDPPfQ/geN/o645Vz2j0JL6ElQ/wtAGoJpPghk6AQ5a4cXlqbnQJmely36GSqhW
qHRLoUO9HYDoThGEudhpMM5FIL/arGRmijrLkhFgNkBFICi6W2bzTEs/jQSgYlP+WXl0ZAx0NGKV
ARKmoYHZYwtTKG7qoxPD4Gg3mmJx2pYZxrEFU7m05kljfSuxs7BNrig18z6rm3WfaiYn4vaDKhkY
XQT8rjlWWQSnQUVIHusvgjkkvrV0Z9TNV1tdO3dcTqitiT4IHnBwUO+216DLfUZF7W2I+2NU4d62
xatLhl3vip1nFW9eZu6LgnmJqk8np06PQ1lsCeNEy7Zwm+JC3+NfrbQgLpiOtaJDt5UfJwpYoU42
KpZhlaLds7Pirxf3LDFuBS75NSEGbxKuXCEos9WSnL4BP1hUbQd5xBFlsFdqJDpNm64q7GEh862S
DmmLchdFqV/PMyPZjai36LojkRq7D8K50exYiLg1F3ZfXgbzDmY+96kgqpGw+SY5I/amQUtaQAcR
QxCUFE4B3Ub/k8jpCXmH+TbZ5meYjPM2V9IlbsFg3vj5RvejD0dDi542Gyd2D9PQvWFeZT+E85rr
wV640aaJaZPZfCmi0OK18CBkXfqipkv+g/WLSnnMGK2DOdMKhTJBefMVl40hVdckjG07ogMFE2SE
kpzRiJmoi1ZZYLZH3mleHdkvSnsNESNJK0XI6S3ybGo5vGzBUeXunCm6lyzpxh9EHr8ye7iqhKwE
bfTTTe7VLBhLTkHZrpzukoR/UJ8YXNXKcbSHUyCurhauWm1Y+srwSNSp2La+Zc0gQGX5R2uGjFit
dau6a84ukKSNxZSawxsRcRdeh4Y7hv+5TKj0rfCo4mqemWbUrzW1uXh78mi/CCpn7JxnO7dr3gjs
MvgO839VQ8ingS4ObClELC9d055WZ0F8iczqpEYCuqXh3DO0dB1bG5YDgh0sbW6hFlmFTYcOVNnS
9N6iF9PZ1RaJTdq1PbCVYlRYWnfsCLxMxM2g0S6kP3SwAn1tqEWMTbc4kn95cQifUTNn07jTq9ma
47LVoxdRlhcx2ZtEYY+MUv87C7TP2BPvjPbnDjrZwhEV9j2/ALSivGnqdO9b8JhhsUGyD5yh665p
GG7VchrnsavBK0MHVhPXUIOz9G3OogAbjToCmum96xBr5+yTYlXIjBmcr63/qN32hDd0EwGh8xG1
wPtcoDHNnaUXFN2vm1pLnLi7hNLfAMLfGlc1b9t12bdfmqNsoJ628yqnx5xo9bEwglMyselHaQ2Y
y+Hx2qWkMJS8KL41FJzWtCtidQtoCleK1g/bQAO6X2cOaPKe0dZo3Ji6j+vQVBaosuddzEh/6k5d
Z506LzhXinGx+/HuWsygfOAoMDnGmWoPx4IeXm9mK9UpP/rcuZFScEUqBGPPFH9TNlwGSESLBtEh
ovI0XOhq+N7SWJh8Mr7cWkHHTi5sakSvwpwOuug2Ds7kRAHvUqcgxewE/2ocrDPT2rnRAXVltLDo
sBY6uyyYYx8afAseA4WDL7NqNZlaO8n82twk1JG4s0wm26pE3KZE3eINv3UlnTdf8VD7dJRcS47H
5iGqGWpD6HVaUR3DwiYrLt9hLPwqfXJ1FeHtlN75GWXirkf0biUzeAdGFvPKbtbeYP+WHczBqAEp
SQaUSXSX3gI84ItCT8oE1MiQ/TDyvxQtMwhn3Bja8M8sqndy2tZFgLSVmOBQg4BPhSBnJRLgSkLL
FIxzxvJrkPNEl5AtNxCdUoXlIpQ5xB3MwyT/F8t84kYmFQuZWWwj80LNJbuQKEp8go3bjK87GYe1
rtQsKg3J0vjnEIVsDiUVtbfIqQ8wUNAoGGRuclY1R4fhtkWgcosfaoZebONNdQclj35b4v5rCGFG
iTqnJdkBwuyJaA7RVsyhM6WrMq4hdUcnqruOUOeCCODe7ReNA0Mu5XYpC1AeIJ6tjNlnVED67xQe
VeOKYBc6CI7+zI7+ivzOXMcp4UlFRU+ir3Z1U5M43dOJ9RGNiVx7uNY2kNnUzJWwvorw05W51YlM
sC5klvVEqLUvmI53ZU0OCP4LmXtdpAZh33WPxMela6136abmsWEmtpinReLu/OaIyNtfmkRqt3Fw
qahIkMDlq6rVXU6CAu+4xmA+QpUgwn7emJxi2iI0AQqMn5pFMiN0BZ1j0aJsS6z0WrbQdDBnMvM7
k+nfVXNGL7utCQUvZDp4KXPCA7/beXjKelOHPVwzbQWu5M8VYx7TgZ/xn2GsW/QbgCYlwr4afXep
p4LI0w7xd0UkxkhoeWeCOybEHCGhQJBGrrkuE84nTf8IwUg64dlgytcQhE789j7lSy+JBF8pbS32
Q23fVURmDMsIOZjGlSpllKo3bmKC1isC1zOC1xUC2HWZxE4IOlVqpUrn881pG7qsvYbogcygBMYm
ZFy+TqJkprwluge8fUzMkmFV/7Iq+UIVyj0hc+FTlCp70rXlO8nWIBcZjWH2aDD2jeYb9upzM9in
fqIH41YZqS+O+NFdhavC/cIxyBp9ck5lVj15bvuKJnShNfsSlrILEozzNFkxFEoBWcd4gOZe2N5t
5Co2Q2g9yXagRRYGoSkmKzkMWulSY+7qevUNpN5mwrIF22D0hj+vRa8fIJ6dj+Nr5l/pMNJOMtWb
ze65SCuSsfq/DkkgCXTvpie+B655bUKLtio0MzDKY7rbJF5dSG1hbIvK3guBhbu6glnfRmcQfBFq
gFZPF7/Ca35SBxbBuMwDIq5xBIbOW5zEv5U0D9EIIMKN3gDQYi4jD5lysK76lO2QJksgK2KlMOlA
blKAhNFmyJH+qUXwiYxCQ7rqoC3a+fZnLjV0Md/9gmYwcyloE5bCXNo1Xax0qQXEUPHPDIfCGMdU
oYRr2xUVOVSoDmPXSLcTs7c8guGaw/nDH4TQNw8LRPW20Jd9Wd6S3rliIBuZHHgDKqqJIy/+I1fL
+Bk13LoFpYiDTYPiLkZB2mc2DKbmZGmBsiKFCAKR3MINNBxZAfzB98CPip2W9/6qzRl5IjnY+grP
t7Q9muU1MMRRbZmMleIP6RGfzqhfpyF+wxFJv4WKG0IHcq7eZiDW2odCyx9qHQTcUiZxdB65fhnH
FsQ291BH0gojnqQM49oAT4u66s/JKjKDxoLoWC5RqH0jB7q4gftpe9nRM5N3gUywcnoVW4zvLDvX
4OOjSNASexkUPU47v+kI+2L4R+fgB8gM334tnxbM7Da95v4Mlng3I/Lp4GzbsyqmVctp0+ScQq+d
0X5vATYpQ/xmA0U05h3UXHnQBXtHC7qFXYq9NZkK5+ziJwnSaOXF4y9xdsXctgSjGhNAMn/TMSab
1Y3P8Dbpdv090lSmeAKERiSMdFEMBb1wumEFejZqnkVrDRe9+LATV93WRMe5Zq2tBKw/j+ewYtws
NY5muVBu3mieJ/WikwGCMeQEwbeZYaPEg1ICvAeUvA44kcM/RP+AUuGq+vA8zGgNbu4nFN0x40FH
MgWPApWTbzMOr+EY/lpDwvmBglDtlRfTAxFpmf3RVqrTiGqTpb7WnHpXqO2fR3DKzA63tHRl1msM
YlOGlEt2tM8SaVMCCPzmNMUpk2TQLD54PbptJnNiAlO/ihRRSNv8UNmm/GiREMbQJPk1kDM+Ofdc
tWPYLASYQQx3w7qg0FynRMhvbAK+2Ekw7wxqX5ALwhNTMwvWtNsj0hiseVATcOeMHngQwc0Cqha3
kb2L/Bo1J5lKLf1ozgc9HTLCP6CzgMaoqnTVqc25EdwGaeBkyO65T2MESoFdPONS1G6E9ytZL5k9
vAIxhmHkLtMMGk1h1EyWmJLTNrymns5dVpdfGgpoEOLV3O5QbsZ9N5ENSCFi9QsNpQ/U90UgTi1H
YKWI3qX5tBvqvTFFXyWFEnxXturIZKA16XNRnCnrT1Gar8uSVvQTdtEymNJpCxU6FE9VXaOGfHGk
Ns4Owx1PdAp5E6XarKXWlRHUbIYFx/T8YEzKUkFqOdM1npW1X71UQbJSNQu7o9VxxC5/iKGoZplh
sJnQylcHQtYL6t5uCk54PD/UUawsE6U6S2NwaAcVci8s+9idTQoNnyCTsEBUYZ7ClCgse7YieoyJ
CcED+jnz4KAkmIJN0K78t7SdXtogI8pMeUkN7B41QNj85oYu/bDuhTYJhyalkW/q3WmUTaN9K01B
HFZwcmKmrXa8V5JsD8Ty2iFwpyr7i2ovmNtjeSxj2oJVnu0ZqYLrKc8DAsyQcFAYkeRS5QoSI3uH
w/Pi++9mTsdI1Eezjs510tJjDslsCH+1sUipTKfPTrmRr8OoKsm+6A+hG+CSet2i5ZHnBPoOwsVJ
VZuvJjd2RbVkbM7tnwNaiKqXsOyOXoMu3PqiCQipkbDczh4fcR795IOxDUtu4TF7F1MJ2bfzrmrg
/0wRRxa8Z4GRfqdNylUVGYOE6t6p07H0qLTybGlYYIMDd0dM/VlJozcM9rL8/vMCh8N1f5KvSuvi
dWjSFWpDRETsFrGRrbxSv9KU2LWGe7FjCwHeQonMAw+KjXQt6kW+pCZajpFLDdkt+9DHsm7+oqZW
VBj1eQ9BgghjoUse+Y8RZh+MWK26/SP4GAV3of3SzapH6glqFtfIjqEK0q5197lfntAAfiKPa5Bn
T7eAB2ZDXFLL4aUhfcEzkJVm44yo9UVBYkoWmdLYeNLH/Lf23UvrRX/M5BD2J7uJ6ME++mbfwe0S
+SunCHam6+1LIiTB6x+QZZ941ca5CL8n26148FjjPJUeC6s69a53HAPa8vRUQi3Fm0P4BRakWE32
XqttNKi6gUGksLqJwgxHZ3BOygnLQPDae9reok1dKDhUhHoxiH7wo+l9IGNiDPQ/zjQbxUyOkFmW
oiMoCF2Y3YdA9/Tq2xO8FzNdZoXzqrbhmxJ76JJtCLOMdPXiEEb+O1sSAKSyZ4Qzkl/k/5b6l2cG
RycD9por01EAWG37YKuU/k4ZNm2M81JBWe334a1scHvX91jpf6hs92M4HKHJfAxK8Gv4r5UMvEdi
9W+6J/qwMSITRV73Iq91lXpzv1HdeR/XW0K2d57SzYVhE4dVflaV4c2mqD53AhOW+YE9Xd8MA2/T
9Dya9iW2n0r16NWIa5OMybbqiAdvKufqCfMSRxT3upm1J1F99I561xD/z3wdWXWa6cwTONmUk0rq
gUh3pmq9+nESLZRGOxKvYB4a9CsDEuJ56LnJJkfG2OF2nrXZEXq8unTC/K0c04vFAjVSjsyj1uor
U5kKqkST1B3vJWrph6Fg/82Z0VCHv8DsWnlR+Z5kwp+ndnaOCZq3G3xainVOSOOI7DlhRl8aUnae
43kdnJnehq9Bm3vMPmmrW3lMgBb/BTS5o5TrAUNBSFZI0oi9qjKttm4uKk6rdz7j1NxEor6pSvJu
xij6zIviGBe1fMVMfKwpmegNxZ9Kn/30+fBqx/maIvat5VHwjM9ikgb7ooUWo0YMjZ1FwAG4CriH
BhcbT9bTfCgit9u7lHmoKBSxUBvls/ZpiBqhwcLT6vdK69a+n958Dj8y9HnuaHiEi3poZHposywr
+xYzu56VoT7MVc1daz0FRlUj3NI5b5KQ8gNAYsw5hw+8ZoEh1nda7CVUE1g8le8CVsQi6bmhRpKg
0aqtyEAmgCttt1iWnJVXyz3Ir/4Z7M0JntJ87BYqDwErK/djQcM/cPJfg8eKkVi0L2RoCdXT4OOo
04B6OAbl5XjEc0spqS31ot6joMIYSqziLqKD3GI67W+lMB3wHNQZTZVh285fM2P4wJmA82OKf1oO
cssIiQb6KfuFyKkx1UdkVjXG51MWw2jPHOgPMHKWGkNJpGv/Gj1Gjls6bNRSdUjHwJ63drmnoNio
NMIWYOxNtNN4I7BWbCgZD/DVVCy9lCJap59yhVNNrjkuXRQiQqr41zTkkSlCLNm0xyhTXP55fCyd
4mRr+z4uzxms4EUpLBIKnkJulxRUJ7ZeujavZoPODWb48zrOCBF0Oywv2iErjLveUMuAW0Q6l4Ym
h6OvLkQ64DWdO6/K8JdshqU1SaTHpO07hyZpYXqfPoHWdK/aWxlN9FPcleMa6kaz1BeXUDBX6Vau
2TkLI/1tB9fcFqW+QN21M+tamesMJ3NP7xaToUR0j03zEPic17AfLIvYes+KeukN+qdpjP1M4WQ2
hi5yktqhFrcJ4lIDelZBTB6858X3kr4xS192BKZ/wiqpbRE8441cxQyAXlsr+1TfEn9QlkPpyElu
dqgR4jSqFF211YNwZTxnwzHVKLh8pn9FKcYZEwWCP+VoLGzQhwecLzrnve8fhkLzuFQnVKkDVLzB
PpiD/0M7+x6OiNEy8BN4xL6jHKOCEjMgYAfcVCYgM3riQ9cl27j4yEcVAJ/KoWbsVsngaOsy1m3U
lv1PBgfftktzPuFCnvVxsIsC/zLRDdky+yD8QnlFno3MIy7mAdDAeag6MlEx+aLRNnN0qgk/SyIG
5FILAoBlckPUp85LGqCBBT0mRvdCWMSmcsiJGZ1tQIInJzQCw0TKuU2bho8gqKi/UWas87KGflIO
/iprj7HiLzJD/xwceDAIgCsFezQp4ct40ODP+xhXndUEm2IJHCHpXEQoDTN5/g8tK91dX9YopIIN
feVVZUcgsf2XnkMGuXUu7bSAK6PybC+m10RJr33gSMSNsYot7ZqlUAQS+DVh9wfvpzrX1dqy3C+s
8dkmh2YUgoSkeyEeHNpbhTBJLT5x3t8kRrcdktS8+IPz5aBsnJkBZsqoJDXdkS5B6RRnNoUEs83n
rr9k5EhrODkb3ZFShV0QKwORl8G8mNoz2awkXnQEWrQEsGuW9j0E+m0IxWdinDrNpFOme1ANeM5F
lUkXvOgBaUFMjP0WrA0N9FD8piNH38RR4CSgeVXTu6GTXxyG74RIyFuVhN8gfrPLdlkRN2UTKtDK
IHOdxDZLL9s1UqVyxtHjXSI1gHOwxQ+0SmriGAegmPgNnIOrH+y2IiIA9EFtF2RfxsW/fiKcDFa3
i7III4KJJEqfLqZtHkfNCd6CYeuLY1r1m85kHAE8axk73dqY2JiTODk4wz/Ka+Ltfe9ktPEpy7pN
zhFpZigekvyEZqEcEdUhgUlBPjPDYT2VmIfNwF6MQ/GeqZe6V3adI5ZWJwMe+/IjTqjoa8d/ExjF
50nO6aiNo+Og1FefsHbUnzbeVvtQe+goelo3M0sfxFrnOKK9grb7cB37N0w5LMUG5grLV496LlbM
sQUppu2e+fO1Req+EclwNSMilhRp8CkdhmQh2SvVPPXwhU1+90lIJOO4bsLdot5SM2bEROt+wpq5
ZBaLvrsxC9joKqksUzfHn8eI0h6clRb3mwY6P40YGixmeTBqmtmRtUGozCZKiQOhH0tffNaGjhCo
gLSMaEN77Z8Z59cKXUbTRRg2dW032uUpICWWQMjLAJl0qU2MlfW1HXbSpbAjVaMaHdbkp+47wWyq
vG/ba6aZxgmDHCPM0zGRYMbwrXaXQrSvZuDQbII4lcTpjpC4C2wgOSKBdNHdQj4vfgz7JVeSfyNa
cx8woKWOcEpc8PvQZ1SxKKTruG5PIwlNfmadaGYxViuHt8hPLwxFURzqajQneoK2R5PNR7tHpx4e
MGAGS8KSy3k5nsxIAeAxRp+ZP76HqvlF92mWs0xISkJ+wr/1bcLt4ADAjzLo6RXlI63c77qtPzC0
sOcXy0zkl4Q9tx6qa95m17zpLkZvnypL2TuZeuv5xU1g7jWrXw4+40/3X6aE996JPk2/uCVOt3N6
uMpu/Jrq2g9T3EuddNdaBIduaaIBZdi/F+RNpbd0ms6Jo12rggDHtAHvXacrF8pU2lOS1l36HtjW
JqCHrA/RyjTVudL0q2kILmndn3tOpEkJmlChpLbNQ4aJK89IYyut5gph78VXaGgGO/l9iji6TvHI
1zaW5dLPjKvgqgDsWhme8dHRSZ9NJRnludd8o0ha9Rrtt2lgcN833s2MxEkLnaUm6FgVtvFFAbhj
rA3ekQDyWWU0q7Qr1HmXMm+e4k1LhAk+olIzrlbwYwAfLQb/u9PpwMV9vUJPGc4ziyQMJzmHdo7P
REmDuRandBGZ2YXmDx7u/3F3Hs2NK2m6/isdvUcHvFnMRvSUoXxJ2iAkUYT3NvHr75Op09NzeyJm
4m7vok6cUokkCGTm514D+qivrx0EAgetOZik1sYU3GTFm5a4NyKNN6Zv7+xyghBysyTNjRenJy1u
iVLwsOahfJ/zb1enyT1q+8WfXlKUbK9KbAoTGZr6lGL3upuWB9oez+NofCDSdWYYg6cjw4mMtorl
zQe7hpEOX46nkVDEt0Z69IsR1HLQvMeY1MDvqsHN1tBIcQa5isvh2LopqLl4hbXlXsOlI6zBY84A
Q306qFGy7jQIj3kIWXVNe3Oj6dG9rZdHEFtQEJZDWjn3gZ1+zfWdS7t1IvZ2UfmSjajD9zqqA97i
MlKArRHloHJIgySKFp/TztqaWClCQDplsbav++CETdRt1B+MIb0x6+l1gc2pt6+ZZR11q/oAW3YX
VShKJcjR1dp93cwPZdnfR7Z9O4BY7yvzcbaCr8nLDl7znTDFmYPuIUuA+2nVfrLOM+I+VdRzVIzr
hKAhqDfMnkDU2xsJJof6tsHs9IgvBmU6/nVkZCXDNvkz047uLG6FNetfWkPTtwx3qSvWATl7swRr
QUa5dIBOdftgCEYJDge5owdv6extHMN6t239OgxBKPvVabCXteZnDwx1JSh+03vOtdCm0yy96oRZ
PY9BuCbn2/cLU9oMYAXoNiiPlbtdurveNY5lT8Mbj6sujnY1ctCOMW4N4sfE0FzLcI+L43VR9uz4
5GTDNCw4LNls17CoPivUYaqQGT92laKkhiafG8R4Gvoa7ZWhQnCWRD32ZMBc/nQWhJ1Mdg/KDtgb
aimLu4eTtBViAfRN1O3H57bQrifD3VYFjUy/3WhWTrodY2COU4vmr9Mc9G+lrSYG+MnQ3fZTsXfQ
5OmyiWeZ0J21d0bEfL17zGiFk7SNyKT0wMorwJi1VEbSIPhvojR+wSfHBD8LYde/GxJE09xu2Yuv
NDTvmgZ4bsvyBPubbbLWR0+ieK7wRvhfVDn/m0S+o4NvMtE+NT3Tt/5dgn1IwGIPLZBhpcQTOxng
D0NyTQ1sQRFa/Pv/6LcglU3/TczRsxwL/oVhOL5j/ZvWqhf6UISY9a8HCvoRnoDeTHeoZn/oQJqb
jolKgXGh0ZZb9bn///qA+CY66//pZLHG8ONvP2Wf9OLus/j5j78/fVZ/u/8c8ur/tgBRr/qnBYj9
D5JTziOcCHzd9CzkfP/lAcLpFASBCScIxVsdK4N/eoAYwT+8wHCcwAS75zLi4RH9pweI8w9E3qWw
PTrvJm4Z5v+LB8h/Wwv4bpi6y+PmslGFlXKj/1XKdER4l49Dbk2H0DcKMRzaDLN3Iw2OXk4PwvWg
QOsY/90lNUf4f7lf979r7m/lUNxXCXqK//F3+SH/vhi5AFs3Gb1a0Il1+9+Vk0VMSRgs8dpwcT0c
pjzaE0wL8GK0EJmQIfelWfF68CNx33loxVPYfXcDg3NOz6ieWvjGEGLLBOq8Dm5gBYiP2or2ycaN
AF1FIntF7gkfv94AXhlrHX0sJJBmLKYp4xuQUKm7M11AEaYUK/SayVz5JeysApElhMqgXwzGdW6/
kXAEu9oxV2ZhDtu5E906HNizbs8sjvZWA20Al6nCQsAT1D9ihxVtCjg6L3k78FYOSj00Mbt1i/rM
tSaPYRehhi15SX1i22VbvdZRf+9RORLLfBxTEhejfNKaJEXjoLcesSQybrJxAdds5Y/alLcMc7zh
2GOatQPrX97GbXcSfuGhf1mJhyCtEb2eJuatGeXtNDpiD8u6RiyK870AyLNyvdD+HjDINvXvqSdj
DXW7u0PvxRmK4capvW49QC/78ptvkSzLB37Cx8jRoWYj2g6WoPb+zA0nel4BboKETpNaZ57T+yGC
CKX2NlgLA6nBgwGio29sh0N7XYdtvW9H28ChaAKqYwUb4eXJMfvEeGr68HGt2rmNJMgZxkq9S1dh
l+gCECmXsb42hlI8hPies6paxNxTpngZ9VJbtO4xaeibpB2FlUi87B4Z64BALOy1bw8/sAJxQtaT
/gGlpIM+J817ZWoNKQZYjTR2kUjUc8n1TjdaPOZvYQwcpi5mRGlFyOBexLdFPpCdmz9BmObvsZ0a
GwSOVw1DRqozZ4s/TLt1Is8ByDLZW8ueeqzc4+vYqYOXLgcYiv1icQepARR0vqKBh5ZsaNcfKXdn
6IvsrTOW+JCTUjGPKT6wTsE7EuGcjebBYu3sbmsslX/SRP/U1ba+iuxWHJu5rP/YQ3BCn90+BTB8
JkBdGKqBKkArjK4uqCqUOuA3q7+6frF2yZiKMHO3eRkXLw4GoGt7qJqdmPT8JZz9aWs603hlG8Nn
h5TGs6d7FR8EqgM7nuV5jObqrm07/xbsX2uU9sb2gN2MSKikQ1hsLamEEVbg6PI+Nvapjxskno3P
TZBqcO1i86ZJsYCzBGEG96vYC59FUkb0lqxbF4xDq5uPomLHGYCDI88aV6PEKWBujQAoIIDNzAxn
5c7oP6FxmEe1uwFfJ9BC8vO9Hk1HL2juIjEA+9TgeIpS+7DKk/p0FoyOKFdRbkwzqK8piE9DsjUg
BVUO8wXbNhGma9od5NVo5Uw5HhFIcsxhvY0ssDOTmd+3pRFvw0RKjQmgYHlVOWujgRvt+BOG0np3
G5hDvBYVDl+YE0DmkBMABwz4ytaGhMJGXPQJwE86w4ZpFkzoWyAlmY1ZeLfoMey1ASq3nWd79NBO
kUk6w3ljWUN7iAzrMIpKpgh1dqwGP3wozQsNCXHdNQAj2X+Pg/Hu5CNzRnqx5j4sTLTP5H+cdDnM
BlOUNoXgspjCQUKuGLdaLepVavrasxi1TzocuzYT812a11iJN+LZzRmoxdSlKDVHtRnt/IpqvqkB
i3rkRbsnz4wY6+sBqRKEoyskuCmIw+pgppwVUQ9fXes9RJhv3CUNtzUKXSsCg3Ej8EoPGU20Qcr0
ZwCV7+JogTWv9cfAiOJOb8FHUrFY5HoNrUE9Wbag2p8XVDp3cw60ZVmaa28Gtpu3WJPqhCpoWfhY
6BZSzHz9Ytcj1fbH14DXWBO6nszB25U+p9CK2ogRs2ZHvyYg5QA0YyrTdu/FxoQRYHsDnDHYzybt
Uiw2GPcUFdxuVtkkTJ8mUQc0pBz0Tep6+i503MNUQ4XOIzfeJzG7MDZhIwWtZq/cCKGqtLIwTwyf
vAoZnR4jVwpINztmGcwDhEpvfIZrU2C2B6P3Tk1f/ymS9AbtgWCX+fOzV0uH22XstnDEIJuUnN7d
CDA3IIjAzAAcX0uVY/r4dec++yur98tjPwIPLH3bWBtCqjLpgC2L1hb7ynjudZT72pH2gzlbOT2Z
7rvOomy3kJAwLm/vDTOw1yid8f59INYSAeSFyQ8sarEdFzashpJBXr1g6wge0Smz7SL09xjFi1U8
Tx1cmXNcLO4mixjk9GygQDPwkc6CaWuDKVrVLspWrc+LrcrG7J5O7LZJOvxLsrzYNIQhaqfqaLhI
6KZGClbfaPZhi45MXbEQVERG7+ij8n1Q4zO6XESEdQPGMtbmp8Bi2B8XOr9ti/meIFnfh2Yvh6AV
FTtiVdjHR+COe9q+DKQNkOQJFDg4P2vXpss1MGxdVQZyo5KzWmm1sa4tH/WyXiqyFHUHYnyJi55p
sGncVLPzJ85q2vKITVuM/GvTv2mKwvrIXdZ1jhklbUlK4zyb4i2JCDEJld91Jv/VZugr9OIV3MBF
QxDkkKYxFqRMGGLmeMgLFnsblid2hvTq5AsYlfdHXevetTANDlXvMPXAmpU1jQC0qWtPkySs6NoV
fa1vRWhQXEsQveAnfSrVKNvMyyPWGfdJ+uol+RdQQEAMMFuaOvyxCntjaNNRUjyNUfu26/FoCn2r
aE3LtRFGF0XiGc3+JR6+WpupUR2bWGLSZpc0oFLAJvl9W3EGi4eTNlKp1RfMlD9O8eDDTPHT9KoJ
gApnsGn84ZcpNVpcW5EQRM3ptohQDms48uRVF0F8DoBtX1lcz9Sbt0NgrWan5qAxpkvB2sEitt0J
EFGBBvgrTXAjiaXwTtl7X7TJNEm4zlwapjpwaf3YZdqP21IzDyUXnGAw05jJyZTUtLYyd0vk79Xb
u1JIKPXFBbVNZmM2Y53K3E7ONkRx6qprI+yMjPMQ4LhY1UcjfQ+E9t037U/kLH+41fsKOJ3VM0Iz
ivjsme0r9CcClX5edOeVG/J7lbOPEsIQ3ap3tYw0uWLgCs/Gea/xhlFXIgY6bWVyPVrAnUo0J+7n
flkvE0qbNvfEFdfIZeyame8kJAHTL/YQXCELW8YZ3gQUnq65nUZ7ncfLpbS4SUG9XKDfX/dRh4D4
cvH4E0/6S+pK3SneBwXk6yYxtvIVbsz1WJLZk3hwMuPPBoAoGDzjrHfgyn392mmgu/pmcp4Hfit7
hRb2MyZ8FflLoz49JuW8tiXZ0eA8zDvtwXYDprRh/2QkuDXEJN40EE76aEBJyHlPcUFtlussyc0j
HhGjv5OGgJF0rj07g9RnajBn7XGfhmnlSAEoZN8hDqCCUI3nQpJEGwh3uSRxLUuF2O5yr566uk1R
zlcqmuJQxvq+9bKTlqNNJBWfgNOc9fLHCOLPxEfpoHcfw47QZla8IsKhCHSlJC3QOUL9LPOmte/m
b7akhc6NtrMDD3t11ocWll/4pPJCIAPjot278uv3i7igEcIKH3ZGzHEu72+i8S9RKxezuQZSdFI3
nK4PAB3JCQu14lCNADdn/gL+WBL/5b3p4w12Hjf9yPug938R1vA5NN84eF0iAcKpHUjXzHMoKeLq
W1tL/xFM1+o+IuZzhrV8CIV7aBvewWe+UMf6i7pJjiRUTTXThCLZqW9d+3wky+4CuYRJOW7sLJli
4KZMyfTmhk82aRyj3mRvR8W1eqp9yAqgL3MuEVRwu+p+EclbHb8TyM9TihNEtdzmTfgedDzOKKl/
mgtnIXQwr1i34XKybTqQ2Zie1VvDfDwyHtgHDhcrv+OAgq69fAY9a0VyPcGAbyvdvJUrZBDGRf4O
1P+nuhlXyOQFAzL4NrdGK79mkng3vxuRw4vvshSAJT9Mvfki2ebJ4G3cYLiW541eVz9DGf5Mizw/
UT0v5veFIk7jEji6FFvPgpTs5zDCy7jZVq6DnEmyqRv3S5/NSwox3qPxP4rkXh2QMSpbhdswfmax
CZIYmzFhLTfplHgMDCQnkVkX6jQgkhAaU2S8oKfVaJcPZFrQqwfkoECw3gqABYrOqnh4mjW/pvPJ
lVtRETAVIQ+A17tR3UtWbwi7XZL63SF6hnn0GeIeMVju3dw+FYb4lGRXzdFeXEZaiR6stYQyGi3Z
i4FwldN7z6NwfpTSWsI8boGEZCwsb8VCHqWyO6rU+ynOrpNoPsvVH/ofwlheJFdPfnQeAj+rg/UY
8L6Kgah49nUKUmgqX0qt/VBXLImew3LH5AS7tWSnJfW1ZJxKQmVllbvY0u60oqmQZmM3IH9GrGr2
cU6klmHHCGCTg4mSJEtMw1/z/nOUdFYkc1D/jh+ljl2TsS69cV7NxvSgaOvOQMe8rex3I6IyBD6X
zuJQ+P7BUtzcyHj0/JrTk0NFEa7lJwmbJTElLn3gGDxuScdf++4EInsY3vSz9iTPZ3juexdMoKfi
jTwR5ZNooXDITJjFZWndYfaLnYXx49UQt+tx1m/lKqy4nZRz2ivAJISfykNreHt1ba0DeqAoy/e6
OtRzCD2mOHppugHKzww3Ok5gM1DtJESxz+SFNbaUSck28vNYaGf5cxnsm4gmufEZVt5mNJNbuaBH
S94IyXiXZMmpEevJj0/SVJ6vrncAsRUlW7EodRE8BsvyS8ZWJOZi1i4CGpTJPDBi7iaWVegR/9TT
VuxwCYxB8kKqqcJsUsInLTBHuGNkpeHWKrprtTFIx0ks2MDqb7GeXDMV3govfMrdYiWXiO6xf5iN
yYNrD+7gXa15udjkShEshzZG6xaeeYOcgoGQFWzBnaLeK8arb5g8nR8lQqD2j3xZiFmH5os/sOjO
oRveuyGCWyYm56a2a63x6aYZjF+1DUVDlXxU+TIteYiD8imQggnq/qgkbCnOvTO/lgHCD6y6iOEL
Z1Tw7JMLCkQ4sBPbelZxlKvb/v0izhpZ1nusHn7J2QIx9PJVaUkwqb84YJ6ZJoSfWbBTAjIVcFyr
ZignBWTkNdtS27CL5k9qFbrd/xSSIeExLW8ncueAZLeM5uoVY/7X/aVNRDZUVUchnL3bv0ENffnX
Y1AfZUmbvVKP4BQlJ3WrAWcx96A5yPgtujczHVpNfpzcZUfY41+sGXR1dpQyI4PMk/jTIII/B2If
CW6FvAXycS1l9kpXQTHR1QHghOI8+gwngnzXa+bzDF4PgiRCCkyNCYbLyrddpkc8ennzOw+TT0AB
E4NDMD2cnj4yODyZUCdlj/v72TAudCHkM5AL5/eLya0oaccYzbHN5I/t5hvVsAZaoqdz/ASvkz1/
4XwhaQTVT9UtzPfrFxOCJpB9goFmv8v8z0ETaQnMo4vzjnr2jMQTieL+zWtxSd/VrnmteOzycwoC
fssNvGLXo9o6Pfou7Lcpv5PaQAMWl2z6+TzQ9gIPXmIEk99m+F5qLBS5BjidedT5/JkAeJBPEjlq
P2m/1J0bm+A76qpnXB/Xas8hu8hv9KTk8R8Ki/xqSLk4RXGmwIJuoqs8VkNtzIp3oZHf5kn43nsf
NKH/yO/AFAWVTa4lGeZPy9jJW5ab6Y/an0sW4qNKgt0tZyTMUBy1nuX/pzlVQStVM5M+/Ri7X2q4
vDgVPioPEDmnuAof6iRRt0wb6T5QRstqwdLDXZhO+4/Z54Yk1nJOepx6KqwYwOGfqxjibQtGMIVI
J9MOR9MouIlVYXaIq+Isj175cBpQw9JLEfMZVviS58+5Qc6v1o5kqftA73P2t7riwRZqQQaA/A2Q
7UpAIiYqkoK8oRmr9F1K601PX0JssSk8xVlE4hIgeK1pUKM7/wF5H86d5QnLyQvmNDKooBFQNx80
EJCwP1vF8mnKkiAKcdAohq26kVU/nU1blmI7KZRhRsGL/JHKCvrJe9Y8egoy9VS/LdoHzYaYYMta
k+eBF9IGAaDbSa5ppVthyY3i02ECYX7fsu6xvGObyowjyYanXPfe9Ub7HnWx6ZnsiRwRC+x80GZI
Yck35atM5VUeWFnLHeK8a5W8tgjndOb8klmnJAUXJrPbxNlpfflV8HYL2wQjo50ZevskbW+CAPaa
AXM4SAHQIanz4tbmt/r2iJ9fKEmPU1iiwNKjGcv15a737swn1B9upSeSEjuQShqt/BxnXp47nGNO
Y26vrKh/UMpa8n1KdqaHpVeityd0wtg2jQGCsb8loaG96l/7MeLVkvAVf4SyQKTRdPm9kTLfD4bq
VrOwjBGgUaJJv8jo6I0uyXv3EubQsIikQ1Wf+qncKpktM4/O6l5q9IEgwEGH2g5u+rHEJDbFJB+C
PN+yBGAl5iBSfUsdoYiHbx3PvUF5GZo9i0YV5Uk4XOqg3mZecBXoy0Z9bSkVAs7kj/oLJeGDiS+I
zEcjprth/lrZyZcK1SpyyZPUtNwnh6RfHeVWh2HH3OIuzaqnmuOemCbAt/glSq3fU0q9cyKZCCor
xU1l0u0LDLnv33ukvsYw78eg3Kubpb5CN18vc/qVDMWPMXd3oI/WrVR3cMf+qZ7WQfEjT2OZ4igp
DiMCYlaM11IrQqoulX51b8ADkse2/KNClJMEK2Yud0p6RAaE30M8D1YM0O7lYW4N3mszQ5nlcKfj
vW17/xrhgrMK5roTPtu9fwWAZZWmLSIX3o88sGWpEo7dbcyIGqnZj1y/K2y2UN7TORgAewGPhVDl
mDfpFF3iZhf62re8UPUxFhS00ZkeiK4/orAfSxmDWJ/WjDwealFS4CTDbDYI+PazmX61n+rslnie
NGpu/pmHoC150DT0a2T+5DMEMV1zq57cbzIJR8Y1oxOzdo5lY3rORvhoGbU5j9Qv03syro2UAFPJ
biqTXGxcUbFah/n4htnZVSOGN/lhSqxZZugNeteWo9+rdEubM0ApoUArqflVD5FJHofXKvW1x3nW
voOo2dqmd2xish+S9r5owPiEQOOK2xhBSbDbP8IuoUmIMyKSH7KCUj2NsHXuEchEwNrdJLZ1o/on
8ghWBzIWC0k6nOVDkM2LsEMQSC5qIwf9PLgnLXmWyhwqEqmCQGXg0W3hefRtZA9JRYca4EIKU1+T
4szMYzjE8J+jefS6dNl38aJuq1JaykNeo5SJXOSir2IoNPrGbFpcGzg9Sn14UUHGH9nNS7juRfch
AwTymHU5PP22XYr2benfZCWdy5DnAmEJhmbbtv7PSDs9h5TTs7xtmV/IXkuZ+AdzTHeLKS6qzSL/
1QunawcZp6gnVqV9eV2a7qaU20nKSwl5mshC0wP6gLnJQR0vUda9V8NJ/rxhEgp8cHwcQ5ys/6pA
/SY5R2H8NpcftmxThRwphWdcEts4DYzdVNclZTnqdrk3/fkwyPbG0C1fcIrUg+kK76YX463AJUqF
CLkd+wlStZbeqkDnhqjNqaQBcYW06MmjZPIAkwbfBePRT5Mvzq/e4DbLJ6dSHXVvzQQ4T17c/lYH
PbQLdN/U8aKSpyLPtil44ZD5WY9Z3q/O2JJQ8bfjzjeHW1WB5Yhzekb94KZwG0L9VJvLSt4wmq/n
YiHvHRZjn+vTQTX8Ysf7wQDpRy0JpXQ0oTORdpugse9UkayWj29OJ2xe92r3KDmzdETczqaqlJou
vkM1rTTCrKS4d2og6FIETb2p/I6Mr1dG3O7Rd/rdPGqRyQpK5hdp263gbD6rswR/bqqRHj3iIgfm
u3yqWktGI5lF1cBoOlE9OmhFJua7KiHxFT+H8he8xvuJT4FFuRWfhyp4k9VfyVg5m6YH+WEl3HJc
L1BYod83T48ExwstcL6HHT6CDqNFUB+CZt5rqv1ZSjNmxtCG5J0kD9YcfBgVGYeNIAG5ycBZgN2P
bGGqo1D9n9qz443Wrn3dJkTzm+pHeUCvxWnyJx3HvLJYLqnND8JsvrexakPPH7x8T8I3DwQJ50jL
jk6raVy8p9qOfmTvNCnqH9mIKaP41MNosJGq6SGfDyHbYyAjguV5llEesDjuXLvMY4ZCSJR7gft/
LjRg3nVpv+rzs9q8lgudzuye1NZXj7qAxTUp5O1ySxnCgYea4tXgLYd6am7UQhic6SXs+CcPjWUP
IaYlYLJcVtdR8VdqTyu51WgkIRhVmPoBQKVqV8pESFBDug6sSiuS6ENSfxRlrlT5r56kCkOVdokW
eYn7dJ4+I1O8qDYqlK+jSVNTN/oXARtUtvtkp0+9z+RrrwGatDYnlEq/2pZ4HJoOHvMRBo2kgt5S
fNEfbXTn0x8fvaEh0xLnGvEpuWA0QX0Fuz5ujq482KD5fStFMpnDoCn07BIx5QvkUReU5MSJcYc5
E6Lg2VYY9lH+nKd4kUJR6oVYTehp86ZOJd2JHuN+ehFWc4EQLu+C7GJ4nU7PytpFYPXV2pfbNOLC
PTN/nWL3YJreb/KGYCTEsejxV0NQr8/oyqsDUGbPkQc4XRZSblQeF93fI2Dwp+F00dnoaewd5fu7
oXGpZb+6HaJz273VmvfWNz6+lcZOtXBlo3iUWqppRVh36+JjCFFJmTfdlN8ucvWqxQzolYadDQa2
nP+ASuAwlgMEJ6PCLMybWOcvwp0uiSNeIeExPOFXjMR5l2WfVPTlZP9T2cF31Ve7gB4XekLk6VI5
q9I5ygD6yR+EtX0uSA9UQzeBK1pM5mNam3Sk7D/QJMns7XPcTI+OyTIkVqodC1ba7fNLMJCwyG2p
dl4xI2WavaS2f1P67CoZleR+kiFmDMYXL7XluO9o+w1N4q036UiE6vRPky/V+3HEAKy52Kt3/E13
ZOKDQArdXgcE6UBr6M406M0t2o+aCfhN+AlPOQiXvZXR+kqthwIGz1+tckFPPbgFdLNNvOnRGMmP
5Fduh/ItDZ7ldl3EchmxwLsSfvhmpY/9xAeq47oZ5d1Kkr1p9sycDdqldKGojNSqXZZ1lH1Hjvck
NTftFpkEefqmbf3eo0JdFfwgbUkAFtlvzHG7AfDzJlM11dmzI/0xASQhu0XMHUjWkQSFbvrHKqjM
2+lTjVPoRV9B0ngNp/FDzcH+FSUQ+1pzXD86bY9FJQUjNrxreCG3PcMV+aVUdgCRBYeDdxmSzVad
68OV5tTPSje3lEtDrlMnR43HsU6N4exD5k2lnKWoUkUl0TLpjWrjBZtMGLF/tQhkhOjl+MsrlpcW
fYiQyRwGFtAOCMCDP59VnK1Cb91o+0FzbuQkEYG+CSGEGrXLINs0476o69OsliWpsZOHb0FwX2oI
wbFxRU9PUy8+fbc4qy8ue2JDlL35/Vsue/iyCBNyTqZ7UoM0Ip7QG5HabAsWEmFo36gYip5DBatY
iu/Q9xu1j982lCws0SC/LhkYqWfi5MtqceeTSvSp+51oeBcg9TGRPcs8O5C9KW8BnLl0D/Ii5dMc
9OGmdYPNwgXLF3qQ0ptZSUXaNWf3hKq1PlWfRvY8uva77660gIPEnPhgD4mC5kfLWH1uK146/039
fzfz3dqWEzTqu2OA14oUqkUA8FOeitC3P1o02eI93NFi/FDxRUZf+Y8VDVLNpPDM9Gd5dMppqGym
+mawySZvg3TulXyjcLK+clZ/OhR/RP0I2Pdbnr6/pymv0Rbv4EL00TvjWktrlD0xV+J18ugFK7Oe
9flOZQ8qyxGdcSq4L/Iq1OWo8GXa812J3v5vUiOzln4ez1BOnokgCx9uix0Is3f5Ks+meYu99Xfm
rKWO5m88UPqq7sooQfGz3FQuPCOLzJjrQab+Mgoj+LARZnsd5vrbeMpN9p46oPXevO6Nbqcnb0u3
fMg0xEJUrMRQe1nilxh09jQmX43HzWFfy/3diecI4o7cLPLHkGmOcP42TJm30CGPaR3CslwYsPkM
Ofujk5gobFwNdyn4Yh7WlIR7lTKrdGNqeIjTwpJLXuXFq90w1GIdlO1J6bHOCdWVTCImc9uhQNxF
Yg8eBbcF69ShSWdzDWk47aMm3clQJ2OnI8dxfmuddLSNVBndGX8VJHIwHW1yyz01mb2Wvf457Z9U
TKh1/VHk8UqNr9TZhi3I8xD6WCb5N5j9bdUP5akRy6Mwq4BEGNm1bKvJWCK/MfJvZ1nFeaHx6Rvd
dZz5Oz81LzqSTdimGheZUnnzfJuYOgbQiJEB+pI5VM8wTyZ/MokQhn9tYK4rDO3oA+uQlZf6aBk2
vTF5LXx8zeV+UOvKZS6hecsqMwP0nhJVyjlx8JNW76k7viIiBh3NQ0CNpJQgFiX+e6XfypJiMccX
NQCUn+wg49QGBzViN6mfrzJvK2Lnu9HFUasQ6pVRNUj7j9Z5MSDYLnG3Nospv4njOt6Phv4dp1Hy
amKIttKHYFh3ffmdYiVw2zd4laO+bC75qs9QTvQKb42Gi7fWAh/9hy5BqLA8iIA2K8Aq787AH/Zk
T9beTOdHQ7j10TJqLBwN4EaxHe+KxE63EdLem9rb2Zp2KdiAuVPcD3X9OizLV4t4wLpJgBxUnven
MaJ4lVYJljHhUxdNBv2bat7MovvBRuohR/tFesD2DzXe5lcI/hLmPDIF9B6tK2HVj6alYX0XyJZ+
+I6m2/uiMeibElpnxn3hVcG6Gyz8BrCz9HB28ZEWK1KP/Lkx0KeP/RUcFeLzqIEoRMd6pVfupSZb
RiGzHzZFdj8NeB34OvcHVGNcDSDGTLlXTB3L28JAOwHX89L49BwBbEw6uCbEEOB+iJDTcBoqTdt7
qbvpAfntHEAbV2B/37MXoylvIFV021aA+0URDFQWnDxcgcYpe580AaQyh0gJKbKDsJl8ZUFfbBbN
+aqFd2j9YeXzS0itgiAPOztcIc7zp868NdKPGxvILtihPt2gevFUGcgRt1u3hJOYj0Z5FAYy55b3
NBT1ZW4y57Y37Lus8QDcP3ZopKxGOEfr2uRAdMQ3AEf8v8rhj4i1P0gWPNo9IMGUliQ4A3jxnh1t
RDX6V/mQia1dvOMpjOH06DOv17uNOdpIUCwHodMszinuGz3CS6PvnosREQYsCtKVW4sngPLZKm8K
90p76EPNoR5ddq6e3Xhgg9oOmKBh6Xei809tMqCN5I43ZpG+gizE2mh0jW1YeLiWT5q+i2a0naDf
7kUGfZKjDwIpslOuESKjHyA1NYvqwR+jdz0eAvSwhudhEMXKNhiY9/AT6gDyVytr8KGHVRnrr0yk
xlWfMJayom5dLn6wGekOoxS5SVoAhu20Tfwu2kNhOdAjSyBBjkQ/eDnwHl2teKxH+6iz1q5M7b03
EQ6bbcQlM6f7HOZ5z3QlO/ZzeoMkIlC1tNrZOgwgqLmrBXu2poQgFZB809+Gn+k5H76HfEM/FBoa
VpAe6xLHu9Q9GK497sTCue566AhHGFO2Y48rVUzvZbD7NejM9KpAELGy/EOD/kqZhJ+LHnnbDjLn
ldU7xCXapG1d3aQeIUYDnHaE/3ooqYJWuJ9/hkaSbpYqv2UETRzFcNkrSu4t0/EYTbLdMmeXIiph
EIPTBWBiS0knNAXXC6gASDUAEjvAhmvO3mdnwpnSyZNnA7XmWGjzykmw3jPDoF8xm/IAcE6wzp7i
vDnXCJKt87Dy90Y7X9W+v43y7n4h/1wzy5cOKyMY9Ommc2Znp/cd0kGfRqg/eP2nrs0ILOFHegX4
F10oiCFMCKioI+clcSfmIxCi++LbyWKsYKFLIShBNpyFf8Ygcnc2ptyD7q+qpbmPSkyuwq4D0lSd
RV5EVIE4r9pds/aXmHLaQxmNasIakT1Iojd9YSzeQYjtshDTtcjaTPBV1y3ab23UvVk2tXyYYANm
58WeZrSxWfLiue0QQh4a8yZI4NPoxgTMzmxwgrPuor5CmAX214SuuGOAmZgc9or0PskadBEMU0Q7
gHhdcTPAStn1hnvTLNG71UaMmiSGIWwbezPHWnydNbDq6CLOK1v/GTWIckBVnJUWdvdGJnLw7ek7
oqltRjxx3D7desV1AOp0Mw6hS7U2lMCAkJbI5/yhGLn2whHQjscnrwDu2VM26PF45+USI+qGBw1U
3f9h7sya4zbWM/xfcg9VA42lUZXkgpiVHJLivtygJJLCvjV2/Po8kJ2UZOf4nJSrUrqRTYseDnsa
3d/yfs9L7HWRLfqlbptoE7bNxcBwLMp02+IQrp8awumNGTlfMq681V2+jG16dpo4RDUge7TkX4ib
i7qh1VYXOzMitaqtmWdpgYhkqhr0h8Re0VpQek21bR5sXDmJOdt1yjWiWJ5sbCMKgwSLwDN75AnC
6OEiQk1QDChJgBcCF9ZYkotQflMzTwUCk0BJu9g0BVLppnXIPuZDFzFLSSobIEDgGgnF5VKnTLFa
UDd4/Zu42jR+8aISG5vXzgR1IGV8EAYPp5lNuy4pv811zGwm+X49YJZZ8YHO3ZtcfLGL8/zan0bw
RO1L7WJENBkY/sZyYNYxejUnjVwyT0H2W0bA3ntWSfYtl6F7VJPzyoz1TPm5KA5Twyw2MJFvy1Qy
ytDyoQn30a2s9HzEwldAns2iHG8NjKFJ4tbiO/qgMOXigqL9XT4zBEb/BcH524BjFYLErg+mmcGJ
tnSXDUJ3ZN0+GZg5AWLNCuwYEvOo67w9s2OH7xfgPiyHievpY5RcldMktwLegzfb6WWOoCSIebi3
FQgsl0pZ4HSYN6XjIs7QXsfWcE7Fc9kZK7UZf+aDwRDslmeJXz9LvkpchucYCIQ2WPR0okyLZ/hZ
a4tr5O7+oScAAOF8mIrsjs+eAzUqlsMyoszN477fcOjfRUXWBYDCwHt03WXea+subKsLKeyXdJz6
nbuYt87ouxu/HSSj3ILaBjH4QfuyOejQvkp6+gzC2MmyTg9O3ux9DugtBMhjxzWg2fy0pPqdxy/d
hegBa6sIzHV6XkfGGaELZ96CbjmjZjxM5lW/YDEHdnezgxb3zLowgd2uRC6eA2UoxtIrfPKQ+1IP
1LsOl8JA12660RdT1zHtkjKFL4RxFFjeAkyo2J7JW58OcIzogNHD5xfgR04ooRe3Wk6GLw+CaUBa
fWa6jUO+L6PqyYhiiXiMG4LdXQQid24NJqZRBqCCcaZTb8XN1tcENlKXXEXtk8ZCEBHjDELMj3ZU
63HYsxijT5Jy3lpZd835CC84hxE2GeX7aCzbIqmzfVtNhNPvCg0alrb0ndVk9whtFFjOwT+zOWg3
GaDvs3EykTSAAyojQI/lMFy2Tuzsitm/t2M00JWe+EgxJ3bGnTH0D94yMWaK7KUKR9wbbOtohrRD
CULHbQqml2MZOhPFPA44oPVKmDGyjmSjhgqjONIEKgishADAvTci76HvzDjQMZM7AGxdgTMyiqye
vVNT34lceiScClky4wFa5bvScPOtLUc3GGoNqHQaaPLXNm0mK9naGSWyDiAuhbT5jK7Yg1+AjsXU
N5cJQRBeYantVMcJpssuG6PPfeG8hk7a31h6jDdxwfSTbyLY7Fr6MqMMmUeP7jpPHy1vHg/u3Nw0
criGTKFBBHT+SXjwHiNY1DjOdg/Sq1iICmfQc5NT+uCqaZ+r2Ll0De1cMnVxqtr+nFS72HrLbemH
FhkVvtDGHAJewRyGMZ+rXnYMZxnhPXBTcAssXmMbL1os0Igi5gyWqH3NqIbvsHJKz2pRyW1aEjNm
mPYy4uZfYboTMcZCLwDV0t33P7qEi3lsnFPmhAjbzficDtpysmeLj7SG+tEyc7ppKCGfIrwbNw0x
91Q4/p1RFwXY0liez+lrXXfObbtEYtcwA7QZPdtAcYWQxrIGCNYt8++6GQ91Ur2U/WhtPQKdLUXc
D/xrxLVVIIGfmPXIqMTVA1rIigEl1Gn2eemiskoy+iyyqBmx0nVAeIXpuA/CSUnzarHU/BhRIxws
iWDZwCFnydJrU2MDOmHsGGgjbvdDq86TCK6dMkI8pHGSCJzVs4ZK900imuN6aztVsWlRgSIVdsfL
Ii0fTK907trFs++6Ulx5Wk9QF/jKVQzflRh5BGix2VWm1Z6ccFHXzjrfNumy/hoDVoFLZTz0YRMf
2jRHzhUtZ7lvZHAT+WPOG1ru6x8+9jh1lqpDotxhnyfggcNwiJ4ARShjukWt8KUXDe6HSLKeFq+r
iYNleRAa4IptMDYB55Onevoa1bMK/IQcQaftbalI7VxZqa/tYGwyj/q2znPvzH0GApe+ExriO+GN
2WeUkuW5EuG004LJvpLz8UhsOe8EcfYJA4t8U/hJjo6QoFoY82tfy/CpAdHqIp451op1NDnBrrIV
Se1nA/KgbrEBXYfYLnGjOkmBFQytuwP16vOx5BlobGkGZksxyxoKGG+GGAMMUajXF+FwbrRC3C3R
pY8L3BlGbkzGAxzZVZhnHLM0NKBGrx5shmbN9D3zpfGZbYjloShiEtmCuiHibFx/2lmevuDqcjWH
5XTSoUhvRoN2O4/XcDYasBXK8Cq2emNLX5Kq6dR0l5Nn08XM0pcCewA02PDKTb8WG3xMC4j+GB/1
RndURX6aY7ffxgzRBMOHitAFu/hDAZxEeNDXJan4GF2ruKUVw3m7xZa5Bz8BBkQ+8lItFxgfgDeY
dFVTeokjk3K7XOL4NZfTNh1c2uk+bOCynpeLhbMDa1Mr6GdFxdLJHMLHWJ3bVXSpJcySxS6967HH
0HpRihnHGGJOMkBPc8i3gsrCuApmSUk8Rs0sj8tkl2ZP3lysE/RUqiY9HEdlX1b+VyVK974pX5fF
j5m5t7NDKOwgdkcS21rnQQnkbtOVVnzr515gl9ahqozsdqZ4U8HeYeJXHlqMPra5A5zexfy7qSo4
CtMx93kNacLW9HG3b4bWDhQR7l6VMJ+TdO3V+XNOx8PLkMjLJbDGJtkkmpJrnrBWjh/dhwmWZHIa
7avJPHqkcFQFuuw4O/Siq7HEgX3h+bfyaoPOw8/H4c0w8SAEdEGgOuJqt9gUsExXUjdgb7FEalMI
qAqOKy/CYjJ2eZgnNy2VhtJJvD0SzpI0P+7uVORHh2ZkHqs0w2fcQqpLz26ZNJVFt+dZwh4U8uGN
V7d0S8rhUhfiVCzOvRhE8xxNyYNdSEoufv4EMCQNUWTx8N7lUdQdXBtnQ40t8GBn9sksommfuGl2
kqAGQzna+9Ijhze6W4Sj/rUkNdjTYsDrMUNtm1uPqWlSEypwC/r+5dRH4Y4hX5+krmL8qamBn0Vm
iAMhCwArd7p3asYsw9B7tj0LCS8U0UcGLzGCj7qbZlQhum1ZY2GCX7mDdMs3C3UhenXoW5Sw8I0+
ClfQMW/DhF4JLAqUy9oCH+hWer418GLE/W2yA6dBKsNS1TtV4dOJ1BvHSG8zhMgzxVS6wCzIGCLq
LWcDufS5cDI/cIzmlf3LoJoaiWJ4Vu8b+KeOy2Am3aPkQvUDJGLAIMTU08GxHfvMq1B/NJ1MD6XB
qTzWIzz8NAs3saWyl6g2DspfmvemTb7JibjaYYn9DhYpPwJU8GM/T0GUuf7etZtnL4PNXqawa6N2
rDZ13OMQTFxdNMPzbDMfmKcoAMfFuKTggMhoTi7SbHSPXVaszcN4vPCBD0Utl9bg9xPkNU5qeNrn
YYEheD4fCZCaLWx3SuSYbYCcuB0X/1Dm8ymzmnZ96O6LKDxN2sAWQdPUt3zqDR5EyNHxt20tkq0u
sOer6sU4lVDuoU3BGaOrgfoPCLNFNZ/GQXHjRFkG0n/46LtYfpaVE+8hJGOCOfscEUV6bRBkgrSt
wNmVw1bxuUBUg4FO6QW3znC6T7h+Q/g04WCri7bOrxD15xdp2F30RZgHg8JDEUbVfJKZBQbDeZQz
iN5k6JydArc4i+HC4oNtO+HtpxHjUlVGx9b1TkPWAbS3o0vI/y3zSUu9SyiBRiOUOlJ82F2AiHSj
T4kwLhx3giRvtfupjIddlR2Qvwju9GdXhvOGZGRxInrliQeBsTUMCni4+kbNk10Y2cFMC2eXDCmG
nqVhXRtEJjCVvL3DqFLYOmoLaaPIedKs9CRjsWnjIM4JeanvtqOMHxeoU4GHEgfiuYCSfulIUQQR
wVuQsFj4Y+ePRGernhnUK771uVuBaM4VpjUTSGeJTfyS19cJw/MwAcHMF32c7qq8dbcKMwgOZsAE
5ZDeSuFqCiTk2/DloWOrV9eLoiOjq9RKVPol66fPwqW+ykXGb+pF5gEOTr6fKSCCM9qY2oCA4sYk
cpb/FbvjAT7wtBtqkumRu5MyqvOO1LeKwR9pUVY46eZfDGcOwtFVuznDEcECQczAOngkhjbPPIpC
Y0XbtzN8vVkcQEQFvY/UpQE2OQeCt0skq8yOCoacE4nyBqmUWg/9BFRxNY1NYMC8Pg8xOcjJOW0P
Jf8Ib3MHTxOT7ykxyR498+C/2CFpWy9rHdQpbek2o9DauN6mqB7DltncCNRfkKX5auVkyo0YnY9p
Ekhyu/JDp+aD29TlkYDw2a/a01y0EcQyOH02EqyxoO9Q9Z+R915TOb9nTgnkpVSvyWIkF2OMarRM
DnWfrSY+NziyJjs1YfaGANPYmoPOd2pIL0KVXk/EkBvtMjqWQKBpHXLuktBk47nlg7blF+So8Wbo
wFaHcHRZVgvyGR/lrDMZRHPdb7JlxVXKFYIFfGLjM2TsJWNzHhLhndYga0l1YCbttY+l8haEBvz4
TvKf1bJpM3TeXkusNohjXKqPzrPHDSPdgAQA/ycLrveqHY5UUBBwFuW1yEEYmnFZc9vimzJqYyvz
HHAdhOgK5rZB1ax3PDiyJKme8Zar6EpXhfcOSu/CndFKTz4KgxxCbVDHBpgB5E2C5nFM8n+VUMyZ
GElBLozOPaGflYiv9mB5F6YF5lfWTLO72FmcSOlgBBz70RwuRW0wAENKYOrhPLHZlEtLhNVzJ/lZ
uK+JjC69xf+wEqPezQV8ZnG10EncLBm0bsuBKpYvKPd8PJVI076ZisL5WedWO6OLrRu/gPNYJB1S
IZDk4F2jciMZWuQ0o3esqhn7IOio2eRpSsUw8MBRC0obi61hAo3+R4Kzg600WDYesjMtyys+oqMV
9e22nW3MG4D2znkL+Q0T0oTKDARwVi/GksXQxrHHQpTZdcF1SPpcoorb24BUt4VNeaVEVgdPDsxR
VHzYKuMUj25xiwtkSoGt1mD+vG5asEZ/NoyBkhvO7Qe/GrdYtGNVxph4evBdwMalWuqNP/g7vwWq
MIXJgzAZiu0RnaMcr3uwwlgv2vdOo8VjnRd3riguBjTFXHnb0cdAJelrgL9ufdZO871KzDtYqm/N
DKnA6pZzNzH3bIN820kkVoydBZR+OJIZdkGDfGOiZ7aM4bkcw5d5AijtDVG5bR2Tofm4DBYl850B
eZ7r8TYRkPbq0HxE5j0c5jw91BHDk0uLPgFbMUb9G2JG+5iOaxkeL9B9zauWQPBKs3lPpU62wP2X
vAJVASA6dvpnAB8wvW0bkltPFhp1waP0k/JynC+jooQ+lUiSj4xT1PM1FeuIDoMLMD7WxSHPHbHB
TIxwnkANT6BL2mGv89DtiwV+rrlf5ji/Q8HGg4L9hx7pP0gLsp7pwwfx63ORt+1O7sgpASf5gLYL
Z3zGW5torKuehvRzNEaEzAtXMY3+VT9gFUx/57G5Oi56YCLEY6vZkHU9PFIVe++0BjEe7vGpnwf/
DmQb58ZKOq+zR2dWeNCUeVA7MSXftRTlUezuuxfR9prmvIJ6XtencJw26Dh97uPeu7BiQNLWMJ9l
sX2atWNwI5U3VrRcYzrDqKxG4UbNJKaBrHY0jrYTiENVJI+QTzWdY/elWs9LnVPlr2oqZwS4S+Rx
bKXuYUCqj9AKong55BD24xefLdh4K8ezmrezullqdFomjQME1dAjqgbvAZQW5F4Clv9qUQ8nvNHX
A7Z0Nf5iJO7Mf5mGT0UrRQpRPOi6+1DgwbwqToOaMfa98Nt5C6+RQYjVLQeaB/LMq4M5EJl0emvD
dk8BDDAyU7f74i7HG5rnw772qHtu2nKej0564TogP+kR1K15Syqb4h/fP8BKf6C7WO4zfP/2xtC8
trGDnJ+GIeGtd8bTo87nzqyexOJdWqhQrtNuNf4LQZ78zx8E7xojDyyCjWi5b5qwOLZaHKBteRdl
HIHEQ7QQ5MVswg4xi8OSDBfJLIlumuYtFUQCNlEFYHi9Z9ztxhs5D6hzi0O0lKcaPuuR3A/RCjDn
1HsOkQJ8DhFyuvmEURVCP8c0vjlWZrCLxrdRU3ha6BJs3SzdJt6CfbPeoQy4j03iHC72i9QhFhFQ
iANtSbAluvxCp/uQVe4liJtvDCeTAnqEhrb3WAG620hwpdCghzcOdB0YghpFmec3wHkxZpPlsaAi
H6hpfsUMhlOsb2D+mS70l+6KxP9b6VWwruN9vCxkwzSikvgphPkR0rsFrENYPV3GS3VRI9KmXOAh
UPE+15XlbHpNY1hH6bFOgclIBhUsJJmFXBtm8oXy/pFVOU3FU9slX+ahuVkq614zd09v+CnrYFta
hXkFoZTJK4tqdGG8OKnzOjRhME/h17qjNm+7H30+vi5zx+ihhSEfrqijW3yrCvp4iZKbYiBNqCeK
TEsZvoGq/ajWL9yWsy22AM1T5bdjgwp+VryL2DnhMTZDiaf7peR8XDz9uUjlizc7L5Rvrr2yuqqi
6M7hdNnEmFX4iiohLh370i4/xij5FtvzpRm7z12eXbXM05r4jp/F1bs2aVhQmd3VbD9fVcyCEAn2
nY3HcM2aayc/5nZl7ZREN2VNFKmFg2IspBlDVVhuxt7e95hARQa9uHI+WnnenycF81KlrY55J751
2n+f7QcogOZ20M2JtSTacYx7J0qh3RXuHKQYhm+ovwfEx8MmQ3sTCIsfFUl32smkeS6zgVICfdZO
P059Ls4w4aHzoMdNhAw68IzqHQYMp6JrvC4QCA16EuU6eh6V8pwiCQET1ed9axm3rpyTDfI6mtkZ
Nc0558iN8/jKj+PLOGcIeHUAmmNU5Nh2eiXABBVDlwlNgsg4/SAKu04dADSJd50nlnNhN8tepONH
mLA1lJ9zUo4ImcUygqd1mouyNp2gksgVhmWI2CN0cxoYtD14m2Mco/oSJG9J7jya5dAdhqhZNmg5
t5WhzM/Z+BzlTXWqb+hHzifPWMVTnb/DqvpjSnmEk7k/ZOlo7J2hogQirJCJjfYkJvep8jR3jotI
evHhfGEQiOHeESlKMMWdh1692pdtwmj88Nat5kxCRxc6qsZjZTIBqWNj400OHQo/+eY3dbJ3YjSp
RkNLGJFC3kokmovwcTQnph2r6q6vxVsm0IhbVsv0YAp4MK4VCXB6l0Do5CwS4uB0NPhUKJ4zep3c
zvMmdkW+z+gX2S6DRpl9q4wOvBS7LIiW6qrtq+y8J0XGvgWGTJ8f3OWrw5Tl2mB+rxcrhFzm4Gzv
XrsmzFM8QF8hH5ykbIqgVeGlOzFjpFRywHsFtWp538zMQQiCNKBDvrXP3IFo1luQorDxZfvY6Vyv
YeajQJaiGWqKUgjljJBjQHlyQ7p9kQHnkgikrcpLI6+vVN1ee7X5CkYfd25UecDw0Qo8ND6VM8j/
L9IsjTOU4eU+zeCzlFEwQA7vGgs2se18jXW+9Y0bBd2TOk1BfTPOvOPYhJeF/WJX4pTRHNqheHmY
MjFBo59ObZy8ihLBS1P0+8Vp7yHCbOMEtDv1mD0zMV+spWq3szkCerCQjbePdQmmhX93SRZ2hk4f
knS51W0y79KwfS8dzF8M0d/UFQXGeVz9031t7+xuvCjDaoORC+CmbV9wbhDytzsxZbs4bfd2PT1b
69BWa9RHB8qLMrwHN/ReIlRCtLDd5jLKkgNK/Nuxs4fz1aMWn+NEN8gLKvlMxIzXAB2evkKrg28R
MgnsxndtVOy9iAJfzJEm23e5zj7KZj5gBffihTGzpUCAVMvjwjDuo0+/mOKqucUK2di00sF6r1NE
By8MEl/ZRn1fteCxrPlJaMJEZPebfiitrTLdg+PRySlQg/UVOb3AiQftNyia4Y72yRed0fy17frK
0RQGsjklrJy9pzEikhk1WiJ/iqujHm/6gZA54ntGHd8qa7hjXhVt3YVQ4fpJSAmVoNmOLRSf7Lu4
Ip0fwyjFj2zP7n6QvCD0DvojEU9C1cubtrLUncK8IpL+2aDrYediVGtrJ9lNfXsKeag8ZMDwVdKn
pLzvhvkp6osqsKg/tprU34iGrVkV+/mEPcFXjOvRBpwBoJvoi1ufI50cQYoSoteHKMyhhyxOgIo6
2kxW+jiKmsRnaZ9Vj/G5aT23op6R6FHtdo1+P1UtHLd0pL0t7SnIc0lUaN5Hc3MJZ+p8MNb7Nbu0
aw+ejtbLRra00fCJ1RuOoupQWjVJaO+7e7TiOxwHv7p9fdmSUp51fg88ZMgeaHbS8V5oyCe9j262
HfpVGHM32O7XUZL75jmtRpdaz36QHOOiyOpzzdW/1VWLsGfqez6qqHwEa/vRYgK7tWO5KnHGq2qZ
08DsoEtQGLvD/ejIKYK7RT/VmyxUAsERrhPGe0RgSbW7S8mhzIQTL2oCvN2+UIlwt3E/n6dTW2+Q
Ir4i0qzOW8u+b5kpOxaY2W3NuULIsBRXg+fO561q72wRjlt4bA2JJ+RyfNQvmik7Uol8rDQOD42L
sQIZCE7M07s7l3RTddevdGegbcsk4cH2N6MXLudUW6j/meZF40JAnhRhDqbF1sGar3PUKqbZoLdu
7qI7HAhcf7nTHriMrH6Cjn7fQUcnZMBhsp6Of42nNFcS6m/UyuP7f/wbkY1prYhNYVuCHa38P5BS
jdJ2prmsKdXmer7Hj7c+s9t2S6e1ROACU1dF/RVVbK9DtTkMN7rxXsBsmf8ED/snSKdpOZBaTWky
hQ4u8w+QzshoVaEQhHKtQD9u2HWWXCbu4RyX3Kl6VuYszxvyn63sptt/sgZ/YtPywz1h246pLJtA
ZQV4/kAItWc1KdFxO+ta3JaN7e3rJSoPsYpvBvx0z7ohXLZK+e32KiFCowjg1K7NPOKAGqlcpUlZ
eG4u+vKv39ef1wRMrmOt70z6jvj+0f3wtqiAu3gdZJQRnfTDiAW6iNGBDBzyBkTiAU+kLQjjxmTu
9J9tiz8xS03bdIjUHd+x6Hz8EddLGbSfFL4rgVFy8Sf0mu4Epg+GLNELprXktvN3jkL2RNarj2Oh
zoYKHvE/WYH1Y/95d/K7S+QGpu/iwOysn9yPSzCQK6mklIFbr5R8puVteOk1vDbGAEpyP0lf0S/q
82TGTmlFEc4udZyspbZcwF46tnX0OZyRP2jhyENl3HYxjNJobf1w9PERY8llmXZ7JlrvCgD1qXBh
r/hi3jkUKtWynDdmH1Bxp1Uhyzu7oEv4/ecUhvaOvYC77YlrUZopJUezCWolH2gnzkEbzggDRuhz
lbegJOuntzDzMkxt5BEYcrsB27HscGfVOLwM8FBd5zm1iTLWLlxYcSdOKwo1LfP6kC5bpx2v5BTb
DzIUn1WLXNBOLWtPBQVIHxUk7jAcA7K0/exXsBsdr78MkSnVHT7alOLwhGy2y0xvQRZrg2Fo0XUZ
8a4bpzc54TKzrO/Ga9z6kEQVzbgwtbYxiDpMj6sHb2YsKK2ulyRPnmYI6gfpL2rt3roX/epWawOU
xqsRtFRnAuVbRLpNux2sQeczwOCz75vi/8RYvkzeuBKqb92/r//bW1XPOoni7j9//rL97evoo1rB
xj99sf0OOb7pP2hHfcDe/v1//f1b//S3vBI/5/e//Y76vadl2SXd/MNL/Evf9Ncv9Dt8+X6ugS9/
eSfC3CRtp5O37icAM4+l98OTtP5239/U9zfzV6+Rf+E99++8uGGJTxx4ti848SzLXLHIOfSS//5r
x/7krlxnX1L4dUEwOz9+Sv/zE/+XZfjr3/C/V/uvlvOn3+ANC4Zu/ZSipCp/XAXJVfUTufofLMEf
XuCHJTDFJ8+xuPR84Snp+iZk5p/WQH4SsHFwwDR9uM629dtP/H2n/j+uwT/cCdJz1xv7X1mGP7zG
j8vgf/JN5doEAByyyuOT/nEVbPmJYJzVUZzEPiNTrBI/8BdaBejeQvztVXDY8LbPReNatuc4irvm
x2Vw3E/Cl5Y0CZTM35fpF1sGxwew/jf3gvUJWrovhPTF92f+xyWQ6tMahhCfeS5Hg7Q4M36tJfB5
U397CRzI9JZprmEXSQTp0M8bwfY+KVbAEYoWA9+ofrlVWN/6314G7gfazR7Qfh4HwT8IEX/cDPb3
v7cs5a6HEKr2X+5wtDxl/vbZ/OGy+T9dkzwQQinBvndIlQT37k+rID+toalczw0P9I79yx2OvGn1
2939N1bBdD+5vpB0SxyfG0cqDpqflsH/ZDlKKlbKJ4d0vF/umbD8P1td/IOA4R/flJb8hIcDK6AY
CiE98v/4TLBMllKoP0mdiGx/vd3gS5tK7N++LC3nE0mZ7RE9+q4iY/7jY8F+UISXpsNF4VqmILf9
tW4KDoffQ9q/8VhI8YlN4LC3ABh+3xA/PxaO+YnIGrNKYkybEsvvUfuvFDr5FID+7o1peZ8cLPwI
IGGG87H/cTMQNvDfGTtho1jrtvnXN8O/sFS/Z3lv+ccX/Z//BQAA//8=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r>
              <a:rPr lang="es-ES" sz="1800" b="1" i="1" u="none" strike="noStrike" baseline="0">
                <a:solidFill>
                  <a:schemeClr val="bg1"/>
                </a:solidFill>
                <a:latin typeface="Calibri" panose="020F0502020204030204"/>
              </a:rPr>
              <a:t>VENTAS POR ESTADO</a:t>
            </a:r>
            <a:endParaRPr lang="es-ES" sz="1600" b="1" i="1" u="none" strike="noStrike" baseline="0">
              <a:solidFill>
                <a:schemeClr val="bg1"/>
              </a:solidFill>
              <a:latin typeface="Calibri" panose="020F0502020204030204"/>
            </a:endParaRPr>
          </a:p>
        </cx:rich>
      </cx:tx>
      <cx:spPr>
        <a:noFill/>
        <a:ln>
          <a:noFill/>
        </a:ln>
      </cx:spPr>
    </cx:title>
    <cx:plotArea>
      <cx:plotAreaRegion>
        <cx:plotSurface>
          <cx:spPr>
            <a:noFill/>
          </cx:spPr>
        </cx:plotSurface>
        <cx:series layoutId="regionMap" uniqueId="{E8173C8F-6AFB-48D9-A0B0-C3A73DF6D7F2}">
          <cx:tx>
            <cx:txData>
              <cx:f>_xlchart.v5.6</cx:f>
              <cx:v>Volumen Ventas [tn]</cx:v>
            </cx:txData>
          </cx:tx>
          <cx:dataId val="0"/>
          <cx:layoutPr>
            <cx:geography viewedRegionType="dataOnly" cultureLanguage="es-ES" cultureRegion="ES" attribution="Con tecnología de Bing">
              <cx:geoCache provider="{E9337A44-BEBE-4D9F-B70C-5C5E7DAFC167}">
                <cx:binary>7Htbc9w4suZfcfh5qSaIKyemT8SSda+SqqSSLNsvDLUk8wqCBAne/s2J8zy/ov/YZqHstqz29PTE
+OyeidgXFvMCEGQCicwvUX99HP7yWDw/6DeDLMrmL4/Dz2+Ttq3+8tNPzWPyLB+aC5k+atWoT+3F
o5I/qU+f0sfnn570Q5+W8U+ei8hPj8mDbp+Ht//xV+gtflY79fjQpqq8Ns96vHluTNE2fyD7rujN
w5NMy1natDp9bNHPb4OH5Ne/Pbx981y2aTvejtXzz2+/0Xn75qfXPf3uqW8KGFhrnqCtg7wLn3u+
62LfZR59+6ZQZfxFiMUFdZGHfc4ZQwh74suTrx4ktP7Ho7FjeXh60s9NAy9jf7+2+2bkwP7fb988
KlO2p+8Vw6cDln5o0uLtm7RR4VkSqtO4gxv7oj99+6n/46+vGPDqrzgvrPH6O/0j0e+McbZLq94s
np+e9QMM88eZhV5w30PIJQQjRD1MvrUM4RcCrEJdQQkBRfHKMv/M0L5vo9/38Mpas8W/bK1vrfdi
WiL3gjAfId/lyGfwEfxvX5+xC98nPvcFFdgXBP8/eH27KF8a/9XUffdcPk/muYDV+nr2vpv/D5i9
hwf9UP76nz9w0nr0gmCXcN8lPhMeQ/xbqxH/whOEwnwGb8I85IJVzyvm7E7siP7QuX1/qn5p92qC
HsBHvLLJ/2h3Mm+qX/+mU5hSx4eyVV++zQ9w8p57gV3GuYs9wl34Qa8MY+WeJxjmzKcYeV8efjYM
jCz9cwP7voFet39lqPnx38tQl2n50LxZgstPmy8f6gdYCfkXPhKMuAgzjgR/tRkTfOFjCl5RYAzr
y/VhS3i5ev7sqL5vom9bvzLQ5fLfy0BLlf76nz/UNOyC+S7mLqU+8z0s8KsFBJ4NdiLhCuEL36P8
1X4EA3r4w/F83yifm72yxnL/72WNywdwaUuInpsf6dMQvWCI+BAeMHBqlAr2rUkou3B97IEvcxH6
vJy+WS5/blTfN8w3r/TKPJe3/7bmefP0XLw5Gv3FsfwApwZbD+z4BEIC1/M8xGBhvMwwKAErQmrh
Y0E4ozYD+TtWevOk3kAS9Udj+4fG+q2P1zY7/ss2+7uxrPP/Z+o5+7XW+X5i/F3R7/Ktm1//pmCK
vtk8lM+p/pHOxIMsGHy3C8kuRZ7nvg5c8QX4GY5P3oZzjsmrrfefGNj3p+jvOng1P282//L8fJUH
//dmxvZ9lpBfgLV+vE/B7gXAFdTzwWAEUbh/5VTQBXgaH7tY+MQlng/mfOlU/snR/YHJXr/ia7P9
627l/6rZTnnHw5vwoX3QEOJ++Wg/YhfgF9SHPN1FjCBIAV+vL8CZgO+5FJJG75RCfnn2Of/48+P6
vq1et39lpmP477W6jr/+l3pzeDDFD3WB+IJiDNGt4L5dU69zRAiBPSGYQC52vd/7wOPDnxjT3zPP
b01fW+bwP9syfwdeODub87r5RuWfRmfdCw7gn/ABCBMYcr9XMCDFF65AAP8BTEaER7xXifsXvOPv
D+j7FvnS7pvB/3ejsa9c3Qs49jcEewauaW6h7z8ttS8IUcerpp83hO/a6Py11k8/v8XwPX/D0089
fLOPfPlK3+o/PzQtAOuYXHBBGGTrAJ4LSk8+rX+2Ig6ZPHAwYYwDUHZK9Eul2+Tnt/TCYwQWIEA0
1EPcEyBqlDmJHIxhLrgUFh/saMj3wdZf3u2gijFW5W+f6TP9pjTyoNKybX5+i1xYz9VZ7/RmDAuY
UJzhE9wAkQ8gQyB/fLiBesZJ/X8RI1RfeF0bTGIQIUbaWSEY2KLXKv3QIhbGhie/IDeTMz3E3q4d
62jfpTkNrCDq2E1UFeK2ijEOpK6GmencKvR0ie+mTJWb1NdVSEsX35HekRsrRR3zztJS9lXo/qYc
ma4KqpR+8is1LKWk3TX22u5aJD0NGIrblTrxrKASSRPIgdRrY7woCQeD4kCx6YmWSTg6Q18GemR8
8+IWyfjE1Y3YyKT0vRWNyzRARJl5iZokmuMYBa2fPXfplH2csvY6K1saByLgpsFx4AzJTTYUzgfs
Tlnoppk60iklc1M74yXxhnYt88ZZVTQprtjkN3PRy+g4up0IcpXkH5U3G7Lh4KSCPbrpdIj95nyT
ZMDpQJRXmluR6tUYkKKTOmgJ6oLY65s9jopmX+Hyum26bpOeWH3fDzQQuDrzrIbVtdLfdC1/6Hi/
fDHVvzOB2HfmD8xBiJg92BMgJH41f6aCi4ES1Qa54+L8MonyjT+M9dZe4q6qt1TjugosLVz+UvKK
97Wd0X05a+pfRFrVd16iVNDKatwpqsxdkVde0Emkt9OIzN2QVDKcjFdurLRrXBKioSrWVpokeBvH
5rKvzAZcqHNwTOzejcLskKmGQ1q3QCXj1Th2+VkWc3ZIZY/3VjOuqmNuvHqfi24+Jgofpsm7c1pY
EmZM3CBr8/bg8VLtxoo3M4Wb5JempUGPYvQhqQa9mLis163jiN0ff3iKv124hHmugNoHOAhYwIS6
7rcLt2Bj1yQ5r2aYt9lalDq55G3y+SILpJe6pFUo+KyDNfY8DLBaKh5Xt7LvykUsBrzVBRt2Ub6q
EhdWl1uISydpzBQYPfBLS4u6CVKm250Pa3/FeefouSn8q8nv0dI7rWKpEJ/5A1LzKfZMUDJazafK
iY9djZMjr0NdjGIW19LMJsr6ywwV+RgMSUaCcSLevEOmnhHdeKFibXwpTq+Q9GO5rTsxz3TNtk4Z
57Ns6sePbTkd+xGbo+VHCX//x9/U8ygF1/7SHwL8AAke7LEe40LAjD7JX/jDmDZI4Syt5zxoo4dO
1eYXQSUPp5aRKzF2eltyl8wdV/f37UCvelwXT1KrD3XP+jtSJWQxdTzeoJY2h9KnRWg1MA7jrJoe
0zLqwoqYac/K0d14iacW1Si7d5nLjjpmxVPPumNcqOFd5qlyUbHO2/hRO+ydye1DMjXDo9fPbJ+t
Hxch+BJzKEflrJXXPpqy78M+r/29F8fObEDeeDQobcJBteh+GkoZNMrNf5lkedWLMo0DzxSB6juV
BgnKQ0/o6tPgpNemReahx5kOJq2T+yT1x9CIIj4mjJRzjzXNfvCmaslYIXeuLsh6quNmnfjS3Zle
RIukdMReaMlgY/HywPEVWUiDutsI02ZdDDA1LZnytNqjQVxyP+lvLYs7UeAIom9wpLpb7TgqILKm
Wys0iidzhTuyyEexwbVyd1GJygO8AZ0bv4zCdhzial6CV5QiM1dI1uXBqripAFd9UhFoTF6ojIUj
D5HJVNChftgiOmciy++0K7y7fnpBCGfOJc7u6r7CJ4klmiLyjjkqgzy5JJEcstONZhhuWrzLPTVm
gca71nL+WR2lPH7jO+MU5DrFoZ+2ZFVxg27LfvAWBa/knDUc3RockQ1PqQdrHKQkcqN9LJutpeyl
Lp87TYsjOamXangoi6i9tCLbtTZ5N/O5SYN6mviHPvMCoXL3Pue9sy6FiWbYS8QHhsbbJKrRTU3E
dJlKloRZX/APES1pQJO+vho9xa/Bo3xoTv1obsYZHDwYNzKO8btctjPLn7LMWfQeNku3M+N9krlh
Fy8VEX4WDPESUw03fblsIKyyN38golb5j5v/Xidv4QxEwLmcvXzM7/V+P5RXOv9ic3hbgZYDjdOn
KvLHIIpjdEMGXywd1SRrsKR/0F1VhFGW4cch33VOxJ7GPpkClLvuWZVU7mdVWRdfVWNj+ItencwT
S6taRVV0sKpx/qLX7w3AqtoBONHkfTsA2OLooppyHTq6QNeiyXZDGtF3HsrRTtXNGEwnUnR6WKWu
9mYR7+m7Ph/qeVR33tJKvYo5wSTZtLVShtlN3nfNwQqLbtn2Mn3XxJm67H18ldJ2yWrXtCFq0o2O
EmefU6JvOXNUOLpKr4eyaG6dOpPLhBRoZqV9lsWXQyIf/brRt5alo6CgxDla9byrkiBx3XZnZYBg
OzPee2RhpSaq+Rp3URxaqR917mHqm6UVFhjO7pAir1d+vkPF2N13heSX3It1YMlROs0yY4OYW7Lv
oyI0lUJbS6YjXnAeo2PqEnE9+eQyGp3uvspSvWkdwkKrZWIaz3GBupWVxkn0iKIUwr+y69/Bc6O2
yS9rWqdhWqfNUjDVrB3axtcqr+MwglD5KeKztABbpznTYSOy9OC5KtvQFN4S50LeKV/9MpVD89TX
dOMMBL2HOCqfJ6btdn5U1pesQO6sjgfxgTrOohtH/YRpnAUxc7Lb/PTcqJ3aRVHRHaFdeuW0As99
k083EydDWLUuvTclfGjUIvTo5nLp9HqE757fdZJEn1o5XddFRj5K5KBA+1zexaXTzxyIIA+tUMly
Ar+8oz6kFZ6qphU7PaUfyjyIfYgqIMMpLjUy6aaudLFydefuWVZ3s1jDfhoN1cmRjPipyVgQCdXE
QU7HLXXz4qGaPD9QiPZHrR02h3KTXnoo3U95WR6k0c2eODtWjOXBcuzFjKgB3zGW868Cq8pO+c/C
1CK+Yy5K7qKpnvu5FteWpZzxfvTH8mpyVHIHBUUvIBGOt5bEjB0mma6Zl5W3aUrJzuuyp6TG8pac
WESDtblzYzn+WAxBiSexsepSGbMYcS/njurRqqaDDnnE1E20SXO3valq1d5A/uGuVDc6gSWtoM8b
ESSACq0szxRuHzS8J/nlGItbLnm5bQc46Rbn7b4ZTHO+xHWxSlzFIOgf/CiM+6wXyzglYmOap8q4
6krjsljGda4DS3p5ra7spYsh4PR8nZg1VIuyYKIQIrhVW+8brcejnoYN7+T0HiLXcqVM4UFipsf3
vt8/+S1Vm8SfwCBF9fnCSQmssgizCOXTOwVQyTZmcXM9tml91efpwlJcI33df2EVbU1XJvbV58HN
Y4GLq4pBojfrWneeO82wsw/KTk9LRQ3hURa1C49NOHSruJzesc7x11Xd30SQEZ8vTWymRQp5wSxx
xj4Pa01J4DaFWE3SfNaBkzGwkyuyt838yow7U5obUYdSRJuEuM6NzijbR1MRB0YM43ssJ2feskws
LdlDGEEFykLe9tOMQry15WNDgww25VmXjUwHoyicrZW8pi0z9iDaUSy56hM+bCJf55eqct152jvD
rWqzLpB1Qh7hI4S+R8inEcs9ArTiQwuGCGHvUddskt3ya/MmU+68i5vxNuOyC5x8xI8ObkNGFPnk
T+pF88Et1fXQOmbZDM24obrxV3KSO5PG3jKNtdk6DoS9o3Kr1egLdYVRhucVl+0NwP1eOHVxdj8w
pwyIn+pfkinZOTotkoBBZFynHG7adIUVGx9pDW6lkuV7UeI69BO3OWZFW86TDOf7jhC0ZDpnS79M
30l38OaVqcaPypVz0tLkvjO9Xvud9uZ+Iqfv8a1+gcqzPlOw/dh+YoJf93PuXyTw8KpJ1zUS21i5
JQwWHDOrR4jFU3TwDUcfS65pUDj5dKvk5M90h+t9TBy+RA4EvaRC7pZ3WC0rpspDFhfdLBmNe5c6
URekjhYPU8y3mUp4gAvMtq3x1ZaXgLQ0Q1ndl4DmLBzpJfD5gcxMh4OCOOOuPpGEmbk7xP4xSiJ5
Y0y3zSRT93GLA8B45KYmlROUmaDvuBjxUouxmkNCTd/RROJZU+l+ZUmWQ4CidDXtLBnJdhc71XTN
+iJ/R/TCck3Xm4PL2pvi1CHpXHdr+4e8dlePpXddiKEBY5V627U62tc5T8Mkm+QjU+0ME8k/fNVw
uzjaF6XzQgN2lOG298bbitI68As0PRQNgW1gGth1iinaQgIB8elJULpq5uGxfT8MRbt0YwjA4BN0
9waNC6swxbDRd2Kqd3jKkmvbJWpMt2ClHOZ2SyAorYOpimFr+m2vMEiMm77x7hCqfRFYPad1qiDP
1LQymZAHq2z1WkTurMaZdRJ+7fOroPSncaO/6H7lp1N39KaPedmWv4wjm3Endp7NSI4Ks/i9ULCZ
1qU7XqGUROtI42kpp4pfx0Weh1ncsKUcSuF+SpFOg57ExXBNRHRZD5oemxL8jeFVtbYkNnm7dtI4
DR3lkKPlRSGHuuqxmOQwK5XTLcoolcHIJf1g7xyAjz7fZXVxYyAICQCRy3cNK4MsGvhGnahilPmu
NRSiKZGNgPGdmFZiL2LSfshF027TOEG7QmN3V6Aa7SKi1jkuzdqyzsITv3GyeNna/Sw+OYcOJmZd
Nt7OwNLGM7s3DcCrlAxT0vrXnVu0N17s8qDqtVhJM7Q3KpPypntvRfbSVGA9NlQxuHLurIa8NSEd
ONvFJInDOsHje9m09SwdDCyaEzmZGlLS3n0HOdGyMKgMIcrokzDFdRLWlPdzpHTRbVhXTTMz6QWh
1bs2I88JIE9XLtfqajxd7J2op3RFuT4kNadMBQ29JSPV66pKjt2gpbvkRsFskw6+8jsi9jkEagnN
OnhUm/l7p8/g7UYNL+v0CzrkcoZPmXJXeskiyjwc2sT5a/bcODT0Gse5tKwqaVbnCaIBED50jYfP
+fI5NS7Tag54bLFl3N1VdaFv2prDDudku3zy8D2lyl+PwisAD63wvd/m5Yzrgq+93IgjbrJ5UXYw
VFSObK5J185KS7uGsHnU1+3MAJgdum1VL+zsL8xYXbaJM3+xyPxqhCQh5t2Cu5O/Pw+3wx6bUT/C
c53n7sJLXO/OkjmvX5JWivwYA/6YzOqO9Zs8mqKtaQoZtKrx5+mJtLwWTbDjfqUt014obNBb4S4T
p1ZR0A6ed1lkLuzkSdrMFU0fx7xIN1DgLgHykEm6mMqIhwTy9O2EpnKRE5qgIHJydcUHCf47LYZ5
NdZy3aERsBmv1HsKRYZQJnJ44CKdVbDSn7zMzYIi7tvbOqZ8gSNUbuK2k0Gsm2YjeRJv2hFwHFV7
48e8SVcjRXhVjFGEk2CAEGYGwbIT1kOU7tRpR9SeI24pB5DDSVkSNFPNlvBvhcxdmtiZp8OhHWIy
L3vNAfrsIBQn1OkvAe45ReWpQGFtDhnAzzdt7F12RT++r4uaLlkXJYvUpOP7qJKfMiD3FZXjLMcY
zVOlh8uhTIbL+HRXdbpd9DiFHe5EAgLcKwg3xxZCXmAmwwjPQlLxIJKynINXyHekbsF/2FvpjHzl
AzpdnQSWZS9jEeU7Wel8l7rqmo7jAFAkr2WxdBrnegBU6R3XPF+g1iMb3JB+TwH6gxDEcx9FEuao
zZ4K5Zchl6I4JISWG0f0w8KvsHPHIvXOapz6gsX9DqXahJpqcZsMAL4pXvCnIi3nsomcj4DdOaEr
VXRV9f24qb1qWlAHHXoHsqHcjYrAyVx6tBd3SudFDMmCpVghylnhu7Bt8ZIeWwYoFqA1MhiymwTK
uU+tkLM4E9XjhLoxEPC1b9M+ZnOSSr6jjmYb18DndHpnvHbc3IRZDeWKJuouSy3YrkmyehbFYxIS
4+S7GoKPewBRgzQBzLPWZNj7uHjyax/fZ6MUy1x109xqDRN6lIJ/MEijeU+6PplHukbhazqhA5oP
I6z5OXcMCi1N2/IG0Dy6H1Fl1hB3mJlzeobyZRT6U1dvLJlIuvaLIT5qXLDrXNd7j9Xk/lWjJE2j
sFHkRSMp/fgoc0a/NspazUNs9KqtJ5XMopLSrVeKmVLGXQ9DyraWlZaAF5yllk4yTVdDRi6Z8rwF
nK0uIIdI2xt7qbMYSkhwtHoL+Elzk2dTtZ8ADbBCWRpIyuJunFN/TJeNV/Yf3OTSxo8TRnwxVjRa
th7tPnT6BZuzIfqONj2xZe17QQZx/wq+ILnyXL8J2dCiOYFCAgf8TU+7PHNCKx05TXCAdrU/5EsG
6dsihhD8A62dNSZ5czuJqrhsc5yG0GH9gaWoCjvYvXa8H+I7qAstc8A+PtQY5k8Rl3dqyKJV4rSA
C57iRhx7/WLgsbuwweZACydAsI1sLdnmdMm7pDjyoopufDmszjFoB/HryMWhgdgQYMii2pFJkduy
9dYk7dGHxofSikYiXnkn0rR5QOOe3ZdeXmyKcSSzMklBbWIfGehew99Ioqs0bvvANmeUjFAZYdmu
PC+gOEohkHGSdp3ksMQ8D1drMGcW2uU1TDU+kvO9ZVh1lwKQ3Tcxe60eaQCEvdCKrDot3H2X93cF
MmRlTnURBDXhS5Nne+EZCbAVaXKIzT2yynSWHocB8KMhLvaRlfYnqRd17Wqc5jbxx3kPRSUKXscm
/nFZ8AOR5cJCBFZjqLtDjqPpylJjP8mZZA2GjSiCVKCZXMjXK3dm8qSYO9FpcyqcqtlGMb020oES
5ZmXql0bu+XO8liPxoNhxIM8e9nDUZ6bpNM1VHCqfk4GNMmwYNnCTfNu70JkdgIm+7WQrhu0UGeT
IcurIfA7h6yteGpIvm8BPD1Lp8kP/MpJpz6QmJc7etpBXlzYNFwy8xGTzJxlilXDWUH+dlf4LxRI
9kxjPG58lY/bUylkm3ftuPV93C8ylD5Y6iv/FUmrtnBCy0wLtnenkm9QvCVV6+zBe5FDc7rUUFgN
NERsax7XsRNI5cMX6dgw+0w3k9mUkDsWJiYHe7GNoaepQmmQF0lxDWXNbC5g/4dIraNrQC3z1RjX
6uBHwgkLT5j3PcrvbCY9jPfthLLnvIEHu2Nr9hKwzQCKJGngDiksRAjBZzXJkk0/1fx9PIWWPaK6
W6flkM6drq8/uJV6bB0VHQafFwfbmmZ9G0QFig6Z2+cBIaq8w0yReZaWZuejmm99D3bCqfDa2zJm
dZB73DyXEgo5Dj3CuZRrRItpuM5TBkUTaqqAD4nfQBg7dkvjJDdDkigKALHejp6TraoINqqHdJyV
ELXvpkK4u5pGAFBn4hZ3HYT2kzeZYATYcSf9yv18O2ksloWObq3gd9JTN1PbNcEIGMoMU//uPL9I
Gvmh6Gr5eb6xImAib27sXBydeFiWbuSF2k7V2m0/1ID/AQDUoJtYRv3O7fkd4C4FIH6kXrApi69d
3LFtVpXXbhnHgLK62t8LcisVA5lljVAJUx3Gl45vYkBMoFGZ1nGAYaavLc8/Cby07UIIQMW5Xyvo
zan0RCEWO3fF6qFZNQN3A9uNvdSJ/uR0vl5D1TLjQemKNvAA6V41Y0b3keukHEIiGihi4quzjj9G
3gZO4V2fSYhqyF5nxJ3XquAhuFuypwPYJIl4Notak/UBTKZ+M9Z07vcivszxGF/aO5ZPqjlNtX4z
lWROkzTvg686Z/p7YqsjaplcYkXuIt42q5aYeiHcsQ/skjdeVoznW0vXFaoX0W9iu+C/rn+rkkFX
MkuKZe459RZwvaqCwmZbbxvVwvkDe/uazrGKRGi5abXMBodtssmDIwtpLOdyBOS8x0yIAOu0W5ip
MuekiNMeEnmNyVzTXl8aq0NPOkliPuuca4qnyuRJb8RMX8KRDm8ztNNeEjjNsNClwfMphQMeaQ0I
/plJwAvP4bP2od0nVNGtdUejK0tJDKEAydPpLCQVTCSoYG+/LgRlBh7qPnZCu4Cs4LyKGohkFqSW
5SmnEjue8DHMT0V1Y9JfQFYeACVyIKVvWbzMR9jDue/Tc7xlss4NoTIsNjawcrizcJKRHinq0+sI
d0cb6tV+MfMaXkDNOnIWNrWAQwIkc8gHDUecAKwCdubm08fKLLVs6QdZI7r0MxG03thdWZgVixbW
pQ8BmIV34Y84ImAMqvILg4xMZhWKnIAkeYoCiyTDAfF426XN6pzz5l9IK4xrOobFgNp1o7snNQ79
p/hYyJh8Msh5YD0t7xmk7TPjyGqfOTGDuMVJ1l0FITgSwzQDPJW/E1LPuywr10omcxmBQw/yE6yQ
nNCHHJKIXaFicE4EyWTpleeSqyAdWvgJgH22wqoajje9qwFDO5VnszoSe4nGra3d2oqsan6BY0Pq
aOVjmz9AYNOdy7Nlqj3IxVx6rvxKwO5NCXmNxcEI5GRJWxQPTcf5zCgpd2lhoisH0q0zUpbkZRCL
6R9opCcN7cNhDtuHqTLnikv1uY/TU/6xRjIV89obitu0jOotHK6gYQenFt87TKbhhGt/By4OSuoY
6oB95r9HUOZZQT2um0968N+3avpUlH5xkIBpXBONb63WBP/RXyQsH5eWzGER1QADHMVEm6vxFNPF
A3SWmG6YwTGHZGPVarNzvUnc46YY1pWGnNunLMgAx65Dr/ZDx+fJNXed4RgPjM3ioe8XcTcNRwhk
0yv41+/BUlaDSfoknanYCQbVCd8hfNmhlIdWw0xxfYTk59SV1Y5S6oap5sXKknUFRxfgEEwSnJ92
egYh7NIvmv7KslJHlIvIk+nckqYg46H8P7R915KkurbtFxEhQBi9Aukzy/sXoqq7WoCEcEKYrz8D
qlfX2muvuHEfznkhkIE0lUhzDjPLll+t9TVCCOARKihABcs7sEzoHNbP833LDClRpp2tjxz8pWaA
F6e5qp/nHrDU7OkBb7tIE3/28huwJHRb5B2/mCJM9wLg/NGr2uGkLTvcFX2hr0I7DTbeoMmt5n2Z
yMZWj1nBw6grqXx1ZfDDCy3zo6f8aBW5yCJlXfLJ1nnUOTyx/Ix9zsa6DSeq37ksmohQM0cucvDD
ZGxzRNDLkhVTJ8o5dtw0jyXixqPfAe5eMXXjucd+6fdoZ474BCxZc6I/8znVj/UU2BFxs/k+yIbi
mIYuaENidw244SaBMo3drKNh2VGIjBRkjcKf75tuIBf87u6pYm0T58Z7YaJm53UukjeBBdBpE4tp
6I26lt4KPkZfcx3qpdGIRPWQgeu8T0GQRKVdvJaUTi+GPnGk6c812JxzLhwZr7RVi706IRo8y1+z
dNqWzyJk+jyno4zXbuDuRWIgjjpyu7AWSsaNGBk+lJH6Rdh+H2csmO9aT4Qb2kn7Ah6/ONgVGQ4B
A+9Zl7bcFqDK7/KK2DFElPQZBtNfMyH1z8nwDaSRIBucEEKLjPLPsJo/OKf9jpV4ZrxuX6U6e5WZ
FoflN7fphB28hlV68bqe3Yu5mc86L4Z47VcIg6PeyvW1qkP7ZvSBG/XLBU6LvNgJyHCyGrt9TKXc
eyALXuuCVVsxVmq/Xm8zALKs2s8DV3t78Oeow77zMi9nMuj4S1ikc8Rry3pez4ql739x3vpqA3PA
UJiwAdfHu/3/8UsOYXd0SDoeVso1hP70KMOuhoSwsWWMgwPsZ+x2pgxmiMa4iKepaG9WRtb1anVs
bEQ0X7MRbwOkypputw6vhz9XlLX0d72bj7GGkWlvOwq4/ZJ0rrllXk/XkOvRy9oVTjLYu39mrH2y
JF8z1vn/uMc6Q/014/sezTy8lbk+rozmynT6lpliEmi9++7Toj/JSruXtStPs+EqrNnumxnt3Mra
TcRTcdbY/YkS/vzNOluF2dUhk2e38rprbzmsbPTSz1tVIkdBVBKto12gv/rWacEQ2Aer9R4hW7Qu
fpjLzSwRqZUu8Oy17/vgad9gD68R7WLu9+F7bmu65zyr7f131/c0mfUbPhe2AAtFLLk3tamuVgB3
PUMhD3HUY3n5R/+4TFsHWwyu8zvIZVhjhafvqX8mrNO/+//z1uvVbt7WZ87cuNIdvhTQST/SaSwO
Q1MDg1uaLvH+aurBfDXXoKuaSXEhiia6s4Iz6xsIRcLibj1ktPa3Q9NZ8XdfEdphVGpJ9t99y+V5
nUKt3FbizitSeh4u80wu36z9QDA82h0y4b/6v+n2P/3fVP8aH679Q+dchj6kx6EAuYGH6ipYDr5o
0ivaq2RKZ/u89q9d60EY1ceOCUDlLnNJLT038uw63EvPfKx9rnDbs8vZti+NeQDz3SCpfsiALj9A
Ef+B1FZc1qHO5HViTyHdrU1himovgzmN1yaEot6lM/p5bRXTxC7OYK7KSSY2F/lHWjpFklXCPw99
7l3L3vKjsLazj1r7t6U1ZI+Tz8N9QVx36zg8fFmupK5Qm0CO4y5bVN+oFWPtTej9pIsifNABlBDL
GfFSay+k+7NYZiGmgQpy7fszd718sJSBeGwMd4iTg21XDtANKbBCnRPYQcRmqCI8d+j3s+jZ9Tpi
cxBJvH9dGzKQmGa1wZtJZ29PpwosReCUFZBr1u2wUKnInokAPWALvQNloqKej9WVBXWxheXmYtJO
Rn1Pw53tz/RKBqn7dfCCnByEZwEi+49+XRLrkENeSIsutLfTQNtzXte9jpjOs8NoyqOx+vbsW9Qk
QIpTfeBCIO3LPysS8HeesZ//fQKhb/Y+UutvQ34DDgOS4/G2sj6LlZsIgzEipONXNjfFo6n0Zloo
jJbR8kDJmCYSbyrhdadOyLRPvPbLT86nr5M/Pf998i9z0iZxUo4sWqkH7fblQ1gGm6rs05u1lYfA
0ZCIdQchgvKhCKW9awhVydrMXG+4Yh4DNGWPR5r1QZxZo9wa0AvnKm/TQxeqYd8EDb1qqZVvRDBO
D9hzncgdLP3u5eBdYaMHWj3cFv2kfwnXeR4AxL5YvacRgHB9l3ZUbiURiUMsC/IMqF8kaT5NqMGt
t+EA0evc3dQ+C86KWixeB3jO9sYt3ae+SJu91yGDZMovX6GqjtYJYuzDJJh9caozWWDpbPNtlYf9
pnAsAncLzvhA/uusChv7Jiucf5+XLdcWy+j/ex4f62tqfHbQtMmPbgksYGqG9M7qexJ1dhn87Hxs
SKL/dEMLfozahPcml3TbtKV7BIsqrtq5A2ZSVuNL4ajrdS5CllOvyfQ691mZZEXNrkjlyI1sgssU
dOahBOuKJ5+XZ7AH5qEfbC+RA89362haWfwAC56J19FxqL2rJpxvJMVvO86GPJLZHN7VxDdn21Ua
vpV6O3Vj+2ymVu3Tnljb2Ruh2CEfQjvte+t6ZoMPkx9NxdqH1K7uLCa6d+KNXTy0aXAZUmJfk6Zz
IrYMcDZ9CuDFdzZU3aeJjEPydSO8kM/74QZKwI9izO0kAzp/V0FknXBe/T6rBqu644KRZD37x+j/
77xiuTO4Mtx5EN6mskCUpkFm7idVvRtXD+e1BckF21me8eK1CRjG3Psq7sI0v/+aYPwicZwK0chy
ddEV8mI18mltKeED7peMgv6PGq+Qb4y1887zUom1y0xvf3WTcp53qNUld9Kw7+519n90O/5UbeAF
qrdYH8ebGWaRs1O1F4uK6SY0NT6Fz9obQiRAaUjE06hwfL6xvIIm6xUqFJ/acIHgGOg1foTO1nUD
IHeQmly++tbTVoULz+ps7WV0bU1jiCvqQr14YcG2dcgr0NR1dXLIwOGuWtqaIoD5Ov3bUJ6NNAEC
PUVNSP4a/75+PbPbftjatf4hlTtc8pV1BRExR6RScjssdO06ooa0mLCQov09/Ldr1tP18D2sAggw
E9+Yx17mxveSUVQ8Mj0pbjzutdH6t/AhtwDJ7NhX/xjAahxEQdn9HnCa8PcVLMcO24rMuXKyGYBD
mtkQTDDV9UlmeprMPX4qfUGm4r4Mx2ia6vZUQkRXX/VWRROn6vZFXrpRLmz7oZ368Yrn5T1fWqpt
xwexm6fKflg7RuHfNhnW17ULoIWIq5b42IswO7SyYGPUZG3W0cwR9mFypYql5/EL9cN33lNyp8cf
pnKr27YR9l1pCgUoTtcw4mFsPYDohRdNDOWpXqYUaddfam6u18G1y7GUTpquHLfrTVzaZIAQ83MB
iFL19bMMbOfK2Ejcx2GunvuGzPsmzIJkHW2BTyY11f1hHSVcvQra+dejm89P1N7SdpCH319jq9Mh
mRm24K5oRDQtelnACuVNn4/lDQv521iq4piPaQA1yp95fG2vE8MufYUfpTiu166X5arj+97baCpA
83UCnsRizp/ctDtyM7TvrLd4QtJ5OI/AI24hbQPEtQz4FoQY2AGdG9MSds5bAwPjMgDI9pwJe8Tu
DWpPu1W+JYPu3sMX4fegggBYbUMsF3sDF8QX4EjCKdFF4b/3UJSG2YeoZ7UZRBgeAZMVdx7Bxy26
Nv8IbJ5FtcMGZN7pdJy0goJOeeXeLX3afLRybnd5YW1YndsP68EeaAJMyr2tVjQQ/pkItIM6r4Oa
5U3CZevv1lEPis8dEWJI1tGO9eFJwpcGsgy3mzipb4OSb10JdnwMRnIw1UyvLSUMKL5QbIOhATWw
dlYwWLnC16e11YmUXksIvy8o4Zb0EnpDUD293oUpbCTfU0KtOpCHdp4MJRyWOhflj8bX94EwDuTL
brcDJOruNanN/fcMOEnvEbz+1wzZQujodQqITbmH7we00FDWJmqVGjaQdgHX7FtVbdXczdFkV/Y+
6GpwHqtSKoNOfm/IQKI2JZAHfbexKLS3Yiy7W7fp8oQAtxCWsTYrZhS42L7z3n5GbU5rr2oHf4tF
z6lyL87HwH4OO4KweZm/9qfh7/7v+cp073lZUSwcrV8/iFB1kVj47QxLxM6ZBrNpF/WkFrYbFxIq
G8vvqmc7xGNM+gzPciAeOXWitdtt+XTB7t9BimEjLUFIG/mAkzcMQqJNBiq3isFPEU7p3Zpjr4Ni
5NBC/sfgmqILaBI3aQ5zRBYNZq7PUtreXeCa5xXgd8UcxEgEmq9+QJt/6zembneBtt9Lr6uvJtup
E/zyirduRq69SIkmTt/7sLcfaT+VW45s/ERU5+Nxq+zYd9PggbJs+xUnzwDPCcvzzbCEx/Y8mag3
XnmlPXtD8Ke9M02btDAM3tmL47eEOm5tfRkJ0eIqC++KDEJXWDD5AX8bCPVnUv8YhjDquzr9RLnQ
Vxek6fOcOSwxbedfsABNR7tk+Y76WXknyq1vWelF06q7x0J1FZZO/aoyq90yMvu7tVnb2Ohaiz8h
CmYnAeVzPCzqBijPaTQqqzxBwrLNmfFuZ1r9XDVQRQoMDsyTvMhGeLeW7L/6xeD0MSIIeWHE6L+S
/9KbJOiK4DiNjg1pIb5KN99Ousp/EghJY7sn5S00isEeG1W+H9XU3kFLa0dl2b0aX7KHssFfe067
13Im06bqaXZyfVnf0IamUV9N3o7Iro2/NtpA0hp5L0nxg16EUOvO6i5eTq/0b+DDa7YwI9KEjExW
sddDdUzt8XYKg2Iz1hCP3UpZ6xvl8ieHjTUiSqu7a+qSXXhLT2trPRAQR5tFpJeszXmq8+OXCQAO
lToeIeF37Sp9xqIroPfx3fNcF9N5cqA2Y9p2nmlubmy7938uUxu++0q1Jg51wtbS3medzvyCLyI/
99UDnIwgHCnjl7X7+9AGFgDHlRHqA1ihPb9NEwXZxnZNkxRvhmNdZA72bKRJrjT9nVcjcl8yqjW3
qrz6zWZNeVkTJ2bLCGhsdyLAL5FbuiIaQwlTPALb9gx9XY0AfjkNRF7skcUjO82TNRwpK802ynGz
w9z54/OUZl/92Tj/7qdpNz4T9FsaCloyKXn03T67p97wCvUZUtalZaD1P6KKADLN9U/0Z5Quo2nB
rMM6uk4urXDfTNQ+eKvADYI+iLIWXZs1tsC9rPlRLYq27/61meKHc7S+1olsqOYoN2JOiIA0Jg1b
bOAoS7j3oTUFiW36xBmkeq6n4qNU1P3VnOeuHn8hcPkpZBc+rdciXyRVk97Z0BxEuSTuB5Tqm2BR
/Lttd1LTQN4G5AFIVzp+l3UUaZ/tiNPIHHOeaJVBIezWZ68qwJ8YD7/qmbyPnn/IoZHjEFLP0G82
5c+QkzLCTg8b2OCTxGlcvMdR6X2QK+/QSjkAV+rJJmWa3Y955UVtDZMVVG/NFRjsJwMB7G2AmpvX
uhmaaF0CEI5XCWt7evQmx3nu2Mfa3fva2zPSQo8lYfJ03M4TF2gvneaDwlUUf3GPtrL4huS2HcM7
KcmuYyLb2Mjgfo87OS1jNkBQjUVZx4z35WG1r+bBzLYO5KjJ2qxh9juP8BtEq/0VQTe5K7AbroPr
ISXNNTiYDN7/yjwUXcljz02R62RVEoD5cA7WRKGZ1nYtklBObZz5GBIpP8iO+ed1Y9RKTtdiBKHw
Z5vMe3+8LuA9+tpZPWLGdcZXky+jEqPrlvov95CNgqHLqHq7wnLh2I9RSPmwW/E6DRcJeCXfboqt
RkVsuHFDfTBDc2cvAuZ5OeSLqHltllT0h1BXd410/t7/NcOID5SbdXbfD7/feYhIGM3DWEAqnqwL
xLpUfM/R4QDlwjSpMEbRBpGsI6irkcXpl8YIrB3ZZEqJg7DTh/UdIZ6CHJxLqzjk6Pt+g+vo11u1
wpeC6y429pyC61rQshURay0JoSkJyv3abHKPXeMRzq59kInfyJqSSO/Xa4eanr7WPjlb6lB3pRov
fQ81Tee00N9mNiKhobL6k80AY+XUuiIK5rqA5Px6PWPLWUA6jX3tr75/myd5xw9VTt7/MXe9E1uu
/8c917v/406LvH3TQUfYtJ08KlV5jxVl+5Xl96dGbGqkzUdkOX/r93whNp2VZdvey3oEorApreYj
xxdBG61tZQSfDmsvcKWbitJ7zj0Aq2v1AITSIJjqvVW3v+mLeYZGx5DxnzPWQGi96HuGXb6VQV9C
UJZbXX9iy3PC8+V7/fp21weHaFLEHtSUv7/yNjAVsABvv4pKHFqMJz4DVhhHpKZfQhP48Mep+4XV
bECYnB0cbWdX40ivpkXLjsBoPNigxhIIL9znBl7GuIY9/Lg2HSaPYW2Fd5NhTVyM3bgVdo6qDVMQ
xGE+i0QFlF/WwzqwnmVkwDLVuNAhILNa86QUnvBt1loNZJno08thPaPuvHVtp7h0Bd5xTki4gVpT
R9StQKjX4biB/6m66Fb2xzHk067K+uI2h+4xDqtweC1HfgPZEf3lTNitoC76wTJYsflsImCE7kmO
g7mfAS3vBxC+cd4JwClLn68+8IoFCqSggYdkhHzC9beNE2J+G6SXuZ4gAl8Gl8Pk6ywqKtc9Na0D
PVmRX1o/9A6GAnTzapndew3L4AXwngs4aM5lM2b33zOM60M42XOogety/hotIN8ylbNRTDV7DsnY
ayMh6xzLZbtSDTSAwOjX/tEpxqgdC3JljT25y6m4ayEcfpVIZ78ur5em7rN/Xr72f1+e2vnfLidk
TjdyeXWvUF7sCmve9vBQXtrOA16f6XtXO8GlrDuoP5f+9Wzt88qlBIOsht06oFmG4M2W4VtrHLFz
ysw6WQi3TzDiSpTk0NYmC9Bc+74P/9ZXswaY5pqJejQuh4HV0dyFzh7O410utDnBMlunMdY9c0oH
uAAefc3209Rc2t7dNvD0vQ2+hgrAbs1Vgxz3GIim2VYp7x+rrP3RKcv7uUyt+WiiIM3OY4p6JKCa
mXcqmMNjNQ8m+VsnHU31e7xrG0xlbCr3pM8BCNvVc678IoLBV19RmtfPXF4FuaOelGcXN8Qqntfe
Gc7RA9WpSNZryqDhmymDlMzN3GyfpoFMmlDnYFrm+VjgBV684gERbfVsRNWdiRJlvHbj4UTZElce
eCrvwflBgj4gLY3hbTqhHop7Df8JmPypLX9kjR/D2CreHKjDN6MzTQfVDvmphN4Qge4wavBgOLW1
+HSUi4oXS6uuLVMmQSC7c7W01861KSd9g+0+GUJnh30yhyxGx6TLrB3t/TIyFBk2xMd717vN5/bJ
S/HeeK0esYXpS2jZzx5C1RMN8qinKtwxGAHtHp7LJhueMs84MbUJBwgHE5PD5jZqPafZFijBoOFA
2cg5VmGF9BM1AqpS5Ls8zG+FXSHx9HKsFS1Cjc67hXblOndghJwREAfhHEZIAJuNp8vdhPJJJ60G
WEkFv5KSpVsyguEVbN9XLiRyHhsjY/oHeM6h4ZEARjhnbw4qzRAbYhToIloNn12nZwR/Ms/vyxRl
DPys3aSFV0cZRLDxpFh5SDNHJSFhkaL9A8sNkpYKToKx3hhIM+Z5hsEaQj1m7xkf7scqPUsj4Nur
LERfoysj2Jd4gvI1bhRa/qkJ8ClRq8Y5Oi2YdumiFkEAzS4ZsjPLRCwsf4yGsRU7EER7bkbzzAWN
VNm+BKkAqV60L02Wkwio+LF2BLkRjaMefeO+QFJRxeDODl5afIaWguTLeUg96P3DidRJKTwgUikM
PFDJRMR6l5p0MXINuZtFQxJebkuEercjRCXgDaLRg4hJNq514l2RQHvURVaGsiadDm47oBnU8fpN
qbuHCs95Mmq3vp6UujXKu0FNzF1K0wLbjwWDah7VHavjqSonxIyixPqnxVkJKHGqdExqt1rUhOAF
nfKAgNeLK5G/uuQWLuFDw/CdEQfxsy/hUkbpxsid7fLJ6Xjsw0KImiG8ixj+mwfyyvTAkPe1U+tj
pkSdH/eThemIdLDto2YRTs0mZcnkqbu0pWd3eEDs/isfrWub05iVwcM0BtdiQFIWgEZuxqaPEQih
PEN1sBoLlYrqe5UZ6Lh49WaX1gOxaRyYTcaH/DDSAFk6gJIOZe7jUWHT1F32VtgkP+Qh6t/YTO2H
bGy2uvadOAfZ1bvevvCnLcq9oCxFFqDWil9014EPKcvsph4Yy3TLejInUuKFFOk3tGADksPqkEmz
h9P5KsPDjS/1RtMJmoF8zyEwj8xc1HFho6RZ4JgLaIN7UPGPE4DmKAvZT5eGcJa1CoUG9C+Nn8Cz
zEodu2N4tItJ7CCNqLYO8DaIw9x8A8BjjCs+/kS5Ob2BvhMlslIfjM7RqU25dSgg6qBz6sglsFGX
8zOAsHKbAszh2m5QpOcy+aNIjF+6QAvR4ffklnDvEnTpT4vxpCFDEdsE6EHBxSfqP8JFrrzEAAMv
XDXttC9ugioEyN7Bj+f2kXEtHZFcF6Ak1c9wEj+rsXnybfrQDItWDILNyEvxBXYuABbkVBxJJd7T
RGOdNc9y2vdpOEU908eagJPwzqGmqKNTkT0TwwWxGphIFLF6GOCNAXJ2Cl1tdmnlmziHWyDkTrmx
MxaBrs9iP+jAl7PxIir31zBlu5S897575zuzwl16FmnTfwbldMdp+NM43nbO3DGqa6eKmsL5cGaJ
Cn9QBg5j2kIzjw/ADMpfwWYJvUGQeE13gkENjtUJ2ieQ27dOD1+iPwMGq+c68Z0Rz3MJ71Q7TSAZ
4OD2eHNUkI63rMajoLQd0Wk7Ne1p8IrFEYKqXDP+u0+Tvla5q6OW1zdFXsD4nFaHIKDv2DdiI5Dl
Bu0UIYrvN3bjwX9m9jpvX/jkBhEKP91DvXqnoXOtbi0tCNwT42X2PQU0zZxLK31Nq/reqYYgqlT7
4bdq3oYyfy/1ppod/L8doxWgE/JJ+xc3llPTH1gIeD0EzEslirX4APThIeQ2HKINfsteyFRU6+4e
5SozWNIgDUXBbnxAOC1RViM4tLX36UttIuwyecxRtHDjhhlSgWZKgA/clSPq2bXSKTa2P2whgR0j
eH+HJKsziJr8nzm027v01Z8nktQlKrsFwj8yeAJjm/JNHhoGbb9XxJpCyhcgLu1a/DxITuoIMtyB
SDuGdoZFwp3fXA4DNfHhZvbDLlG53oS2KFDSqeriFFo7B4KjZKzbIqrGar6ByeiJIhhkbh9Eflei
uI0eN9kkPnyLtUmDqgqRJ25bbBQ7Lwv7mE/kOphbsf+Rk+AdgOGPHmn/Bqnt4Hp9okoUTEtFJrZg
YE2s/O4msIcMXB7kfPV8gggJ+Wsejgm2jyoex6esndgxAHAeh8BbU1Rl2rWZ6IBo0z6GL1gShhAW
eYKVpmXszAIu5v5maOxyk0n+bHCvW9hPri2UlUhMjz+Aq8zJIp2XYKXXkVfamwl41ob3Tr7peYuF
JZjzmMJCeMza5i7nVrqruTfuaW7dwrIHUBCGayRAi49nTJDb29eFXSKyG7az2zG4PFzvwnznNBQm
TEZYnKxZ3AnIFtJPa8AjMKfzpmzogGJL9FYXx4ZLFsP9OsTp1F8Bm7Cizvce5gzrSg9BJ8HaSVA4
L55alJ3KZwcxC/y3eiLnTucw08ttFcxb1UI+Prp9ugUMdvYr/Px8ah69onvJmmNba3fjIBczrqcj
2SINxGf04nF+86mbqLHHdgMCLOBwwkGacJUJo+PJRT7cwqoZN478WeU5345wGiYTvrppQCyAEnCv
sCs/waLL99h3UaEKur6heMEvP4fCFSZimicqheZVkrmLrRkvDEXElcje57RA/DYTBsRdATDjHGs/
+OwahGA/ZDvsGSIZuvyX3yJZCUHyeV2ZAEtKIycNeKJHctUyuBFBhtItMpEiYthkm9weLpUJmqhP
i1unQjxFhkfhNhAUd/KOQOM5K2FfKjbdDsoNdimzzlw33k3X7ouJogwkRKFUqycAyktSKBBQGOgC
WxhcXUdHJvCamIqRoQCmy/bCERdiPeV+fm7wFUaca3Wk8MZGviEPxlhs25HsCcJ/d+/Wu57wdtf4
2UcD0W9UlVrsKGo+hOIaBqB0J5tuixJbuxAVA5LS6nGXSh7GvYSQYfmVISBHfEbbCJnKVQqzMwqP
Nm+gzH75Su7tpjpCwxvJmeRJ0Ds/VFXvbV+9FSEkOYGBPoi6WKnsdhvk6Y1fVJ9S3tYIibei8GGr
86YrqwuaTW+b28aBbcg4XEZ1lqcAyxbDKfKKZGRkC8UC/MUoiZeEBhofMw5RVc3dZlJ82qZSJZaX
XlxJS/iTwecHYrx3IeZP5ik90dD6pF6VxY4GGVAC6fL7+1awoyXdX0qF+bF8Q5WCR5FxkiAFgSzE
GW9Sqm9MN5rEGsXBdSA4CobLFNY+Yt7pZsqEn9C0mWPdwhhnIwJFiJSye2lc6K4Gt41HyJixokIN
gg0vxEMMFo9FKUElx65+hocQRUHcpVTMEG4V2ed2i0KifjwQhsw87LPtILGuN6O+100oYm+wHocK
ktVq9vkSI0A6PNgQTDgfHvPGrWrsAZv3XTpPG1EJpKkBPtLc9Pva8n4wjiJBmR7BKGTkphNZEcs5
qG/mjKjEq8SumGx6NQzNrqg9saHD1CeDV+UxBDImDjWbE1T4fJWs3QyE0peGskMz9cF2Ro3EpEyr
n5kI3y3dv9m5/Mhk9tgiXLhe6q26mYSSrTDn0EaViCoIUYvRAzKBLdpMzmM/YSWCFe3KrZs04gJG
xgAw+U76pRPJYVCoe+AXN6gviNIO4KPc/ppRH76ovI4zCvo7k45ItK+vwxmmeRQlABSKwhd0iJEg
ZYnXF2JjSdvejgN9Kr2rEmWwivHVE+ltERInUXDmK0AVGzd9lqh8u2nK4NZOebqdHfwOKxvxXjmm
eJog44NxtnHwGLm3KEQJcQFKSaIKlaOapAdHi0hTvvuuV0QEAtyNX+hyw2CIwAMChUwwo/yFAtIE
6ypPUJdBxxXAneWxqw9iQoXQwUlcI+xj2qlLKNVixNY13BfQLTUhVmQ2FSrSfHjhxmPQRFkQzLA3
OwWLC4sT6mn9D0/nsdw80jTrK0IEvNkCoJe3r7RBkKIINLx3V/8/rTnfWUxohiORINBdXZWVmeUA
xyb1YcnBdNw2rDMb/irMmhl24Mnr0lNcuiunHSrP3ohRqHRbq9Yt30m13RKR8sfWUp/6I5YN1n6K
q7spbi/kIv1ea+dli80hvfLcG45GqmFXOcehleN6Mxg0IXr7YdIleanNwiYhJ4synQOpIa/wRpxo
7dcm07eJKFCq4qq0xeRt3feFk8Iayl4dB12KYS10BXQFjXMH7NIp1UZbDHVjdOverVvOz7U5WmOl
ohsug9kZvftRb94QOUMBVS8427OVKlo/Hj61+Hp9R5jjUvAVUajqMXTBAlaK6LqfcYoehdeV/zJD
3UfS/yK1uzyUvEVdQcjcTe2+yAs8JNPPDmcinwIh2ZSmCUgkuhAO5dbzEDo4lA0jQGsQifN0N5Ve
tMGe1tuZzRggqbQDdsREWqf6mmKgAI2RL7nZe2U12q6Ac+THYKMbpdgsq8NqsB39oS7S13IOV0xy
MEJbbRDKevKnzkiDykNytuinLorNw+yKzF/Jv4dxZJUaWhz0GRobJdFwnHPOK84SO8Ws3deaHgid
ngd1jBXcZEYPL1HbRiP2qK3Nt64N29Vefum7Ii/A23MnSorRztOTQzX8NlH0o6CYeovM+KNv+Dbu
XO2FMf+zq6hCMA5S4roRKK/eRRS1BW495QwhqneCuVDqPfYeb5Fq1PgrvQEvFb6Fc9HrNHJbEG3q
Ub7n/FZCxd0AytM2WYinOo/Qybonfeiqrem5N/jCiBud8gNGpbXTU/EsvGLd9Kl4LA1josM1l4HI
8l3a6+q2dojhDtW2N9JZpOVU11R2jprrQcYTmgyz3DWmeIIIMN7pfRa00bKGGmTAMFfUfT2lDngv
zVu2XFnDZXdNCph0gA0hFP2kpwuR0gLh0rODjpF0kgDrmmYZpD03X01606eVnUOgSNvAUOx6U+na
W+7F46Y21QdT0ygZTHNfz90aEE/msPAWAok+fDda8thg3O1raoJPoGac86JN76Ik5RnatD+nbqCK
Scm23co86vr0XtOUk8+BsgAHcPZW9LDmBMiVFD5MeueNo+/F0mJ340TS3+lfibkvJgKtfoQDqfoz
+tdwEB95b/2YsN4CV82NY2Wp0a7qxZ1IWI1x+Whp5lNRZHPYaqVKw8G8Eq+XcF4lYbZMT6jrFfSb
2jaqzX+a3qp7e1zOZsGVTqtpb4vCJs6YS2i367pNK/sbZf22zbriVMQkQN10aQUS/EV3SdDj4WG2
5xftWZ1tkkDKAL0oON6g+9aj6/kWPhm+2xqvkyJDQtwV/jCbvW8bRhc4PeZBwiV3z7EfTK1E8eMI
AAo6aBG6TSED433uttGGrIK2ubrxFPshqjiBrcgbg0aakiTjnTU089bOdXYcBsrpcNGFU+6SDL9d
jKyxlEPQU8bYU+T0IpT4sdJGLyzT4kG0HrbYprP4ycT5jxzhic6Jty/b+mcUnj8JXKpLzEaOSqTb
d4pOXaOtccCpk/tpoS+hFSdPmdNcJjdHkt3Z8TGa232WvDfWaATCy04rg9D8oXeOupjTwI5K6K6j
tHXGqg6UyMnUbqeW9Ais3hg5FqBPmxmIiXeMkvllHhIkRKOLF6Zepf7CmM8DTJ9DuaKghjpyFzXW
CyEnXxtEXSs3ZV6KY2FMy14feL0Z05dMmfJT18xnrA/FsZw6DcZEcRfPcUmo9GCYz63f1ES5lfMg
aGeVjkjX2VuP6IeuVuzmruA3F6BKzc58KgAnVCAFRDUm7nn5alBtKZUTs9pEmHplFWo9JFOdzrWL
gnXnWY4DWTL6HDqQgdoDR+soPPwaExJXlp15bEFjXCh+k7R4nDfFcOyBb8KsFOmmr5qCXlQLlWBt
qhB89cNRMyeEoNTtk2K4Zsrik4SgeJ0nZedQZm8MQfR31mTwu4jDehVCCxS0CtqcaAfk9fXGNJMA
qcLGMnnFE8QdAilCpxwQI411m2odshvZZ7OxrQ2lr3oKtHVygnRBzBbRPt6rqO08g71lUFRjR+Qc
sfhf9suswnzCfj1WhbJ12OlTv1OofkOBTh7KqfVqyI5oA5cmYL0D7tr1k1jhp6uOJ7b2koowm5I9
tC+J9+beqR2u7ro0R3QE96VhYZ1ofOhld3bMbFvlpDxmvDZkKmCkTYO6seIkSRz8BVQdN2wzboJo
pAWcC7cL1GjIQyX1Aq8ZBmBMsG6RJF+zY0xH1133awMUVUBx6NIpTEciHyTs3N02wpyZX5CQ9qfw
6TkPtQ32WqOBbWZ+13ap4RsZfuWzRm6v5nPoLsTm1HuN0yg9uXhcupWXhWjWQcPYLNCi7Z3okIvW
IkURzHopvHlbmO1bXRvCp1XxgSqrwTxIBehv7zOEdWHr+uVcQKXC6CpoTY6yXFSYt1+cfl79VjQz
IksEg/ZyVaeRe2+Mt6kEeU2iE0dvF65un+LOCiiAp51fL3UZeLn3VaoeT0QVVdhG9XvsetjWOBCO
qoEULLGgrenDUW2VJUD09ICA+5NWNk2DyQlh9NlBjoRvxBwo7BeL4zkvvlyo1t74ahXqb5OZGRAV
0w5GMe/rvPUAPbNNrCiBY1dfuj2io7HTgFAgtlNfTdgTVJDLbKTivUOFAMtMwcYyp/C16aVK0f1P
WuVcmifbQp3+mCAI9nLnezbVb8VcmRaxrE/62H6K2SaRb6wvO23fmUPrY5qY+d2MJyqCWjykxK1M
EYTCp8aI14AdqU/9VtC6gSHqPuKdr21TVEtAE8fKbcdt3K9V2NjNMTeJSiIbTm2a0JSruJPUY37m
FWzlaQNufIcP3r1OcVXQQZymh6rttpEHWG137bsdV3UwrMSoyRXEOOj8YW9QRqyefr/CMoJbSeCE
VK7Uw1kAgIVtOen+OiVHVRleu86Mg3WyiqCq4hdE2NfxaFSxF+CJhseLERgVnqlegc9P5PpuQoU4
gyVFnCI8UMQTen1o++moFAR020xSH67/rTTqbWVM6Y4JBo+RSTML3cghdvSDXcFxgvgYiL5g1TnK
rz4e3WQHp+5T1Ypsn04vqrUArYmh3Jnxw9LX5bbqsdGMhLqrLTUUKQzQIi4NeNTWLkc5S5rADbAN
7UI1rO3VTEdlabzUefkt1m7AED66ADzpG7vJ9t6QUBNM9sCYix6lnlKGhlrfx9AOV4343LSblsfO
OI3IZONx3hsVDGOlB0jXun+l2ULUUcdwhZtgzO1Va+KGsrY9wWFe/YhUZISyGzhVvwZG5GJlZLOw
XON+rpx7aJX1nkp0q/KAgxJaLhiR8tYvBV2jaLkbvWKje802ydYvhqRrkJO+6SQETvcAIxCufKq8
4Swr8YImsJA8B7D2AK6t8iF23X08eL8l2olgkDinOtM56TRKJw+mpZfWT+pwb65avp+b5reuwqWF
A9NDOcqHr8jVnEPSTwGjNUo2uisoP+IbRPHRX+c7PeuqXWO000YfMdKbq3Y3u2/467gApfa/QocQ
peJiQLmOge58rVVQ5HKtD3pBI3hiR0R2kZw6w36rI0Jeuf52GeU1XI8VNNd9iuLiWPee9qKPbizv
RZAOmRFOdlDjIunrHaf9uAx0OXXKkmHdKN4GLr167MlLXKgNSk3WjefUj2m6jC1QXW6iuTUXyYjM
WEjVLL9Qvo9o1WjW0G2cya4OiMOrQIGyzmYuIJzw2UqUTye9bxjWwmwEoALORUu55cW91RbVbtIB
vwRJ6GoP2XF1UcNUHSlsa9RgjBOU2HTFQQqxTkO7L7RTs0JP0v/Sdnx13MHDgz5+gFHKtiWcggZW
wdg4ysbMSB1cR7loCRUhHrwKg0jsYAbyysp9CQC3yXBDdZFUwtfF1YAuamiNDoBLN+5tAxykFK8W
IAPl0+L3k5OFaotJd06HOSiapULzS5eprgGelPRcJIsX6MvcMkzDYYsnZgB2uoQwjw/OivQIQz28
YotrW5nyIhy8YVcwTBUWsq9VzKSpcZWVJboWjXtsiQYfRfgbDR4Ug+Jn2JYmTnmcCdV0Ume5bEnM
ROGGROUBF+bypY27az67VljntR9PMzhtat9zviWhA5+VUQdZwMy9Oz0uy00manCl6tEcJSe+53TM
JzXogBHUtlUxLLASiKjescv6Y4/PflE3Lfb269F0seKWZ1JANfNeaOu9umCaUKVWvhkN925wnU3k
5geUZ4GNGcupG5oFPkGNN0gDKdCxxLuliyXQtHLYWlnyyuCBE/XayvPhVrZiOVNCIYy3R3wacQdL
u/G5XDniS0t9rhW2djT323Eqwgh/7YheWuqUR9omuBlFXFw5yPENaOfsGqQWWG5m/BAPrhiTp4TM
0M9KBIzenF/yaPrVCvKtVjffKsyuUlyAw3Ranjj0eOZpKraurauBNipBZCv3o1N99HIICp6QGA1g
QED8ui1a/KBbQdYB5CAcCvpofhRT9VbDdPKSjTX24ybvtPXE+KH73HuOTe+3FbNke2bfdubdp7Me
2BTcjcpsJks4TFpRzpiPTkGZ0cTrOrJCE06kNtuYs9LeMNf4pammQDT644q9SRG5DMt4VZNo8akO
PuR7WM7wPqoeDyA+uG3+DUl2x+SoCy6rFvHSDaG03uOihJGVmn3Q0j7SXnGDVI8mwEb3x1uHba53
r/ModlVEcm+aK0KWicOU8o6lOARKJMUsmviG5ERLn6c+m4e0pb1YiGUN7NalgALO8wtsrmIzbgOo
TuyWikq0qO8WGuVHeQj0HrNsjC9dlAgVTNytjaVCoZ0fCqV84GmqQQ/GBJOOtso0JlfNMHcqAz1c
qnTX+BpEc9dm6eeqsuUHp3mcrBkatTFesYallaWhcban6rmv+ypwk1oJOxanGknlrOp5W2hl38Oq
HVH8Yfmaf2L1S+gbyEZrRDyqRtaomoovaApVQ2Ee7DJ5MIa5uYuUkRI9nSIIaNE+srhyZGFl6EVW
tVmGtAtcO4Z9DBTk0d2jfHowx3gOZqsEny1OOEd5famh5eR4sEttq7X049MJ6tJYiyQ0DIOQTiKz
WSfUlRrUWebb3KqP0ijeCx0oSGSQyGLzXlCNqBEZpatxPidWctd7uGsblxlL0EAwfznEkT7xl7zZ
0Efwx8iBAzZ8FuaasZ00E84QF7/iAiWkhAN69pmcOfEF7f9t5yUzKOS8HSpGGSh0/6FTQBlnC68H
PAiJGcMCO6G/a6f0YbUQffxtT6H9ixwVZQrNiLZMDolFTB8j7Q7BjRwK0IWmt96lOFwF8O78dVxf
8uItGmfzBZeYEIGDG2DeTv6tJS+D5eLmT4WYd6A5KfTn3moOTYuisirGe0229f8u2RaO4bdOedAo
6dqa6ktjrkkwJDg4MfCNwpWFWKztt41p1yyHJvRuv3Hm16Emr+uxvqhMS9lkvbErvf4A3PtE7/93
TOyPJF5ezTp/d9X6ABT+66jV49QYSNCcDJ+fqjHCNjM3nfWqOU528uzusY0fqBfbjT7DQF7te8VC
GAylsadrCPThgUvIzQs+Z7YZU8/okWAisllEfelhIVmwAUcI5jjpWu2mLopr0tY76KvZt1NN8lQp
H7PewS7AZpyMMApGm4GyJQBNHrHQHqdtiz4ktHEdCjyVowctBtltFhvgj5INiTi4aM2MWhsesDMk
rNzJfmhiaUPbj49RP/F05qQJYq/+BDsCjaRH3HnGkflqHwoOFQt2ymRG5n1L+cTMi5mc2VXv7Vkd
A0ckdbgmL1gHg195S+2LlFKGVrE1UvYN5WMNNyaXTIku1pi6pCdByVgpzyhvC54n7gIqlTScS8Iw
z4V0IoVjSuqhXxfcgL2qygJzgfurWPl2cXrd11fwG6N+U5T+vowZTgBt6dmzAN5xBe1803Y+hlI8
dLUeQtzWtz1j9sLGj9MRWj9QDBkBzjMG1WkeH3oceQYXfHvO8lcIMQEus7h/z9PdWFZ2qE3962ip
OD3HlV+s4jHN6OymLsih0nWQE5hSMwpbZ7uUO3tFUq0b9buugTBgXjZ6/cNSwGFIXQ7gxG2vkxoT
O3UdRsKyr2K3Dmw1F9siumvWQm7UgVzSWy+Gab2J8U5dBBOLLG/YT3X6KoZ4KwB2/UodrqPZPI3I
v32GooXSIm5i/gdTx2CrJ2UXrKrOHpkZIFWrK8WMq90p5vCkukwNBFp/c1Dv8DZvfXq2hbcGjTmn
BCHtTEf1mDccomOqQ2Ho1Yajn+5ibJzssn4czAgSjVofGwpOeo/dRt5XIgaGs5Ox9YrqNvfQmsp2
/e51L7Cy9o2K/6QU0bkyk02TPHl6FmFvjQF2rzlIgfDDKlH2pHP56DHACU/BYLbzPIx770nmpti+
u368wVvMmG1zP+vKeU3xzJmLfzPMx3GmUTW1tDEHjMfapuFKXNDxRrVftK49Vv1Ub//8tpcVYtU0
DyRJAP21Y5EuRyrqWH0Jyqp4ceOs3sWOyZk/r0DNoG25Ydx7OlbYGj48oxll4DWkwkXHc8FiWg9N
e4C2aqfnce0rmhbAycXS4tOqrheo3+9ERTyE+rymOW3+rEz58p3KukwdUwNdUFuMqS9WNtyayeOE
0MdX7OyWvQNFMqgHzfQ17zLONcqlrHDfuuR+lF5VbnGa5oYgHwPrDmn+7E58dfx+L91Ea2+K2icJ
SyZDtU/Leucu0Ucpkm+tyq6U0sYCVQ+xUkd7Xd/FIOo9rqKYZOQBrnUmMl2O03oG2Jhn79PKC0bC
4ax9ctLk3RGPXmRCyTITejkLKrbsoTfrg1FBWfWi9xTtha/ZmEWa+LwOeHEzexC/JaEGho1vOUbM
dggTI2J5ibfWw8UzB/CAafQquuiXMHGjA/EmZmNjguAvTbnXjU2ZQ7PTnD1gyVwL/GewkSyd6lSD
pKJqNX2TjCXouxQHWez1Ui/HarFI3+ZVpwNUfqsKkVIutoUHmDr0q4euaHZ2Od5H2O1aAtevRb9D
QvvomP27B1mBUZYNSma/65gLArS9NjTozJ62TQuY1vzMLm79iQ6TjtYDExhfI2ZWQIuE8JjIzs+C
/QSDABLkw4IjI7vaMIFwDup+a4QfUUk5LTKYMWXfvydw1LD8omfNtC5fninu6H6VQm+xP+RQ8WhX
Tynm2QZAa9ybRxvkwmO+kW/YMO3saHgCzqYv3j/Y6mfs5bSKwU+sdWUWY46JW1yF0CsylkqN5wud
bqJ8oOcE7hJT5nmwiBLo3INFFxcM9tA2OlXYKQqIwZAblGuk9fWi445Q3bBQOES5eMlqwkMvXJwO
qC+XcQohCjIpAHlcaLvFsasQPrrHqW1S7EVM+qZ9TbcVxkK7VNMmlhxBQOGdN+qbrq2sw3ZQCEGa
gnFuhE+ZqlhM96sQQZfrM5OrsWRfM2dPnrZztOXOpOjO1zvPMMUh84xDvHQUgV5ihPRWYQ41/aHL
x9eSmolGC0CIC14CtRPztxhiaO/tBtP5sFbKJgbC+DDC4bn1ymeTDPlx7OORqRuescmGat4M00BM
QaHTG67+aDQ0h13QhGJsN302mXdMRir1EjfPlGXrMm4Cw4wVjnS7q1u0C/kYnWpz7B5sCGyRnjL4
LYGd2ynhlBUqTi3KXaq2GhMwOD6illFp8ZKyGOy0oBc8QrdCSODgKaGUuCwjTEX5LFAcQ6/w1RSY
eWWqJuM4JpIWTMXh+1SI3dzxyyno1Tt814Dd/9FnLg3yLGGSgVoeu2HYiGmFA9gb+dtQCNYMkF06
qB7Km+gDGjEwhvcuDMaaaRO2ilGzQGvpvxBNEYmVjowFwQwYQ7Bo62NbwSXCz8/XJwJLNj03DtzM
Ik6fpoqGo0tXyrRJfVnBSUyxwGQrSQ4HcXX7/tWFMBBobAWku8wT7Zsbs1nZ+rXy7Jkq6N9QKXxH
3mlK72EUGozxy0rYgOKm5sQYOxNnXNdcJzF3dFEosasMsSb25maPdYlq7FLHY34MTVzYo8nGhBha
lqHI1i7Mjei+HikfOfLa9eraqvuvN2jvOxa+mhJZmxyIFLPNHoiNY+5pG3uJIZNWbrja1Gi0SlrL
wGOGWbtofNX9gK7RZ6TDzVvcwq/H+pgLDH6nvtmaNf70JJZ6oGiYyUXmAckDCu6RUqW3jP4Zv7FH
BsG9YQJ0YcqXvSUDDZwGJlcxKmAwHVFbLZegmRJJd2ieFcU89bITQLcBmABzIIR9yRZA+Bf2Dk5i
NTM6GP9b2d6bbhtvjHp4hAhFVQNgY5jzFV4QZZS9Lx2Xnpx6rWjpyp+WbTxJqtvQYYY/M7ME0a07
0Ua3l3OV25c5Xc/0C8A+1K3a0zh3nZeqsS+lKS5KVF4QG1O+Lk/GnP9T6vHmWt7XKJaTytlsLcZl
IdnIm+W6tJ/K5HzarX3qFGJlv1z1qP7Keu3quRn2TD2xx/nqTOXHacfvsWZIQt9t2XGXOhlveTV+
N10fZLN4UnXn0FdQQYr8gmXuRf7E+e4q8JVf7A+ha+e2Wq61U166pn1TkhvFlt0Mz0ktrlObXzKZ
DaowxKabwbDiROOnWdzlnCwwrQlz67U10gsuzbcFsm9k0pWU4wzSi7vG1wjArpKZfJ/EfpNlIKF9
HqyV8mCJ6Ef+sbMyAdlDtZNhwT/hK80JkCTjOWWnkMhNV70pLoysg1xmvCGMlW31K+RDX53U926d
z0vf34yhu18XB5pt8Sv/e43UfwLW7mJe5FukSvZpVo9Rrl9nZzinbf1rZvTQFDyOjemKZfgZJ4D7
XKZuZXGRrwmsRIe0fEg07wf7jEuzTNK86hJnsrh2n8o1+9SgaJfzmWzqOgCtuUKny6mj/nR+5M91
QIs6eVu1VA7yLbQy3qqGfdRq8+Isw7nHc6Vs3GNarH+/m9rej544UDcrsp1sr3fap7M84mX/JX/F
MNZzR4+Q7OSlsrgSMZ8ZXXexbZiL1pdWeT+i77/l92XTBgyKfCz7GOfb4vTf7eOGz8Z6Ze7qrWXg
jZudtZqeXa1fPWyyh2HFlnm6CYemGvNw2RBnwQOl1XZbFBurBJOzdb0OaXLF+TUGtEKMG9ePTGS9
0ByBrm+PjFBjdisfgtr1lBTeTj48uRaGvPtcja//PU/5wNfV+ahoG+Mg7+fp/Nzl9KFZDHJRyCcg
/1TtC8gm02GthkeLKXh/f88tUtrhnKXtsek4I6QbBTdA3gSqzou1fqWJ+arxr16eXkBoLndzbv7I
ezhErEBH7u7i0Bb115qZlzJjM8dT8d5oNyx/f6BZfUGyhCMW77xu2Stp9dVN2qXt+vfZ+gct7NWJ
EE73voH2Stce5bNdY24sF9AxNce7yE9Ah0ubf5lvqgLeyTlvtiH5Xz8iGWcY4kTnIjdJXw3AWuZG
UcQ1OePT5J/Kf6YouURybBbXqkU/8mdmTC/lBP88zRh6ylXKrxd3+KwlzLBTk+uULFfSUh9pznuk
MEU2Nv7ujLw4EMl7C4OtNWNeEPwtT/d+oHddMEa6mbr5tSrztTVfl6p5F4nPXWEKXK9+Cn2+Ycl/
0XU+X8kuEK93ywx9ck2OmohCxpgw2jO/zGN+wiwgNBTWMs7No2bjiqZdYvaH/Hhmr1zit8k0vi0B
O3Vt7qPkv00FAHXSHe+j1WlZxX18rab+W36zTtFk53Kn9P/dEb0bboWiBQs2fGPCZRXMQs9q637A
EvnvbjOb4iZvFCNkqjn7lg/xb6OwYbyh+Ltlbef9mDzkqSrR/fBEButr0VPynxTjchfVCHucQZG+
aRbPkHCvWRtf5QN2WMwV82OQhz/W04BEDGf6Sr1LpunWrcUl7RCsREO1bSs6WctCcKgu7qL8DPmj
Kco3eQTUisERIr6arYzchjnddDAJv8hzZo7Bu/b4KIRJJAIcN07xO9r+suD5Qhzt0CvRawxlCDM6
pjcX3dlbDzLAyStM0/ohjQGHuakyJMmv3s/ZZSwPzPY4qzxce2Lfxjm5tng1c2xBepPoFLO/Wer1
elWH6erkm8JuPrJloebl+2iadVFye8MYn1Pbzzf0rRegYw7JMiWE7Zeo+FS56YidqPmXHkAtOZlt
cjU5RIGcLiYcKikakQgUEbE1h7O8+5rSfJfVVc0E01isL7lA2iX6GY+6BuuY/xIsnVntfyIKJQfX
WOBfa1ivMkLK8CB/pmp6kf8+b0rj2damt7/TRQa3sXO//s4bVXtq8uijJv7IQwF8VGj9Nwqls1xf
8nPot2w14e2iGE38iAfdOJ///lTeGXlpEQohCKPPxOJLpeYXOCUvnfOO/fMPjMIvphg+VAMlvB5f
8EklELdHucTSUr2OxXwri8NqqmdvjtAmsLszfOWG0tqKnZVm/73UpgopWfnb1SNvRf9I/p7czZGM
VYvRPqWw5RJN/J0RtkY7y/2WsSz9sJzmn1yjNY9P3tqlUT8oorx7DBKvie7QS+e5MO1vH5tYxHEL
5OnmcCNlHJVf0cHruTxPABqNC/sj7Y2vv2/OBDJ0GRwqLJKIkbTLa8zA1YKVtvLo0IFfKVveR+0v
BMk9Ju8VUO+jA2Whiaaz/PIYNt6qGCRMFA/VOl8zwTfLm5k8YvB1XXla7ejn70W5abFegt8RuBH0
Y1aPfEkuOQqIB1VLuQSoUX+35i+E5+U/Ldk203AzcHmQ929sPutUe9WplbQyemZg/JUWPMOEo596
amhp+su8nIW8BrkV5GdkgChjqoVN3W/lxf7vc/XoV3VZN/ypqqo7+TaRp2l+mqr3yUps5um4TY6Z
bXpCQfNk85l/AVq++d+X0tvnfqCg5y54CcdL56w3o383pPcE57S8W9nIIwDxUPWz4uUviFP8to0/
ZIxQhTzNnKcEqZ9MIuRqbbL46jrvqtq+/G+3ynfJZ3wkjQHJNGZGsCvks5C/ro7DvlzSXeVpV8dk
jfdfMq7qcI9ys9kkmn3Pu1+skgUyJBfs9D6ySrvKwCWzQ4hSGoVvPjpciLlJJu0EnPGhJQcZtSLG
6nTdpwx7eZv+KO7/T7RkqJKb08izo0XvW0bkSP/vSfSCujqFoTfc3Lpk++GVNinOT4GZUDGkGMGI
g4wdcu8M+vIg4AfIZdNEZG1a9muDd8Y8pP+9RNOzbYwHeR//vrWmf0T185CnqIPsO7n8c96pnLLP
SHlWYvNCjvt3kIPcou3G2UfRv7R8vcplnamkd4Wy7yp9m6kMMHVOIJc/hYzPyTy/lN38Mf4y5gYr
HZimI5wC8UbvyJd3azbLL2WsT2bEZGJSpBVxS5vGd9Za/4IA/jOyg0xa5aZj+BuVg030Kay/55vT
zusX0imnvaqaeLebCaQYEubKJ8OouaQ6h/psUVF6p0B+mpasNF61a6eoVwD9Mi9eW7KImJO6ah38
0I3dmBL6VxhyhE6735na37dYrqvnwsNp7x3Z6dWSY6F7X7Mc2mpCQR+t8mJHbbiay33mdN/y8ELZ
fIkGOqI5c7B6+8Jc13PBYaudl9Tb9ggm5KrR0+ZLlgpw/ZiO5h1bapO/zxw08VHab8ymOst189/3
tJRjgemRfAG3gus0/puV/n2iF6er8LxkoSDvlsJNSskkET8jLUqf5I0yapl3jvmDDltYBn+llENB
p4NMYlX8P2Won4hxhiUeF9WGqGP+9IhV0suormecFK/6+m/QYTBjB/KXDA6Cw3VJGYGrHCYSdZ0F
8HfE/L/jRa7mzoi++nInT0qjxraXVJZ3bHVZoHAIyMNgYLqNYfYv6AV+ZB4oc7ZI+5y6+t9fyJHh
YRm6F00Tf6GCCus2E0pavf7Bb4JgJc/Wdcyus190nLAt4wdVheYVL8vTIG0JI3Lf2LQHF2Zjy+Bo
cD7H2bJLYHRGsfPlgPX5CO5PLcwMERubFPJt2g74tjV+R5kn0WwGZl4dnreeUVVCaYfJeMK8qmyU
n4oCki7/FU772U2tb6/eGCR+TMM4pLAQZSD0TIuh285vFFe/SqH8eMa76MpQq/DAipZz0xuklIIU
jNBb9/cKHpteqZ3dDi3mfw1wMF3K5XblUrW8uYgZIpF2llc05YDw0jOQFTkwKpV5FLSQRtT0/L8V
+wVIFr+DV38r4Eb8DgM/jvD0IB8QSpjZcFG4H1O1lemO/FB5vfIaUSaERmHj7wNHJd1hHHf5+3t5
b5c4+h3phcbWZzxlb5W7kX+V29nF4CuAnv3dK5QsuzGqD7lnP/auQ6tX/L2eUE3/H03nsdw6tkPR
L2IVc5gqS5ZzlCcsy4E5Z379W+B9Pei2r0xJ5AkADrCx9zB0FNJQWmJfNpzU3fTf39J7Qwm+aE74
mQ/ZUHwtQ4Kzl2mHOR26HRgKA1aeUpxpfb36KH3LnbuMjvw0uh4oESlkdAflaWn/uYrnWdZTgF81
/O5egrws9Ml04qwGPb1HDWHlGPQZMbx2kkPHP/7JRU1NSrh3nsVl1hUObawvKYcgVpGszSWKy8Yz
JPeguDEXYoUNjlAtBTq/i5+W1e57iCnIHgzy+oJI0j/30Yw/asgKtfobEIA7+X0C3tqV4UE2+GSO
u2iCbKXlYxfz6HIcyZwdcMmj/Ft2+8BJ03WHn5zyl6H6u6RDP4EDLgv0KsEOAgLvZbaXEEz8QVa4
T211dRJ6Q82Rln6eVh4jt/zvDsikPzk7725UoDWoDO6g+1Mn6D5i/SNtb2qPMWNiw/LgmP277APZ
E/JT05tPuQMWfcaWGOY3mRVZf8sUzPXwFbgKR0Jnb8ITMZWweMvcyEqSdQO+8MNA+xe/b/hiyOYB
Bkeq5/T9iDcSf2Z72XUCjyaPggeXeABQ+dGfGxoBOLFgPeSnURvbFPEzidPlFKWWnOtJPKQKdTvL
vjbxvzA/8f0j1b9tC7o26IwbD083uMOX0YScagfKD7gJI/ktyy2i8zeqo2wkHpL1sqx/xmaOkiON
bHtZdTJOTkkKi//kGiiDbilTrKF1jehYILqo4itF5nslhQS2Em7V9Fa8pwSFEtcX6YiQCBButfuS
s7d4WEmc9GtQ1F9iH6fG34Pp3otplYC7j49obl7E6hZK9Z342pW+ta3aqwgbETjb9imj/x3ZDsKN
f3kQ+cCmgaoVxBEcRatGVWnK/xdYxfZ8N9CCJUGwghSExWovyhS2PcTh2AnLQUj/Kqfutezak9r0
+7DjvI4PFWMghs1NzAdRrDH7+M3JP5yuuhac3yi/YFOajwBcNJ45UHKs18S5eEKMPIKRb/5qccro
GVwr8mkKuroT0jZNMpyzHJV7HyRTanHKLVH3IOuBLqpA8vtP+RRnRNAEoPCII9Vc7+JiSiKzedX0
q9hCINFfipYACm3vxPrYqvMeJ/dyW3Q2XXyyi6bOSPjB8+B5T2LsxRBZzXg3RQA2MGaKSieH5Z/E
uEE08AsG6Qm2ePLvmMsh+BP32Hj+m9e/9SF2ivXcATzpVe0jKF47IIRBnDykDcaDd0ggb2bZata8
ZwmKF7M04/YUgLBa7jzJYdPzbQaTPCmMtoRVz8sxXQ7vCiwaHiVmCdMIOK4tr9EWgHGS4z7Epz89
cmL+hK49iDiiQokUl+NMHg87aOjoddKuMrVT0lw1lToM0NQCmMxg/Rq5saWR+qi44xs5uq4mxedW
n4lqb53ZOIo9+c+uQJT/qGiw67LjxN5Ums14ajcqLWyy2vUpAPbJ8LM7ESQ/eXr1KaG4/OSj5RvA
wuz62t7M4OglL9Wq6GhmePCMrKiLM+VjY89AYZsUNGkQZ8BPsDZ126S5BjbH3vtdjAVQn3PUhNKv
uZy0F8uiGF9wZFzmMfqsqpUsL3HUg+NeCfoo1xe34mGgkL30ev9Ds8w1R/TWMi8y+2XinmlOpOg4
/cCoSdPgfEPu+bfBQyNb8mkbzXe6sVy7PFl2uO8Ut925+M+SoyMWUS6LSP4U036uta85Vd/VcS+O
dkZCajF6mlrvM/rSxVTIKUxOs+LgisiB3KQAfVHv5SgmfkZ2GEyjz0OKdvX/TZBsyLhUfvxuK15J
JnQZiz6ekeVJb/XJ/pbQTebHs7CnxadkYsGofE8pi6T50RrAS2n4o0uQG/jVEYTlPuslU9v9xQFZ
8/BBEUyCxK8SUA+Zvld0dy9pbypO3+mYX8HEfmuBTV9KdksVbq/P07HF13osdMUZf9p43/kmlTDj
T/6Z4FR9p3ycyOI5LG9gts9wXiy1A8rAPxXgtTxQH+QrJCkvCfxEPXdT9SZxMr3M19lyvwF/chxq
b+XOJEamQfgKBV/Y55eC9D3JzweAaFcPF2TjgiD12ySVgj44R1Cj+bSYHrUC611O9N0mON7uIN84
F/2fVBuy0JN8vpwXINH8VVk3HeuE3pMHI/ke2hu1V77N6NL+1q73JPcp2T5Da9400IF8UOSMfx2x
UUizK/2fGg4SKvaPWTkM2AbJGDpG/K6b91HIA/HPPpyWWoniZxfTOA4HT9G/5Vr5YI8A1SYfKmnE
tqIp1z+kprOTJ5OiRMGRRu7B8qKjH6FYyOuzg/NlHVNpevRs/N7051JSkSeZQhtlCkJWFl6KgIQm
+zd8H63wJivTnV70P+HMyDNGttreWe4EOp0qrf5hd+QOEApm2gumXTKbjl9+lO45Y82X2gS7cntj
TN628Qmvc+VbBtwcxnOueJsE4ylvUUf0uoACiPeHBYReKGUtKybAlcg9qYSicM/Q4ey/LP9uy4s/
PU2kPOBCfC5ABDes/XEmZUlUn7GiesAAMEk9yuvylljSCR6Ad1qsoC0cV0DjcP80zYIn/pLyE037
muf+yMSYSXX1Bvc7Lr/GcHyVkVQd5wyp2kYGXB4h8dyXavxNsn9X1rPx06gATGLwvQT9IALPelZu
ZZ4GZl6eVD5ZzbO7AVhm13DqU4EtJ1cKwpzdmVfFJCuj2vd5Ma5zl2SMS5oy80htsxD+P7gtbYk2
3SOuxahxK6rZHKEnPsjKkhkEu4krbG9M1btINasegW3kV4jDrnND3qEjgdOrm7ovz1BefOlleiUl
Txh41AzjIsdIYMhfeJjnIcrIIGMGJARdDptaon5NoNDpD6YH7MfXQkAS8a/kuCR/SDPykq4AfLGB
94pWrIgzuhwi/4tJbenp6yl/1/73f7EqBG1Hmo328tWyOk1XvRrwGMX0pMyYzokt3rGiA39+c5rX
PuY8Mfcw2A7aT5HvaDn8lJS5vO4OtBPnRJpU1yTzE43DFzjjVdH0qHimkrKg1sG2y8tTRPtG321b
goGiH77kcvKiF/PQOCqcZtVFzEgUxXcQLVAOp27QsXOwjOGNbkZ/dArj5fvPeBiPhqJsxRT2BG1A
r6Iv0rYaTzPylFK9me3woQSJ81+07vscrbPq3IBtoytQkvwUwP9ihNlXHW6JZMjjso/nM/D0D1lw
KQF2TUG97rWT2BJ5TelVrJG7qR1OnEQYQwlflTYcZD+JBYZ590f19DWSS/cJe3HKCGMLuu3DaV+y
oGWVysJ2/P48hcpG87S3MSFCnn7E3pWtc4lIR5TEdM6HSVlKXrUihhO+86J47F/FaojZzLgbSNAV
vnAxR37zRO/TSpa7/NvhkjGY3pP+QVbo3BRfw0G+WWlZ+LKIxa6oWv6ZJsCi+4MxpWhRp4uhlzyK
VFrpwaJBy31WBuNq+tpX4zefNZ0kQ9E/yYiYk/HkwcYvWw1frKpPVj6+ybfIJ8WMnxh/t8zufJoY
aNv9/1/kjuQKzaAJcrrRfftDNv6QxDvdyG7kGZZLw/jWmGCCZFWIK5xs/QdyKUtVP2WglnxNr38M
AIOxDZbtv+IRqg6/XgPsCZN4v9iM4KypzZvknWo8lKzTtgH3aP1MbvAjLhhV3p8v2XCyHQJD/wnW
lTHT5ZscQHl8S6UDZocu+Iy3ueZ/Sg17qXoAunzyvRhk1tWerDdZdnbmrpQ0fAz5XS1AhyoEuCT0
5W/yWhNy9P9bqiM1PbJK/yrbNLfMa1S6H1V3+q+m7Jbz31SG1ynLH+MRIqHqouXlm1wtJ9LFRrTq
1qyUC+KxPxb5Ks9V926ATjSbV4av98Pv+rWBaTyvqufQhr5JT64+CUiK14A7Z6BMOKwh3BRWeNuZ
41MPgLosw1WhGrBPqmc/ejQ9auhEL6Ol/YSB8pha145AV5xAHrCSKiVG/ZJu6/yJrf0nEAMx/gmO
xXPfUuIpJBe+qLVF8ok/Wg3ZWjcd5bqE8Hvw4WmgU4SG/zPVsE0n6WYiFvn7pOk3oN7B4HNukw+V
D3C85KMvdpWkjsh/V0RbHD+fvIo8+Jy/ejAiDHCjkhm+MZviCpJqW/reTUCQ7o3h25y7vypSGoNN
aEmiOanKd80+TBRUKg+ikqq60MHwiLgQtm7+CjmlIs33VY/2tuvik7wF2CxpQucS5wH5t/Yey0SY
4VxGlYRmt2vgJDA4I8NEy6k7eXFRnJEbb+SALy9mZknZAzYbrHxp1990InEG4xRlTq8yOXIPflIc
pgYhWrko4fjbjs2TbaF4yvPKRRzOLs6ItreRPGtUFWV4ZMxCmgAcDDX8zu8h2UdOIfWMDKDnntrC
vbfjCkAKn2mZzQtQDzrtyMbUTM4cxU+NJnttQpJ8/JOnH8fo0YlofOIO5U6tmQHraLqOQ/D12F1o
s77VvjlaGWqwff5rt+V3QVjs6sE5UAHL89zii4VpG4bD9qiW8Iyl6pfkkVOL6helx56uIzWAj4iE
i1j4f5vQ/cCgL9ZZNmxHggYQAH3f0BEgeoThJ597Nmmqkt/FF8nedlwa+FXE02gWifwFXDIkzn2W
UVUoie34psAdXqRE77fkHvrogDM4Sc0oAH1FFJRdZafq9S3cOLDffbrGuRT4F0UB2b5ScBC3MVgM
oTKhJ+RAK7FE5vN9VNDrGrSf4tYMjxqDh4ROWN8uKaYl3UqBqwJXh87HkxypVMZVypwlJcv6S06l
cnho8ulW0eqNnM8ktSvFUEr1tzaN0m66rpAnU0hgtENxLb0WmEIMrVp7kOSK9F83qfIotZqMZqzG
15//pYil+6JxPkvYTCnkSd1QEje2rT/EAdlLcsFSQpDEiPysQC0GGkdNSgzyN7lZOb7I2U/zt304
fEqxTgfeIEVe23wDAP66VC9ldvWPJGp+JToRLnPXgKkhvggKxYB+wi2M9ZI0IqkitRypTOfaBOFJ
c5pLvkt66mt3qRotdWCI7+PCIh9MEoZUi9SHMTrUNILyNQn2+XL3ZU4gQygkV8jikqqykG0SD0ES
t1kgMpBoobNU0m4haRs1za6Srmt1Wsey8TBaPYBu90E+QQoyMhYJHJW2RlqYKajS7FemZ1abY510
e0mPL2MrBR+vB9DdFy/LGY95M/35tR0+5TmllKiB0SiEYCqkNyUlZjK83yXhZ1fZepiMBzlDLofG
eXQfxuRvSTJ0VfcsiYYYOian9O7lw+UT5fA/psHOrttjG1EJJYEv5aMwVp+TrIAfpD2YZbiTtJXM
mIyYJ5yFSNEws8fKBnxosk4Zs2pSHnWgtjKdcTbsqaMedaqmUmkdmuyqNGSrhH8hQlsMQutOuU0y
5X3uyewZzd0y5YDYH7uYRtL/4lYBdmEe9v6kHMVZzmxRO43fneFJNre8RGP/NVWdi5xyJcyR3Rso
aLYQBkvBKnFZ9OH8iSQyHOc/4hXdjDTS/N6p6mtI4R76Pqgp1a9l+y2GIlRPs2e/SWhAhzgFQaxV
Krnud12JniJ6nyXE7Mb5YWxoxuyULTyRN0uVR6JDH0rXpPyM5CmkLlg5Uoyhmdy+yNcb2j8Pbg7d
CawP7B7tH2DOg+rWh8BvabFt/6TAH46gcqMvqbSI1Sjs9gPaaPHbuqVtnMk/S5ZQVp7sLEkvlsoE
JUQL0Q4xDSnILPjy1f5VYBy+h/BO/SyzU0cgvtgv8i5Ku5zKikf53ayifZaPB/nbgh0DSxA68Dlz
LwJbkm9D/wBYMO1l/vcyY7Jxx+ohCMf3Og33Zu4eC5jcNKFBeJUPlSRlETuP3gTBCEZGbk1el41T
91/gXp+N/WhP31KNl80lfxAsjmQ15r/OS1aoUD/JHis0avTcC7IQ3/K9Vadvw9KjlQWAsQDk5HPl
AjmzCKgqFbWrPv1nNgH89mrwLnceTd5dC6PWTO5dBl/mSAP9tZXvlg+xipQeDp+LQN6Ik5Pk8FAW
iFvXtAJ6FLorpi2/SgrKYYUs5Q6oY9IZERXOaZKBbFi7pd/dlWW6cY0YbIn+k1Ka87FraXIO/fSS
c/SihexAzQL+Xx2IYfxD39yPB/oYhHdGlW+kFpB01k+ozJvIcmgzdFlPzbdkrkKDRqWVmY1HogHA
tMBo5DCeuY9mRZsI+UNJsy8PUOvNtupUVJaJlVlQkBdRJnGMfRaGh7pD7/QrAmsYsKFHMZ2Y0nb4
9xPm60faU/8V353+WaZE/i7LQn4msIDOTnEX2jIFJL2nhiqiQ6qwF3UckU47CZ5GlpWg/cR8C8Fm
Uyn38nunAW8haqI/6MO8r9vqQFPFghEUcyO2X0yINxvnFlCPeNwa7jzFLZ/M3PmWqqi8JjUTqY7a
inGvscHmvIeZuVoK+2Vu3MKYvhOfKzZgOQ3XanHRQAbyXlkvcWT/dmm/m93xKMArWQauldBc3B1k
3c6p9QjZGRQbPDFGXQOA2DNCZRsc4VLZxT2DKk7Pm/dplh3DpLj45jeT/Sp+oBA/I5uIdqVwA9Pp
Zs7NdZx7e3FscgSXL5TNInugoTGuY9jofpMRloqH/JRLPN/b1lRCZHsLYE8QAFRJBCywkyywVFui
gURdbq9F5K0gESGrVwpmmiQqo/mjNo3baHikt5uCOl6BP0kJSHKZZmff1QHMFRIkE7JK4aLXiJGM
376znyLF/pabFFOA3AHrxFrPSn9rZ6gQjsqjjKQ8pW+7v7alXlR3mUC5vIh96iYWrDj/f7tqPhmw
PosPsssBcOdt3g8wO+W/VRg82al7P1UlTJNS5BqWoMGBWWUeEBWjbiJbU9xOYLWg6AhEyj8QYtD/
PMVAFWRQ5T5luQ+yHN29pdivMnH9dJ96youVJBt6nBBdKd+xu2JzObPQVD4+UlNbkbBcSnGLkRNX
6TZs12ndc+4BLnddgBskO6GH2NeOdRLXLTlbVwA5RTcCmf0H3oDbc1OF01lAYvR7fAk8KRyTr6am
BxVMGGuj6xBEKY21YlNGIeIQ4KmJVH2bP4t10h0JNax7yT/IGVMcX0o3qtfGz52ZXcXjjLrzqtdL
/kcyKRL8AmNfJfH4siRreMug5WKm4ZdipgvOO6Z3p92iGA7xwo8aaG//N5AyClpY/62hPfuWmExG
VywkNS50xf2TX+k/LQwpwPCniwl2jvm2aR8zdPhIqM/JKl3CPPLnYQRhAVUDKVHJisVc08Dqr2RE
F7skpY4maFf+FC61KUE2LSioxOdIEsxPkkuXmMZziY2dOdgNfn4j1QSax76HiFC7zPLnyPgTqyb7
qHGH98Z+koFdJk+W5GyEAmKRotlc0MXf5UtwJnf+n3NDnuPVbBEcAUygKifZhRKlLAaOgp5cWhre
keonBb2jZTkvAvJe3B8WSLDBar/XWvUrTNk5SvuneeHT5CHOyrTJSUOg73pDT2pdbCX5JfOizyEF
lX/hTujZx8Iyd/KR8l/WGMBnSY5AWMHilFFtXPPW1YvNsvsc+mwzWuw4Q8gsyWMu6wtbRacovEy/
gdHs4mRY3ipvH9iwauU8TjSVyNqTDZJJT6mWIa2BwWdLKfGzVzovS8AYVSv5RMkRRrF7hCBrKdnI
jlyq4hZyCxDmwjjM1Mg8QT1wlZJp1RQPjpXSF+gdB1shyqcOQgzl4SnlGqVPvueDlGpa27z0ZOw1
BONjslWcUokcpGNG/avrijpFaF0jF+xUNz4ODLRu1LsuAFQKPHTs8zsF1rlIfD8ckgzl8OPjQtEX
5mxVIDIoWi8F9GjmT497tTE9A8ZM9FRop7uvRmedN49K0bwnVfxTu/5l+SybFU/rCNycM+0lhFH4
Ybco73IL2Z58erag0VT78up1M5g+zlqqvi0M64Ymyq9Z8L9++F6ig0QhsyVOlAcLUFJWWmUXbaV2
KTV0efylMOl1H82wFRst/5So4qXv1QV+Moc9NnJeMdFfNfl3sdbpnL6lOqR//7x9RbsuDBM3AotZ
amRmQKattZ7lAyUcEAgepZpnn1OcbDsxQLIdxe1Cuk6OKXuRAqhcV0Ahl5lgKUhliiMRBLnRFlsl
ck9yZpD3yYkR1OshKSuUhJl5MX3RMFw89AdcEJUcQ6Xy50ELh/An3BLFr2xGia3cdFel9bc9xrTB
w3XGPIjF6OgRkAUqWL42OZg6MnolHF//NyYSTwgG1oLRNc6a2/9gRvI0WWg8tqG9lCyjHO4lZ0ay
Z1zMrFXX666P78Yp/v3PpceBexl5XTM1hLLqJ2PIELvmfBbOfxJqyF066XPQlc/iXUgsHUjC7WV7
yGXIzv0CvMfnyIViO9wUiQFPB5hPFkBiiSa9rXB1AsISe1NO7qYZsP9dSc80ZdsI3W/iFj1KN1Df
g5DGTHOtG4SL+ZJvkhvRB+uQgA0wbQ/Cied/RpWgKyguGWXRoahuR2C67fBeaNMfqfEL480J/FNO
hRL2eRFML11833qkQGWe/LC5bwxYQsUO63RdsMpVH+R93cGCzZNwxhiTnvPGEhTVUX+E4XAnFUax
FDJZaJK9QT8sN0Pz2RIHma72Y0E51AVPOWAMAWzURXtn1ojZefhCX+Ty7PFBlqP8t0CdZJHLAnYU
OFkCZdNWaHERgcgFC+Q37wSVBAs9CTlB+9JG9V7QK9brJEVZXP+lHWp/RpYj3sqUS9zaO92xa8fd
UpX+VILsQ+rd4o0E8xicC0P/WG7LTKevtoxvbNrOU6sDcMsIQX76s9LgFaNWKI5e6rS5ZMDJLadT
Um5LNsuKQgtslHDcn+OOSzVz5jRoJODc5xslUJyj7isPkB7rmzbwIccsFFga+8pcl3r1a4VW/mBr
cODH6jErC/8O2Sh6ABQUK5zc3XYOPFLQNcLlCvTGLL5UYD2PTp3u8riut46LErLp1fGmS9RsHw0m
yhL6tG8GMG1BPsRHxa8VSKm71TjnwSN08qy04SEEbUZ2xoU6eGcaQXkqgMbrQGQnVRleQkP7tUpN
OZZmCp8h8LVtEZYnEy2y4+gnwjpsQG7UZO5uBIUy6jcg9z7q7k7nAVZwHiG/gpzFNu79Y5aBRtSH
MnzUhmYVO/CuIzpMoxjUpaFFm5qf9ibc4Ny0Ajkm9tm+N/3RvNHKERRXZ93HqSLk4d4uNdqnzO+t
nZEBclTrrRWXOmQRsbXmwAdR68pRcqDv7ZOW6fVGczw4A+kLoQcfQVpFL97SvjZWc9Be4pTu6cGZ
D2E3aJxS6Qvh4O/DAXTfjMZ9U5PhsZHU2RUSIsHgkG4QixxvJ8AphZZu+qb6SWHBSssJJjeVsUaA
cQNpl7qi6bQHNN1vjAbymmzIhlVdTj00oS4VdCc+GRPFWtss8q2thPZ6QqQWQRrsSkt/qD0Er4bm
bVoDdvk8fYXhBSqz3LjP0v6YRJO58tCBhgfafdI8Y+C6+ruz0ztaCTWY5mm0HDR9bRG+qf10Ndzx
jFoVBHmhEW/1+lWhqB0l0U3nlOMayNEZUv9XDRbCVecOvBmOfsWyD0MV/eR1iLpVlz1DeptK5j/f
OJWzTxK3JoyjDwqeJg1rMPF8mfmqBnR5zo0CezW97Z36DlcIYdzotZshUrsVZNq7JirefGl+MaAD
qSp0KtgKhgdLlO926Xn26cNUVOwDyrciWBLSIUsmuaFO7kGqHPcJzc4z/blzrzwWNGIPKrmeVAG+
HwfHxGDRpHAXhBONjZp5bGZ9PEEai5VOaefW6UKDjOAr7FvtjrZtkjJTEBw7dkDg9Zve/EJM2d61
NAVKt/uJYG07XoNuPrv4sVVkdmDDyhogmD4e1NqCSKwoz64DbNu3JnXndxjTzI/h0bFmRCfy5uRo
abpTEpj/fCzyKobPcivM+46Ph1IsDXZxtVgphv0xzem9VozmKQmqLUQ3tIVUJaIoEIxrvb4Je3tY
jYHxghQxlM2ckiOfps0QEY4hHiGoolKVU/wkLXkYIkfd9SrdEkEZrOsYcKYGrf5c5dYWdTLoJBqg
9fXQoxNcH/osKw6qluUrK49G+nmfVNvU9hF3RmcJyUfuom+huNPVadqPhFqzNtApVUDd3PVdvPe1
flpBPHKd//R6+oCWFvUIx0QhBfboESaNtB12NGyz1OBm1gWsZgzDrjRYLk4e74dAFA4TkEiRqr8N
tENKo6lK2/Kpnnlqx2icFeX2+2Qym7WZoqmLQEVFv+zkU1b8UuaC7sLpufByoCtzpexUJL6Nx6Ka
UP8JEXvJRmgRqpjWxHq4yxzg+v4IQ5JXg2WMNNoARGxALfMMgk9N2+Rjae0GoJVhmwI1N9CjAa25
y7WLSaL85Fv9tk/hB5ggGd3MVvCidfME7F3P1mY0Ucp3ZnftWfoNCJHi6PoNzbfRsCt6DckiCCe0
AbZYo0fKwKUDjeWQBHX3HG9UyxNt2TFe2dUI4yayEGbp9SvDrbxN6WjkmhOnAI1Oz4kVdxl8v3+e
T3tUh5xTlr4ZqRUc0qQDbDBBvNAH0ynMnM0Q1gE4MfexpPPcqGGe7GIYHaeU7HnZmUxy5K3tIUed
8w6Xqa1sh+piSh/bSqufQ0+9GySRH8K6A5J3pr84puelU3VqGvkG9u5h09jam13RH57g98kI+GHp
sMERotBz89OrVJgirfp+yPI3bQA9gBKMkibDFkqXZ1vpXeimQ4ic7eoP6mPY+0vvE51DY9Mqdw4l
c1xw8EoJ0lsnfgvsEdVoRIAmD/p1wPG3Wv5tKc6OuprSWo9KzfpzHJaaAmESdDcWLe76X+GjjNzZ
UHE1nBB8S9vPePwo1qnw9hnCDTAEFcBJiPGnm/KuBAv0Yjs2Bt4dD0ARkdaMYW+PbRCApgldnpdV
x15TdnVnvpIFrFm1Ywsp3KmKx2ftNm6KbUpQSSjgxXuIbr/DhjscYLMwc0JZz3C2nqXddqlCsYsE
3jZKH227PbgG4qzO9KCnp7aJoh2PTSOf3l0620KOLlc/G7/dxlMJTIzSnj0GV+iBym2dv2VBp5/K
LNVPnWkk68pSKagl46nsXMxND2OZhaa7AvHAyKaDprYgbwB5ipcaO9dyy1PuGgdjnIc9rcaPhUY3
5ahAAWRDaYizNCB+Va0ZTSco2Dmsr4Yw6I6E/t5KHytUqaOuOi2fA/F2skLIGbZGo3lHI+UjN6Fk
NGl9rjrtoqnBvJkziHtVDVp1GqXUtPsoBgoJ1M16JFHhkksLmimbiLJ149UcT3MDsaOX0S6U3ZDU
N5BR0CiEEpsVafvWb18GOA7XYZo+pV0K6af8LzT06gQHD616SfVbmYSjsC7cWw2dKHp27pvYPBbV
3Jw8tWpOTZ3co7QIUyYHoC6GEL5LqO33dEwVymnM4xIS3vpogVZYQTFOQVkHqKXDgr9NVxVnhMw3
HtNkXpsu54m5qoy9Y1cH3aGdX1MhqMiQyQa8k9XbJdNR2ywFP8RcOcSnajVsmWUyyzKKSRYWO8VQ
n4e5j7eE03jCcaCqb3QaJfWcpl7bKFrOb36BvUqg0vEKYkUtwTyUxQna7eLUFxZpJIKrdEI4IxlG
Y6WHzlrX4Xccc7QAizxBhCa7cYYOxjNCRGPuvi2D9YYCxdkEtVTW+MIhgR+4cFg6vvmWurQXkJbe
hQa6SZ5yB0AGyO64mxt/M8zaS+YiLpUj4VaADJBV0pcOx66SVGltNclWLTMKCv0MP6m2akd9g50g
4AiLVUln7DQl/Tahm2WtmtAq9X+BsIqhXxLu6Ha9MwxIJiFGz9KuosFh2UuvAT7o24b/YaVOMCeG
TQqNcEOdNjCnlUkYuw4VxFMKyS0O7sZw23PcQ3uVKzeGkcLbOzaw6sUJ/TD+uTam73ieaWLoig+b
8MRp3J0SG8J2hh8KA93YOE20ndCcwABaZ4DAGoSy8aeSworSawyy0vxqNivbM1TGyPyMNGao87y7
2hrNrVOTvhMqRnNa+wqBSYoMVNnZKAWgT5mFpyxGmFF9q1Pa3FcT2+6k9xncKGPRQ2qokx9dL6+q
8qdyucrqmG8nHlh9y69pnDiQ4cgF/96wvDfSKvomy8fBBpqnkPdKQ8J1PbRkvnPADODb8Bl5Mhxm
r3bWtlC7GLr3og3jbYD+APufMRgR5WzyuiE4JzZIOnMN0cCwrlokMryuWTcwE4e4himPp62qtrdd
HJDTGoHGlGnboSlJojFu9i2ZUF0sq2cjskRwD1rHGrbxkP/1kfMY65l/E4ThHsE72Ctd/zeZvIfZ
+2lbOh79RHX2wTyBMIWsYWzNe7y4ssrzc9h4L6ULXqoG0RTN5aHF2SPFFh7agMo7ufl0q8+QlxTO
CVfQaPmu70Gq5ENroRsVfaRq7KymQN+2ZfXhbisPFh8rHjziSiKdVDdugtS9NKiQrehTbU5u7q1N
xXf2tfsakA1Zt9QZVz0ykYdOQVUnpMHGHKgBQ8GPXPXsHKaefpMcfQzaad4tlHU5ETscJGt4t0eS
RdLYutFm0zrPCsYrn7RzDkAfhOd8Y1f7bvLKG0ezqq3Y8inQwjWyY+o66zQs/EaB8nJdVFQL6YTq
1v5ENTkwoVJKHxoXnYoOup8UTT9DS5+cWktho6p/3VK5H+CvolvoEA0NCWRoi3sreGqUl6RBmK5X
jI0hMDBdKXSUPuYziaez5Xqbocohp25ruMirDMXl3l1npfmm6lBzZXl9Z2vqE7ToKHtlOP7ZLE+0
/rxn0/BaZe2HP2Swh2bRKUG/GRMDHN+fwECYY32vV4T2s5y2YUE0YMyffxU9nlZIk+TFnxaNGyeM
za1a+3Dgp2vVLuKN1g9nDUrtlV+QSYUK7GEsbYK1Cum1BCQuiJR1qnb1eorn19IJGQtVSNESOVyU
obet7Hpvj1F70pPg3uH8B9JK4ZhWBtPaKvxrpM5HDz2pjaemq0Lx7ox2bLeU476VoQ3RRIaGfdat
o9JHG1o+QJCXSHQCsdwoaeeuxzkiWUhmbhcoh5zI6dBW7h+iJGXqz8iqKoSpAGlL1kNtVx+N2nlr
d9A2sandeHHxPDQuAJEUGnK9uS0NpATHsX9oBvPRy+f7Eu6vle8gvwGQhjzGttFMJEIa6CnIsQCa
to6gDQ61WpXwMAFEcvdZOt6jnH2qpva51q0P20vObQ8FGnwruP7qJrcMvtHVHnt4RXUtpvre304p
XZ1IGCptdmOr1i2AQFgO66reBLH7QHZzhdZd/2AY3SUgd7cuyVoWvkUQAHczGQt92ymMvZ8CC00i
Oz9Dqt+rjxGCXXrMdFO7afz6O4+RRIK0TV9pGVmAvmxuZvXTQe83SotzXaR3te6au8ELmhVe8vCu
TwBEIyPp2Kgwp9neMSynaGu3fb9BKUcn/xhCnZT0fLntdg8o6iDq9dONg34qFPRVG6f4yGx7rblQ
PzbTs5KrFMnZ61GNlFCNIEeXBLgkEs+rOe4ewO1vzQLSTTpiH1zFPUJomm2b4X9cndlO5Mq2rp8o
JHfhCN9mOvuEBJKuuLFq1qTc972f/nxmbZ21tbWkWhRQTCDt8Bh/219MFznj0FyMFMNPkQVPNOsO
/NjeXsTuLgXm3pjKFH4Z0guirNr0F7v6KGT73NoNYgRqP4p8LqAfKt/ImOVqru89X2SPAYhqiYhZ
Vf01zeTeOs1jnbh/LefD6xjwWTGeCCw7eoWudxoHPlnZV0dIb983lEamofnK6XpbZpeAM9CydQQb
ZHKLJZo5iBb2ySbdkOtPZOKw/aiOgQOU0VVE0gf7Jm4vjFRuQiI4gS01dDsiEioJfeQwzSZhOLRy
DqualolNFxGwNTEMuByJlsOPZHYvkySmMnIwBYXXprPZJuJ5j14UvZ4gbbBR5vPP6xUkJXMXZHJe
Hax1KSy8+rMWPIus9kZb1LHJeHh0XeOTB7SNJSFnJo1aGyNdQLfs7NYWwZeiTX2psvfWRZ6SlicT
08+Bbac9//cPAQ72v/7684FKGvsyGeSxH8ei2HdJ19P0SEnAdh6tFXiv/vO+GIz8sjRZDL65vkkN
U8BjcMWIopZ0tmn2mvPPH7oYDjYh/kfhes+1kcxHh1cfUBsQvHZKdBTnVs3lr8Qzbq6Rv9bOgK5P
u+ckJmzLxGTyhHk04jyZz2mhcax1VHQJJ/Io400Iu1dBvkvJdPRsGztu+RHGhAaOlCoygXiESMFk
kWUDdq36A62ix8UWGeGpDNSl9SUivg9iTv9w2YbnxjV2oi1p/FHkYQ5RcSIWNDsHL3jFCnYSxicC
4OItTQBPSdcZd9t5RNVCr8NYkns7Vr8S26BpdA4PdPWlpzKJNJUrG8KCp8PcTwTxY0QcO6dls80I
7FO7mVzHkTKqbTsUGWpE69nwutciL2+0COF6qMOjMRXddqiFcQi6nqBfJ35YnKTYkZYM4cQdu0nQ
4S2umZ0IW/9mbjjphvwTq+qFHwKzbOquZ76X34GVtzs8q+R+xWSrGcEzoXiNH03VjdkM83ZoJT5x
L3JDX6BaR6NbEuSxnwTlw9r9sfYJKF0+VSVZaaSPWip41pZ4Njly0T889WF9KCfX3Ez5/A6z11CQ
FT54HVvmHDTFptTmHwQfX438zE1mQsS/fIP9dewTDN+s/0lxMDp3J5oCtYE3HuAr8i2Zu2IhT7y2
5Z9FwobpOfxr2/IhE/Qa4T/bmUjvGQamuwi/SSB9K/S1HcGZLA9IzC2Kkze1F0Kjs2Mqd8SyUg/T
82sbEzATMWJVdIhej4udYb1pWV7ymhRyWYNCVXIRh/WL57J7jFqynFd0mUo079rq7j7XMBktyYZD
qO8/NWlR3F0ENPW2I0ei7KJiWwUIGNYuoqxjtvBa+z7Jcu+RM3Wy11m/DsVuDsJ9OjZPMunOiZnv
4WYFlRCAgKSice9TsCmm4ZfrwEXGrfndILTe/Px+x0bgX3MpObLdzh849WinUJ/5vQrDs+0Zy1G5
ugGGHK+GaA6yHz9nOJu93YXPYW8E20mAk04EY25kVaVXaZHyHafmI2N9c6Yyg87btKJVpuuWY4Yt
eVfxlXcNkY2boQ/GvbWU05UH/zONIOWhr7MrCdqR3xWEF+maKngjkK8hKP3WMNhcRM45JBA6M7kQ
F628gtJ2bwH5dal9QYguyfvPvwGbM5+KTGtx9OMcMfsnUQ4iNzf0D5k03AWC3GM6WOmy6i3qgp2e
X3mQ/C7KWe7QMNNqCkdYku5dh5xM9BGl+9Zbps0sB/2geaxybo/IANa/1lZa9Qc2G5CQ+eHnM37e
n6qMZb7K6afkkw1/Wqu1aQqnEJOAboMbzW8nES8sErV8UPPvoabe0yos5+HnD1IV5X/eytu1fZE6
r83P++ipnPEdNY//53PzhVFx0C3eusIVs//z4Sbu6stsZ0Qm6r5FPseXH3vvyyn1b9pGuVYSotMn
aiUfrPWtn78iEG6vLv2OP3/7eT+pF5oabUAIzDXEuXKDAKsvOtn/5+/0yl3LKJSn2ZTWw+zhrVlC
9s15sB56KwQCjlVtAhFqWrL/+07ieAg1SXNr9/POn38cw5go5rgzNJ9Lu8QagWSm4jyuXznMg2b2
mf/dk1FkiCDXT/n5t9w44z6IaIbIe8d7SIFGt0biaF+VPT9hYrDAlOtHBi7ac9O0p58P2EscPHQS
4YY1NU8/7/r5957n/BFRER5//vbz/jqgDYb+F9P/+UdVOTp7qiOpvP//X9axxhNBC+ljvRDayjEe
XUn4pcth7MvLsBazdM5MDDEfjBGNE1HcjS+c4PWpKXp28DgLfLbk/CqC+ZgKjjnKzeptP8pXep4P
cZOx9RlQA2VSvpC8wshdEW0sm6rAqYcKF93H3knIliBs49lom2YfBtinCBYVxDwvSNDjkjDlgdTL
NGqPNekjmwA1ylab2a+FKtTRaenlALyi52lbCdj/JaM5yIqe10EyzZhShtT75QbqSSccLPApTdxf
gM5PNWVIBN+3+3BaPGpGBr/VuNLqIuAmia/w3eOa6TzpHETDA3ooGNhp9njo12dySlH9YhkQOGwy
3FMvBswIISXhju4Jmmur86hBYVSgHquw33tBfLOEfEz7YT/WCzk/WfhgudTuCPveBVRmpbWttuhQ
PgPKo3CFYExuA8AJtyb0W2BZpfkciueUh0z1fbjc2jTlXzWavIO2+7ByMq1MQnRiHFtOj1I/1R9D
TL2pqapT3mcHeyqOXvQ8Z9mpH0V21DI4uq4Rbis541mBCu6k/aiK7th33acd6UdV65Eq7vZMkaLB
Mc05CNn+phDDZklzzTP7I6wVcz4vJ8sX2gO+33B6ggZkNO6wbhfIC+EdYIBv6USYz5KxRyH0B/vO
j4TgFwO4TftDHk3mg0fGksMWtOP1dmyab1pCCO1puEGyvAlVkRit3gl5aHfk9SBoKVnW246zTIYz
mev1rXPra1z9tjNS8SZ6GcbY16rrjyoRDzQ0NX5eh0+F9TsJaKihYj6icF7x4J5IGV17f72WEKgJ
YHcTWHRtxub8Lsb6jazMjF4YGKK6FwO2UcPHfM8iXBV/FFdkZK8EbD64RDzH3zqXNEgySlHSRodg
OXxHs4ULlwdgU/JC4xNkazDIb3b0jof1uYzYkLwBHM7GpeNXmOD5RhAkecSmxkCjCBvRsHX/qkqK
TVivVs7CQZ2xHOx68ssirk890WU1PGgz8tiM5Apmex3w87wfl/5QQOxcXQESNMj32YGjdwQBFUN7
7UT0rPv4ZCnssLiRpnmN6LWMd8prblaX+eU4k6KSn6C+yDX4KJWdot+rb2GY76FHLwMBJBsNLrX3
enpA8w6usGUlpjDlY8prOGm6RNNXs2he6FxbgaJ3nVXxnu0XHWsrWDs1FRHpUoDQRb4xm29dI+8U
uu4bezgHRQ4VQEhuQi9a3VhXGBTP556D1xfI42nxzJZzTtot7dkMDFVz1HWN/0XTvNF0TyqpcCWh
o+YwPbTV+D7VQYv1ZPo048bXvIjoCea9SgeY8GmrtEckh0P2X999ZWT+khgbPSqaxomSFA9BZT+E
xIorM/8ru/o6uk7FbktKLKma8ZD2W9PGlW66gOOtrqg+C7DdA1BRRCetFLY9Ta+WUxPHUiq5McH3
LqVDdH29qEdtdLd8tD6CbjgQpVufCPCBFii/cMyQLF6Zr8TiFsfxdUSyi9uACNG1/cGxF3K23eI9
ZdI2NOD9lJSk2fAILvsrttgM5IbZU/aazNnsuQXBTdz5JDLOkWiO8NCtCfNlWd+Xhi4laDkMVfQO
y3bhAS0Vfv/3EQ5Lk1J4pgAcGhFQuK67vbe2+XX1Y2KEfkrvH7nbRIzXjn5xtfeawOzC6NY30vNp
AbstdfvI8xD8hrTKQ6rdez2RylMtdBHU4b9GlDx1DUyDZ0Ibauqz1qvXyIHHchrJYuj6pAUBJrH9
zctdlACqfgOWQO8JjkIiOP+/h4ygbCACOsmG2Y/F/Knx0YCjP1Ekin+HgsQNMY0MZFQ3JIH2047c
S/nCRYVUgraVJHE2izRo/SbrHCQVQMVzPmKzo4CmjcDP6CEezeGXbLrap3CSlkIVN81GmcCeBcg3
8Uzzu0PLdYTTq+U/1Zv8IeE66aiBLFqIgKbqrD4M0ZD40oz3nvIeSmjJjQrrN6bCk7KhYu33VYg0
h5QTu67SO5r04FqbJ8sovzyXC7t3n5Bov9d2/e+84DATS3ZsydNwUbwebPOl7ZEK5F86ybnwu+kP
ON5DH+5KlXwx4F36UZ3GMNm5cuSBnYVqSxT2XSEMWrLkLlWaYWiGjUvny9gR+1g7LYbInMMyHW9k
JH1l2YNRpa+T+Y/blEhEhvwUyooiHZMAjnrfK/B5ZLK3LHQOLvkPO74CYR/OvK+q+FObBa73kPRi
DLse640Mf0OWHqWa+REsSp26pP/ou+ZaJhkiSToqtSouJgoLNxS/Is96p53yl0y4PMQae071+4Zk
7A9vGlpUCLwaU2T8qVrjs2dvQXRNlkm6yUkvoSfjmtEgnlsTfNV8RVtxpswZE/+9SAcaW7r+HZCX
AKn43QGj2eaJdU9k8qtGq0FFJx51GPYmyZ6dxngpLRwJESNL1ZKtQyxxSW1ysnwFFTQn39ipJ2V4
VNYfEcCzxXA9kcNQJJs77UDzTudfVcMTsyUavuTRQk0VE9TBnat9pnIaVLrmaMj+kyBsiCN7/hrd
js2qyF4Cq+lArsFleYRtB9QbrMWQ6QaXFVDSyeofl1rtkvSSAv2ZJgCdSch6UVPeWc+Q63RI7bvY
Elt3GnYkO8stgLN5Kfq3eTIfPcFTWjX8Zt2up+qZN4w0P/e2+T6m7mtWBzj85IXxZJcuww1KqXwM
w2sMGqihNAN5b4Tn8pwTt3BKXpmQH6ywBsIjKHs7Vs7TzL1rFaD01GfQOPqXItPObw08U0SMj010
Sw2R0Fs7+2LIPiayDzeFa+ynoL0qVOKozJgrR7bitnffLMmtlc/Qt4u31hrn8j0siCQrM4hpTD5f
4NCnhgBwOy2ak72Ubwtw11SV1XGsiDV3mrMTGRz28j1JktQ3reFxcAlQwkPBYIWqqZrJIoijzifp
5r1a2NPbaP7s6GGLhvK88LiY2pjjMdwNY5bsgacvuK/bTTZ5Yi1gxxiFmhfMRY9Jj+Cqt322SaK/
qMYsoxumroBKMswGnTj+ZNMyW2YkdtKkdAL/R1nymWgSgheqEVZrhj2tQoNSvSv+BTiGh1WEvJGm
nS/IpFcSYp+N7gPJSDz6gOa4DgE+0ofFxK9u6OSrwqYcODBx3E1z+OJYy9muyt+pcLnD4JarAgeE
5T3nhv7Op0mzdyJmIDCK2XVM3qBd/kbMAusTp6OzRLPNC4Zrz37NCRIJ2vIU6xGBBGrtxuBiF+Eh
j7s9eMEzzcfLplhwvTlDuu3C5N9lqmEU5++x++itwTe48HAOLOrktqckkU+GYxU+2bDlDvqN3DRJ
QkeAZGW7dAw1ZerdkhYEgf/5oVEfbeORyrDMr+a1vqrI1c6W35Npf0a2+xHU7jVpuktfdF+DUyGR
xWUlByazvvxKJL9WO5T4ANGOODYVOE6RAiyswiU3ordjnl9ci63fyMw30vt3Q5HcIlWiHstweDMF
T3NxV0uOyGIlmPXE9mMM18weBRGP27aze04JtrtCDazo+YgH+Jtyy3cpnWNY0kilEQXi+Xgy2mCt
wljRXumcHJnBwGXEMNr5S9uZ13gmtm8M1G1p5ltd99XVmcQvgyc1PZOPUcJltgwZzyLkmFyAv5LW
fjBql3oRuj6mfvgOeu9di2iXNNEpmIt/Y3vm3iZEt+fRjsl/ozgsdsba5SXq7tDrlAHbewCXvMyE
uyRUJjC4TGTgGxA+lOhVAbcyYSSPgXqAXfqD8pbZCVaz/heAcVuo7jrl2ZMppjfbGr54stIWfIwt
C7h2wZ+KWEJF6CcNnZ094qLXFM0A2EmUMt/qcoSjCIkENqyjavOvxk3JKkuBGaEblCD7vkyn/VBQ
+ia6O4Pqc1Yv715YP3pzcNTpRABKt8/muOMQHC7o/HYICq+iGm0UekxShpV/4Kr6soP6EKSpsUnM
ZZdKfnz0j4DlDbWpcOlG5YB7rDhbczI9joUybs6kMiFzSF+yxOTnDd+QFyYAb3SVEeD6ZPYRqwaW
oSDrTq4JOui4E8AjvSFeoneVidVDAju66k4p4IbCBzJc25MxZP+KhMjnxvL4z0BqjAsl9zlwHtWf
b9R+IRTjFdG2wjyW7bq1xbxBkUSb0DkW0WuAEoFAykuk7Lsz5kdZBQPJ18tj2NmMEw1VQCJwqJWE
l4uzWVwG5tNAuXv6tZol8PPZYvm1pzsdERJYyjnMtnWw45HKZjJtbb8YHIJQgHpHjt6fX2IsFCnj
SN94RsZRgmXEMZ+N1Tq+Kg7UTNs9zEbb4NcsGpGshBL8jATrEhxy0lX9nlENxIYeas82b1SB7e1k
vWKjWG64mxhkYeEZpR6koe/gBtxOxfhp9+UfWXRwqq59I0uHI3tZoKgqss/o6dEdlPBqdm76d9sF
qszTAUUE5Z8wAAFBjPmXGr48CrzIU4Ngo/wL+Ufg3Lr+CYzgEHr9nvqGF5cIRo4tA5iRMEoWRtaU
ZHw0xPBUo6HxKeQ8juBzdq9fZdSm9PZ+5NrZxZ6d7fHhlhst2LJiQEEH6/ym9apTJft7PDn2zpr/
sAyx72lKZErkAEwwRYTcEYWq8Aez4azMH1uTrOxIU9Q8mQREt6ggG+jzIHmpZ2j3frqVRbYb5+EP
fWrM9czlLD50uzp4e8iLn6f4bQApPbSWfgzTEMpopIFwNo+oKrFXV8/CAtCcTf1dRATpt1hvNk54
DuPljkTGItymYsAkC6wK3+JZ/BNNZLwN9nea0ecYoCCZ6Iaki0NuCp4ZQJVg9JHtbHQIyiqSr6l0
uoMinoGsU+YT+n66ATWQmC+xcNSh6KYIxGX5XJbhu55RsBScMQkhTOWqPQ6m9JNn3j5sgtcoAgPO
654A3UH98eRwp2do38Lp1+FLX4h8v14nTsE1ks4B/aY4PPoF0li0we9wsZ4WVsUsqp8Msuk2BIh9
E8DnUxTPcyzoN8FQnpwl+aRKiMZDdBHExCKQRP839CWnSbb46P94NNdR7avRe24L52/upveII28z
zG/1GgdpZ+eljU4LHbtuWYATKRLHumrXUVGzfpCwO9pNI/O43iAywodhDVOG7f0v9z5huSzRdawf
fpX0YJ9wXZ4qQ8qN002/BNEXafDdq9nddAOPFGc8dHg4WYMRLFRm+AXNjjSxzDFcU9vhkdRmRXDa
aUWAjNMchbboCuUdHF9c8+uzqg/iV5dMOaY6+dhlLgFf+dFYSIMuyLCbQmc31N1bNvpBZ39b67Mh
1FDVQTw/rWfnIJZ7HfD9BAJ9ZlWz2lILd2Lj/3J1eTTnEgX7RG9r0J1JuuL5xra6UQMKnKFeXalw
5eU/+axv0j0bIqZtvjYDRBtc4WZffRBjZFTRcpgHYMJ5YLbqW4JswlT/dqojnPLbkFrtPmNr97DH
WAUxdhWxIdSwg5pNFqWmETHQad7uVTaeW2r8OA6mQ5u1rzocfVxJf6hyxTf62uidnAPzZKj8r1vA
36b178xLkweFJzVaU1AXVvpLXIh7z7HIsc/Y1Wf695xuw5Y4+2C894jU8yR+EhrhcNlREh4N7S4K
rpUhEFoDWh6qYIZcLE1EFMkroU/HxEojTkRc2NlAd1RWoCA3w+FjyAXbbNWf3RBrY9f/Y4z1P7VH
F0qcln8dNdnE3/vmaFZbiLaTh4YjrKtD6ebVvoKc3iaZHI66cGhiQ1qhIqoEUFmSX9BfinVb6aqL
mdRHnU0P2lUnD0lZJ3WBsyJ5pP9nD/kHvTbjxC3teeNW2bUzkmu5zI8z3ZRcMN2nIoQzLWzihhws
3dSTORU9hHaU3Obki1E02Ei6F9YLZUy8v7YK8K47n8pU27pOnl1y2I2h1JD4hQXbu3OifO0Hqnlq
JFTRjjrID9NuBhw72aF3t/T42qne2hAjmJ0I5kIbZ9EalDdIVpoJHX8imY+be1s8p0bGo48TCxSX
+5NqUxPNcDZQ0ssAASXuoIMeKCgZ0d8ZBtxE2Z+LWhZbyRE2MhWGE8pfqvAIo2eN9ROjPLj56Cu0
NlYy0mzWq8/M9J57nLxYuJ+r1dbshcRlZ9ySQng3AcK1m0Wc7JKXJXKpX6yD2A+97szzEV+EVMHW
KGkONEJeJGTCDtVehAv3dUlqpU6+dfvpZgFWJjGF9HqpZ2C1vSfUvXAxk9bFSAXUnFzJR5j8xGUl
Inty1fjKZA99fxCzUiejXJPcd6TAdQ8EVu9y3cCC1dbTlJbYh2bnsySG2WcofrQyC1UM414iyb6Q
Zfev7PFoTnWrNxSgkxQ+1tNtQTWP0vjfrvRmJOiEcUj24WXt16TnejzZsj1WJeNUmC3BvkXiOoK/
AWi11nYCj7Gs4DQ2BhOZk70jZ58ic2cC8dPezn/WPI/LeCtb4D2bgaTL+yMX5z9O99r0zaeTZHdk
FcjO8LX5Uzx0j2uXi9RusO0lp8sPyzmwSaF9pBbo0qJj3df5gASFekFd0phr1gdSrdaRQqPWehvi
1ZFs+1KFiMzyU4ufcoMs6pVQP7Jtm22KaK3JPnrdxH5j2+au1bx41uS9wwZq9lJesTHtsGgU0Qvz
HXXFwnC4eLlx+qoh+p+2j6XPb64jeOjgt+vgMIohfbPxWe4GTGMhS1iPjT4C87ez+TSFMfNnmqFv
c4ZnoO0d0iOP8i/Ue8aQhz4kn69QHvjQEtG2j0HZ7DI/RCH+pJUwglfbIev5IJP0WBtRxwI6BlvR
g1iEZrq1Yi23Ud+/kmGifSrBs51nVuE10plP5NdLngVvCzqOLT1/3l6K6dYLx7iGPBujVbvvJcY1
01JdPQ4C7rLlQyat+T6n1DlQnLCfsUwe7XWInxzuX4AgF3tHq8Zxk9slM+IkwIpMcZgj89Ub490o
UD2BgSa+JV1oqCSmHVcDHygJxOFN4htXMp5OmrZWYKD3iM8bktck4FQVYdgdhShZf9LpeULFkVUD
4UeOeaeigp96AoiJCoPy7aIOMaeYFs8wLJSaIW3XAgf4tC+mLKjh22IFvuFwfg/DFwwUbo4Q/4yB
ZtkuQMxEk8Dht3KTNI+5ETKNL7u+Uca5iq2/6Db7Uys9UD7NTjbFWCpEsk0dDHhh6XGTc0GYHd6S
ci7OLFJXnQVqI6lS3qNF3MmKDu05yfWWfBPTp1X6kNlZe+qUdV3sttin9FNLHRxQolIthUUrHN3f
1aiq7dD0pwjYcNMY4DuVI5WftEYGmmT4sxdUB4O2YQLmu+1cWJ8hv2i+ERrFUaffsfJsrYF2mDjB
89TEI6FAuEUCScrBKuvPXfcf0KJ9sDS/KM/ZLjaNZIiIgIfSFxGq4Wh6a+4vT+31hhOeAsHkFxYV
Fru0CcDmEQ6bJIRbMG56LC1DuUH3ueesv2gFuWP287qc1Bc9BveurKlB0N53bvR3uriKnaeIlnfC
h8zEGycJxm3iY7+A8uPv8Ll4FjCX5pMTMWcYRcvKYbjH38BvP1jMI2vERdt0Ew+p1KcJneY2Uh7y
Tc2DKqW9z9YE7kG9IHlFOpDFFfd3Z++zbm6OncbGV7fiaGtCMUjv3GSkqW6q1NySqsIL3TGEUfD2
1qKLne3p9zhz4tT/ADlI3E5UNdsmDB1RIHbVXJyKDj3E6e527ECb3Yk41LoB0NROpg4qnn7RlBzy
Gg+k3LkGWFAs0H+kwyras/lGsNkB0TGA8gom+zRdeJhwTXS0kaZR4gJd5zSUO+zMo4WBMbPmHTH/
4XNhfFqB/lu2Fm28i8t+YSCsnWbHeSAr6zqbKBaMbnoJ8MylUymPwgRVcGakGcq1xiMB4p8E/pt7
LDeYBN18s1RXu0NZGcWL4Qf016P1iB7JI5CbJRCE1Bvf9G0yVkOyG5PEv1IPGTXrL3FOwnFWpwec
pC3FP+bOUk6xiRRc/0A4vPAQnE4Y1Xy07D7u7AvxVM+qB+3U5sSOp95Jt5+3Rp7FTHK8pIOwyJS7
9Zmn2O2mcCeXYtqY1XJHNbRJbUiNoAyeI2dBWVYibScpH1tQj0SXIiybzb81fG2QKF609SGbUSIx
hvomBOEhUMkL0g4f8b7vKpFtiP54VXL0tm0xol00lyfknhT+xmz/tFE92ZX1ag/miwN3SBrgN1ZF
6tKi8eRU3WWJbLhrnjHnnAb6sY+yJ/CqX3WjYfmmnDxih82AANV0LXbsDrgxkW7NxcUx4vfITBBU
ud05LqK/NTlCAL7w0m5EeHpvfk/x/K+h+23SAff2xUK/IaOePdSEIxd0fQ8Bxbu6xK4Q4Ig7e+V4
tWU4HggRfjXyTwe/QOmk9taKkCelHdmK0YTsFXVdjNYqeitEQ8k0QXGMupkmzqClusIK3tUoPSZu
KhVR+c7uVySMCfd+8tmOQXcJhfh3nIsrbvsS0tw6UpM++i5Rzb4MFHH/OWMMCKEPTs6EsEQ0O0s8
yczBW6HmaWvRb5kdc2N2TxKIvKXkfIeVyt5qxE/Kc1BRV2TTLxGxbssktlPJgE9fNJW4xYDYmPsh
n9C7uQZYgByofpzsF8IoEQaToXOmMQbaxQiIminIC1b1aYrIZ4AZzg1eX3swzB1qFbyUwcj4VngT
DZ8usujsQG90OZusSdF4deq031sOjqHWNPDaLmdhmPkR+gRgFA8LiGd5WkZgnDIKKBYpwH21R7JP
kGDQbAYHs4fKD+56reoseu97BjLPEel+0JM4p515d3Oix0fnKMJsOk9glTv30WjHyu/gZ7YLVsu4
8hSzJcGzgn7OSnMn25lv82Qw2qF/wETqHGwOa4G6P6lAJzrM/sMTk8JLO/eMEzFRCRHcBNgX8G7V
Mi+ZhvAJauJizSIMXxj6aZbu6QiIB6ILQZPa3sFPkNT04y4CJ74zPTiUuULLoTWYRsDe1oY+Lv+Q
Tmkga57/jA27n9ejFGiF8b7ENno1m5/Uwlu7cfGiMZFuvWrkFYSbtwwAXbKgoI/+ZhOePBpXB1ZY
KnAQpW/qUpcgdlW3FofTfJsUA4XAoBvmEh+XuOfLhQszV4uzsY1acTZc9bsB1zPJIbg6hXUKoqJ+
cGNOdh21+KIA7PwqQQFl4QrpqzTYaclz3giSY1T2FWu1cTQs4zmQAYqGUEjMxwtDRrvac37+yLHQ
QJlrjBruMj5BVo1sozh45PrHz6f8vFVaU3mmAAZxJhf3+jGvcv/ns1CAMYOCJe8K3BPxGDG1bevJ
y45JQNq8ES/a1y3KSafLX4Wiqg1RzwDT5BJLl5rnuvqY88Hxo0ZNfqWNF11AaNoNGcn0o6K+nv4U
wvEu5Xzl5GOlkAQ5t13n5xJFDUGNIHy1rDdqwrSEABLR0sJ0jYdD8pPS6VXF4UPVKup7s+birnUM
bbH4wJ71OUnCJ62z8TLBFJQFA5VWzhERD8F2xinCwvdm5pkHcKc8XxZUZ3eB/e3gvtSOG2/dFtOl
HDUGgWHACjK9dXMNg2qslne0ShLr0omTbzvWw0QjjwDzcyX2LdVevfSpjDq+hmhPWYNFgO3epmbO
/BYIPXZEJuPmzefvyG3Gq6XnT7fyolMjekjQiUE2tlBEJEa9erpqjG49VlW5JhvGT4Oh5nuB18op
bAO6XhNuZUSDX/UdOBWUaxcu3yDvA1eInvdpFTwRFLtfXPnSu5QzkBj5vMQDW9XoNCys4h8ZjOHB
cKIOB1LCs4EWWa9PTJRDQHc2+DO7kNoPHSf4lCAyxwv8MBFdheXVQRXgTQ+ecBjRxugm+ug3mX3F
GS1zfv55S3eWhlhVVXxI5HhxpePh31vtRv9503AxebKNou5er9Sfj5gY/P/nk6zGRmIlSaH4uXR/
rtqfT/zvX+MxfK4Jatj/XLv/vcI97ErZRqqbxgX3nwu7Xi/1uacxYbUQGgfdi8PP+3CnXc1w+Sty
1Is5IwTrMH/kNlW8zKNvVs1lK0uzpi88af06HijeTQvaJcpjmiywIaSqZguZxFSw+5xEPE/uIu1B
RYpXCsmCGKZRyh2MQ4sPPfpdCVBxfuCCsaNstlZFJcEwil1MK3QpJnkejTnausm0i9RaR5wtf6tK
9GBYEA/Lghw967dNcQv7eX4MPXxpkpPAj4ySnFlwvLn4mDsEdR3ROIlIIiRDj/aov7hcbSraU0az
rtAvadL9UuM9MzP2oIWkv8KKNtQeQ75GNoVyNZ3UMlT3SFv9cdXTaQ13SD0NvZlzTa0knrjZOOcr
adM3Eey+5FZInTMDajhbe9KE3rw+qHHYIQqdmr075QX9xy+m0N/cShbXFcEk+MIubo+fqA7sl8JU
OU1Cfenr0TtadOUQZM4oL5giXQkJiIKAiQuMYhyx7g+UscM35UxhcAFbiPJdaAfB85cFP4uKuSLl
16RK0UCz2o8L5EqxgDrr1t6Pdge5gN52W4so2GhSxTaTEnsCwI1DM++LOE5v3uyxpVHnFBQVmpn/
R9J5LDeuZEH0ixABb7YEPSlR3m0QUncLBRR8AQXz9XPwZjMxpudJTcLcypt5sngp+up7LobycZRH
NCgoE3iOL742/5Vtq5kOybYEfk5SEU1B84+4qpL/lz2XWC/ULuznChXdAoDXhNa+KVlkELHJju1U
OWw0zZMaRr0LXP9OVgqJJwmZ9KpoW2sWcq42GRm0Po4UVhBVwgQ2zywFaq87BvR+jCrjRZDIO27+
X8JJOKKT/H1a+mXT5p/hwqMWCdaPOA0NEfmHsJ4LohG8/HTFeYlcJ8+cLm/IBpjZjl3QGanR2Wiz
fhwiB+uYOdNjxSMKmNe/BDaD02EaT3V4n6WNGbvdwbL8Vz/8M5jqZkvGFGrswk2vYHoPpEpdZz4V
FU3tWQ+QAxFbgaU0DlZAfGdCRfIDctIDBaH78nka1GdolvWBCxPmL4s+dgNY7jFBYc3Jhucgc95y
q/e2vup+EsnpoYy4dM0gbO5RmukD/w6dSWx6M+uPqc8YPbb39TzKnY1Qc7TFN4++lU1PwIkPAFMX
W4yUYml5ocIgPQaQC604DRKCAyNjj+P0V16lN4KzYm2u3AILCI/SL9ytsrDzdej10Nn6+iyLsDr/
9x8XrNH87sOaa2MRY/j2GTqcffaL2T5r34VZFnU02ADfl3M57xqXXmJDeofCygoCRiNuGMVvNzKL
nV1GoiMJHagL/W3SkzhMc42RCkcGwVzOzPy5yXCPBM4wtfULv4zEpJb50bGH3mL+1g5qs23ne6uU
7PJJPucHXWd3Ux9EGPcy5prU+3CBbuy7BqJiFBlE9iz+7qFGvQMup+O6YSTgKUhYFnrEfz/B7QLI
/GxojHnqz9InwsZhc4iOXQB9pmlw+xedsXXJzwKqiNYSnoCLQqfGrSaqNPfheBJmPu0jFWT7itvh
IByEgubF81JkZpKrpsxT6ujquOoIZPSZx+zfjeHJKs2vodS3TC3jS2EYn3LOvuyoT3gRwjcp7Obm
MZwwCbIGN0R933X+my2DJ15qbD/YHG2LwGI2ZezkTMxwTehBbIe5fMG7eMpxEb+mKcaMdMoOKIHv
blvUx9bjOe5HglyaDoJNBX+BVSGhKjfr47wlNygUCJ+RgNw4c84XvwNZDJx+HDXzdg37ZcwzMKQ4
DmV3OYkUSO3zF6kpFixWRIKi60ib1zeAL+e8DY/a9/21+crZhtTrypAA7vzjlcM9UIvm4rX8db1g
eI7qjD7ubnyJRM0BxdXNPql850CmkvMXvBweZaNzVYBkEIZAmaWBgqo4VY8C73AaNDczV/tyMRra
EtLfsuJ9D9T2wAjx7Nge3oEIAo1ghDYi9UvpWgTjMXuWejlPzjDt8iVHthE2Lo6oo4iaxJWxhHu/
UfDWJ3mecwYTp/NAQpLlYrH6whIk57eIvm1IIjyEurc2zbHpeqyi6RD0ldeSdgIqYoSDdZEGp8pC
6pSM6nYu8LaB1SGtFOTZ0XP0p6XIyRjOxM67KCF/uC+hlNWK9H2JlHmxmqSH9PdU2d2CrUQ/ltqz
NoVh4iuYe0I7DPq9BB47c2zxIPzxGrT2XeI/CLdFX4dK5y/5P8J9WNcyogyh3rnO+Gg3xreTp1ub
/PWsxL0ApGzOCpSDxbHDdYdXoq/+4rNsqrEkSv27VNFHNvb3aa5OLSXpUdVd2qW/D3JurIGgBCkh
4A1Y29nDcf4Ax/dIiLuL3UDOG8erf237OETqnNjyPvdA8SwsBbZDCqR+ru/KpLe387KNfC222erY
BMZDKdxyCJ2GIbXG1OUN9nM1L48JFJe8/F5YWFaO3+2dBL9uAk06v8ko0Vu0uatM0RVEQ5I+JLEb
13aw45ULqmFwtzKcfxa7vk1ZcqmEXewGHVC3Yt6byayOpTHf8KYCOhPNxhj1NSAMzRTPOg42Ro5x
KA05TFGl6aMsTjbYioxgoht5j5w4jcHi45jbD6fUCFJCXtuxeEMgXfPJ/ltuNOlODR1FS8yptUtw
a1akX/PhsTBDYJfkwqucD1J441tVkEsKC/lKmutaZsa0S4b5D/iqT8u2r2PObtPIraeUFfWWhrwP
rwXVYoPymZS5F4anwPQa5sbSVHhIae8ncPI81tAxJHFJdg+QGqyjpLwqTsr7qvdLEIbpHeLfW8Z0
kVGdCQ9tuJn1Lpzd1f5VxHYnXwXKW4xscq2qNVGpu21dD28lojmJeGdDpvpeqnQXkSh1uuYDOzSr
Cx7cOxTKvZa+OI2Wxb65ONo1ywos8IPPGi6RrAe1392Ta/jHWNkSmB4LNp1IxZVnkTmBBTY4/Gxv
cDR7rvyGvb5LmJds/mCcMuU3lCFVrv3H60iz1zx89dDDNU8TZ9NDI/3PAIVU6Wb3U45vEfsSOCiF
hU50o3U/swE2LHHr9ECMCDviboHQDgzR2uf5msHpqnSXTm1JjsASOyL0JPZ4lDDXWUR0qSRAjZLl
RtJyjdKvtrUy3ZPPcj03ORMuNXMclhceH6b14IjOuWRtNuyrkKIe07ECnuSLyQ6fVV4lLLLPVQaX
WvHKCdFsSLfs0hEXhYGbvQhPYT3guPQK5nPLvuf9iIUhwUVgIHyhwnA7ZTRqTbWBsyd7m0ycokZH
wodpeTMGPD4j0oS2am9NfTOrKdslbom3L49wYSE5W+o4R4K/Q2U9pCZOzEAnLBQCNvkuE3AEc7of
5jD2J5IfIC+5NJY6HmbjX4MUtGvo5GtbEVBDwWa85OGwhQL5YQXT85C7x3qlYbSKx7Cd2r9jWfyO
aVf/ABbPNnNt3NdGPbFMOc8qz+Oo+ILpwMDOxmDTk2Qdyh1rXRR2vJWcjuLMN81Lo5ZmN+R6y7IY
Y6b73Eepcx441eZjgoqUuLFXFn5csAzLLPxxMxg+fO0bNQE6Msf/nhzBLgusm2fzyVZztlV2cJ0C
B4G+GPHkzpzPYAkwyGdhzcoXpYfVMqflTgS71ig+nGI56QYxmOQGB6z/HIRCvC+wCQ6Tb1ztyM5P
Wf+bu75/wSpunUQdPiZNku/DnpSNGMt9OFknQjPJbrEaucUDAMZ3rrfYETACGAX0R+e5jQr6hWu5
d8z0xxH2c1tPjHN4sp+9EhSU1Rm4b/+jCbWRZHEtsSM7JYsYboe+lt39NOV3Gaeh2gkmSvtcuv0s
yADseuYlu/qWwWUVhTiewhnSj+W91bMJ1C1zjVh2pF6TzEArGu6TVOf7cnIw0XchFtUjaU9OkfzA
uNROG0cdBu/ktV2B1sow3ihMLDcoym9Vslo3cLEUrAkBb+h1rbmviggnCRtpXEwdx75csM1TW5+p
dFvz+mcuzfgN1x8FEOg4c6NRnHi1nIb3g90lx156v175MtkGKwJIih2aJfI+oXxOfFFavyCIfAQV
DKt0PWmB+4ul92GnJg2EDOCtaHYSNkVsc17b2IXlxNAvP50etyFtC3uLL1ppHzNFNvwAnoMzqbZ5
DktpSlpchxyCzK5/WMrsVCr3OTOadysULl4hgXU9Rwmios8l/mBDr1tad59znPFpfyHigHGDQ2y/
nTGRnPOUh3nFInduWC+H1Wcl+bAjuDxmd81hICxB+WmaNPcqjRGKUxujh3g3cTKfjezQQS0FwBLB
7Cmbk+f8OgM7/6Jm4VQ7Pvfp0hKpbKYtSITjWGL5cP3ERfkkHlBH5oNLBgEXcfkwdKHY6t65dFX+
JPz5EULUU01Wc+MZ6qPMOBNMGEV79zxndrq3THszOJC5MqBC/lpS0bvP67SUT7SAphUJvdTI+10Y
YaJuEuusqoNqrTbuyvbSU69L9eiH4kGRBB4J9gz8UxfsBgHJPnNqlmFIikNWvHcD7zPDdpmQNQfp
AMQ27x3qVb4L8Z/EJSMMCuUXxQ5/20jfYWAjv91H3jFp37jkt/Vi1hdOaCGnxxQSCjZog7aYRLw2
BfLZmhBknB+eqcy9W38fWrg58Yb6zNkOan1VAbTF0pz1DB5cs1/paPzDVLjFLO4fDNv7FBhhj92U
BOChUAGZkdEDxqNsoyiepucaV+VhkCNxF1l/FJjm3IbpcGYMJxzr5/uhDddSAKpLRKm27kz2xdL5
o9M0XxhBwq75ngOCjxqKiGiutYsZWDpEoCS3VY+f3EoOcyaavWV49qYds3TbQAKIIuc8ZtYDKzbY
gAsSO0F5gqVhV2P5hx0xMUr1ChHdm3xU5QBVrsz3k+WzaiIy23rLP5cKnWNPiE4H04Ek/T/XNt6E
sJmudMJMYmuQEG75LsZnaY8k+zpR4rzpdhaVOTH8vH+Bxwq1Bf2Pvf1tsge4I2P3Uwn3otvyT06m
DdPN3uomspJtTHUgPTP8vl0evK8wLtIWNo/XcrHhlUUaw+uCF5czHJv5dtt5T4WGxxB1FJAV1Kwg
xLSrpsTWFjRirPOxOCFr8j5PcJR2rNRY2ol9ItHOAMI+UrCEi65JPmWiiINXMwdpYifEzZEScmIO
XEtcc5hppu6LbhKL/Xr6XiNCx0Ac7yxMZjsxE+rAD8EKbcJhOhvj3uzbpzBnu6hB7LDby5oNFvy/
UZ6SXu7SK2Sx3y5M7yWlUoTQMTQtAMv2QrNi6CZv6zmKlaBRLwSkym1WeX8wyKn97IU0Gx+MdiGF
7fbN3kyv/13Ck9avjTNcc4PHfKMDpDd05YHlzVjiVFvjTg3jFgGadnpQ5J1Cg9NWO1bnKhKvXWX9
GZwEw29NZG/AkEySkqNS0Bpbx8RNZpCPZhPbPDInnitSnHSxOVu4Iz9ZKla/p8tT/acMyHzNmh/s
SI7hXo4np/crNkByV9a9vBcza/+0CurYp4c1a/HxRTx6VFEUZDBJoJllVsVF8mQsdKJzTMbdS9Ib
l+Qv8ouKS2skOleC9WjwllB5jKEOScQYPQ5nES7rfpnvFkIRx2L61KX7sCROEqdjIvbeEFxY+WLB
9f3nZeK0NTJLcPiuj+gIO91z3HXZnWJhg1I8fbkjJhNhwOTz2kcjkMGOS8ndwVBatqqox02f1/dj
MX2M1ZrnwkdmOM0OSbTdWRCBtyLkdG03zr3NIWkwg+o2OUYHyWc76t+x9h9be34xHeeUJcGrB+6+
dE2YeOFZ2sYlJdSz93rX2UgZhzLKGFXtuBshjgIHxZY1OOne0dOfUIVkAX/NyX6ZnOyF+Zy/rpOe
h0V+dz0Ph9boXyLdn9IBsS0KfpYQiuxY1T8eXdBlGC1M8HymqrPfSovvVklWyIrY5BGzInFjtK8E
5VN3EMpMQ23LAfI7E3FrnyybN5u/MD16zeTtleHxTRFx9EPvuxi1eWgAVGI6oC4oeCAgcbXANe+y
keNQhkFkLKUFNKG+44P0rnNroOJwjjy4JVlAXKZjQjKvmWGzGkQ0z57I/gaO87cQ5nJAh7G3eQCs
ZjKeBssH1F23TpzaeDGDhFRfQEO6IVPz5JskJIpi+IlsLIpJzW+EFI3cvfyxJ9LOvECgxHnJ3p5m
QTCU4Jwxmcdck+MmVV1uOQzx+0TGrUpyk7FukU/KL+WLQedlMI+AM07jaPoX1AxuulgzY1+TuvkK
56E/ZV41P1g4qRIRFbtCRH/89Eu3DluTjUfO9lSM+IrVCMLMCtx48cffyN+rqsF6apRn7F4obbNT
xqgcBM+ShTaaKHlJlpAGkOnBscr82ak5HyUtofalLPhqQGQgDpjVLtTAY4SkX7ZBxy8I0HA6fk9F
iiclUPLkFS6rxEmUjLUcWDAzWTsvQsZM1fKbEv7o05nCtJh3GF4cz2NKVixduoRDf5h/g2cQJ6tA
lCBeLgEUBT5xq9q+wAOF0eO3FP0l7bNtcZNXpX2pq4bOCsTlJWzvO0iWic+Yrt6A7PPKEnBjbY/p
mlUQZK+AZKjzuWRlgqULZoZZIywpO7ywLjePlakuiSqruyjBaTPXpretDCS7UQ7NmRLSGEI0zh2H
gRZkSdyW5GmDskA51O/+FL5EXgvJipo3YkTZj5mMpJZ0BQWAqyrsSsxKykkPU4MnM0rP4xTUlKbU
B9m2a5jP+cUEyDGQZSek5RS60hoUT8ePsMRxQTc3pvym5bAaKNC6qwXEKnhKtPuJI+VV5I51XOLO
q/KrtM23EGPdJmjKjLeI3W/9Kj9qGZTb3qlgD/be+/xf6iityeGz4FxcnDnELUEzc7BCZTd3fhCh
JKr2OJXEZeqAwXQm8WkWWPCDcYcX2SNunr8Q2+bY3JFNaqsTqISnJoLlkSoAaQDn3i1nZK5PENfZ
x2OSKcN+89uik+Himgj/JBFbnIKDnBNRN8jdsMkScRp0429hWOP5a4tLCKv0qHD7YNMWJcRI+6oG
UQJ4VRngXOfAVodZcho4+7+VNXwSiPbnqkJVkgOcRVLaqHErtmBJingSebgxi+TTMUa+zyb8TCNy
Fn3ZCXL5yYKAYX6J2na3oa7usi64gLbz0eORVJid+xeJYfDZk7sxc9EyO7apUc3BGbPhr23g2OSF
zeielx7B9ST7nKlgy039WGvnarfLBafEpy4cmtRKDxQ1byZcxTyYFM5OSa4dkNrTMszjIVEnNxc4
jfTnHOBSccNk3HksrTyDj0i2DX2nSzDs0nR+9Nw2jEdCAAjAx7brSZh4+g1f/Z8FwDgnBvK4gYGC
x9KPoSBz9v3ghGdaaQrWrdk1TBW5Cl43VWZJvG7RmSWof6joE0vS3NzloWRZICEOKabli5yqDyA/
Owt71gkDxjnovOBR65dJU9xeyugB0z0w7R5mXzSrQ5UN1Y314J2qu48kQRGplSx3Zb+8hA1hr6Xz
5g3iENv1afJP7swYgQn5mGG+idd9MdZqb8hDeKYTxI8Urx7lv3daER5wRB1TxCwvYBd+gqiez9q1
59g28CUzvtFyUglvOw+hzbKoPaouE9cuny+pb0zn3Acl6RhsazzPPNoDYZSmNuCfRzjD0ii/lPWs
KJrgSsTeacWR25JOqfAwmMWBLcxTPy4fXFrT0cqtc9rZ1cHpOUSUbm7d9Q4rCYGTeSMD1vtwaP70
Lc5Y02FwqKonC9PSmWhfccSoCVzMXheVKZhBJDUntRleMo3UNi8Kdgf4DBnYbwpu6+DCUoDLptgw
Mnm0GOoqPRHGg+XFidvJtrqA/eW5q0MNK16GBgNxZ60ACE3ikS1r6DlbuU5DHHasfBtc0AElp85s
CJY0pXtxx58xJ+UvEe/YarqPRaeOouSf6Kq70KW3ifVlzsWA8UQHWCUCFNhjjy94h4F9z+zTXJqW
1E+UyI/SnbiMHYqCIUFk+4xzJTLKdC5TpPoRcxNP5s+wXz4bz1eHsg9/DQBOcJ/dep9bwUWUvK7Z
n21hvMHCLslkej9NRjAmjMDJVq24jq5J0y+qBHgMqLgDizNcpwG6nbuU+0nyuwLnCu6rApralHeP
HRo0AQQb2V0v60lC4D7Az/soRqj9Ue/TBlq7l6JD/sWHzUlzgHhMGIpejqw8t0HuXCj/cbwcNEYv
/zj5LG62jwLdl8g8LfPUVs08tBWt5IeoagjaNXyWOMT8SzNGqwxG3w8UJgiK0kWKnA+NX+F5hVzO
wxBbXq5opUmzk0p78Sf3mcQH735IUheIS3RZUhMXcVCtvDuo4wmNgZE9i03ek2lj1UFyjPkZtc/2
93+jHqs0wTy4+Bg5TcmbiU1nnbfffRRK2s8xngf4OZ3hwLYBkaN3/jjNHqz6goohP1PL/pq1KRif
Wta0gkRAFR6NRT/KHCK7CuzP2RyWXZvwTCfDuvcYBMkmoFrIyf2MyLzRjZC+tUML0tganhhdgZ3k
K3RppAgo4f4atWR8kfYL37bPxxBdeMHG7pK0sNV5qc4k1wa7hriUgdMm0LrtI0oMch9fQBAxdfsK
FsDAW8Amy7xT0nmpBRe3p21oTBqc3gxgrXVBboLF+4Ft9TAb/u/slsZZBTKHcsPvVNDnzhFQeFfP
Cr/8Ojt2rU52wsvt2EBAnrlGtl4tVmWoLfe6UT/ZbG6d9fBbjBwtlCdeWhXRsejhY2Je2WOA6lFL
DYtNqLWdDOHsM4K/2JoM+ArstxuwHdc5HH4M0ErEIP1toEHpqHQ4JhNPxwz7olKscqPK+B365k7A
yD/grb2ltTNthymCtViVDyHwNdiJ9E1xWI6m2d6msqUOmRYJtjRtdLAIlWVdn3OSFX8XrDTDbI43
mYVxm8t2j57xEyZhHWc2Z9yuR5FyitzBariXA2lokl3DWcKsYTjqWUW1+iegOurSuc7DHPpjDDhq
R5iEt4zB7ceJ4Ye23nNnQdAgbWICxR6gUIqClPhgHux0rva57V+gkN3qBOBhGQ1w6eAmhGF/sEfP
jssEVAQ8VTBvg+JTzIuXZvHrHc/hx742bqvd1k95S7ojQuHkp//QYcse1oblvY5VxyjKMqsaI3H2
UECpw2abSP7XwgLRz2gEI6F9t33IUJ6PFc/8xQv/WngCwbgFB3qgMONFQNrLBPcwi2DCHAGAzYCG
iNQcL7VHizCbX/B4CzZ/Gb3Pwsuu/B1Ggs5hzo20zTMnOOUzFig3A5vgl3cmOOEjaYOHIfHNS2mH
r5hmCXG4I/chApibn2XtXIlScjqm76/VNWb+lDV+FFz7srmOlutvNfhHgmkkbf2mgmuAilMH5cyH
YN17ETtMUvNTwskkp+679fS5xckY5euRMh3M+2ZJUZ7r8TsDO/DmSQ47pQ1BWlAcMhFR3Ya4aM2x
JpvqqWkHf3uNazHkc7PHHbl/ZA9/laIgvUHj5iG4mis7PC+CAZ0dr3lbCawXtNJo0yYYAnLedIco
mnZTF36Mk5x2HOcf05ZBMkq6p8nrvjkuQ32yA+b75j40APAIVb+EUcAXmpO2Ec9WVeM8NMx9BCiB
LxftvaLBwNVYOAL6A1yLL7gc2tuCk3urBBo7ts/nygy4I93pF2YOFYQLLcMeKQ/M76v7AhNb3uxb
erGcnJWWcqAx9MOdtWiQPUDDrCx9iazozrfC4KhFcIzG5VmDQEW1D8nSCvVX4XxHDOqsvYRFLYfp
K+cIcpcHOdIx891p8JoTiKQbBulxNzYh+HK4Cm3GY20p1RWxYtyIaLm1jZtvu8X9jab6JVmDy+gC
5QrhuSnT++n0FFtz8T4O8jPwhL8R1zLhGwmN7HewZ6I5awe8a9x1wngzx+WVKKzcT9M6oNcI8q7A
hpHaT/YMAyjzmr/A7kM2SsOuN7oHphLouGtwU6nxOvh8Adgd34OWQ66lTy7bIpQTLsb3SeijPUov
ngtc82yeqYTnl9Fhx4TgUbBMR4eZylsLGN1ozCfUrs5nNxuMp6mwqa0U84HwOpsUanBRPy9T82Vb
Qh2on3Njaj/1JqkIkrSO01w0aljC17sDePsjosCJh54I0zRqHuy82kUX4QuC9r6zQwXjkeUXa9vv
gk9SSe+9a/emQCBwQ6KlfQXAvG6IB9SS6OLSNRw0NHDu8qHRxm9vFOZubsz+WLvitff94YLpByU3
uRiBtzOyiE3o7I3ExttHwpk0ZHTEcQ79ynIc18+CeT6gWihMPXlaApeAPLkmy6ZMHh8JHaCYREnd
nRLeL5u8gL5sSQ8dKe329dp+VMwgJHK20Wlqc+gobo6l99wJAZZakx4M17wJvfAQ62R+WPXdUHmc
Rn6mAnP3Qth6k9x7gdMfXCQHjs7WcuwN9YTZn5fXkOAYmGmQASwcJ10AWY650bd58U1quBQqtWir
VX/Hcrl57Sw4BXxI0dR3kY3/3ygeIk/es+ignJXXEm7WF0uHaM3mvZuwQZD0we8Lul+c+qpIfS25
fZCcZHTeYGFzmrhicDUCMtnO4J8DoZ40sNU2AfDgD82rrPV70TnL3nLx+RrNW+NjNHOKL2MC5uI2
732ADr1MwxEypBlBnGtchLu6ifCD1ccl7/FbUeaNzDFNchdON1UslNOCGu+tAGKpQABfA6J50hMe
zcRLiEOETDS2IuQLnqXfSHWczqep5+jOO7AKgTyH7LOM6zBYv3407AAulkhYzUsecMGzFd4hiP0J
ffJBGLTLOvkwViSZVPNptjW9LCM9KMSZ8ccl/MUjN3O3pJcuWFtmq+rx3ondOLXv1QzRoiz0O54d
qGTJAV/pUfJHmGgHeFDUFLECxckv/YBtWtH4u2jgDZDkXHOFJRd+bZbBtu/wx+p03ykst4F3gyqw
7cOD1UTXPgPKZoTW9QvfeR3bIW00aSvJzyxc2dXqgCDZwXOi+6qxo2ckT2KWkDg7k+FBVtFjONnm
0ao+k2SiJN549llVNQUqvpTNj+PkE0dmvAPjZOXxoDzmDz1+D9XELOPPTwPLF9lEBFnk9M8OhicT
P5G2TNL0WdbcjyPfssWJJw4C7xdPGhwE1MVKtrAxrPTO8nW1q/LggW4GDxnEPMswhStIWggx2OEG
TSt/jnNyaLApz3NZM0Um7tn1o0OxgCSX2AZYx/3CtPpUSXJFi+UEg5Nl4cADAZPQIAeTJUFg65Mr
tVzvpnSNQ2B2P7Yr93QSbf3oORymOg7K6nVcQ7KeV3G3+fVhSsgNS/W38LlJNe1lYADeK/dpyuqz
wdCxsRfry8wy99Q5kooJGz3XI5zrtm+EhOlkaulKq6JqqykHQ+qwN5lx8Ry8F2gq720Oir7tKx5Y
PypFBIeMfjPlk154fmQEVDdGPZO/12ASBeaRTHw6ef/m1+22pppbVry4Aya7TT7RzpWFCPH6ZmSX
oJxsRp25ONbmHZiXm2i8z2lWFGR6HRnQ+qWevB9yAN+GxUhXEGcGOAdQX61faj6kL6kVwTTai5qz
BsCF76IuMuBdHZHGrHyxNa0hithSPlvWLdXpMagwnnc5ORVnJaU0FbEMj/hRn6YvoiZENrsB0jmA
PTbXL7ZFOZotqYzI8VQsfvVK7m/9eD5MbrjTKAPEsmWNhLTo4n1yV4fyt9e9vRvcJOXW9vb1u5Fj
8DGygQ0dxHFtw6xumDlC7E7V4vz1kIJo2iQpYZWfKdR5Qxh/B2c802ekceein5Mp3iVNdh/5LDaX
YAOOOvjvOwSH9iC8frz0n3rqPJ7OaOkoitiP5EM4F09KmogG2OTtVu6cHp2nKGnDspb7gmd0PIv+
ZGnrFRkR8clZro2nDyJBZwxClpE4aqxy2dosaTZtquttYSE8plwK9UAgPvDvvFYzIEwdp5X2ZlNG
WLh4Ivjscves2mbvY+EeSpZB7NswGfcTqw/zZ0n+Af1hPIr6lpTAX+AFLw7FQfuua04YFuNsdIGE
+cdyKdAARHtPKQQxc6t7dIR/WlWHzIejXzFitsNwz6qMC21g2BDlv6B37+Z+7b+ohlPI+dQJY9ds
7xSu8Dq1KQDrg+M43Fujfz8vzqEzGFZAFmwohcM8o2gUaer72q9vpTWTJE2A5OvkYZE+Bxs8sRiU
YWV7zlmsGmHQH3WAR8+2qB7JVmtS1fJNB5b9bxZYO+2AYK3cTWX26RfLDfLHTvlYXa2o4TaBeNly
emGn5G90z/nCYzdiSWYVwBC8Gh3sev17ZmL56xySDwQmNw6+QKKe41MBV7xygbKtN2FiLDfDpPsK
GcVMhjMQ4gjf2HQcWNQVqX1jTtK800ePyFV0bRPus2X1V2SIvG6LXwEbkZXaZ47bN9hwwPeG5y5i
bEKN/zt2Tb9bHPaXChl/J/1+15vzLbQx1k055yQySHHipH+1Rb/CMsUZbJEM/5I9429iCXqD4xKr
lr4MPQ1weB80tlBqTyxOHOAl3Mxk1b38OotRss+a5basBwqc+uordz16zO0f0SWvSXJhjqIyOAJ1
SHORYyLEAU5fSuuiJB+AK54mM+CdbOBwTUzndU70yap/Nd8HOxueesZSfhW2Og7Naoz2F3ePSM9y
NM00hmtJhcvQ3znKpt3CB7UlxfSHn8Sun37HiEXEmGvn3LqUUwxNeqS2K6awetxph58qGxXTIpIe
h4FvJ6g5QjbJZVytUIQwcSjQ8E6b1MFCpKWw8M5ag7smSpidSzBvYfRoaka0Nv0WA0Mi/YG0PPjO
Lyb/o9+k2Nv4AUYEiWdwALavdQNgoyzoDJkCn+ARGJpJPXkSacmyD6AMrMIBOtuBnZeuR7pF+BdK
H9/WlFYrLvV//V1tdEqySO1BEbAyljUrXfx8R+w+V6OjJ8cJrVeSjNM+Jxg7JxQUFY14mKbIiqth
YW6nIS9OxvJnRKvapiV6GbWYW6tbXV0rwNiAM7FRFj5rs2k+yHOY55BdijlRKjYwqu7cQVR3aP+L
Q9mKUvVXY472if2LwKIFSgBH+Mw+wi+o3O38cylMddfbqj/T7XUIMMXe2Ql8g0qZa5Bk/V8LSIbx
etEetcqqszLa6vz/f/fJAC3OmtMHdBr+2//+hd+kR793/G1jNGDe3riwOYstPrS/wnirK6P4HOi5
BTdcG09GQjZS06h9FwRU0SxNx3IDXXVs/JkXAO/PNeb7NLJ+imUhjA9Tqf9xdV67kSPRsv0iAklP
vqq8ky+5F0KmxaTNpDdffxY1F/cA50WY7tZ0S6pimtgRK95iw45/iesgkM8xCc8se7AacFiisQkM
c4x08jZ7KbmUrdOw7u5F1Ra7mG8L3Yl3OCSdiG83dXcUJkJhSEzGAy0iyFylFrY2azwFuv1/H9Is
G09/vxf3J8aQwfHvz1IVPCnM7Lv/8+l/f+h2ZXCU9fl//5aAbf1EnJq4+BQ2ZPRaFj7sDSXD0ROn
eZhk//+D2XkgZoJy79i5fer7wPrvg7f8ssmzHK8o9z0U2ddioCLr7/f/Pjce4gCtPQjfZK8tXFjd
w1STbDTs+9BgihLp6RDATth1JbBFcKEjL+kM3KoJuLhBNJTci9j6Czi5ER0IpsXwfp7dY1Ll3rEV
1lfo8M5LcKgcJRdWjH5wOo+qRiHLyY6sNZ3FLvgpCl2w0y8RAnrOyuPff5n/JQrCtQ+oaQ98qjlK
026OE/mC498vi7rN98izQMaK5jgsn1GFrN3+TP9X6jcje7JkXKEytosR30oQkbPLGT1O3sMUkenA
QibJI1nNaWh+Kb6PTnPbLs8QJWA2X0ioLpVqYN8FCZhn2BXQiZqm2vQEWskjdcZxFtIA6drYxvG/
D8u8v7UScQNNPzoWQ27896GKG0SCosN0StAJfY/JzN+nZMuniMWyNdPHG9ouZG5SkByM/ux6K2A1
cld002FGbjm6FLSr0VancoDC2HVnQ/xqYdbHpDAY0nmYt8zRP+KSY+9t8aZHZlyfG9bZQ2mUW0Xs
/4jLDTWB4bmaPskV99tJ/lWttPhbZpNxTnjD6EUyLUEzMMaQnSTNL6YImBwfwGEnZE7oPYgI9HiR
xU/aO6GnDaD4wX56fbV2PNNe6yEjSumjmApzfkZaw6PqNp+cc8WFQquwQXiXo/xgpQhW6ErhKeGK
FGt8q6OewKbYFEZokEI0UiSrbHCxYuNHXjuOtyRE6MFtrI0jQHLoHLiEOdUIF7W4GVtK0RsXEY75
/slXVXIS1CGvJL4cM1ipWrE7VlBCF/pkgH0POykR8i5/olvXmBcCpzdutdlxHaCcDyk3GFZ8iRRt
/FNRWB68Aei1xr/l1FSsqfaKvHTmPAKyGzZNhA11LWmyhDM9jxsVXZPQfU+LaK/K6q2yTxX1HKOX
QauifqPkYsdV3djCKbvp038y4goHibHksgsbIvwoh2rfavc4amIVdknAa3SicwG0PW4S61wYKfOj
MDropgQ4RKaye2ad6wVCVzfcd7b1w6SyW3OS3zFAljyrZbeCJHL1TbjzRGn4Chk56JreyZiTZ83g
qQr8tVmW9GC3T2EcfgLtzjZ+ldyhkcRkWt6LJIjot0tW2gBz2Q67MCu6pY9sl/CqY0NwH1zs7lLF
R9WGt9KmTxZDIacFtQ77AR6wIlSnW29dy/yhstvboLd/JUscej3IOpGgXEHlptJd7LF7aljigfLK
VRwWj1PZu7tWTdvGTR4bbxGki2CT2NElHbW1toIjG8VtVzVPhgr7G6sBcVdYDwQcXizPfQqWwrml
CwCNkAMi6cGe1DLbKL5Ig8oQSdv5HMPx0xCEiYlthuAr5zIJRcXRxau3tJ5jkvaROGVJLGtqe0iQ
0a8KQcg6FgMjTkV58KaL6jU00legXFgSqfbl0NCa9hPEV3a6/DvldWQsZb/hBEdoGzjgW9CKb0YL
9v3oBA/pwF9Wthib7B6+EOxiY5Mtu+aoCcDbLoIbXogmLh60339z6LZvxKuZ2VjIqbOMB5HtMrSI
SICZmFK22J7yGyf/VsyQskz+DrMMD4Vqtq0RPc8KKm/hbDpGsBfiBQoK3CGvyr3f+q/UoTE1iLlc
NBHHlAkxMBh+unSm6CFEnozUnQkTEtc2OYckemDiU3FRIc+uDIbwHhkaA6gSBzjTpinRPVQxdvu6
iG4jq6XuFn/jznaYEwQMz1IYY70EEzCmHjNFg6k0TjqGjEbdv9OLxXvAWnmlA2MscTbFkN5h3gdh
Kj5FC0qmDa1vmWD7qjHZgQuZGXC6zltIBSoSDfhWyoU3Tql+HLszNoJ+bO2xMgFkKmB1le+W6CDh
ese6U6AuC+6atf1IfBsHZA4/2uG8l7XTNgiIIAZz/4Uv/Yx5fVjKRElEAV/Mi9gFQgjapcGFXBUu
DOK5+e5m8c0EI97INkTrYdjHlJlT9sRljvHpipE4/9EztLBkI1d2Eb/VMGy7kdpEbTmYBYvpfeq9
RweVlstJcexTHJNhVHAAGkKMiGOOD3luv5Vq8uPgR7c11/KIpOohKloQP3O4yfjbGIDNH+WIdF3M
xYDsFzzgOITpN+g7UqHDOg/LL4vdk5eBH2htcu5xTXaKTLx4wUxazTdfZNVsRBvftqF+7k3D22bq
PNhhvOtqKDoYrzaJ13C1wNhWd7tZKfRezfwSkTpJRmaL1sEhMOPEzaM3PYmuPXl59oO7D9dNgdmz
Ha7MCA5lCjVjNO/zaqpXyYLIdAqfBsnZ3tu9+vShQHhuvJ3sfWwNl7Kd43uI+AD/LB/wENIRPHxy
VxTWcoyTjnNnx4wSdLAZ4/RYlUsd9hjtMzMYt1mIM6AYmM8CRKMhDF4oxNfL3MDjakuQBd5Q4aDx
m1VuYUmc0/noRxgNdQJkQxCDGmTygskUctMUpUdcGHvRWA9NdgdAqr4SYB6fgG6AzQlmVmtII2qQ
EqM8raHgg2zhllvgEcBfW3ExcaRyt4OAXeXVQ5mExV2ouWjabQ1NrVtTgUO3+hQGDD/L/tArFnVf
xzSIk7smtRXe/X2oPxh2+KuW5HQVKvM89xJjdQX8xg61uEvtGLdrIJGzSMarqHuMPskbn9qcMhq3
cPnRzRGaEi9mEYtVaj9hcWAqk3MWjFr/XHKWiJZZP60mePbTcliZ9CYQ5OA8aBqkMSMgBuPwESfO
eK61Bj1ZM6Hhx7YryG3j28Cdgm+A6Vf+DNRNnMGPM/FNhz06J4AGJ6Kxvj8PHOzh9FocxOxpW1Mi
F/AlOEqgA5SIlo5Vdve5bHBzRh0Pl5luem/q7v9+349pjNFWi+wXdvdkspu19DAx5ZJISUxh/DYy
7gBoJ/dTGciHYfmAGH2WFZ3oVu0Ft8tho5zK5MGISUuygXGWWn6plw9c2Wumz/QSjz2lytYUqu3f
n3ZmFq1buq25GPJ5PN5Yg6KxQa304lOv84dwxubgUkTrJVyakPE8NLAp4RHN0bk5buMgST0v5EE1
D0VkHSvZX7vYp/yEvNCagcajyzOxt6bRWHw3Pl6OdB3MFTpJS98C68s1UiAgSVLB2qzjl3rxi3eD
R0npmoFCcFsrhfUtkcfwWkN+54TlvOmeuHlYLM0gbnA29b8GOtQmIqO0ZhIxXC0LWq1jPP/9YqCT
ZWROvKp1Vu1TYY7XGpJpiPfk6e9XeRtv/dGNdtLBdFhn/oiD3pH4WNzbNAzsOznr8qod459bFfXl
71dzF1p0fGm5sy356Di9uvJUsKIK9KBapupq2ZOD86ofd39/KsZpNYvBX/uGSqBxB+rKu6XfKYyZ
+N+0voooSA7J5NmLxZoEpMfxx8XmecxMCCQQvvW1CMaJdwXjkCn1YRXiMnxpsrQ69XFDXGQILkyn
sjuul2DGZXYrstolemFurQD3feay0Y7cnEybtX3kDPTteXjRTl1eqg+APUdgqwxBijK7c8s52kx5
iDDgDKeq9adzVXc2dJCAJpa5fgfZQkgy8VbVQEtBScXnvncnA59a+2yo3LhXPLA2n11FRvCSKzBK
GbergQDBniseWENK6m9aqrAYyE9PhU3NajS8wi3HLRiknLt47+PJ2U0kEhhJoe/BlCFbY383+dBt
iEBwrVscCzEj/Z2OfZsuVYwVIGQx6MY5AwTsLZUTVoc2DrZtm2ywMlpIw1G8SSTnVh/wwNT096Vm
nN/YQbRhIaVV91bJ8tWyMgdpJHhikslBsLTZTUyoGTAK1A6r/CWbx3pNTeCD9Il9CuoXi6VP0qqG
n4zS5oGBXl+nPJatXA6ekDNL7nehT2yUPTWCbsihhW1L/UbzdEevu7OhAuMF/B/GW9yRZeRy3ooW
g7BJGr0Z27fMbp8MzZu7ghpGx5s89/5t5FSAd5l3OP1I/uKkFFmCiBvZwi7+zli/XIenKRwYwE82
+de6UQwbbBesqWNsWFXYR8LpyeEa047D4nGBq9Rjz+WmY90W4+BDpESAlK7ayIE5gudfSLh/xtqA
TRcy/TNd79EavQfTUGBEPfdrCOC0ychYp/A3oCuYh1zJHstFa+6W3ZBizHpnvIOFjfaD634zIUaG
Ljo4bLG5CwYTkNhINhhQG69l4nzIAA6kViY+CmJNZswtuUxKSQVE9ZRxKCwcCApc2/a54nRuREyO
/LAXrDb4oG1mX3Nu3uMDYOQT1owXSYcOiQ+Zk+yFpTTHtcx7aOqFZEE+uaa9EMkK8b6N/A0QJ8Cr
egyJIRGTdYUBrgQzWoIoFOjpN+csm9vBXQ3AVNpcEP0ImGXs9Mwyq+9Kp7x9jZYaE4dLVJ4ZvN+w
BibcsH3gka1VsewnnChRL/EnPcRZnq2Rhr/k7IUbC9M4JwCI76q45yD/nFVgOO0Q6Umr4d4NwxtM
VmozVYILZkgupARF1QHMEa35XUXWWxT7w87IyXtRrsw4YphXfVGMpzKhfcxjL5I+7bmUGDy2Nq52
GjnVuk9atCbnXjvdrwijryYzfkANyGlxT0rG1oXZX7JBvKUu56cpNqjgtW67ErYuirqE0YZoP4IF
ToZhb9fOsLHz73lO8xU61ToMhl85b1KY+KtcXgZejgNfEFpY8ambZK9l/RbKYDgEvN/BSt4G/FM3
bUGbFhbxuU7e6z66pqF77Zra3KSlvsN9fTtG4w+jjHpfexZTyuQrYRk6jLQkJgq3W5Tj1OenhDra
Vnciia+QJzaz1TH+Dd8AkG5Htzs1itUmsAZqX+01m4uzY3mB773xSSftEY+fadhrBJf8zFbGW0es
IgYWgkkdKEM++jf+S5bSzc5UEP0aZ2RSmMktURww0xNX2ta5B4oGRIJzq5hTDAEey1xh9SviDkhk
wSrXgOD8dGbXm5kUIAasHVtTflSwQcYcUBS2cC6w+8ovOJkV7n20cGuyyb+zYqIhNq89UHjrFMqR
KpAoweTOcDyBh7+e2tnljRu8zgPJb3z6d9oBomjhMEBMnziHgcragHjBlZaKLU8FdmjUso/ZHDjX
OneUPb229InEAw4eNBlCGXjumbHVGxsyxKC0sXITZCs3kJhpDQ34OOOWBr+4nhBosvROkRXYB/xf
JSUBARYFItxEi1NkYBg5u9zK2OEU7aoFwj81c6eixZiRI3ZvuaBeppKUspZeijaUv4pYv0nPvcuy
6UklLdTeKL1OU+GuM+W/OewJUzNf02ZetJiBIgGfWVudiAdf+E/zoLjKJIs/HDtjN1MJ42b6VFvt
C0lFkrd0CMukpioALzvsOaU3DokSZEqHZD6mAE6SFFqWtIJ48S+TFfRvz0MynClFN8UXo7WyiRW4
tBg7XjXuA2mAZXCf/SQK194QwDoHJTElJvTDIjjkfYz1gZN7YYLPAWOKDxzzj+szY+RssKIdCVeE
LZ6iPnhm8nBbhBMNYnl4QLbly526nWlY16KX/3JRRRtSZTMD+NYY7vPQeeAYitaWtYiR5T+rpe/G
/sHj+ZWk8Z0/NmjRc0HSx6CqnnMauvmHXUtvG5AvxOxvkheEfdXO5VOG6Yel5ByVxp3lRqc0b9/d
jD5Lr+dKFhcfo4fSpB1r3QMW5szYb9mtsZbFDs46w7tQeoK6oQlUz2l1nmI17pYA20bf+h4/mXxh
3XiT/Y+SnqWeZuDLNmjphs22ghqDg7MLgaW03RaGEKO+JThSwOQGcPXuJzxpKA2SMDH7YAc0I+zK
77zP/tUmb4fYfCVkti6oMIcpwOnFRvLMgmBc2YP6gB2ANDjWT6kjD053n2CNYuKDV8iDPdI2fDdm
Ez9PBVhURizPWUCiIw/JoJvYVhFDAtoui8w9BXX2xcK79gQDZKrjj1aNSMTd6Ai9+ZKF7bjXrX5q
RPfs9d2KIP1zbz8KPY+UUBG+D83iSmPMMbbcL0MGp7FlhzAaQqRVQx+r113qiIv+kPtrCLLntkX6
cexDw7a9Z+R66qkRZw+3dr4HUGjAi9JXNy2HBo2hgKe8veu5NO0GmH9RycM5JuJuDtxmTbCP9kD5
kVXt2aHkjB0ShdS0XtvOOgdlXKMgLTK/07HQSBpQflXJ9hFqiiaU41r7usBst+QYmgGFFXIbiycK
pmlzhrGcfAGtgeFbMzO/TcIYdus+G4bPkJIi7nnYCtQE3nOWYI4N0J1jsSvSmYHw8GE2rLkKW4QV
glgjtGk1l8nhS+DearCEVbSE3Eq3KdCBkne/m8eTZ4QP2KmeMnxvmzCUVJd6VHNT1pWnAeY81kIl
fivT6Xe0YJFDS+5Du34lpULF1kjlXRB+tqiLNLcI/RBWz61HycKYMitCUPfd78rl9m/Z4kyp6sDj
atkfMTQtZjLsxny3+9KFgeWgqDcZonNbw8GrovTAKgQkJXoL4zTZ1AnrxGRA9nKlYISuNLjXINuI
Cv+T5b2P1NujaOS8ZOAu1EJlMX6iRHB4Vdl6igzcoE13nJa7kYsjJRg4/fBWeXYtjnZNb36iHs6N
i2rqvE26/7bj+oCL4C6xzK3Iko8cfSPoILSmIZpsNgAN/DRbbD5RD8fJ50A1J9Z3x9pdpg7o18B6
UW7/WUys2EaRcgNof6jFJf+KJJ7Vr1JEF/zuL/ROc4xNzVdEzR+M8KaX/3gjrsK5qr8mhZnMVpR0
1DModRukXDU2+doRLmY32kfmKNrklb0jnYbP1tA7xu+bvzlLXqLMsZ4Ie34Ht3KKW/LGU+V9QmXd
SC98CeL+2eMp9muR42j6AWcDrnAGqJOyhAmVUr3n/t4ha14AruyCEuG3AZtA7fkNeT686G56Dnug
0m6UbnBXCARvH/GaWAOvOmY5mt10etRx2x0b/8HNk3BdlcYHJXnDHqknGefTVDUz0BGA1FbcPujM
/0Jdv7OdYFzPc/0wufoS5dmT6wGTF5I6wulFTNHa9IW3pkfzxc+5bUAuD2NUWByT8HNIdXpV8GFS
CrRGtJUwX1ifbMwoZKo/yNKRFW/tTzvGhmAEmMRS4u6d7FYi5m6ToaJ7rvVSp43eUwCV4LCisMur
iOGiJW+mGedYAFAjcQEX+xox1faHj7yrD1PB6SSImnenlcDq7X/JbF2hZ3obt4D1IZ3HJpyeyZbu
TNFfgSt2F8YJ1JRjfesaeVU17QqGie+henAril0VamMXBmtp3VPW8aKHce8mi+OzCcN1QCXcWHyO
oX7DyFSA6TBOWC1+WtTzY0uuCM87d4U2FximI+bkmrBdwLA87TAFQPi7zMRTbxqL1caLCpwedbFP
HSp+QPAhNZSYb/t3P5NfHTaGVe/mmro9vFtTfPYzaktMZpqDc9t1iOde6oO8HWksrSgfmyQoPfUG
2JFsHUmO1fKveX78EXI88cqESAxktrFhXFO4iAy5pKNGcpW4sav6Sg7s0E+W3NVmhv8xoyg7rf6N
MYF/e9B48ajMBRBIIcWharF38QMilPrYZpLjL5xpzZu+DKp3nS/dnimZBA/6H3fD/Jhl+W8I7oG8
vf9sMZvqYKsT33O3FgR/DgGkF1X9MMv4WFnxHlrVinKri5FCnazrmsmO632IaT4kWfmYzYPepb78
ETPWLSZzHEb0y9hID8dc7q6dLjzFDrxMSkqe/Ch65qDOkVSYGuYAtQvlfjaDiG7dLFljF+QIGc/t
mu7no1s351hwoIF4Ye5sG22VfTGhGgCEIA1vdW7e2UkFMqjzPyCBylNQDHyFAdZFPfwLKv1deWoC
qS/XkNEYoIGyXPddxns9bTYwpN5FPGS7ujExFyUzZsOUxSG1Sy6yc7mW2qqPIuZ40kGvEGQJ3Iam
T4CYdPvQL9Ysgv9dZ+C1yQtimLbdXVws7MVAxLdFUiee5z0n4hNil8f/Mm2GLiLT0OPp86EiKMV0
oxtphOiplwr82bnN0ecFKWvc6esuq5H2uvYJR9JD6Iynodx3DfGIoWhDPkUG9xxCdcZgCsReXOfi
OHnGWzgIB58flV9R9G7VQFJGNSJ92Vd0v6WTHGRw6nTNIQhwGunj2GgGyGk+7lRkdefevhQGPpt2
DORWknevZ8EPN+VIH9jHbmy4ccMf8b3XnsgzeaWYSlizkGSfuSfT5izWZpcSTyOVkfchMfTMeU1V
jD9Ln/Iu0D/24D5yd63uHPySTA0Y6nohA7nJSA9eHB6NmNywaeLMblMIJ9D5reUuE69N4zcqMJwk
9Ymhm9orXpmhnu8Gf/TW7fjsJB32IB6UYBanwSZyKIZbh1T9MRqns2HNHmgh54l0Iap9Z+AqRQlx
Y3goU4kX1vV3mCDoH34RKURgIxW3kZrgtcXpqyeDnQLvgm8ZaFLvgiBJK289cuJBNcp+PN+ud4ze
dTtjpSCJKf3pVGc9SeEEwow929uxQ2dz/PZpDnl7ZHJ4MWo2bWn3zPPoaWe5+7W4NkH4t0JE9+9i
sVIinEd7K+m4e1U/jVrMlT0w5mk/nH07vAumkP6gsAB1lFbfAHBWoy+4vwVM6QyLQG09XXrP9I9m
m+mDaAGNqC7b7MOmjmiJXRR4kFNI5tValMxyI/cbORwSz7cx2uEam7p34zT5FQZTdpfb5Men78br
em61cb2pamMbTak6o+d82p0g79qAp4hqygaH/sS1lRV2oEZ3EE+qQhPwum664QJJLxGTTy6M081I
FdlCtIC1Q4IVFe659ElmGg91CJ4nmnOmQ2l433OTESW2iBZ8BKr4C/Aezv11ABebB50fGs1SBqVB
kSpe07qI6Z6hYWgiPkk1ZPiOUfV+Hs2T1WUHJ5uwCeFwgi7mosvinw6wBx+MDr9/6vHszhszYUaJ
3lZz4hqOU+DQ2ZzB3NRqUyKenU3IQ+s5JW3Us7hd6iF+LgX8jqlyDug35c50W1hQ0gWgFGus/SHd
ltjqNf6HFY1ZuG2X0QfGuaS7KIeI+NT/Zk1yX5FeX/WTj0Umy57bgLNfkh0yh2iV8lu1rUhRCgKZ
GwFxClmPnBn9ZGV1milLGdEb3GiBgTVX07K/69Q4MZpbx77zoDE8b9OAHAD9WTL+8NG3mzz57DMG
mUAnbnlFT1GRRYeiYq4dM/wc8H2sU6PG2jjk6zJmbFqzAIqZ95klSmBMbv3DbmEJ7wfrd7VJra1l
YBWLo+2U83zEMAdYehzS0+NFYkyA4TQBD6JdVbUn15u/kqGwOfatzTB/wncOm6qtt2lmXT3SF2g6
2bcrifsOFSBV2+bh86C6bbzl1dbtG990wKpa0yApggcnsj7msLw6w/fcTJ9NmndHnavPkYq8MSXH
D7chtcYLrq5uw070XvvBWQzTe2KTBsS1QKALcCfXN/FTMNpdYT2HamssZ72ue80KZgPhMosfX7LY
L0HGqZXuAPqnA3olEa+nsk9faQnDThHsGNldDb5aYPQ0Es8cofguMLsb5m0jjVuiKBtuVHi46kDg
fr9R8ST3FAjPNynrg9+a78x/R5YY4BIzl/NVhnAqOyteQRh7TKfRZtfBENBl1Zef4UHup+7NsOF1
Or3Lg9/726wdlt4R3CQssLRH1NXehMC0mYV3tAqTf5OnlGPNeBLYKJDbI3jzHs9FqZxzNHxrg9JZ
yvCWMz0TYyf9Rwflu6Qy+sbD28rDQFCsUA5yZT/vqgFrLhoXs9+2fR9dkDMWBvCV7Vqf09BQ5Ix8
OsfdjQisac061NLrczFd/95MaP4LltJYj3e5nchtsxAKRPk4qoJrQ5KKVVUHqLjxTx6aPxWhoBtn
LNhgG5c4WlvjagC2hkOLfE692FuYcpj6KUitR135rwpoA2e9jPnjyLvJChdJWDUMuoroLbZY0/i+
srieOKkPwU19XyCx4/6L2CF7bknkXG/iiVCeZXuHsZnOjgLi6FzGlJSZia3sxhSZ2E9txVpWAGtO
Mw51hFf5rXk+tYxIhZQ4HwNvufjSpFfkJF9xYxA4wFTDUXMlnOyBid68MTjprFr7dgiNnkmcJtnY
ie99HIblxk8h1GvPvJBHpKNW9UwwbO9MgaDa+dq7TRRvW8g+1kF7PS+LWOoqK4Y/I+N8nSDtacHB
zAjjaI9fGyCGKX6b0QvuGhLhN9J+nHKOTzG69kzObVuWlPYS4mkN55m3DzZjS/+ETG0Y0M8cq5fu
zMRL70OOG1gmP7Mx24mUtENF7Uw/rlmp+9VAqyC3DyYZmicKre5SJvbBn0xrO3jNkxkbx6AXG1BD
6xHmhps/+iTSMR2lX3ZKl1Pq6sc4I3Uz+oW1Ksmt6KHl/aHpR6Iy3Z5/OtrVQD/hCsl7uetDtZum
khbEqv+1a1ZJL0+BBfCOdSsClCnd3HbFYtYM7qGvh7c01a8gxz6crHqP/V06EatVjfnk5JlDxrG9
ZCm0FQAAt1ISQGsm7ldNNGxTabnr+GnKJ2fj6gmjnBnfmzVY4Sh7T6OK01bHLkVlD8f8EHuxmoH0
YSP+GgOm8tVsP+ja4sSatbRD5PmDCjn8N+S01gQG2MsZ4q9dbK+E6ZDjUON/3JHobsW4F7d+vo6i
/Cf19Ke2drlnETwQbDp+MO0ih7aoAtsJt5AJckQzPGL4rXmK8g5SEd564OWSK3jKqEQ0KrnBBLdq
XdRy2NTMhO+6xgHhqF0OE7V527Xevc3fSXRBIEUjluUxeTpLZZw3zR0cBtrOhu6HqcnjqPUDaA5w
zOmTyU61jUjZokgDdbQzSx65dGOBIiOQ47Ri3161Ey4ke5gWgF5wrLKSL6kvyevifzO5vrcUJkWL
h4gvHYR3njHSjAsci97gQeCsTH6UdZ/uzEZf50YfhgZHVUgPCmfKQvG2zzmGUCa0I5wOIWbszhZ8
cgZmzWzNmzggJG0Lm85Jr+BZMzvjlBvp0QySfDtgmVllcC02gn9rbUTZdUAZPai0fEFeqPeheXA9
BAPm6nQ+UGlpS+PaNgKJ1XHRvkznzauqFyd2BPM5VtwcfVB3JM7GsslusNS9M9m4l9xpas6QTHlE
zW1P//lLLJK2N3YZz9u5sTTTVcxo02R13OIDsFk6/20XDUeNKFyjZEEQYfFvMC2HtJr1JM4jQOgN
rR75OnDosq9BFJakYTdyZKU2UfAdG2YVRuB533mCraKxH4rJR25t0pEhAXDnCAif4A+pXtj3tSdX
phzNG6eIL1PsMr8beZ/1RFpyI0wIZxTLgoL5mifib4LEhd5YGhuKVdNhLQ6tiigQFhKX5a3Ay57b
7EJhUb+NIA80fZ4Ts04KP70k1Pcj1JmNGTgRz/h2XFbnpvNaWETdgT3CpUqEiDo0Cow9AdbJvn7W
3fTqC1CfUpCrblnlEYjow7KKd9k/13MA+y5+icPhiYqaHziES4jaNld+zIZSiW+7a18DF8NCZFq/
Y0Es3x3MaMX8AzJiw+nSjVEjvQYmYBUXK5YHVEIerCctfCwyHKWlpIxVogpxE2CYGjFpUtFHXTXf
lE8egc0cmpJQNG2CynhqWKhgcoDqIHQ/FK+YuG8Sv985HDXRlgTGYfTmdv6Cy3pNKf9qmUTzjjyA
icIvYsClZEdT5kMZgUSP52STx+NrHqeAv6SobvLvKq6fnGG6utq8pJTE3Lw0fkvjNVgXx7TulN89
Di4oYbs/MJrYl0Gxn5vx6Eksm5P/E2bJi+j8qypYNmOBPdTmQUh/kIh4tUMGBlXZcj3h+gGzMut9
dg3Ak1D0YuhIf79Blzq0NTN9M3KOIbO7HUGCjlN+Fj0WUcNx8NiVPkY39OYJ63FiwwAlXc2wir3C
nWlYUvmDjbkudxjZxM5b3JO+avLHiggBw4NVz4ShM9MzwjwpKX88J1l7G9FUV2u5h1V8MNLmLoyt
g9Ui65NjmNPXlDGDlQDntJMLlAUOB4tcwkQ+o1ENHEn1Ko3kJZrH+8bfztVwyLS+D8Zhq1x1kEm6
ThbEhR2f6w6+I11z3LMMmXyMM4fyHsMgzhPSv9kHeI7nwYvvAeUTM9lH0rzP/Pgh7XYcx7GtDO2j
7XfHIA6uqkf30mQ7LHWVnaI7VsME45HwJoIzfk3NY5jtphoU25zqlVtReyBzVoOGppnGG+Dj1uMu
b9Pbvq8hG8+oVuJDcKqVqD+wQI8+RMd0ZPUFX8WTqtJv5f6zc0FTLyJQ0dc/TgBvtrKzjq5fcs7o
h2mpOM6mBOGKwpb7xc/LBZTUWQoVDrbCqsMx0vaAK8f8hXfAOfMJ5kXPlc6uAjykzO17SdmTZxYf
VQcmExg6oRnnUDHcHab8rXHfzbL4Zl5Pt1s03U8ZK67J47jYuo3oG4gDOIwM1c4uBDzsZueGy9Cg
4k2dPmrepTzi001pqTfAlntnKs7FwKqSONM3svFzRpGrMdW3cB/phpuwO4AqJbXnrEVdFkT7AO85
pb/u/fiWWlgokCV5j1ryc5jG23zW9q7DdHiTuYs/2LwMFjD/Sf/z6RqehPNkZOFj39mPJIJQ5fPu
pyLNPYHviBUEergtN3MpHoBEvZhL67pGtKAUa5X4NKZlu7wwxYaB3bEO63+1Y/ySittzeQYd/j8c
ncd26kgURb9Ia5WkUqgpGQwYbIyxJ1oOz8o56+t7q6cd3rNBqrrhnH0SB/iepR0zm+6i1XNz4Xrt
mSkiLQ4RfQj4ccIgUIiSbqXi/lHP0dW+L/+yGEO/OyLq659QJiL5nokFLn9ca0HuGj10dnVKtw/T
ZgHLLy5GGOLBM9vPcZm720yntQ0rkgSYbuRa+lb27YqHnWzcPNy3ajj4sYMdYgAOrxNGaecztGRk
s1vgPGGcEFIfWMGPUev/Iokzso3iO5LOjZEobu4KKqLAGddM1Z6V/0nm1SuFxFeaRs3OFuz6YVQR
qBI/zAlueJYivi2GByqV50TbVQbtUhH3F5rnL03Ta7rwkem+c4wYmWNXkwum4v7CS6atFZvUZRK4
HSCKXKJYpi7fzzl/RsC5Y47B1UzUNuudj6S3rnYrPgoWVCtMyL4mz51b/8UdwYc58uDMGn9UbO4L
HkLR/oXE93G+Defss7zpNS20z3rPavNboob3ZpTfThi+RJZ4zUgZpBAnoMMp70RPPzkmnnQFlc4n
R6CztLVNp+LL7BAxnXaYvzIthO2cTX+0dy+mK/slU3Ul7C07DHLWtxHgwA5CxXL+rcmZTbZuIdiS
B08yns4scs5GWq5p6w5oYGfs1m9VUS/gVemJZ6cTtpBHL7XMO6cAIhLWXeZI3OS0dWR6HLiyRvzY
fKnrQQw/tIkIYCnr9YyDI4EstuwndZlceAA5ACYJ4CSfnlVt3iLd/gy9OOYwGn9x4dSLoUKVZuCA
oLk51P0E2B0ETFTzXA0FLGLC+zLmsoiyX+1AoM3DuTe0W79vryS3d5Bc8y2jl5vLlzkZ2UvPhB63
NHGBEv1/1GUr5LwNMhybYtBRcGJC2ky/H1aEYsZru02/MfWsy6Tb0uESiOosuFbWLOEUN0WaPg/5
F8rTsLPLjSrcaB1K3nvb9e+6kTzHuYYtycJ0OsEkwaNFmvr07LMlZtN2A77ISwzfyE6qdyLl/lpi
XmmUSCDXp7XT0MRH6MkWdUOd9IVaEt5u2BpINgJCqMw38jtmjRU9ld3MRZB3MEzishmLDemhsHTc
1wkHFvjqxZROC9EREBMSzUM9TF9BncQgLfiX6cJeWlVxHeEHrYqKJ9rlu0dQuzK43VcZGEO4rMba
DvJbWPunaFKnrtsTT/aedu3WyLtL7w9Pfpnu0KpVBGdtI3RqSet90V8VugyW3kAQhOt/alrIJgGG
YYlxYhEQoTU2Yg1NYi+1jmA7jY0oVGBMzLzqBZoR4uK2oUbCgjHq64Ed0hR1PaDGBqdSFLfMGcpt
i7qvstOj7jr6sk+JNlA00ViFYYczS2zKf3YenWSln8yYAePU608D51PrmOu4Ad+F6E9rd0i2EdGT
WpzErJnyEqp5Y39qsYsYAVJtXgRPWd0A1NRRI9Tte1/xbZZRhsjlBMiZdo76fhEbL9LFeZtF6cGs
G2x6145zbSLfdmG4wd/8Do55ew065tlU8/ch7k9RpZHwLaHR+J+9kgfPLm5eZj0VwARWwpiQ2wLi
L2lLjj2L3ZVqikvu6l+1hqSxZJXWyg5LUH6aWB5JgY9WAJ5IJb98Vvzr5W+WmPfCduptojk3yvCs
UvbSobNfhAPm96jaD5I1u8SEqdVtsWjalAe0A002ovKnvin40HULw0BGZvwYkP4bYsUXY/eecaot
wM/y7xXm/DkxCxd+tjBSeZdUd1rDIpn2fdHSV3a5eGU7vQvZ3pIt8pADom6fBJDJsR4hdueWu2JN
0ABhCqRlGIzNMY8turSBqqmO09DdrH7Cm5B4mxyrnVQRdHIAfg5fiiz+33KtQv/SY0wNg28m+eZC
jdBHWqpc1nZ/eMBuvka+KuxOws8hy4fuSpaQ4wTgQd9CRlC02MSgNVfSurqCUpRSAHJfi7gPSLaM
SHVVSFyWwUlMXOOa4WEYAsDBPOcVZ9hVYMRnTvndTepqYQDiBCpbVC2XJPyHXCleilo7jc5wDkgc
0sNNqw9rXxv+qKGKfeszLdfvhGS+t1b4Iyp72wq1HRpWmZq5gpg93CrfuvDnaGsvB5yc2P7BRy0t
dJM8N4scD100F++pFsWHJplEpTmmva65FTmSZN3Kv6qm2zUmrAe/pfyoSTWHwyTwBlwiqzoLrtuN
Zbq/WSOxkttHUgNY8TNyxuSVb8KGQsLQ9mPj4tFWxqYZyM5hvOAM6mdKKWjs3yyEnTgrOGOdRWKS
FUc7AL8mQO/7ojjBCLu4kXcXINMaNb1arTWuWyN6kWUJJN3Z0QiSWZj6nyQ2PMhGJzjFXbqo6QpX
wsZjkcP2SbvpYvrFo4Z1rdgxqQIi23XXNAz3oqQIiRWlTIJzs2aZUQNc950jW4czfsnokEbem0G6
6lKMDNHgSiEY/xGt/1cr3PtNuAMLxdqF0M0CL8/NguPlBSgZ2JKsafAOCYQh03kqW/Mq8rZlbkmA
iKuRJlWRyJYzmk/0+lSYAcUfy60IpOuiZUXCk+yuOa9TiIQYvF17OhTkEE4aMgdb74c9CmssRRlK
rag3z9po3lsrG9mQY9PxdOSq+sWaOqpz+9x5pGogrnb68VcxP1j5JELac6aYcIZTAUquxz8h3PId
r8A9n4prkdCgEyn6D7zWZeiRqjaEnKEFSantMZghy2Zz2ldLVWvbulVHZKdLECzkRgXsAxKufTEe
JrpJlIo40s223lROfzLqz9ifs2xN/ZqQqtnogjnrtK68V/zlkGtbJlXWiOvJIRTB11xzHZiFvqgU
CcBRdenC4FJVJvN6Kioqkx8Hz7oxm3pqh6hqQBtE+9yIrr9YJNPHurob/pq0vVcj9MiBgXI3hfex
UDfs33hRaN30erhoXn41VbLtYEUDGwu18M0L75WTXGVe32Xa/iUkZGA7C3XgiNzk+yT2YXW89nV0
qftoXUp66YBEClLVL4ARY2xe3MPzC4fFGiAKIr0i9X719F8hQDznPVPboWQhnSb4HaLvsAs2thY9
0oLkiI7AgY1bfNht9V0U07LpIVXElbj7ln3hlZgJO0x+w1JH8erAVVMXQWzmqi58NA15+wBfwLxY
N97L0r+ZSbIVot+EhvqtZcr8Ih5OOQMeJb3nJDUeHYIzoE7rRIUbB1Ao+mwWvbOxsYra30nrV5Bc
RhIa8Geh9wX4rzq6Z1ndaz37Etln6pJE5zt0tBWFNrOvWQKyxjD5h/Flg74NjVWgD8uovlCrTTuf
Tpnk6ufB9V5cP0aYXhDYJ+qPXrf2qCq4aiqKPatOj31vHhKYgfCw1ZupKfzpvKthiedBZD+5Pd2t
8VoARfCc4eBJ6axn4WRkln8hhqNkVD9ZIr5Ban5j5d7ganmMaA0wDPJMImJ8s6ryreRcJ3f7c2i8
q9QCxiUBG0NJgJDdBz+aPpLoAHylvTlF+833g7ipWcILxFzuwWBu8pTJGsK4QKQb3e246Xuay260
t9zqR30CCxL++ZVdLCzTv9fdnrJxG+o1THWWEnyWc/BDn61zQ/wFNEdGGQH3mSd35ntRg+UYzMpf
Tpbcmd4TgSTfjkHSDUG4QeR9ucp7J1bqgBljyemIwQZVny7Eg0xMZnW2ODHHYJKiM8ttvkPR3Qe7
XdctyGLxDA//2RYUVAUVZHUia/Qxkc4+N1Q0AuzBQuu9yyithuqtJO2hEeExibEF6w+jGNcmAt8Q
wqGOWla4Nv1vdDGN8RsV29Fj3Jb3gH1MexeBJa3T5kHA3Z909vboMI5wIAE0V4cIvwJvQOAcOeX2
dDB7YZnP8w9XirNeuZs0N/ZdlFxiqQ4pVW5DKWmwICSRM75g3dEw6kRrS1I4613IeCLV7tCaouVt
4IgApnIwWvlPhtOxdqofp1OMs9S1nTm6cX3TR3pha64H82xZjjGKnrl/YtzALJHERKj4H9gt2CrV
57BehUFC65LPe+SEyq2qSN/87V24QbHOc2mmJBawt3vNHzm2SxFzJDkeAWEu+uowxA7vj0hY4TrW
hbO2KdrxQzKoj8MOrne35bw7tzYdsAGF2OtgJLvaDFNt0FYxV6igZlfRaC5Mw8CS0O/6MboQxfBb
V9gmmh4EtW89KagN4TmBY7tkg+mxEM4vwAWxKTcpzCHrz0UB2Qv0UHX8NSbBCHWUErlTMDHLmv22
SffBkaur8NcMuPs5FyC6DU+517/Vtf4UTUzVMzSc+JAGLOMtYpQyJLYnGP8s10URO/DrpGcnEB9Z
aV+YIzPRr05smhgee28Vj8dUBQ+IzsCoau/k+xQAjcZRPAJbc2eV+kxvpCOD9P0d4cp4cprxza8Z
jHs20jM9h8+Rvkr8x5UftIvJdZkJ4m75UQqlq86NT8H2r9Pzk9tHnG7z7+Mnb6rm5Y1tRPN6yHZ2
bDHD8J3thuA9paNZFWC/GTyJQxNUeHhpZpZIx4nENBjIMhAOZ/d8WCKLH6pwZ5faNRbyzx7eVVV9
Rg0aXlxUUKEdmvipG8jXEV9Fh5WhyHjHE4BoI340W0I6brtXdjSPsLYKBmakLNliOLlG/ExePe+b
M4fRYdfws0+PlgU72YakS6ZJYT5uyRnA7tbfC4WkohtY5msIz41w+MoZbXZG8uRP594dkR33bbeh
JL40ec7CusT6LhloDfxomVQ8rySVx5xhuPnvYpApi1bnhBr/zAqpFtqjd/uSNwqNQGB1Zy0HITf5
b1qMaxDt65+hs10uxk9Vcp5E8PpAqCnIYUR510HGuhPDpGHNQ658RZz5pc4agIcVLB4qTGbP3juG
wlevFzplV/TZ6exknPC7TkdrETXet4uRDa/V++Ri7e7qI/FVb07MYIXMv2Yp0InKxr7P7/8AB3ZR
h5DwhYOTxG+yb0kZPoH5YLSNQHkq3Xc9O9MS8VG3ebAh/AXFN4gv4JrkIUyQYKAEkoQeH1WI/qhH
ZBoNJHB1NYv3uNqZs7vdC4x8W/8YvWSZFTOdxF26BIVs8VGbT2rKdok5ryaMlTNNiDWBQi4I7PrE
FI2RezDnWb/+rjXBY+TATm13XeeE4KiITgdTZmgzvsYhXi8tZvbN/GIRN+HLE+bqHeiN917RwZPK
BbKuBIRFD99PuNv4dmtB+cQuwvB46/LpPUqLt9yiOmgrWS8x0sA251FMh2zdwYhcsdx8YYyyESFo
iJQsNcZ16NzjPty2hfYeahXtIYt9u/yLlP7X8LAysrhnuv0YwcT4hpgXEsQldfqbtOqXMdoGQ3iu
/HFJMuwbCotPBd3AeCGY6weXWE0zXS3R1705Zr522lLD/NsAzZiSX6EKnEE18rSkfq5M76XLxhcx
tmdnTFiOq4CzmrSdAdumyu1/oNE/TSTlElaMLqHcKjffk7LwJ5ny2AJf3yyEV/Y9ZvDUa+5Pk1MH
QiGBssidQD0B6VV7cXL3DELjapgvEb4oziYLP0pLG6dnTwnJe7YgEYv9IqVU9m5l3jcRuBskY7bv
fwQ+TjODj3wgQBQWcXSWjuLPJq8FmQBg/tA46BZsgirsAMuq4Y3REAPWxZiJtwnDX9Y5f5o1Bqsg
mX5M7dLjW+eljjA0MdOc0yIHbreFE2N4GbVmWTRsQOHwnmBWvxWt+qlBNa0c8eGmzJoUXJ9m1vDi
1yF0mZm3jmSrkj9RKN9Rlh/DnuQ4p5pbzMFf2Dmvy1ihtGBGDtQj2Fu9Yn3s/lRj/cvPv01n8pIQ
7bj1i/TPNd2/jCY/alC4ph0aArvsNhZWaSpQ651tA6PnNbr0T1djgoS6n4hh3bxmVvVZTTz1PSmu
syV8pUfe2sEoh5k3Iy0VfF1pI3P2IBWW87Fe6AxgWb/W/E91Uf2MtXipepwj+j+ZB8c8bp6Tovu1
aABWqV3/Ig7aw4daYZJfeXX5iYeEdJ/O43l6DbEEM7/DzmRWiEBhM5Kze8UijzbTbDGYxo/IvUXY
+Ak4J1+uSYhP4idyXeeaJcYnADuUEd1X2LVPAulF4RpoWrlYuYV9ZIQIIzyTr9Id3a+wbl8L6Z1H
Pby6hiCflQSuimA2UEBLRBBoRrpmWCdR+5IZzp90m9fBUftQWjf+8u+YlR/qMXb5pE6ZGonDgclO
Ci2TO7ANKPUfcKv7LLSeTZbU0Cjk1xjFn/oyD/xzh2V7gSviNRjD51QDxCVM79KGw46VHTrHpckC
mS1r/6vq+lwKZ9sjp4XNzgnJwxnyI4++98coe5y+DH0eZ5eEtUheiWB8RIlEsogxgWTnfeZjoEpJ
F7fpyssSlEhUvg99yZdrmx9KvrYWtFW2LwuTw3qZ6vZv+Zq62pfnTjx2rgGGzBv3JdEViKDKCXNT
UVByMr0NjeYvaaf3cGLX2o5Hs5tTHfU5/ZYYYCPny2g952HDSoBYzUrjpq4JsBLAZD2oaMWrlIHX
KBH16Nq7n7KSg0BHu+4Ar47zlJzKZt7HeIrHC8qxm3HwUQewzSpyxNXVo9XTu5vjhZq3xkcSHYeV
8sQjbvkPE13HDJdFxDNSDiZecYgi3BSDzvGQubDmUsv9NxXn3JJ/dYVq2pvNUqDSOFb9p3rCDOmy
Xe2TiqgbNLekigQDU3pbOCSqxKS9IQvhTbcp7aHAaliVkqw+AT4Va0sx/bda5FxJ3M9RWvO2kjgt
tOPcpvCGfDZozRTc/Iz2FLyjzvIerXNiuAscaDPYfkQ9gq0IkS/P0kQel689nDK5VmY2rAuP6C21
bcv8oNfGCzUck+CeX9E3SF4IrypMHy7mQ7b+PeILugXw9c7KoBKr4/mzN7NVHr7osvDWeWr8mm1w
0SIWQGi3NmjsnwIMgoyNuwdp60+OeDS2hjCzZjxmYSodOPybakJbhDKez6eKej5TGaeL1s0frHkO
o6BK6qXZMxfVMWvK1wlPaNZU1BnqOkiWgOVAKFZq679ePAuxWhvLlfPrGqgy7YhZHcbGx+T4t7r1
PtTsgsKFg3DAQ/prk0yZa8Aacx6PwOheWeLM+Uw4QuwdEMlqjWjxJCCT0/1SaEeD/enkDC6iZFfK
YxSJnllIxPrMYTfLBP25cTCn5AVcOYuUoESEm5Jp6hKyM5VBR0yfU5/5OLADTR7nH+cCR82CDwmo
e8/SMneI2nXCYo1J5DQ5pDBGXsceNcreTBsP5eCWf1Irz+6E6VdBR7V786pF4Yn4czR/uMjWjtA+
e1v+deiXaslsbUpnP1ppsNbHthsK1rlN1qO1hBiUkhvlaDUN8yT2hgSXYtag6NlIYPn1nvTOXkl/
4nkeqJ5CPJ5LrK83TRSr1NdIdLbfJwEevzA/Y4Nc0iq4Cs+6CT18s5q2AeIZ/viZgZIJOk2KoT51
Ubs2DHndVHudfFR9Anee21dvg5XAYR3DjSfcfwN3fJWikR8zj/cOpwR+S50lA9cha7gX4rwtklFD
KOYLkBwVR4kO9U6/CpntETVcbG6EBYMYnHr1VQwmWjsXqqBZJ6eCohjRBKrGgnm0Yaty49QR2y5B
J9+jwFzXA2+BljJUGpj1ZGHF0oRaOwI3vqzLnDan9p99P+TDAnJO1Ip1z7kdRRM/IwD/tCsKCcl4
e166EXSsis0YOsYqZ8Zo8QRzN0Tf2pD/xKz7YMdF5+ic9DEP0FRqbygF+0UYD8EXLG0WTfm6cmR7
F8YIp6yBvq3g+jsyI6Oex1zDOA37X+6Q1rHcr8UhswlIKFzwCCgSqrpMz1b83kz0z4DHnZsk4Ydh
3jSDfdMrKlUWbqN81Wl1191ACKUUebL2E2YAgQYYRRD8g086jBdkucVP1JZMwEWFR5mRmqdAX8le
NNtuqjSQ2B2fqtdsGhvWpm4yJ6lm2LaHwnidDIh1m9xPVjO7EttVz1lVO8BAuuBqiZCVoSKzEZQ+
pv5R2Dxk7buaWFihitoUrlntC5RWTWmg1guKpyGjOA88x9vUhjvdtFSm4B/PCLnZVxrUTrVNzlfp
cg4VtthOdrmVNiOf2MFAkj4luitWcWm2q6nB3Q1WjpnJFGn7JrrDE4iB8wKk9/g1VPMvsHrmXxd3
avVjrLSvVjTtyhLzm5uF/NU44f08gJmrv3hdV6xN13x0mmSeTx2HeoWYUHy7qzIxrUUYBFxTSfTG
sPVHlz38PtO7V5OA006DIh86OQirsK6e2z58gTj6GgZg+ZLQ/0zVxctJyDVCUqTMGDATfhEb2oVD
V4QKT+5j2+etyMNhCdr4lZjZNY6AQzq673jMgWkwjQ5RBlZujAEU3cPIsn0w8n7jDGg70CuTuUeR
twJndsRjuDOYU/YlEmSrKeXK4DespgP03yr4SQ3jZAwhNoJgeueRvyBHWOjl8Op6TKe1ORXXIJOR
dgwqNWYWDUGfnukH9KmPYNSpiGsovfpQLoFslquypCoIB8ZY/Z9LwnSEnksKkW1Z+gApjfjkKiEY
0Cjjn1aEBkdYS8JPNx5DIQ94NJkgRxqZK2yCGlN9lA3paQ7kBvQUvNyj4T2STvNe837Gx5kN2jaN
EzrswW7M2po6CLny1o3hHnubkkxW6SGRJnMYP9+2dv4SaOOnRZ0vJ+Q08IqYQcTfeYxuUbjA4wML
3bTxVintpYdqEGb6s5imb9xlQ1d9l2UD4tSfWK/OnmcvveiGOvrAKGj0k09moxlbj5ZBMJSL8btM
caO28ANnpUjn7RtjMUziIzEj1npm/4NycTepfOeF7rk0ewiAAXz2PNfX/sguKe1IzcJz9zlaXFDY
PkkNFKDpQonktNp3hkH16bO+pFXOkJhpIPuIOWfSnHLe9RrmtLArvybfmWATQjJXFCo5vfboUXKg
0uMwyDD6UmU/hoSxJxzqtQQsDh1fnief2zqQ05ZB5oy7DnPWA+0xbtLVVaJmw98ASCkXvrHs7OIf
ylUClQbmyrUbfwNdxI3jvOPULIhSzy5j7x/5zqjAwK2twwmEh41FflEN1sc89OW222MDugwpPz9w
ffgEhyl1wYGP8p8q1EtdO2czm7/vUj6Lnh7F0+vLOJ54kubOQMmlaDmpjHkabWSPQLVf8hGJ5m10
I256lwNMV8FHOGCy8TzrN27Zu9jSWb2SiwRJlfQ/as/01wBSgBuUHmaQLwGf8xi0FyfEEwXS68nU
0erxNTPNIJZqmV1rnTkpE+9pPw3Gi+jcNak9u1Ivvt3ORqqgpadJ/2VaT3Vht94qIoOjB6c9TsGb
O6kNfq570tU/VkxFhVO6hOi+a0JxT3xsaFhYnol6IYGpRlZlkPe2cLHGcpKLI6lyidoNoXtlos8S
yqvFginnW+lM5FvHf1VmvIYuyQfEI/0mvgsEkY7QI7ObuTKXUbJl140UjqCmWaUJXC65A7nBbgHJ
lsCvKxyEhauifQ2yoUUun2G/0Wrjq+mNY619uGVLdkOQYmAuJrJsym2ZYeBNip0Z9A9idA8iYUEV
LS2h/ikXv2VdX7Kam6CLX3xf2TTLr1qKyLD05VH4w5YuC1/XgMfbFMP7RNobMCeG2LpiJob6q+8+
vHKF6u8GhIhGoFinUfntjck1do1DoHAZBwahoKO5dAxiFnF+3dhmrzUNPllQdu3ayP23ntfXcrt3
hkW7cfrUce0rpDSmZExu2oo0Eu0Hxtk8oMQr39u3KqDMn1rQCFp6p23+bbVqQilq3Hgp+KhGqAfF
4F3i5J8eZbs+RmbKNJ17p9KxaQSbbMp+/f+j3gS87TEbqUQUoSSyKe9jn64csK2MmwDKTxEQ4Q77
R0dp1sIvnhKBESHgjNABjmlQ5iLrVJM+yhn2LadjZXVLP67/ZImrsswZCGhmOSsquY+IkcVR0zDi
gkOYGrx8XWruYUNHa7+YnnWeFau3+g1t5J5karS6E8ZXx0Rz0mkwCIZu2w/QYiMBygcPxTYPycVC
9H6aEDioaPw2gfOSKsCGI4oVIiWA6wMjbqsi76nD4hmk1sdsXml1vFokyv3KoOJMNiYst/VPGUDm
1OLqaahGZ6/Ml1hTX7qpXpJafiVlH6xRbipdJhuQt8AMKdBrKwb+MDJeg6i0D1DcrciZONhx/NsA
HteQCoSgJGZ816crlYQDg68bxa6u+JGbLDhh/EF2116mDB9zYbbP0dB9DclYH72uvGR+DGK6DJAU
5WyMiDdkkBgIJ8aUoLloMeahGUGEgcdEXyrILcamxPwJyFve9ZmUIXHGctkrz/2xzezYQtaRCTa8
pkBppgC/MWNZ8n+gJFbu3dPZ6JCCQ8Da0rMMkC0jhMmg53Tvxvemw0nbxO6Tz1rikPfGJlF1uO0q
DChx84rG1Nn0HWNvoDQRg44fBy8FF3llrBSFJqto5qVSFPQtTO9wgQIYxUkF0rU7OXYqV6M6TyUQ
gagQL03EBHGSEuIKXbRl0SeZj3weHVgJ9sZE8g8KYqMmgc25abVn3yymlZdODNU8dAEjIxOAZp9J
30O7rXawRDqI3L62F0i8VG0hQM+2KhD3PCn/jUazG0EisL8tbLDChrQQDiHRULjqDRvQMzn1lTO3
xaNXrGhDfcE+OQL9u4wz/07mwkvRzFZqLJWrwQMXWn1VaWay+rH+WuwEIu35gieUoXX1k6jkt+9c
5PxOsC91213E3gXnGxKiES9V7zdPnv9hVdXJJn+4KjhPLYrcJSKxD+FM0Bx1ZsGMzikDODcjJpEm
QAB8kc/aEY9S8Ci0l8gf7lbCXrIb1VqUpJPBQ7Xn+n61jEcvW3loLtB38SIivjom3cBf79tP5eRD
ynOOAaXoEqOvg+TUo1Wt/OfCsl6cDOUJY4w/0mSWAUNjn/NbqvkG9LUfw+eNAlnFFscuviNRI1G1
3W6xs8riuYqR3/me3q4tlGtBmHw2UXfSDM6cMoVblpqon9EiMF7rrwNTBLx6kKD0mN4jhr6XmN6Z
IDEOHe5YyCkQTC39Xtv6P70pngPs6E/ChEQwVP6lw7yrgOAje/BqACnVv0gkj8L+4GG/uPMvxP58
Q7dC5w5YIK1fHUa/CG5IgwsFFtasGdlc49oq7beB4f3cnmHfQWsVQerXJh8cjSroTBQfYlv5m2Lg
MtHFUywYB+M4hUoqyX7DtiPSzl0SV6Q2HQwNVk+zquDJgFKwyF0YcQrwgkSbrsr6ngdDsSrfG2vM
dmlQSVDIzq7xyRYdRXGHG0l2Vo9fIOJb6JCIrOORhBlrqI45w++hZ+SupQxkKvQKgIf7vT35bOL1
M8v1Edz2hIyPCU7P1EJo5rr3y2yllfJKp/HWhEAxCNnMNzAkdbukmk9u0EYmbO7ehUndX5qjeUnH
Y0No6kh4JdMDJMsJYxZbPcweb2tUPfFTfzHFx49uMXsAeMwyMGsIsHUwsxecmInUTEwY9lfdWT/Q
k14J9UwuY4h0GtKH1eiHxiCBx3FM/AH+jNVkgKTJSzlyI1DnNYTKRB8uehebMNQl8gtyX5npG/lZ
h2e3GpPiK3B4m9oK7VieE8I5jOmWdEFAAAXtlWaYy8b7C8p4pw9jvsY+TnOECBDNlQ2LmObHYF4r
UE4vLJvtW9ATv8fwVxMNJrIROx7z27UI2c0LBtcpzFwaBbyUJM3JZZHHtzClCbTk+K8hn3oZs8Xo
BciTOiW8rkhiMhEU4akOEdwkKm3Htl+mOAHpsvr2SccBRxXLLRdLc9OSsoVzD1SMPa/WUL18GAOp
u7PR1o1RMLKyJBgbnSQKo763t3Lgs8e/EORgoMtaSxAtu7g22yuJzCmSMweRAZLzLGhvBnr7mkN3
+T+3Kk0rJMXhBwief+YIXmbEf2RQv4xW6rAQnbZNiO0+Sc1tNWXGG5LNmbGbKyGOhkYDUIZ8W0hL
X/AhPBtsDm9+izoqn8WiJJy466Cz1cEK0DxbqDccAgLSyRR3WzMbtqXkMsQBoAFv1NSr3YYvgwHD
IMy462CbsSOsp49gIDmpZHE+N20xIJzRXwFfWdMddJhK/ZoXGOQJL76V/lRWe1INdpE4J584hPjn
wvvFrAi3hrKAkTvAasA2uGEB2EJCK0mxxQGLa8NnjGe6OSL+5kZmBWIA8WYEcwyTz9CWXcdrgurN
USieJ8Gjg6z34UPVYFJBH9GiD53KYc8RpABRTS90fUu/KX7ICvM3XJXWWvB0LuDylQhMWN8euhD3
Kms51xyQreMzJRCBaaJ8whDSrkI3e/UUO2Otli+aNkfdmTBaAEL9BHp76rRK7L2Girq0QcACdLk0
yIUN3YT3EXQ735Q7hAOKCqy4C826NE53LF00wBXjfb/Wz0UbXy0HvvVA59vmMbChNv/ndP6tys1X
Fnpr34nUskvrD739UHjszYaXoUjqSw8dh2i1wFokGsvlqEirBYVbSDh3/ItLnQut/O5FRrCLzWYe
fy6iOfsrITQc20v8L9PkOjO5JRDuOZQ2/b5aWwWPTFQ49zHMP+MeMlzInhY1LA9S0Y9PneM89QA9
zKg/JJ3JEccgLrXh0zVguiwb3Xw2GS/xnAc/aqCQ/Cq70iMcq/Bf0ZXbPLpWQEyWBKYdNEkTNjIt
nEc0VObudw6flzU6hvqQka5tWz/Y+hPIzoSCjiMLPRsdKjHY34XVf5oivhF3GVGwcinUDUKartOw
SdDK4oT3ZM1z9dwl3WPwuyfojugQbMxDffPWJc29FsFHD54Il0a2cbCW2oFurBWBbw1MEc0C/8rY
4MsQJmgKBoxWZVo4dN2LVmUrgJHct37drURQbLOcc6R0zRcDwLLWkTrSsDIEaWDMFCoGfQPX/FpT
HVULooIlS+xsnRrVViCXxznGTtckfdKugnfzVzq0+SGJXRxsoBDTOXUowjOb47A0bWAokqM29Fls
8MRNFhqignCypeGz/GvwFI/016hLkZowWKrc6UEYM2xXJq+Nqdf7/xg7j+XmsS1Lv0pGjhu34E1F
5R2I3omivDRBkKII780B8PT9Hea91VEdPejBbyR6EDhm77W+5QKeVhP6NZHlA49y68dSbVrASqL8
8JJ38BGbwm73RuaKORtsYJqee4O+91L1lJKVgN5eKiWyyPhpB3IuLRwPzHSs6h+BAfasjVaTyizM
CmhYIPSJ1l3sD2u4Y3M1i+jBljRZ6ix6d0PnzT55rv8xjBYpIj6ozULbdVq7VRA8HnNLXXHaVnMb
0+YM8z34eOTbmRf/lAGMisZch7R+ZlrLUmnyyMXsEnWp5wZ+T4NqXKmkW0Ot3Q9LoMjxTKlErfDb
4aVTNWWD9KK1ZB9VB0paNOxPdddZRizM8ZsirYzwYeoRzaraxEahhNpWb8uF3tT2UicYD9+yRjQS
sDzTfCY3SsybWID61tWdqafNMqrIXNHxaOMGjJDjlBgRdwbTVV+WyYnhfyErisZgvSRa2712zfAL
H+TK/r9jvklfghGCUhDUB2IpCzXHTRAa07wvITu4isslYdg0aruQtYIFHnNq6pXloOwMYuMU9T7U
Du5uGtmbERfRVxIN8iy2Vy5z78qtq/o1trpFPgbbdjqGDuF3EY6DRRLqCQFcMSvkmvS8Wk2oQji1
wVhNaZmF8o/A9XQAwmR1tOSCos1XigLduwiKW6Lrq55+64vRjO9agwVbQxEys3CRI7ZxiBdw04jw
mKWfQ1Ib45xKHyKPra3uHVGb2yB1jsaAnKeJSxwGo7WHCTXvx0RjKGYPQ3c71nR7Wxb2Z5Do7Mis
bKlYWbas9Ppnokq9CzCx7+7/I+qIuc6grQBInrU9L02plSxn6rExSCW73vj0UPSwI83cd4mfRVHT
Zc62s1i7UdNfu0G4H1Uga4Naa3OFmgLSYIBXSGftRdd6NB0r5yUKqFl3uuUx+UUrO1yyGaat4gKE
sMrq1U6bbC6yZNpQMT0pqs2F4GqLEcGFSlYc3dZxWtndtEPIa5H+vPrzj//453/9x8/wn8Fv8VSk
Y1DkzT//i59/ipJsjyBs/68f/7n6LR7P2W9zf9R/3+vvJ/nvH3nQv550fm7P/+OHRQ6rbzx1v/X4
/AtBob2/HC8v7/n/e+Mfv/dnecXh9tef52sWMUQ1bR39tH/+66bN9a8/6Uu41v0T/v0B5Sv862b5
Ef76k9rCufl/POL33LR//amY1j88nsPwVIdR0lEN7c8/xO/9Jsv4h27aDtHvNqZsaMH6n3/kRd2G
PEzT/0Hx2VQ9hjKsiobu/vlHA0jifpv3DxN5ku3plm15GmPZn//+/P/j8P+fr+OPvMueiihvm7/+
tFyDz1P+/T3JT2jzKuiEDNs2HEBoyNjk7T/n5ygPuL/2vyg8u26XBfbMzJt6rhlS/EH3exGY1Tqq
lHofDOan4unHabCHC6DFWZjYW3sslZWC6amcnLmKB/+Zk0VArmKuYII0UbScyOjpdgYGsNggKq20
px6VeZ4uukhviCMlK77xXS5Kny8bYg7DIDUBO4JPYebtVxwG/apVpxtkdX1fxRikDUpjVlNVs5Gy
1aKPlVMLImM+hEaIXMjVKYtZbFwcBFKqb7/GomqpBJbfiKgPmOznpJkkcO2RL3Lt6IgkjTx/cl3y
V+Iqf8/AgC2nevhJKQy7rqZhp++/4jH+jsNw12UNyIxOXZAhg+nWmR57p/4FNoNhsKT+CbW6XpTZ
d2FRMdQVY6A1qz+UtaEtiXOpl6qDIsKAq7W0ogUBUlTOQRPg6h/HXdknhDIzCeNY0dhmT8l7gYet
qa1d0ZfBnvAdUtQS64xl1H8nReaTFCbQBXWwpTJbLUn4oP1emWvGi3Q3UZR8IImAoPmwP7tMbQ+O
1YfPsekc2RtOy9QptWXT+/tJCZVj3jGDgutcB0mdbIt0TWDBuDNd7abdIYCaN+BQgaZPZrg2F4P/
PA7arcS0GmgFJje8BzjSzOjRQAHNNmnwwMq0e7TKhOE4TsUZ8NpVVr1FU0Hn3p8syIYpjtpiX4T1
OuzoqGkq36CLVQn1VTwTIhILT+w8n3J3i0lm8DwEIVnyWZG4frTxl+S6vUCGSyXWHfUFWJ55Q47h
3CuHH9+QqAwrfhFxaa7TNNoPXxax8ARdLTtki9DMXPwaPQoYpNwzglnZ9PTOzvXpkphScQe/cuUa
3dlRVCYKtf2xAEk2IzVKjKYWocB9nRyiNnv0esQ7alSZM2F+syV+d20biw79soe6UZd+6p/KqthY
Q56s4VMatH5Q/6o/8HclGNV824HdTGZdBA1zctmxg5jI8asumKe+MkyW8zTUduPoMHNgIUPtWyqQ
d4ZFP2XvERU7hC4BsufGXkzOhQUX+V0jjm4jE5shQHTQ40ZSbGWe9eWBMp46o+T8Nbld/SAyF+EI
6yk24ddCuKxYbJ8SVP9QOqxEGqJVhl4bl4kfwKhJf+wesowbUdyjm9P3EJAm5KREbqiEa2NeA2yC
s2QarJk5baqUdnPhowEFWaygfHiwB+Vse8MXDYetoOHvV6gNLAzaoB7trxRNO4rqx1Yv7aVqg6vx
1KcRIEAivKOwid+DcwUfjZTWLo8+RY6zVQMuRUcG0ZBdDWSNkh7SORil8G0Qn6ldCOxk6zeo32nd
r0tHXSROWCxESMGnjsmrbdu5K6KHWpnqg8GOm1Dj8+gGZ61Hj6paFTEaTyxqEUEN9cGhS8fyb00c
MR520p1W4SFIExrQo2o+1LmPZbU9RVa5LVDzqH33ARnzkaMbIftUhrkoxufaQcdt2DN1EOXS8ZCr
oZExZkkc9LRG0c+0MUzf3EdhzjxCcSTOL8RU0PCZenoq8CrWar83QRiEAQItFaBDUzvKgjI7ex3U
aXNg/lij1BmZi5vSt70l4odTbqj0SSmbTCLALh7u7Lr70PRgWucFIg8tfnMD9YwbeZhRx5dOHGAV
IdtRuxvWBn5XK1UI3aUc0nugz1JQBjiOES8LLV8nU0kEJM438A7BMmyUTYQWg3QUYLttims1GZ89
Raw1wh5W08Son9t7Ma9qFQ9VZe1dJX2f2Et4JXXF3jeXgwGfUZFDhDPgxYJe5KunuomrpQFfdxF3
216LD0mQh4+Gmb23mvgALvISoE6JsilfhZLyJEO/4ee4U5Jx+Mu3yUWFIMr8sUtG1HiG++EWv0g4
ZsM4laAucPDrSrNOrfp1CNFVIAjZ6TXzTSV0+uZ1gb8vKLd1DWtUWA1jnlnFUtR4TGzTmCcThvFU
mJCpBL1Lon/oSS+yABeNwHYJr1LKRNprxHCxsFAKUO0l4YCuBnvQGBCb7t1ExEdlJDk2ZvUtzGY3
qF6wzPz2NSPqWtO7bK9D25gV8GxQAuUfdgfqwxybE96IYuYZwzXRcVHLVkmv6UwuNdKrSlrnSlg8
gqy/h3ikYBQg3AIZ73NC8CejDeCSlb1Exk91xpmcVd4eh7j31opnzTulIWU8MbYAbbeFEk7LyFal
BX9Z5IqQluyNqwW0FoV1sXJjjebgomdMTZnMrB5N9s2OMsI3ToNpqw7Vq+9o1XLS5mkmKFNRA0do
xNY25tQcXP1Jb8HsK0dRecQfKomxUlyovLn7bFglGR2l+0Sh8AOF5hf0LNV2MPQFyVNHLbPLbHSJ
hKZBHPAc5AdBo+er3CymZc3ah2JzAEGGxnCuiTfaMu+G2xwT5tooF7/ywWWCWUm2wciFhhlvJg32
j+YLseFS88im9aIUuhgG8MJeNhYayoDNrOOw5bRahnt4E5gxKhhy8XTN2N3MgCtnC5tmI8qneurm
gXyk31kpfD7z2JpPtQXzSyDaKT2mhVY0LAaAX6C/eRkQrTDSseFXyfZO8lNdjt9xgAB1yscf1DcP
pl28TGbx40S0Yzr2YITqvTiE6rqxNe89eLt1SjWw7+BgdAMug94cGA4dpGaM6vgA+vg16vbx1JwV
9KCivqCO/ugsyq6ZYbw7qJYqTWLcNXwYKN/OgeuwZ7fFVacDNFOO2PbNnKWHOTI4hYLOjB+eU5sZ
2YuRGFtUZym4ktELL4beIZAS5sjUndcGFiGcOKsxAxM0xYIUkOw7GVE7uhlRarmA3xPixPHJabdN
RJSZILwC/sRMGTPq3vOCvqqiwCJ0B76C0KJ/lVNTS3RqnY7yWBbK0YqrbAFPaZ6pfPQybn6JelbW
0AG3ytCF8zozv1VLeVMjVDMVFgDdHv0ZcSoUisc1keWrtsRlkaJlk5XgJQN5RdEwejF8ih+s84/p
iOMB2U+hQ9plhsM5GT4J4bzBs5MjuSZmxO2iu/ZYOIEUfXdDKaIrDuVY2HMtj7ZqB+8rAaXDzzEm
HwYb75hlqNoaMs/CIaJamyNzaQaGdzhAW4NYpgdP91/MCLtcRly1QY0h6JkvLNi6M5iUybyM2+em
8mnL+ss6UzEFtxT/yCUDUJoug5AjbLqmiQ8kOFbTGndYss50ezOFKJIVk34FrdRYwYTZ6Qjm8Bka
FK/KkdYE3PvW2UDpppWnWhSdhrMPEzWKRDdLI9ZXnriA9SItpifEiz5JQPwShNtsVylVuraNcqvA
0K2dh7B235F2fYDtpVqSF0u1/GWlwiPJgX3Q82xYEC4Pa9iPT6CazAC8IOyXTZK5VBKBMo/pcbLy
bdVw1thSQ2wfkBN9DuEI6jR9yjPIY07JDOu7+ldgUW8kUZWLRzCSGNmTYsaHUU2Jcg/fqyhbkZXX
0C9hUVLA3INVPms0c6vi2KPiBddCtMfChNTW79GzHtN2erOK5CsI9dcx4MMbRG97efXUsL9apQ0V
iIDRzSR5jmo9RhUmc5WmAisjyakI0wD2g01VPKsSpM81cICayAsW/CxKg+/YIoq3TH/1KU/ntf8K
f2k7OpiPoFe1y4j8uwfHbrOXoHNYQIhz7MO4KlRn1kRse6QChM4Zcm/LOtcBV0kUQwKpGkSvcheE
JvbXZX1LJAHC9djq56wuF044UpGvjjFHd+5byB0VfQkEZ1jnxKtrAd00FnI91/tMqz+1jjTiBOid
qkEwrmNthYvoBY4hxhy9LliDoKMCRMACA7uVqQ3FKklK6hFtmJxFUm6nUf1xtTB7zinIj6A3iFgO
8oM6FPaTn1PDAmzDIKKvQ/3NDLLoWPraOkdNsp6UaQ+Fzn7S02Ib++Kpc6t+q9kt0iYyN1wJu3dC
bPD0VlD4RCUG4pRkoRVbLrfSXsG13bQxrxaquswbzosiCR9dqXyti/pSxM5bVvNSxKEv+zwBE6Bt
LYP2ZkyiFZXFNUPp+8SaqIc9B8uGMFGj3epxcCIBlE1HEtJLtzAgYgGONO7iVumhd2OOhO4vdYEJ
PWA8bSNljgkQQoddnIpQci2l2mlc68O2z8zXIah20huUO/bCs/KnWM2uSt489WDDF5QK4SDm5x65
7EON9ERMxkGY5FXA12QObmkLWDUeZeG0T8bYnuGdnDTdfMajsaNDjHWxhImmPYOkhEofJHDyOeVZ
u5jGoq+6xzjvT3hsYGgh/9aOWZ1+oogCPdcmO51uFbMIGdUFJz8so0gQAsHIdaAaWs4as704CCz9
ilQQa1xlmYWnvD9MaLh1DkuCwnxgOtM6GlO5rywLlM6dUvxW9SiLoAtLtog5aO9VaXGJg+hoRmZZ
Bl0agzBcogtlgG5Gd3jqXhsnOYXmkMwSE4iVEOpcSfFXsI9mND6JrDxFfrdrqhYYR0KwazK8VYW+
FTb1uRDPS+eHhzQaygeWl7CLzF+qMVyIlvHhKlQIkw5dcyvCpVqzIQGRgXfZZ8+ThOFHkmNi6t03
LiWMTpPy1mW9TdMD9iio506VvJ54XCumcezb7MMck3VXUSYO1VvWW2Jmp+3Jc0bYbFyhSVSeiMxA
NF7toBW/sVfLZJAeWVNQi2P2kEr9KiiBsvH1UamQIDQ1+QI05LzUBjxIDvNGhjlFWMduSs+dR6Vj
tBdq3b3GDDa5QQU6ydOTaTnh3NSUBtyZh8qKkY9pz5xKYgmDDSP8h/VphigK3Dx7LqzKnsVAlsgT
QSFpmE9W4Cx7qXFRrSmegZpgD6vvu855I7HxCPCjHvqDTrdSjiJZPX00KXoFcCbLGuDzDEoCsC4b
zlhkXQPFOvQ1BAPVe3aa8gBIg/DC0VdnVjWR/OeyVfIeCX0DFMauNWRIqUHeoVBzVgOAOxUpU5Xo
0LXoIOaGIF2iCbfwlkRRLBjMoYvmtIkEszuF8V0saH/ZrbotdSSIPbkXk+ULGlnjIwr2pSXPMEQ0
S9tK52lOzdTnmskc+rYIJq2RoxH3tzqrrvStDqoCRawu+lOBnFWlSsPZYyk318ROM/TAVUusLPat
gmszJwKByjsZ8k4OYd0DotKtC917A4MDkqBcGlpPPdvZt+XwyFD6k3Slt016rPnN4GybSmyBnZQz
o/M3CGOeEgt5WhUYL56LeaJ/NnTKwa7KN6V0rG8ygQ3MzkawefA0ttXEDJQ3p8DzrRl415PT6hnp
L+m+BPOtcpBdpkMkFcpsamNWhtCcAOScFZgGyHYIBW4Rb9XUOPwKz003yqyv4l0IjJld+o5stefY
yzYGVUKmRNRcxII1FnnkiFM/MfUR4Tw91Nn0HNXNhY63N6MIsCwj+qZWtQob8y0HFjgXjN4oAPUX
b8IoGBLx5Gsm3ho/OhWOsjdaZOoXe7RvdHv4Yv3N4EN1offP+V2dyKrxkNsGHz3J11P+PIp+DwX2
TTFpdg9YXZKYIrlnHfSy/SiC7MXyceN647CpfZZ6fvmWZSFI6A7GmQHQnJAFE888HR/DRnMpsAd0
frSb0vxNgcMHFK055HWJYFgJDkUOecz3x92o1MmiiaxPqImYD2uEiSFEehg7+85tHht/8F/cXidi
DelSQ649OejNsixYjsKZW+l5uPKE1mxFoxJIFhLK5qAGspCmxDErXApjMy8dsC8U9FwxXmJ2fzPj
8TXxLMRG+ARGp0a9H4o3LLCcDrZzQNC4H8ZuHw10A7UQhkM2DScnh/8Cmgu8Q08R4GXAJjIbFJ7S
VRE1x8TxeBmnbRCn5yS22AUbNPoswikIlEfdUiHgzg2LXR0EIKMPDswvlGe4gMzkB0LrKiOUxcMN
qkelhwy782RTY5nmLD3DUxVrKABH+nOes1alha1FPzXWZwUo2wOsXVm743RNbPYs+qK2wf301q/j
EaZI78fvRmXeoEN/CMsORXcyJgt8mmgdbVAjExZWMX3T2SgWpv8TNughY6WjPFSOr4pP5if2tLlj
68rMHDFOQaV6FHZFojAhUxoeAZIDJ7y7wUKhWQd5QmysvkwWnd3RHiKChSy2cdZODu0WFXoV6uba
TOeoddmLy+cpGo5i3vOIXn3NJBVIN7KOMfeDbTFB1Imxz9LxbMPYRPUnwEM88a1x96qTSzLkmPID
Nf2OCqjBrgcZY9eV3x5vZw7B74HtM6A4BUMr1orT/ZVqpNbMOiCQQ+oDY6ju7s9Rug04DBwwGO2b
mTOa6/uTkDdy0DxKCgWEOZQmVGSUeD4Ii0DZLHsOCsZUP6WfLKq1LT4F+dr4Z4O9bg+fDgDKB61z
7PmoP95fO7SnHyVFyOOEOSGUDDIO6shqkNeuq1zu94Go4VBhoqoJ+tcYi7f721NBBQBTgYijggcK
3fTJHiOfzqq6LFUxzqpeWZQmYtouIeSerQAKRtnA7vWN4jissJvoBxDbY6TAt1dyqAaZDHCZ7GBY
GKOOtinAzNHIECYHUrgYO4ukuVpf+YHYZ204bzQKReRQHwNUnvD7glfTc96VlCgKLcW/otjOL80J
8MJYilS9hdE9IJCoWKUBRaCRbKPqN5E1AcIoVec49LQvHZ8loStai8GkWqKDWbOxdD/GPt4g9V1O
Md4XB2r4pu2JUlegk3aUIW0ktnPPtujSpTtdqx+HqjXmkRc/lXZ68gOVBZUPvUZXlHE7KLW20ifx
aMUSizbAsfE6wLux8dQoEUFemmLCHuvpXUDQjnK3XU+d3hrNnhAPDc9awaa5KGT8cOu/Mchj85hA
i5ksIdjXAbdGV/jYjYTtWoGY1b/jsC9d/91qKIqDMvguPRdZsYpCpwAQRxmESolqGLs0sjHZ0y6e
GRolQAeg0byhBj3vMmuNcLGcEaEwPPQdkA6nyH+QWr2xXQhmeQS6Qs+7bzsJlUMTGWsH8/Smb4xX
p+gVhAoiR9IzfSDKCFewfb4ck3VaVSRi0yrUwDPl4DUcXsqPmKuUalOJ7Cvxy3Rpp6O+dTL3hkaT
QbWKvvoYjpzdKxeqFMYc3uHWicd8x37MOHZMgV0mPpTcBT6PCRc7FVHDoUgXzJVb3H4WzvRIXyiK
cU6M8tD1bBZYecE1RiVqZOb0kRikbcaQbcKhWtIr/ep0GfQdtQez7ymoEScCLJYquaoKdtxFxmZ7
gLYFUXZehuabMdZHn97+Kqnq2RRE73oKVNoXJcJ8ND0OMxXadyCgLZvI7rPx4E7oqZ9u6TzAF667
dVtyUwWtFjxW/zFU/pLwebr15qgsBqe7YbVEv0/i5dIY3Gke8g1ZmrspiDG3zQKTk1+BRLHaDTqI
vHKyWWZotyC0tB2iK1bzA90VZ1CX7kilpjPiZKM7GmtoXn5AtvOYdRC9bFuYMy2Rabxj/2mSTjsn
x0RjaEWFJNxwWzr6qfQT5iZkcJYOlVY0hGR2xZIswG3o+848UIidzzXCfGvFerXH5ClHO1wpxpUA
hIv809X2WwQsfhhZT+aXpprOQjRPkjaNU/qslPQDnHK6mSE5abADA31803rlpynGK1yqCx17xYy+
y9S+UMufp2Wy72yuhaA1Vn4Sb1UreE5IXU/08Tq5085ugrkZMj/y19mC06gxwWqR9dXxyvArv7p0
kUXFpTWVHwxCX0CqtuxqVkaXXuqaKqHQ8y/SQJrR+SpS9Yqv/suLvCWMrm3U998G780OMRSU+zrJ
N50aXtu0vyoL0XW3ujNIvqHHnww3u+puEwx6xFXKp1as3da42pV859Z4zvLiUWcEh0J29YVxSQvt
ambTucsZZJqzaUNf5w0Vbvwm9cnjeNKh6Be9+2XfHIRsg36tnWHbDcXs/qaz3mdZijFlnHNh/sgP
qFjmV2x5X9G0aoLoqouNYpZfQ5ZehJ9fMKivY6FA7lF+M7+4kGnmeOGZzf610dkexawdtLR+kr/o
UgvVVbMUWXzFj4o+r4qvDBa/sfbUGO1b2GIWoY8KXeNqT+VvIMRN757DPv/I+JVGj6HjobodPjpF
AUOhfE7dGFNccFUq/Vp4vJ5nBrx5Q0qzwDOP3/JgyAOjVsOXWmHMHW5+UPwqmfITe2w4oJTmlfKD
uHOXFfpcnl7TON3yPr2omb0fUFLI+8tj7Y/GNUDYFyXVS914P0ZeXKwKcs8yAJpiJy0rVp69LD7s
4OpE6cVuup/MthaOEx/crLz427wobvI7aUa4q76zMmnMUz/HkyD/05nJe98chhaKqvwddwwA2cTt
q5I48JgM2uOd9oTdHSRJu0mtmM1Mht/D+5VfpNXkJzXgtjC8f4ba0K8Ruwu9C09dzfN7us5xNV4t
VhqjO13twboKTdxEG++jAIlYOezCBjMBnlJPqqy0KrvIL84jvDhVpqOa+2f4E4o33lABXQxXuwp1
OlcdqSmF82gPxWWiQPIQ5/pZdCOVh5x4F+2aqbw6AWrkv7FXs9KLk9sv4Pep1LGKNYq9B/DFia1n
w+RzmqzmMr/+DAGIoSm/ikBA7iJHg8i38aXPz8043Bhu+YJr9wcwGWXE7sl1yl2PGZrB9ZIONAU6
1/9pIu41kWvGBHVIzfwXMdxN/tFI4UQZvA+ipaiab/krxRmuDtdWItgB0qjFu3hTB/WKYh3F/dTd
mmqVzjybvkpJ4c3Th2tvRWcv3N2PwcDJN47exdfAwFrvsMypgWvH+0XgtcNZD/Rbn/KN6Oaleh/p
HFpBeJTns9JZX5HNw4nZvrpCPTUtjgOv/FHLAtCbdu4T7RrTiY28+jD5zlrqClSuTG/kJB6WdtC+
m564qX15UQwagSEC2W66Ka190Rm8aEPstfojB/OTu+rVFPmFBeVN9NElECj6k2KVljpwJiqFE87r
up/AElrLsi62kcL7MjgNcLCTA61fy+gcF9OpCk7txOUIZ0e+O1C5r2V+wLtKB/1sM0ykSnLBwHOV
F04VlK8Z+VjyWpRvSr7vscDhU1jzHPmCkG71fnA3ZYWXhGgMA7Czzj5PDgBap19FzdXQga/2+7dS
OfeO9TUl9DMyujl/jwv39wn54zU13+VbdfGmWWO6iEYK79zH48gPjfdIkgJ4WgY1xouYcswU1Ccl
pHcZcq2lKGuQbBONeg1AwdTa2WeY0HX1qkN2DYc3+d+0dT6C+GjJEbjw/Z9JGa5mhfVnLJ5VTdbx
mHtMfSdPKXk7Kwmu7MYGmZK9yF/cz9wuxN9l2V99v3EM71fApdG0giATeb7Ss8OyQqRZtNB49vtL
yTeVeNWHSj/EHM/Y+ufe4B51R73Km2yGm4bDnbQ7NdI/5X9LyuKw1GvmP/kII5h+87eME0Del0je
a08CA1zUrZNGV+I+6yL9Tpg+VCamglkSC9qcGKAdKa0XpR6vBt9eSAKcqOK1xmk1cXYqpOcFVfQq
3+ZYMhz6TIZ9tcDrv5UXPqGXeBnT71hZBv10Zgjg03S3KkT0qKEelxeSvO700Xw0cxsnivk+hde8
MKgADDfX4vKzulsw8SnptnZJ+toG+lWOSfh2r2kdXHFS1XyBxVhcCCm52b4JwwAGErL/iVW1tqnT
+Ob03U1Ty+8h31eO9yJ//Hvc4At13GKvIJ1Tev9FN6OrPB10WAM6Wh9O/M6qbgcyeW4wOS5ylhNu
+YuEEB+x8pxzcpqNuMWhumqyclN40znIyt9RSi3D5rUTxaVMLVSK4aYLySAYCaUnY0qNrQGnyNwY
xhrTOH+1Y7Zmgrvm07BCXqzP/QTVecDmhFZss6qqbEPli1A5B0IFrgAEDhCLlPqjBF9U5eImz+r7
YOOkzgVUGid90D2PnvGhdvF93lS4BpxkulmCaADKUZZWvyUVOu3a/3FSVixNn21CU1/JOTSkC/5A
fs2VUMv95MfLoBEvclbsyER4qEsyiuvwcF+NjcErtF7kSs7aU4N1yMpgYsFGpnw8VPJMW08x6+h/
XfhNO15bN9gPlIJgFPwkavDsMYTIYaRKx10G/1i13J8xN5/ygcUD95mEdi4yj/nEXbWc2vK+93Xh
KM75Uq6kysq+FGZ0kcPlKBZO89GW9atcAMjBxotb8iuxqsq2THm4f1g5O4YTqgSDNFJoyHTUnuUq
Q9emKwncrNcAhYOWlAdD/pELErm+bDctOEqgwBs5UslxxOO3+G5fRqwicrSSw6R8hPzXami/AnKm
rUaEMPdjbjbIH3wwUKA7YNVic7rJoyjXCz1SO6+jPwXY0ksu90VeLweKikkLKBXvyGfWMeRVk8hZ
KXOHD/aDSvXSTmAduAhrRp37YrFvou/+w5qkRFfPGScnLtTgGZXSt6vtPCP61JSdXBhFPisb1sdV
2N9e9QLDOAOG/KU80FphfZjuXusf0b9/0v9kJdndF1ByXC/04bWgyWyglGcp8u+3LCcYC+kOAXXB
s+rmh4mWniHYCCcy45b3bevdC3IPjMA2ct5ynMeSE0V98yqXwYE7XNldIFGLZoVACsCY1crlFNNK
oBuXIZ+OZBM/yJW9XOGbvnsJGg7hcMuVOUDok1zvy1um0L6IMaPSCBKKU5Sd9X2F7BHY4np7eaai
zL1vD8rJ3DPtcJq21DS0rfx96zffA88qjwTtO9PrPoeG0VweHYygpwSJm3xzRZM8FQWA/oRTm/tm
Xkjs4XjFMvZNSW2acNorxkHeJB8q5BZ86N1H7NzyKQrdoiTeS9buFRfShQzfTQegT87dvtikvHmv
7Y9RGV3lqlvOoiPIttDLVkYpz5q/l/y2rLJ3LNQYw4kExWQ+Em2kHhxKxI0OQXVin819ayV6Nsfo
YuMyY79z31vJzVSWfAzd7n4u+tpZPnNLOTGHVylnebkVG838Sy9I/gyqg3zYvy8tv/sxev9dXuHy
ro3T7KcJbz7btMFpPunwaq12pUM+w19+aF05DIXX0bB2WCaoijPSIBVXLOvdLSdIlVRUWZmmPGao
42VWxWD4JaTYYAP4Chvg/f6QagyWQm92o80uwfx7oTASsJSY6bNcOPiVdV9CuxHphiyLtIjLrojk
NCIXw63qPWhlfJKrbKG8tKn/Lvcd9E53XZndx8D7olwu3PmyPr34+X5xc4FPbnBfYHfFakj0xxT2
t5wU5K+rqcZifpCrarkES/D3ApBJ9WMfl9+68ij3Fk3DM+Z8aOHVL4n1JQqCaeSD5Zqc5t5zB3Sq
QogA8U/+muCza9OrLz3GG/kWUP9yCTHryDG+KieGTRAT2rqlxGx60TWpWfMw8WRN+JnpX33Ozosf
B/6FQ4dXqCIyHiOCD6YDO+QO2MC1AWDxgKfsaqTjY5Alczm1ykVTUOvPLlON0JhemMEG472toAWE
fDh2bgYjZV/2y67Ut3J8k0frPnWoBawFr1rAiKHexNcz2DonUPgKkuZGY+ia19pez11IrM23vNjk
xSgvJrnd7WlUaFn/UY/6Eb7MDAfgDeX/b58xEIrusxq29xGDPhebFPbIctjDSoyW+tvp/zdH57Hc
OLIF0S9CBLzZkqCnLOU3FVK3GgUPVMF//RzMYt7Mi1CrJcLUNZkneSB97xD2zvH/d0yfGAfMEYA2
+eL1C9cX1fqo4ph7ziEZrw/M2tivN2ZI6Kk/6svaKq0/6VrktvYdWw3A/PQmTa4+/7+Rpqrc0uI8
r7/w2oD9f08J/Wbo8W39Rus31NNwnqCD/t9Zr3OBrLORl8brn8lmbgB/zv5KeWi66tvZr7fQemys
l3g9aCJP7TJNbUI9UibLT6N36wVZL8R60f+vf7gKPqpO7V/mwLj830TMdf2Zg70J8TD/34UHzRUu
0E4n3t9opjkbsi8rY3W63gquILwCG0buun/XKr/lrlr//qU7tT5ZAjzN69m8vk8DfXNtZNa8D9cP
MHXt98n57urxu9PWd+rFBciCta1e2+W1zS6Rd0V+cC3/b8Y6RfCgQ3RB9ZNS0SF6P3UmLzDe+RFH
3P9XanI5AOziunh3omK96pHPzJm2fs167Kz/nqeDU0efAcWhQDKm5XBG1vyHEcB38rveJojZaQcd
iuVi/qv4QZO8Y/Fvb8lXOFb98Pf/WqJG17Ko8dvEjWyKt/Vl3TbGW+7d1v90rNE4WTp8Vx7rSCv6
01cm23KwOHb20SKx3oYN9EQM3GUd5qdxQD60cBna0d31IXq8Bo7N1mvEx9Q178i9GXlaA8mRonx0
FIN74lasDbST/8sRZqXJeDEj/DqTXI44+TFx9g38dqs4BwrCpJhAzTvJJwTyi7Hw59k6kb7mg2yr
yx9iMk/MzT+cWaJBzO0Khf5hafxn8i3pxC3kSgp0mYrKvcM07iDb4KULOZeoQettWkSv+aSAySTT
9xh6Scwe32elYzXnMjj2o45uMhrJNxXTq2faTCJrcm+Z0etrg8jzImvGZwzhEiaD2BpJ6Eh3s1Es
X+OcsGCqGS1QfOwTq25jL5sffKdXuzRNsthEQYiKOOM9IAasgP7I956AwStCRes5d2Equ39RMb34
JQmSiQJBjmIrKMitH0f53XQMWQttneZmRl0nNQkdns2k05vvzNZ6DStlbPNl+lEdL30PVNimQ2FP
w9HIrW+OrEMWpCEW0H8w6Hya0gTn60RwK23HIN3PAdTopmSvTKV7yho0zwn0eBySw4XVVQPCmPg6
xJR3md8mMV6xiJzx2EVZZfZTuEsEdO2KZQteVae2hi29NEoDNV3m0GvRHvL5VAjVt3lryX1ZzkzZ
kWx2wYeZRcPO1tl7y35k68ZM6N9ciIEI+5oWNF/7vgzssDBTY3S3jkOLW2wCYZ87wSMavc8pcdWm
KlbMnvMP+PxRO8Ehb5DQVFb0lFMQgPD7hajAvRIwZEHQFDdV95YG5mraS3YZlEwyoctftEaPpgDO
7aX3fMNs29Lp5/ljKOsnFns8NR7hWaEmT8etn/1AwHhz1JH9hhvT6AQny+5eoeWIbTHpNxPtOqmf
xrYeAlAIEpZ677Exq/vp4uhgVRSx7UmmGQjvnzCy7pjYmqcJTdce+d8ZwzhIJwnOMwOgYr5MxGxv
2DGzVUcs5yekk9rZXeq39saYNapNIBSbzp73vRF+dFko2UMSV1bCZ0hDDyO2P0DdPOSV2W/SWV+g
8UNINwsWF4zpQy97LQU44mxBF8D05OR08r0r9MBl6iHk1tMpCxzufM2wVSw75NvDGa9yJXz5UrBK
yZWBXs0JgLIz4kAbrP/kS/cOoO9oJEN49qyu3knY1aQIbhqLSUvrEjjHuvFi9fxqPI7k4a164+Wr
mvOGWPpJ7wp0PQDU/DuBPaLW1rvHygm3TISPfiZvz4Z2hRC0UfZDlGLotZjvyCx/r54mDwemkiYx
pExjxEx6pux90uXd4Dyv+UNNTeFRhiTsqPyELqw6zw7mv6qiSwwJ3vTCLjgMlj7mIgsPEYrlbW7a
2OJJSAnSHixUoO6SKkf3Xle/eZ995X35luuF+6NEae9O1X7U7CAjtv6D3QRnp63OKBZWWNF+sgL6
BHsm156tetw3DXKOWYzHxo1uw/zst5F3DhUNP+Z++1iE4sc3zfmouOmCvnyBANmf3SQ69qrLLmnS
Dqjtsktdb4vFHWi3sUQgN/pA8P5R3BjrFTuVY+cIQvY05AXBw+xf1tf9wNAobUk0GcAb8qDDfTZ8
3HjLsh+ASaHJYJe7BkUoSUZr/8vPfTCbGVKZo9DLNwgqp1K9sHeLtoVC3ToNsTLCkIUTaLGOYN5r
0xFWQp+MbOTgdhGfI8n1qEAmhDyLE4cMoJY8dsb2OVGEe9Q+4GfI6KQXGd1JC/1bEjy58cf2T9si
pkpuc+Xd56FJ4TKe1noEmTql0QLCNNizDqGxYLrnDOXPOl0OnRcCUKb8bR0b/1/OrHXmUJjHKClO
wxD8rIXIOvRY58sGGlsK4H5maWAf1r657+q31jzrxma5FFzWxmb2o690Ht4K5i5ZFtxb5kuvwus0
imcX9d/eD/rrUv6LdJbdDc5ww/SC/SuT3q5HUuDZ5XnxHZ4scPWXGUGOYJ/MG5g18oL19IDP3StB
ymS19+RbyGW5eoTk+BfggvUdAvQzGYNylaK/ESF/RKFQrm6WgKlaznZpxc7XzX7x9RO6OvMUjF/D
wsKmRWMRJP0hE/rqBCQVem16F4m82416/kU2nsQFxJhtm+u/mbMGFhUECFc5/Dld1no3uiCi/BR3
yeQKqJskdzgtAxQgBmNI3tLEZYaal59SZ3laTIU23RicLe+tfeKhEbDR0JCjtLDr7w7t7PMfjKLY
YM+EGYKJGIjP3Y1g2oixoI4OLVvuk/40dVm2tzPvUyFTBhmEHGLBlZK1h6nhzNKrPI4WatNh7N6F
XB6KHSKJhgRZWYoXf/b4rBrQAsH412jQIyaZfp8l6kC9KnNrGLJpEsHqZbuXRvj6XSv7sGUpMduA
Azai85I0F5P3UJq9rq8riHIf66WGf4ukjym86oeXIWtRgBOmYIUt+a2teqkmETDnB7BV1tHJ4U21
qceHTjdIl+owNiznf7FKGaf8VW0THPNU9hhI8Pf3nWPEeRfIHYiSU9GGOpZrGJUhrHfsVxnS1vm9
cIHAeoYdxIt57Ri2HmTj3kUuM7VuGJ6Ro/wLgcvsna5FUiMIZl+QjDVetJ0c1ClzUI3xopfnfgLD
RV4lt6PyYq3blegzwGtfDD5h3OtOmnziTHhqddHvSLIIsbgMcMXkrQ+RORc+al371ppaM+6DOaCT
Fo861wlf5NaWQbrzbJwH/OKPkDGvogLggTsEbuhAwgTpqzBYakjYJoXYIg+G4wnYLxBZEgu5gemW
AGLgxTkJv2lE1GTfEWURwLzEkpMgCTCO1Wx/Yekma9shzMwK1j1Zt5AqsECXEbmB/4GIPvJn+TvJ
8+JBk0w0792WrErdAoIZfetYG8JgwkE0wrhcYDW8GcJ7DMYhj0eTtXnEx9UH9rOwpjTO+/6HUKBn
QwiFuWhVtdn6m20nnFNRkZ2Xc/12c2ngzhG70cAo2nJuQco6FR2o0Np8DRbU+a1K6rgnWHLMQWOs
6jvbJoEsSKbHwHfeswR6Iz9tsPV8NP9KTMhUEva9sAcyBeW1bOcPN5uMvdN4FzzAaw4nVPrUa7bC
ZoDqh+390oSfkc3fTvH6v18+7+szVxchfLkEJ9c2z2NSDTwWpRGDQoGdil9zj5A1jHPAGQ0Pkhl1
NxRWEyqsaXlWwjw5hfVYdf7wjBz0z4LG+DR49V9whdJAFJi0YjnwUge3mUCpUw5BJBJ/XhIURzUZ
hMurLKZaGJuLxkrKV2/KCm5YGlBIDNUhxXygEkKgR6Mu9qaJ9wViZnuKzhC/bo0N8q6YR/DlPPzA
MQ21TzpywbBsod0ke87AftYN8iX3vONIsRR7BiMrMw3OQoQrd2w9RMcPY2hOS0opkqmQd9eqFswJ
pmqIkoA6tWnSKZ6m+S2BnJUFmB+WxD54eEoLES5bkIbvYDkG5Dv5o+YTjEuHepX9XbxM17nqLDjw
6BDC9b4zaZScis1iRLK2NWEyBBHvDEghyDiW+3k4ecaEhOwyN6TuZUCkTOl0hyYMtrm2l/2cGby4
RrxC5kiBoUAQZUNxFhjfAn+Nl0RCVZuXASIGRpM3IWUTm4+BVmqXp1RhWd/uxpbnewRQIdhV7bsp
Bfqy6s1BjM1TcZ3K/K+0QWx07DgGZqaGyro4iaTaW76vOQ0KtSNPsGa56bH9HZJdA+9oU7Y9UyB8
i6VPll6l9QIvXaAhsgo0akoX9ANBsnXbVTfTSwytKcfFHhUsHXRwb5vRW0k7veHTuXREdplJ4G8j
T+Z86DUSNMPKYgcFI6mFfnHv9NFN1dYp7Yo/ox/O27Ab3mbSd5pkQnmGbY64xxTsWRZ4e2ew1U6V
8BhMKh+imtiTK23sSuQewtGvnuu9gSP7WOtyDdSKiEnnMbPke+ZZ+yaDzZz6GdVwSHaMf5Czr3dT
DfA4G7EHDOLONX7Tru5iK8N40liM44LxeZbBj8r5HPP0T2r5NoL3c2DTCGXaumEEunKsvCI1ekxY
0w5oH4TmBZw+Gcgx0f45/4Scjk3lcW7k9wGEKE5f461sJ3PXDsnzXAVAz3tBBkiFwRwSV5XX5KP3
zpMzRWuShEYrnKM2LAiyBbv41+LPA3HK+azynWvMFzAorI6F92tCfdwmxAbUkcBm3essFun0lnbO
LbNA6PkYbDOX0I9WG+x4hEDZAMdDhoxOo+HeR30zK+efofFFBTVBOB0dK6Aiz43zyLwHwrPjd7tP
HcvbmBXbv0JmWIimNnai6beKwmcoZe2m00Nwdi2+uHL2NpDiZFcjV5CZ/o5ayMiZWC6o/picu2Tl
mmFqbFVC1HRvYNDOAhvhPioM1+qOjmk+OEbFX926t6zRh96OjqOc7k3noSu3jW9/e7751xy5rCSn
cye1YPP+FA3wjGIcTn1RwuXxTlgNxDEiFkinOZOQjmVXlyVnE7I8p6W/UblLW8IaA0KoM+/AAdg8
wz+BX3+FoGZ93oWxG+AIzhB3zbRELe4n3yZPMW9bhBmq/wLOzEFrEu+IvGKdYbxNbXAfDv5OINDd
NUP7zgzpzs2vtB9bRF3A5xD5+VyWSXZnUWXPZeRxSqIl7duSz9USv01h447oX92wetZDzT1gDe/W
wpLFfZ77Yj6JPvnjEAkc2sVKIpvuKPaPY4mki+L3PKwTQiMU1mHI5IeZxAt5FWfZmjdnFNfBA8rr
aomjw3kkSAgwAUvbPCeHzvNvmc5+G79XcWFB6rYRr/cqr5Emzte5qZ5T69cJ5gEVDCMqo3PxgFkd
lB1ZXQ1CvOeWEKBIR4e68xDdT3xhAcDQSrhQFoygRNvAbeoQpqUg98M7pQx9NvAbuAsq73U2qRpn
jL0xMogQBhOZEKlk3GGzP+zpal0uAhwJtXWRS2wCtImEQvZ7AOBfqUVmTFPmyC/n58oPb1PSKCYX
9k2F8k5k/VfRqX6fIaSvGjfcVfUhMikj83l1n+Tfjcb13KzWhhXrJ/wrDmhaLJfMA0TzL2Yb/Jkh
fE/eRSBiwcnHWdZYF9vssJUYvFiBE5RIJUGq1824sRRBr3Jg892bvE3NvasnA0P/AGQLFzza6nzf
gm3YkNS+zP5dr3qsZgHlZyC7J2XQ1gSudT+nim11PYzAnsiCG8bxqakw5qTQbva+BVWnG9NjwDBg
wPFyDihq6j4bt4ug5AhH761Uw+NAY7KZEpptJ7dRwnnLvsYcZy9y3go/fSqZp3SR/enWIfZqkxT0
dqYTM/zm2U/yY9svjy6YrqaNRFw34LZXaFmYAdO3uvQTcw2ztaHipKiwueptMjhne+nv2KdweyDM
wdSfvSWhsSdz+xyNGWctrdvUzXt0zioa2adLIpO1MpKNWatviBYYWUEfYlzHnz4GBmXbxMwp5U7D
AboboTnnLXGcOdpGFLqYGbOJcY76dQqcr2ZC9gGZt5t2fvOYM23Npou2Sg8fImy8u75DUVgg9fSX
hce0KD89vbxjtCJvTvGUlQVCaelRanUuEzAeYdawY6+epmW4OMSO0IaE1VNEdMeWrAbcpflaM8M3
Hmd/jomhbsgDBbraBFzpZOn+kdF7CeQgd0s+v1acZPuInFrHy2A8t9NTPwnrPKxqmrkV//yGaG9V
SmIJK/YuidyooRlj1o5YXiqFUc84EW+mt40NWNXVeqdnuiVCTiay1VdEvzUNfB5q2Amqtl5E3qGs
vddyqh4dwJTIoAeaB8+EW2iKj2HARdR44OtbDLUcfUG5n/fV6JpbMGzvjVPf4cmitknUX41no3On
BO8ww01EeuBHq+mww332GPbROTIiyOfmhnmMgXMrvHV2qxiKZHtYpV4c8G6Gf9BwmiQ43KqeSAU2
DFWAMcXz2QuZy9No42ZfclxRJEkZtdrboLHI0J7QyxMMECSkQOXkP9O9PQlGuEaBCya0y3vDqU8G
C8FNBVsX+BUnoWqNFRRfdcDCMtgNkAYTRuIxnpKbP3H49waJMEW93IrWCskD48cfh+2IjmlXRSPP
o0y4I/X0MZY9wTR5e8ltS13CynjE0P/S+pYCJYBKB4qAa5Kc4MBg0y4RHPaDx2AVHbrzUAUB1p6m
2HWTJPe0zwxYt/wSUU9ILC8uNBarybG7M5YOB4LIbLCeOGQWl8DslGOEWWjieZ8Bn0ScqOBnIhzn
2rvXNCWQkkwc++jAMuzYBMZwdaihgf3SD00BsS8M6caiaXcq/adyhl2MI4Fdmz4mZYPEwOQgbF41
bDU+BrdVmLAoqVU2XUNGswdRke9WKliQ+aBjJRFuk1pWnFNsTD6+jSNO0YdxNkFAE/qCCzps/ZUY
J8+hh1VlnrJoG4bt2Qqzb9+mww3c/LuNSh1PNrE8eWUDjuyBZpezWx8ChitYVoeLB+h3Btwbz0GR
73K7INnihK/4A6mredf71cluzWd7wflFSw8VIK1eRx2e6HK8PJiPQqpLYyKRtUT+bcwkAmQzv5tw
rdj2mTK6BsohEr75kw7/A8/1gEeAI3AhpIq4dHEgZPFfNiW7AbohNm13n8vh0az1g4QOA6WfzW4G
g5k+DIf4mCx7xOm04zyKFN3sHbtTlZl09SZmq/9Tp6aRsZqbhl9Tov7l/fgHyOOrFDWGAg0R1LB0
HNghK1kcw1jol23tdFuW4ILxFxRdP4uc2B4Oc2uiz9fue6S9p8gjXS5i5u30BsMcE+WNEX4h3cU3
s6BuBH1jkqq3eDN9bj5CNuYFU5eTE5enBas+GX2sDkIJ+YhSox5mUP0iNY5q9k+diwuUqLcH8sGJ
qimgeTbYF7aBX32N0xQdle1eW0g6JJt2d4ygd12kjE0RmFca7IskF3Wz5Nglh1cfp8i2tJPqWHFU
U56lSOTM14WZdexI1hhiVLtkFFzumc4daPvWGDpn20deyTKQBBOElrR36MjZ9XY334cwl4sH3Tgw
hN3mHM4Rka8uIZLOZMc9a6nGT/d6WR4XrRmqg8kZfOjhRTOCiM/hCrWrsK1v4yyLxF7g2wZjTWlt
YCW3GvF3yZt6j2D1uNj131Izs2tnJwUIyuUwDSxrqKrutCzmHdrOs1wEx0Nf7kJ3eXCLwcRUKe8a
TmdgHnHf55fOApSsQespi82/rs+hoJZJSxRUiVW6VHyMI0iw2IX44Glfm3OeBTygFMmhULi+cVpz
jLTbZu4OHcf7vlzC4trP3cnnW0Bjpi2I7juCjZqEFAllNA+EhvBTmZRv7YhzOtJ/I6Z0Bzky1SYT
ndIsdmdANJaSL6BxW9o2p91bDfeUD3MNW2B3dgkupDC+OKr/U0S5PDLhgAtu1AfG0hfQCed65uSN
Rs5HO5TfeDXueI8BCuoesmqpz1UywBnmw+gR0wxAIyHLjQOxyP8qVGob5Uff5Rg+eKqi4vK6I7aS
e58YOX5mB25URObmqWSPEQiTqqJvGQ4CPkc2ek5x2O8HnWDjyJ1d1+XiGi2g6HUCHddg4+JV7Zrl
XZ8Bcr6WMrU+Ld50MR5Y+KP2fhrhr/pdfy/K6qmjZ99FM5XxELjUP2BjiQC78i4riKNjctNmy405
9xPzJidm8XmTtojiJCzfrJS3r20wbVSSYpf4KvjiH6jKtp23VLGsp/tynBwsuYyePBUF8QgfaW6f
A48ViWcUd4m7xuh0wKfDbeFYABJ9E6TznF2LOiIizBfQzmb3x50DfIyaOdWSaif2UIwAE8sdemVO
4nzozpEXPvadd28L3uHl4r0CFCdvLMGparb2ZfCiu1CXrxT4vAvThB+Z5qfy4A4L3S2bUGf/kmH1
c6WEZJL28EZ66ZbeBGwxd+FWAXuSSXVbrBQSRjO+9DUwrdKiWySFzxCPFqndapEEIwzWWznYzE6G
z7Qn3g7r2OhMv944ewg3WfRg0AiM6go/8eABytq4TTEhTatOqg73KrDqXVsCVScSuN96E7dX7ucP
k01Qn8gLkPC1+qgMBMfNQpfQNdjkvVy1QAV5sonAgNxBr0sRMRGNjU/3YlM00kyr8QKr5XO2/vF6
O0dRj6GpJIWuxTyeFmm6x3L7BKXNAYtT8ZwAzMG6SrFeJ395MycHl4Mw9iIsdphAumNvOxeG4dMG
9wE01Z6JUslECeQSjFOeSomY84gGMYf/OXyMSyjiKQXSai57Y8Jk2VC2YXBtd17V/GqpfvKuJB66
//YUi7YkAs8iED/Yy3xtovHakxa7tciuBmW7qzPAB2NQPSNnfSNS5x8mKS40ihiL9BgigSNHVOde
GB8kLRGhIeRNt+RQNJyubJNXTybYYHdMspOViNuQGlcPogCV+RHeE5VhD14yk78Zsx3ADjjUlXO0
iK+ndjs0tMs03sWnLaN7t24PI4ksaAU5g8IQeQeCBwHxVlXBG4Ls7Dx283Wc64ek625NRsZZY9RR
LBFBzVQDB/Ghq6jGsANBzA7Te+mwcsJcB/9IADjuZPjiJvju08TlYbArDipZ7iRyi7lOHwF1oSuO
ELpMfnqe6+UZyjH24OItAOWaJ728q1I+NCa1u8WhENA+j4W3nJkJYEcrNHxQ1f5ZKBZIfCa/K4xw
9URPDIVfU888A9gH8Il11XDrC4/jwwhczUlacIPYqEaD+NIGvUxBigvQjdpGFagmaeGJMchb6Y9D
Mry3bvZcdQGiABf6vLvrelxxPCNsepOTzimfoBURIZmTfzgm89loWNCH6ibz5FyYE8MMP38tgyG2
k/l9wBEd9bxd6WNkcE922x3siRPX8jdY5hcPffak8kM9erQCNvtDUX6C42MHqJFXe8ydAj1yohjT
mRwma9fAWTGoG5jmcJRlZQZoa6xuTjU/2Fq+sWKxr9XMtEoEt8xnzGTP5llEwc8gVRkTZfQ3T2vA
EQgrV1h/nln3SWe9EDHXovalW3CL7AtH0ikL6zfioTCsRwBdKA6YSAc+mX5GCTnuWrj2lW2wTTYa
x0rdmocAG13V1iwNp7docI/4N3txLWgY9stg/GJxPcHS3wbLCO6P3C07I4e8uvkBSa7++OYTcZsm
9jvjta+lEYTxCOuylN0V/VZ4hfjz3eto34Er0KAy6PHWYOTxpbHmF8uEd6a4SSqz3PHhvK2/Io5H
3it+91GErR1bXyroHpB/zRtZYvJMNQv46GtiADZltK3Zkyb/hWn0BuTZvU7Mh4lGgElWexApLlaM
V2CjoUsJh/mnaWRPjWflG9Bq58obD0qoy+AH4Bi2GuqVyeqFTfVeFv5r3pnvVdW8SKk/m8x7yMj5
RCq6p83GnuIsOJRZ8TOOr0Dfme+jb3PJPXXXzyVVpHokvwxoHPtvBgtnMrn2az5tA2p5YjEaOuiz
B++hNEmMSBlCbCYXXSzGvmuwjdCKe/18CuzypS1Jgwoczm7wMJC81POiyxefecNo0qnJBtBKDziG
RVq2FQXsH5dBgSujLwMePgSq41iE36gppw3so5ubmLh9JnXybGrTpnMaQC8nGVHQCIM/aJvw8AeP
tm5+8dH3tuF0QBJ1n4yfhnXHs3SaRQ2EaGBeHJXlCSXzBo4MUtVJvZJksu9zlz5vOs09UxO4aM9w
KUjjTu/oGtl6DCwGwCBNzb85+JLgZRp8ALkpjr5ZnVPJcnPK+73luA9G235CSCk2tQMVLhWfMAvT
g5IDxk1Z3TUFdjSG3U2LWShfUGY0efFLrfloDtZtHik+leAF0nxHrHo2SqWxqtZlk5CUWTU2gB7R
n+vW3tamWS0CRrY47fHgfgxoM9rmM+n0dwjafOkYukhuChDIT701fySyxJQu5VPozHgZoW8Sl+5y
y4BswlGeUcKtICe7wqTsgxKyQeLQ0nlv4IMLaNU7nPSEKS3OtRUHpv0KHzB3Y9M9GnlDzgXUs7Zk
nStn555Or1wPMD84Zm3xSKDvJ5U1T5Gg2K5mtt0OeudAk5BmQbS3jPlnKTxMXF16xmgErWECud0F
+mjbf3y8S4pzCFWG7ZKZ5DwPpFWJZvhxiztP2O9GnYebZk5/66j/JGDtoLC2YkemPbCMvxiej6ny
d8FAlCkRiaZ8oysj/yxRcMejS+MiCG5AWEI4dh0XJhxgQcaDTw61PjVQCZvIu9O9+i5N60/CYyLb
PRSzz7mu7hcbH3CefjdC3cOgh4fM1yJIvvimERc+dklVGq+gCn4kSiqi4lm99PkvKIVTDozwnOes
E6PxdZnLL2OBJeRlBPRWSA90XOb4/LnF6vat9ItfP2Tl7UcPjRWihxQPGeS8wG0edMdDM86vWd1C
cAg+MkRUqDrXSPLYCkkULB2KAmWx04ZxZ6UvY8nGPmjNKxUtWBSKdBb/MjUf69DaK/6wuwbb1bTf
aUsGek/Q2WLfWYb4YENP+mga/WZDj/I+oWw1mOFkjJDv8+WXQpMtIivQWrwxjL2Sx3OanOrWm+LJ
KxjigafAYzpiuae0TwnSnKstTVy9JS8RLHctjoxX21YTAV4zBVGMySaDC08QHhMD2CIBuY17OyQ5
IaBo49w99TYxhHZenCyrOFRJeXXM5CPwg4KAiEgcLHmUFuLbaP0tpDPjrM6elxFpCw0CGZ0TaiBq
x1VkvdgH7VOb4tyDAdKc05aXam291hMk63ZmquSyBlJyDdMrKTxmoCL2EPEjgpXeT6bNe1q2l3FC
QuPYa+Ft9u+WYZ58my6RtBNW9AwfqO1FPAzue7F4l6KAeZIsQCYyh6dFLdUVMM/XWDj6kGu5BwKZ
E3zutI8Ssf4FbU9UQ1sdC/OBEVRz6dGvZLjq7pv0zo86gw+IJztCG4cI2bdNcT9NzGXGOnkMUUAR
/8NZu9Zq2AQLmTyh98vOJXUgSeP7UA87FNjBT5DtQEF8SSK1Hplmu141PJit8+x4xpEcCbQUdiT3
6XvZkcQAI+XQIVTaalTYbS2+PW8o70j4nW6+zl91fjZryzhEof4XLKrZ25EK93aZfjQq3EzZVB/t
Ed/+Mk/pviXsfOfnnE8jrAii5emCcFyCgesPHjcD4r0mntM1Kc3OY6NPKw5K6sJ+5IRe9J4R+bKr
yTHF0Vv/hI1U5yoCOWlqViumq7tbkoG1wyn17kleN2Uq5Hmym+ncFIDykiQ5hGNYvlaJe3BZLR1z
2sDt5IbeBVTj55wzMbX0ROcdmvsoCYbnBn1pNte/fcjbnt6W2VpzlpZ4lTJSz4Uw4mqIkH4ZtY+X
SF/bfohryf9BgfzHCehaB2EiL6iHQ+42j4Sm2/ESyp8BCEHY7tVkH5d0OXkmw3cwit9a3ZzUfKps
+GkDJSaLBXrmTHt7X/cjeCXwlUHCLerbLZmdaAz7zP1jd3xbyuJfaewZh5rPay4vYm0G6Laf7phL
MFpwB/Ng9DP9s0RwTdj5DpCSseXeBTfV0oNbRNNL2hOPGANqrZnMSNKpMCuh+sQutDFliLLP0z3B
n3ILvRIf+IrFK6d7ftxpH8JLg3/FSAq6BZUMEoIkMPZlr6DwcqqhimTI6ORMhzLz5GYdi+EiB0jr
2t2e5ccXwULdCjFZrtIJUVAUDvWr590CABq5bn8ovF6DjlTDJKELZ6yQzOJhluUpnbvVvffWW89V
bYVsHutLXpSk3dKUe+xZEELuQA7vlo8gxwozU/ShxlsHPtC8w+Hbk6h7LB4uOjuaYJMuBbX2/+er
3DkDoLhBjy9izRPv5+F7TqmfbHO597PiZegGLOQC7Z9GK2GUWf7E7CWeyvSV8ualJPLTd0ti5hp7
GzwUApAMgG8oNXX3T9dYhjVKbCu/R86kPzQhHD3tVF2w1aw06WxeqA9Iim/+0FroIJoI3e4CYEZx
E5C3tuflTpH44NFpAWT/DA0US1Ff/eCsoRQkDAchMRemGWnzO5IlWm1PJKO759Gb3+tw0Sj50A1Z
xZfdDvDOIvtiYIZEX3CQIQYOs3A1Umb/DG1Fb+rAOjUJdPFFPHKegt3chR5olcifbmVttPTuwb0j
QD0O0TP9pc0qMbuLTOuTxgv30GzzTwcyMGdg4pCXB+LsDS7sNrGiI15mu15+Q0DvZpg/il/PYlHZ
oKuuM6ZBmCzv3dwhkuB3cprwMCdTv2ZtsqqpuXTC+4+6M1mOG8iy7L/0HmkY3AHHNiKAmDnPG5hE
SZhnx/hP9RX9Y31Cmd1ZtSmzWvaGxkEUyQDg/vy9e8/1vhDzvc2rJGSjxCVH9jKsPNhJnTECwSCE
KOf8Gzcu4dtMBckRKSvQhf5UHelsTRt6/Ei6PsbijrXGAMhMsBcvNfyIBFsTacRkGXdUXrZsHsfl
sS3cb1eaiO3Zy+y0lAyhmIvK7hEdptpl7WuOh5q76QcwtA73YvzguN23JeeXuLaYG2aX1ZwtSOEd
jQfxIRvnWBf3VWac55EzQlyzWopyyJ6ESjEGc/PFWeMAqOc0MxGEJQrg4I3bEJjNcaYGRIRCHhzL
eugh/m26qAgzcKjw19EmEMa5sUQPGAn9tzPIQzZXL77X/26s2zR3ZNTXszCb7T4vieqysTOHcc5s
QVSI0HSECBCg4qSto3JRYqSu2KfOpPa33MfB+268J9+PD/aAoxqabVsjYI2JAzPbDKa5YCa3MD/d
JpCkeMH9y2xmNl5CYppkOZ8KLkFNQCQyVOsBZ8rdPMUfdB6IPJTzDqI2PN4IdpobpQHt1m1HiV71
GkSTDqrIRL7NqqJye49T8ZbdNmNGuVtKdi42WZlF7d5q1DVe4reRRNqtdJgTgphyB5qW6Hd0Vpx0
gcRQ6Fbv9IqXsKgfkduMXHsayy8GYqqoYWgy0xkZgJDKnhAX6te3fEW4yKKcjPFHZhoHb2a+qJbf
C7AQO4mfc7vkbuy7s0dnyR/yp2bgGpAh/0DDAsWFPz4S+/MYr97LvFZbXygEbJH7Ppg8EyDrd4Ug
KObEcweDXIxBLeGJEzB5wAz1KmgBr9Hye5hLEiUBrMFf7E9dLcdt1VbpPkow/wnX2ndrQaZHBH5Z
9fm8tUq6IG4aQ0Vt7EADjEmj9UX5OXHARfEIpnVTlZJgOd2/pkYPwNg0mNQb7cVCsULIcQEloSRy
1uUlZ/7TuoBlbMMxd6ulkeWZZBb0EqZp13sVcC6OVzzU0SMMxYJxKHm7zvCM3GlP02S/xj25hz3p
f0XaMNiMTAopg9YItOw5/J8HfFzT767u6z/6/4OED1v6zn8X8LH5kfzv//jxnxM+/vkd/wr4cLx/
OA7AXPo6FBCmp/4d8CHcf0jwDCZ9TCEFPHb33wEf6h8cs33lS8cW/zcX5P8FfCj+S9tzlEK8KGyk
S/+TgA+XNJH/9V8CPqhsPMcyPY+jl2lJ4Eh8/T8FfGQFHDMcLAxfF3jCVPbzhSy7+UJV/5OVMT4B
oTbJX7V6etbGfV4gfloKo6SWQsePUheRIVB/IqWsx5ztA5q4332srTw2SqPVHv2vNmfCU3rqTAUM
8NCmkV9Ws7d3ZDKGkpDhQ5UV2QONWNScaAbjJal/z+g3NsKL1WNLp69WwgrGvujuEoKZD0hLL66J
kLvOu6+ac8dHK9lRGlWchoHYw4rnFYBd31yc9DXOpHwRTuOcpITHf43mrP1sSvSdXp2C1snUY9fZ
LauENRzcmOxP7Ztvlb3Oh670vj0rfQe4Gf3hZKroNmBqWNYr0fTfFuZ4wLuR+5QiySSEFCtJUoT2
0FJUeowZvXcHvccHJ+UzkF9Iv+7LmoiCbr17qiB4nz3Qdimxx5fW6bddjTQXNjYAbqZDAxdDVN75
7xuL+CaqcP+HkQOmS7AnM+1q+vs4yfxw1DERCClp6qVl/sj9Oj7/+w0OAT50X5CnNifOfTmRG6Ny
MSwa+gRquXhSdXSdbNd/Ll2Sd2HXEs/bR7Rtvee4L+IjPDR7v0bAhaqsix7YwqIHIpwSNFhrY62h
Dw794htGerFPHTTdC2rI5IEu45mY8eVpTSN2Z6FfYitvzoLLfW4c3Zz/fkiGMqLiAtvnKNvlLm+6
vU1w8JPqnOIOc+ZxtcYyTJSlAyubqhfcc/0l6TmN9JE1omBBkCf06F5UYgtO43CG4pmcsZkoywei
FayH7sa6aeis5uARG9NOd0SMIjcgaXljuRoPZIqRorrNAxtLvjhRPb7EKZMNoPlXK3LKU5KUSBYN
Lc903jE0jbqPaGH12UfObDGW7I11if4hs8hEalR96lWzHEy/OmAuql5Qm20mzHlK8G9SUn6LFX0O
zTa1NZ3YOQ/d7F2TyfOuixKbGiGS8nrjPsMR95LgCEFybPcnjhH0Zyo57Cd/FnfSgwwam/zt9D6z
vkt/zoP9zEnVfpnMPDsmoNV9kmyVDWSyXi3rCrXqZ5m489FUZGZ2cpg+R5oZrYUAKNU3paA1lE+Y
UqyTr+Cp4gsun3SEerXI2eSNya3uivzz712XThaSYzfCXBfbJ1vcmqYGMOS/76WEqxBMYoIMBO4B
uNMwGVklSUxT0Nm1Y+ee/URFzN56GCY6Lg9Iw8Xp7+dyNUfX26no2pqoK30EQQecPQlSuprWVBf1
3ombC2EaI3w8EvTXE0atOQeYhzmOxBNwuSnINA9TZafi1JjlzmhadWDMTXrX7U2/LrvaJCSd1XW4
Sm8A/kn+xp4k9RsYtamvf9/k0VJfHbqjll+6Z3s2muvfN6le2+toV/7Gqe0inIvB3CMYYW1sh+y+
j5CNTPZtBiSs9tImDOVun6dnMhAEcnsXnVpYOE19cYr5XZtWe46Iz3kaGiwLGCDlqer6dzKG0Wv0
pOz61VFPvMiInqJ/vumNdWHu6EyhhS/sIfMP7uLO93+X5KiyKtx38UkRm7edFx+FVx6J+0wnn472
kyPien1nt9o/J8Q218r9YmOo91MRxRdDmPFlshGxEezQ70krGeN03THD9A4Ep53rzDZfbm1Mz2yt
XR37X1MUwazt5LtNb3WMJg59afnD8Zp0j4Cbg759x4HZ2N1Kvm5Uw8u6ON0uAdPj2gKVXk37GudE
fE4SmKorKGr6IrF7zEkiPMyx81bfsIKT14BklnCw/z7fUerL85SupE6LsHTz9k4Nrw3JE9ep689j
LefAMDuAW/qoOuTphozuOH8sO2TBCJi93AhhN3NmsYW4J6XGIJdiz/qi9AoSdI0Axt4E9uAItxME
7t1aWS++6djBMg/qyaz/KM+sjyjIT0XjdxcPKz4aWjq9MnnqrU48KDdGDWMUO0vc5I4w+5holTFj
NpvIYcE+MKYqMBKEPjzZrxXZDE9xn++IJDw6SJ2w/jhh73b6C27IfVyYXTBIps4mU7191M/gJG47
Rpn/tixrPY2ZGx9Gzemio719wf/ohZVF3m1aL/MhQ70SsGz9Ih9xvGjEQICgfeuo22mfLfaTh1Dk
JW6Z46shywLrZr43gUQea0//cQbaQVNRlog1GJNhFM3CbkKi3df0+AmWWx4GbjaImMndaAKPq9EV
WsYbqUXTztXoo5h570Qu2P4cgFtgIe/m0jwMNFCOnqHrc2Vj622LGWE9sD+t6td0Ys3sGG4v1li9
1Vb93UZJxF7uOw+pOxBGOVoG6v7m6FkmydW98s6ThA5NHMyOGc9y58kST60vHnXX1lchY7HzHWj/
ded8NnmtX1sxeGGrW+/Yl8+NV877THTD2wCDdxNZ6LIzdVTsv4/tXOMh8A0A0bDmPb8IDZOlD1Yf
87hJRedMX+fFJBQV68KV4bA6WCYNGB+LwqrhwM9z8mAkzbi3ctiLi+s6D4PEzyMJFtQxqmi3NZOr
SHtaKROUdbYnnkqLGLGsd/KzGJrn23OmyIn9LPOfFrPVK0mk8tyR+uWsUzgjSiboofg2e6Ee+1V8
QxTzg7+/VNWj0Pt7kfi7euRV5xIMlUeq8qvMil0qHIOutFcezNl/MiHYvKyx20LilVsSGdoQqfV0
FvjFwVwZm8Rq+9DuALJojeh3ddB0AtsAYmTQ1oJQwo7sE7Fo33uc6aETtaD6I+/STRmCPI21wlg4
zMmSAUW7pOU2S3gesiL/Q8aF2DidnoLC9OdtVBvvUzPd01uxWakX5EkL7kmHhp2r9SOTk3mP//LJ
7I3fdK6a+3wYD05Kyx21qTwYVc4hnngL6l6mHGV5H+1Wr2nu53l6qQlT4SQEyqgjUWyMaGlHJjPS
eua3mj2s2oonaWOlMZR99KGm7klYXqZdYdh3eWK+GQ5P+hRzpnUxi/79aPDXGvbwNGwqDvooiILK
01jTKr5fEfIb6D4PCXSnfOC0qn11YM2ytuSeHIyiU9smzx8La/VOLoEhcI/C0WCxaRbaoA1jdact
xL2qbEUPv/8N3965rsNw9ZX9TEZDGjZLQZwDu3Vg3Hz9wgaLWK52dF+tkrNzOhFUM1t3o1WyQCSo
2bUH4Z/0Uho7a0pSVUb2emeOCcyMCjl6glNRUCeHXVzozRhL5uUcylu6VJRBVYWwH+3oWRAHYYnx
PulcH9HPh3btJ/C4AoZ0cerrY92mY1Am7V3NPWePcr4fONniw1nesm5keVnympqYWFQ1G8dptemt
0NbZT31/N9lWvlsMHo8KJxLlkKMO9kpULSS1oLB875E0YPpNisjoWaztsel6d29bgqCs6ZCtvtgj
1e5w9dyvy7Cgk56fi5tDcWKMITpEXR3RlIiErIYQmoIpjihD3azyMC6Ze81uk+KxvRCmZN1NRE8E
jkDUShkCvuoWy9nxS4a9Y5GglyZpoO36E518d7LKBtmaU6CMRh4Q1i4pq0XdEcZZK9p0iR9GZCTZ
9WifV2Uh025ahFg59+59F923Xe386RdM4bj8kS9Ex5VL5irnPR1Id4bake2jEZkikSYxk71n2NIU
VjHnqDKFYgAEAZtB4gmcQ+kNrrt2X57u950l4t/aMz/7gRxy7i3/mvUwGZvSa19btJHIPcvs2eLv
3/keOWGZ4yH+NeP+mM4OBENraV8K/F9MbUb52Ngzl5FFKyrnbGO0/3on6f71Dl+aLL89IzgDzSo7
e0v9Wp6bous/Zh7WrmneRTQ7l154b4zTLpkY668+jeaNYzs12JsxfZBIlDd/v2CYLIt9F2NJJgyo
T6r5jBYSSkxcO5/I0rE8iu7bdpl1mFluPlijWHmS7ChIZFq+UkYGHrRyY3X1F7w5M0gbbHapP+j3
YSRb6vZ5R3l52KyGdfCidfowGUUlJp+PHcRq6PESYqjT6VxbjMZnzzkbKMHuaXeLl9Wt6cEOuqTw
acRLu9q8cq3usC3dPixasfd1qXd/PxwIveY0l0CWKkmbHtIlOldFkTyWWoWcvc0XJxXmC1rLXVZJ
8fj3U+3qlygnopSDLF8s7XYkK4plMi/pv0+Z5SO0AcNLO7o8M9GO3rSnnsZpHR+g/PphX6VFgGg8
IDtHEnbTGmFVl5o8XMYwjWme8MP4nqr+sNx+x7GTwBi2Qhs55mEaXGKD1hErCVKOPipHzHugrx0w
LeWSDkee7sQhyTKrh/shGbtrjxHdTIz3dq2TPUFfHuq85aFDJjqOIzlXAQ1894z6iKNxEnrYu9rC
otD1C8BuSLJkUjw6bdudpOhPgoY+zx0D7Cjpg4HMlHGNnb1HAUQQOcY1kb03CoGFpMVVpAMzdJgy
y4SfaJUp1g7X/FqcZ8aBjzEsmQVC8ok9oNk5NhPVxvjSPorYaFVIV82WHdIv3PPf99yMjMIVtz7w
Y9LZcDaW4/3cOgQe9EAu7AEFW/ax1gR3jyB33Np71iKFilEljMq05+8qwfDLb95t5hDkkOYHK5u/
RhEvuwWXfcD19ldKg9aqw5qksaj0P1wQSxVdWln6vxupu8C29R5odDCNqDiiam/V6RCmrEGFYPED
HSHvvKg8Zv6nWXCis/v4BXAHCjTf+VqEa5IPRUpgye1mdutdZKsfgsZqkPfOCe4WUoCSEHVpUgA5
uM7bp5JOZGlZP7t5OdCM+tPyc9d4eZhuEQLINol886Otn4Zu1GBk7HryBnHHjrF/65Tfz4661R3y
3mp9VBRNvK/wJYVl7d5UqMQEWY5+ZID1aDgY5tmRd6UCXiCnXzjhb01kojdFlsVnaRIu2YzJsfcN
kFa4CtFjzdtOxlj13DKB+kAFyjDpmi2rpJeNR4Osh+/sBrJJ8Ep8jAnRcUOaPas5z8/kBl4LAHy9
AGNh+Ng7VlPJbVQiwaCaPloJY3+zH+joolruTPcj9yr+EbsGjWBkjjW0aYRq/SG1ixNmsQTRP2OW
GPu3s+QhwDFjnJ8rNyd4gs0RXRCN4zk5jV2TBvRUGO01Qe57z2YugRevWx9DEbKHZCtr6yeEa1SS
rj7pmjTJmsconDwIMrq/DWnZ8Hwn/sOZH51HEJlqPZUWGwkd3t29ywo7yFbcjb3JnYxWiIJk01p0
rhf2hxrCAQYh1SiWUjs+xRGM2xp8nElw6WbIuqNRDNmOJL2H2NlmYeZNVxpfvxYkXsEI/k1S53Gc
IKd1Rv7h4vfWXULASBvFxPPYkE+WzNothHHsTWt5olDBZr+sByb926mM/ZcclFLgdyMo4HFlPmo2
gab/vKc/ji2NeSnE7+k+qdwK9Xj3uzTxbkuZjaHLMXFNsuxkNQOtRJPJcwsrUdsMNscZmwdiI/IU
GxgqxPIeKeShHR2hEJTH3OJ4yY/GUfS+TrcssvhaVbCkKEcN/MfZWCdBjbrR5OAeaa4ZjCRV1g1Z
YihDONhcLYV5ZypJn8kQjlf4oDczTVB6oId0mbqNQdV6qNbqxZCIOPhD7UD2AfNjZWYhyzeFDUHv
tOufSTlawjkxrMBoOSD0I2xFE5lzrdCQKHPsHrOU8wAwIMQa/orvr1p39tzejUov+zGvOI9n75OP
TxPl84iBEgxVCU3JNG0i4TIcXGABfuOL8Q9l17yu4Drq2npI6jQ/kbq8tRdyfj0r0sQpTmGJD52y
rcH4PXPmJexgk8piPqUCfgDQd4PRHjcPTwYrKp2hoNUqCwn27DGH7hk8ExlYujXmPCIcBqVoJ6Ia
3WU2kY05DTQUCndWMiFniU0S6SF3hCqNOUYqmjk25i4myi0RsnYSCGG7aB2s5CiQeeQmq9I83Goi
w/qaOjsO1TwfQU3dNPD0EnRTAsTGdOSthGPNow4reIV0drAg2+Nm9YflYCRY1UoT4kKS8QxhX5b1
rbhpaFEa3DySQRAcAxoQJREnwszvWunLYCVhvvH66NL0jCrdxDna40yXTy76Lk6LbdPaj920RHhT
ozGc+vzJ7TVKIOU95G1L09FkMTWRXW/8xP22jLS5Gx3gcUX13aXSOSJFokOANJnmX6ZDYhHFrsaV
sOcUme69YbyP87rdWBCMyjysiQ2MmVQGMZmyOEjIV6mmhyRx5m2pluuEyAqzITIywwBbbi9vs4VN
h7wmRxv1rpLWt0kziIapf6abFEh8Eok2259lSekxcd6+JUqs8Hr84ctI3K8VbxmKTWS+eg4HJI0x
kZbtKIiaAiMxCVLb+gkGt0W5i+Ru4hflllgnsp5bL7nrEz/ZeZ7+sPvm2My2T7TUghxvRl9TmvUv
N0NSZ0yaFfgLa2XMd/LaI3TDwW92eYh+VeGv7fZIYdjWx9Wmyez+SOGuHBgrxLs8tu75HlAMqfua
CGEAmYKCWbTg3P1t0kNjgqb0psqLGjyOgAizdv6YogzEFX1C+7STKC4WK7UQ9yDWchEj5F26qR7g
N3rnQv1azfhczx7lBfQunubtgv+3vu1xNumIO4Yj3q5Ek28z7phJXU2yNQtFjAKtKj7StP0oFyZq
2mi+MxdFLs3preMV1amBbmsX8RTSkPHpcXdFMDqoARxpPyfM8zf9QvSMkulPlATVFpZ2s7NV/W7N
Dne3VaF89V8YvWwadQt8hUQXeDL9yF1OxG0WHyqypRp0eXmKFi3vSs2UF/9ip1jLbYM4WWzIqeiv
7Wh9NdxbIVgimKsGjSbMvrZCc2ODqk+j7uBHOOZA8tidpcmi6hxuSTQK81Pqc/6VbXv7IMhBYSB4
DedZqeOS9jjemRTaxKjfIalomtJ+xHaxiYAV8IwT+IyXM5HblPnHXI2Ba3vpATnU26z9T1Wo/I7f
bkdLRO+TamJMP6954EjYpcatAh8mNbAKG3mYYKehmltJcZPOPXLaZdfeMi5xvrLpOQrs9Xvad/PW
VGA4Hc977H0BB+OmP3MHXvuYIRQQw9K5piSiywfhDMkzHozQ4XQL7TkOheh0iHRfbXFxn2Wu4Dv0
/KmtdlGVjKx7xkhD1R24pu6NiwHr4VY72tDAGH4Y/FJkPMLuxyiHPNzD69NRFrHeJoSGdbDM9GWJ
GEDMN1GLNHri33PEiLPFxL8oVLyNOg+Yi0vD0ByRlzllSyS8v+6iJv+jFzHusoREHoOFQuFVsWJx
zrXrBi1cscLGg60X93kUGvOSw5pXS9SDSOzqptinBNSGVWEwdXaHpxGynuYfPmG/QWaNlWEhtrhp
bik9haRaAgsYlfm5jmc0dyO7naAVuUFk1e8nCzu09gDYYBePd40PaWfJYZ/FRNpEBn6lEp4MQpKT
M8dvBkHlrt1XZ7uoDqrAeoNyrwtWU7MkGdSydbTcWijeJZLNh+nCkepsjc/ME4RGrXh2XY2jAS7b
zhzgOzZZti+K/IeGj6Ax+Ryj+FctFG7DVdzR2Pmo0R4Efe/EF+E8RKg4T6VPU4e6HYDGrSS6l1F7
YPwPTM3N8bTPdX0ys/HKArLsphS2gSX8NWSWT46eVBVqB/clxdnklsV6TTJYQ8syZQEnqZ1vL/lR
DjmqaM2+gtrgFqOE1lOME2PC0RmPuQNceDKNTyDC3p4tNoXelHJ7gdmLRnRvN2dWwP5FLqcvSBXG
aBzaEHioRgtxEnNhBZ4HCGKt10scMffDHWMf+th+LtAY7jTleJaOOhCmFx26dKzCxiMMLk39jzZ7
zaqYOUAu77K57I7KJ4mq6hb+czE89B1WvHYicpxjDUJWLwsTcAdQ5crdUPTlBdWIfYfEZVf2pU96
zO1h17ZHqqBm/Dim3WFt8D26oANqH5vGUuVXoCUCsssYyBk/35BdOeSlYeaQAT+AIzrRl3mwXfHm
LjEKbqprzlYtto2rXNYIlySvDw6+LYnSlJ8VVAq91uIKWYIGYHwpsvQ6o0o6eSOB2Zj5REh7HDSq
9gmvbM3dzHeYydIStcbAsRd0q0b0nIui6E379OKZzMQIes1JrWh+N45Js7aR5aUSFMG6CmJIPh9E
nD3NyEL0MqkHO5ZvqF/Z9Afucl3+cgXbsIVfalcbxFF18Ea3WtS/S82limhERdAaAme1Ww4/7HvY
LXcaCsSxWHqE+nULSMoZfuZlNzFxxNs52n5xwNQLyjgXzBiRFJbchh079Nawy+SQ9eN7jbT2lPr3
Liy/EMm/GQiv+DR62mlO6g1HsAkloKv1z0QvDNtPcVNfmcBZqnRgfbIDK/XdK80QA1rBOdW5fzbm
CMLoap5d2cD2szHaTjQlw7iVGK5M7R3K/poPRy4tedZO9W6sGA8b+gUc/LR8aOQwEAeL9vnS2IiV
uoWkect/qJuECDtoBjvlpvtKJQ655HI/Ot12TunHzoY5bhOwKpnOPgviI0H9YMnsmvmhXedyTws2
w/B6qm0eD/iB1baaBdgTcqZPidAPgqYJ4j32II7UighRkEzARCL7goO8mZr1sMTD2YMats2nSu3N
iemTZ+R/cORRceABxlN3XYu8BJILsQwPpmPm5MhN+Ei6CBKaFxPj5JAhYuPmpz3dZntKujA1fllM
kC/xLK/l1MpdTvG+L+gNRigaKrHC96nGs+21ameb9m/ONCdjbciQLMp6R6yce4+llM0RByu4RwYU
PET8pkzQXpfZCfp5TC5Fj1y1KTL9uIJO7BJBsE0OQs6d15+OE33mOBEHTPMb02eDGud1l+LhRTYG
IgXd1962/Q8Te3Xom3hGROn8lI35zSAJ/+eoENMhpCAyxCkCe6iOvlWt+5lnXYzPs7/muFWyiZe6
eI5x3ZHmOYcWK8eh3katdQKRZgVD0mEC6vBrZqUfgO3Mwjn9tPM7tKBqG8F5xIPIwSZ3gaauXVyG
ncpmkt7FR0qPcmvIm6QeXzazrvQu9oscrwynvX5uDmzSe3haCqXHrHaWv88cFAe49tJLfPOyiHYv
OgWZQjdkoaKHC+Z2HW8zRHzfZYKm1ffifYzXEm9Nzu2e7au5hnam5Qg3i5Yu0Eg0Ulw2ewFw5mLF
lhWeOcQv5dEaNKV4hVV4jsz97E9hUitAEiaD2dk823mQKOcDs+ObRr+OMyf1APvw+yMZod6rs99t
RMLDrDjs6q4Rm57jE0E1S7z3ZogvZYFvaYoW0B9UL13EPSadPIwb6+zmwB0zqju8p+gv8BBiHap2
2LzIDyUaDCNUnG0KNfUcq2yXIUhzz2D6wgybBc82rmvu/fFzNgSpkBlkE9t+VXzbfrNsvdh5InXD
BkCGszuOqguhlAvys5UHuYWUgJkpC9s+fYcQToYH92Ury6tXYR8CC4NvW1B1DMm87CxLO6fJcB5H
E75vQ/2Lbf/YloBaq5YM5PUGLsRBLcwJB6c6JgUKSKelCGh1Uu+QvWPPJbC6GeeUuli+SrLr17Z5
TEorrLUf37lVfSE0+HO5LaKqw+I5pTc/WoTIpsslarp5HHYNplxOrVhnQGkCY1vqE6VBwTnQBY/H
rmX4ng6SPiFROTcPpEpzy9ly/orcaVs5xqvy7GQvo7EC8cYRynNRH1EXOCKmlNAP4A7FqSzsYB1o
zptNNzEzXlh1oEnS3MOnb5bl77idr8vkM762G4mvVAfdsKTHeEkfLR2ltMbekzySz1M0MqKoP3XF
wIHIGNzjmrlo7FjHenUIemKQ/eq4JsbbhXqXGcvTnInhuLAh7CKaXNu05X5DpEEX13F2tCb5cdDV
bdU614JsSF2xJM3++yrme29MJjrJWF7bXHKvLWzbreUxp8ysD6dyf1tw4lE2w4pAGbGhL+FswdQZ
7Nj+TzXpr9kvvsya11YM8afpwZhZPGhTCxIgJEkLp6CWgLxEAE62SnsvJgM9VnlL0mUI1d56db2b
D7RI0V3GHBHpg3x7sDaZ7cTyYDN0h8kRAjbdtVTGSZl9yvzdwHu0a1BwAFmscK9cCZcgvqkw3hbG
uXDinO/UiwtAlMVzOeZnN21cDHLRPvL3bq11KFVyZ6ufttM0O02Xj+GvBVXCqPEvZxi+5qkNVnI0
6d8yme0Wrmvj8cXWbD9l5Mrz4rfoUklFVFh3aN4ad5SG4ni78dy6ZqhZ6+dMGjy0ls9Zq8weMuCg
G5o47r7z8ndCcaucySLnsjFcKFgbxjtMyptTzA0UmiXtB6tji1wNVwROwivuIc3FOJaesORBgIjx
5GH3IZksIsan7V+SKH5klE4e79DHBxK293Bq+8Ctsgd49nI/xBgEc92R+7Msh7JgWpilTH65LVDT
6vHAyFihACnpisGGdaTPahexSLrO3lY3sVnJy1C4SoDYmA9qmU3kwt64BW8ybcrEB31eQxSS6akl
5+ZCETyJsG4pUVndMXoaDfBM90Z95zRcLODC68Q8IUG4xBYCtgxK8bb3mMLZbX5QVNgIu7h1HSbM
lQ9CpovYUAx8CwzLsOXWwrntxaUZLD2kt5UsVyXf0GFZtBdIFS+qlPUgz5/mtn3XdE3Ofs5lFdz2
AaLhDX0dfb927s7OK7nDtfrHWnvcjHFozKRlaL92QjCiGf7/9KrtWYQFYH/XXZ5phBrbKI41oI/8
ndvkuEzya5j6q3AEKURre0DLUweoo60t9KMMwYcFCnerMsWLnljPECLe0L+dxsF/ppC3IX6ub8x9
kqCJXAwhiccyofPQL5Kb+zs7crDBYqsdVqfogNVw2DpuQcezbx+d6qpyw8HVArrXkE2HmUY84wZt
dpTwmERZdKskeZt942k0sO9ORvurdH7hkfhGBCM22fzL9F365WloRvwYlhOqqCrGoN3W+Klszh2i
C/3IsZ5y6ZxT+TuvkrMXozBBdDpvG7NBCpFsh47uB4shpK8cGMbsyp/outniopXm2Xw2TF6tDk28
TJtmUxLVKGVgZtYrE67XZezw3d9E4YWvdp2FvKwQdeCbJs6PBDSuwFnaQ0xL5T9HRRwjinrLNkai
XjTRf6UUWpbuqaKWwctCkoOYMtAU4twTc0hSV/oAHbvdatMEzY43nQ1ThfhJzG1W63pbTnHNmKgF
Hz6Wzw43GzPvaQ+H9+ahKrejZ5KR1JvqSrV+kp4XBygNmQT72alKBH17UHyeGduhXGKMuyxu2157
gFykVVycqvn27IW2dUp7IXU08Z/qY6kaIyC3ZV8C4D3SWKVLl2EHjfTXMDIFnFxMPErj6ekYVcA/
jja5jUydnj9TRDnPB18XT1kb9aBdy60NXupgWt13nO7plzDh1urDlP5rJidvb0fg6A2pnsmyfWWf
bHGgxOE0ev1uAjaDMybF14F4v6zyZU+1ybAaM2bsOveQfeptzZoRpumCCcDvsRLHzR1eYfB1uLbr
bjj5BZWsXA3ihmOiQ2vvs0nr18WbNGM6MTHQAJKK25zGtWl5AZIuml//h6jz2k4c29bwE2kM5XBL
NhjjhNONhjG2cs56+vNNunufm65qFwYhrTXXDH8AM0HGFdQv+DJlhzjChqDWUEkb9WDNrupZdlWC
HH4Y7ktQihGlzzqwkcJVQ0nsq6pluyJi5OqgzMi81bTej2b4M8xMh/oMLGOeD8ZdZ1mX1i6Tla4V
yq4MEIDoPSXbIGN5qqd0WE4tAm+jVR/sscPxN672TTPCEjNmhGuDjymxzpWlYUZqvcJHTB4Y5i9V
mBpmlGpPLhSX2I3NHVi5bWvRWPHt7tOz0K61GIKsfAxlTgSfc2nGZ2grnMwVuV9rJANdevQ5MnST
AUvBg4Sm67n9UQNyASiI91Wg9Y0wtMLWOeXMz7MZ/FTBKhtND3Op8jV0QlpGEK8WIVBRvPtMorwe
riZcl5eAJX1wCCjxRrTKq9itdrFZxotRG/09oqlrYxz+AjPeYLIBtThuzTvNLu+xtLNWtsxvS01H
YHKCEmsq+nfTURu2kXEMrpY9uo8J8kcQok5EebrClZusijrrd25NrhAhgonEB50wjHVXsz1hcl2n
A6kPaOOiVt5H9tBd6manIou+CwuhUKU1qtVUfSDaZq7ZgMBk0fYB37hwpii6C9v6RRVWJgVytIs6
+z3IsLIy0/rTCP1yY2RpvMKSMdw32IizP/6AOqDdBjaJvDhIse7WrN2Ya48W/r1L8j9GJ2ixHVKt
E9XHEp6IgeHGo6qieZUi2bKudQtIjoOSbeWjroKAfOw/mYl/jn0pF7Rsn2GpTnXsYT1lRS9a8+zJ
ZMjMY59OSJKsy0q56YnkSPflHCYRG7EU7Xi7+9J6isTQ24dE27vZZArK6C7ZRaTwrcqzHy3afgN4
s0WeVOoaFieeua17SmvlW6k4KLrwPOBPs6TyazZG1Z4bjBk3jCxXjdkqaOrOJFqwpzduNvw0kICY
BDBibStj3Xv22e9rFSI8wDxO7PvQ4s5qvcYYL+vW/fQVoU3PLD2r7jITsRTTQhkqScFUUPKB3gfM
Da1Sss/l8JFquXOymvwlS8du29v23VgXyrYvQMy0PuaYc/ilWQUmcwaO0PDC8FrCQ4FoJs0WhSxE
IEANo3PVBMXvGxMyLQYxQn2Nu1jbULacbL/vXpEEGltrL/jYlU8dss6Y8aGQgXZQVOZHy1XidQfl
cOUgxb1xSSMpnGj0uAyq58botokRornixS+dWW6NGTPkFCOJztFeSjew91hT2HQOaPAO9b7PAJuP
UQhBSbmL65AuVUnTafRhwSuRt48NcsI4gZduomaH0wV1XNSb0habs7UdqexXOqQ5UC9HV9tF1ueQ
ngzIkRbTwFX02yXFozY6X3WEpqcykf6DO6MhyxBnomDsdPrlcJW8RccIKM6sDcRd4H5kLShF6MCm
ko3mZNaS/hDc2ZYCf0Y1t/Ch4VjRiakb3XQfRYYi+EFKSpl8deUz4Yj8XJwrNthAovkBg3JtD/rr
iBljqLyxXdzFoOOppxlo4+q+YR7n6QKKuIB0yKkWhVdTQc3FTdptNyMW3JgMrMY0ZDye0gSlkYyl
No3pOqjf6wELCNTVzFWK+tRiNp1sGwYei8CPnHUYwoei13ZRbbNddOU3FHzJUjMsWpoGOTrGt+Gc
n7K0R/3GZo4Ts8lpPPSLdCpU5j+OtkS3h0YpFpZEqwKbeaLwosmADuYD41sT8QAcwGMUBxPkI/t8
XCDXA1huGduli1W9Ziz00vv2gXa6VYtvSdPnK8OUWV4erlIv45xBYWpd1UzSUMN/ZFSWH/EWL9al
o2MyEfkM/4C3LGtVdY61bp9IMj0YDCEQYF9BQapyfl1lRM1+6OBujfpSg5G2cGvyaBRv6a9gtqo3
785c4XnYTevY7VZJiV7j0EHTD1HJ0EuE6oOV7w1MLWiB4aruaoskaH9B9zqu+5lpoq+JbgcDmlXp
0PHM20cgaktdG39bhIAmFTEpCnENTaAq+41t78eZ5ytWHc9MNgGtAgKqfkMMBy3vn3+iFHkpUsjq
WGmNiP/M+MHSFlvYWvqSB9hm4kA2TsHZaa4+Xg6E02tktn/Iu9ORU184i58zGNCw0a4pfmHyiVaH
lRjE3jz70ub40sy4FiPLHUTZpcRg0nLaZ5P9qVTxZRKX39HC+ncasKxkqfUt2kfpTg3LHQOOy4gV
Z1vjO9mAgEXuRf7eRvN1LuOL1dpffA7yQUsfAQ1TOSLBI8jFu0lMoc1q/K65lBEeLwqVL/J2cnml
OOxqzSXO8pe0i+Dft3e365jxt4yz+drq3k9uf6ACeJZrVOZsT1dl0xX1ZQYpwFv4/l5LgCwmw1/U
KU8OnyKfhDDsJ8hTX+m2WtrciZszmJFzmWKWGxablgrextj01mDohyuHxsqapwNidX9y7+S+5SHu
3xBEjVh7jNIMGZ3/f1Ry89q8leHPQa6Cympr4edZJViAyQ/kJgYthpHIVTbwU1EbtM3+fPtyiTpc
DWP+rkv/G+SOfM8iHb/lz5qFo2EeYzT3KvciR0+mMYbb5ci7KpZyrnuAum36qFf6prGqQ829VCrM
Qkvnx0dss8bpubXgMqi7Jp+ffC/9xMcdUAJW2zbvVeMHZnH2qh9Jp6xu90qevHxUFzg/DKhPhGxJ
z6/yJTLdvXd6fzU12JgliLt2Naiv0nuAIn6R3x5yrHZLdV3o0C4ybEdz/8fCIL00eor/eFdRxSE3
EIBKAbnSYX/dv5piJenTwyWIIImi5LgCGUsD+k2vtpsEl8AwSC7iUuta/d1k19tm0r5rfLwahqA8
bxZ+/x71D6rd8ejf5KcNtmX//as/53uvsjZijdtb+cXu9KeR/SvviIIo/h3qS1h5SEhqj7IvEpzx
EpaBfEk9tO4d4Jlpfqg8/WMOxLF7/G7rAFpvsJMVY8XuZ+NFeEIp3tJL48uAD1+dsYfm7Ez4XMjy
9Sf/UyNvlvUvj5YB3allcCGPWPbfbWtyg+fZfbfje8WYto2Z38kjktWlV9lFFrMV+T8+aCfP9jk+
ACKJU6AsxWaqVsMpaq17CQY0JWAHfcltc0gxJTaERQ3JI72zu/AXbf3OxNAc65ekqn/meRk5w1Xt
9Kssm9HP9oRc5H/gCjn1Ogzm18D90dCNmvEvDHUCTb/Uh/pH3ve/9w/SM2Z076CvfiibrhV0BBNp
dbNWdhD65ZXyI/mMoB0PbWhvdGf8NnHKoCmKMVln/M7r28tk0ySDt5K1Jt9blrrjqY8UsbDCWNoR
zIVgLaF0AihTWNGTPC1Sn2/GELu0rna32yy3nSqAS8B+HD/UheyF2WwefNLrW6SNcB4K7E0Akgu9
ERZvgL8qG8LzrCWeBEf5bhausD4tXhcHduPVn19wbPmTF5tCuOBr6SvHL356Hjp50/A9m0Cx4/hO
jJYDHA9d3PVcNb9nGcNgx/1wMO/bxF61olsUYhYK5/TK7Ho10lcWA/MexzskKLctRqmew+0RS2lt
nL57khD+KjvoX4vqGXkC4BU76CWXKPos8C+YMNJ1MOD12+CgQREWD+eydT69CmtVO33LPWaFmHOH
9iVCNkJz3plNXy2tua9DxIe52ABnvzTuv9Dc/8XG7FJYYO6zgxfYSNGH11hsaQPsmsPcBKsHjOmQ
cIYHyEZCCgiv4zj9Oq+qWDZa3NY57/5yr1pWTfY8aP7P7dcnP/4JKRYweww9XuThedu6+UMGoRpr
0xnf9QLsWzulF7SinMa9Nmj2yXuqNDxCrX+ST8pNbs7cOS8o+5LZc1mAZwks3J9prN5d/RZsFMyn
E+x1bybvfXdUndfayJ8sTChdl2dWVOl5LL9u/yyvg8rFe8zdm18hIcFciccjb6lW/Lwfp/WArjcy
uwg//WNbrYtZr4XghJYwCuCV6GhdtMq4/VYW6DsfT65mMB+SSgGlxHXjdDhwY7OyJ+m7WhING+wO
IYdfIngN5Rw8i2M3Q7pPzTIujeaxdDkSe/9HNeY/BuJHOkH05v453AwShhq/SNbnwwRszk7YemFw
LKh9JawUOHimeozWybqWE4T0AzmAz9bp/4AE3OFIvql8e6NW+UGil0SnuXbeXOcuxDP9v4AWGP47
csm3IyvIRwxqiWS3zIFCXsndvQMvyQ3f5EoA8X3KTjVQNgMm9yxvKUmQ/NzS3RetTRcwQZ+lXSzR
zXX/OdRCbLkkwsVxxlxDORntTzSkL4bJaS5umrFIxM5fscPB4yPMqnblNpvR4yOQNybGlDrqcihd
doAaZ7BkYTc/iNG53E3ZI7K0EfjeF/24Huv6ATcTYOf2BTfxsgbUzh2pEHgDQLWbLcyqJR8xm+JC
NxJ+KMKN6vyN1dVvW6dXD9bToL6OPjapY/3nBcVjo9dL25A1xTaVLQIx7X3or0hyXeyHWaxMO6ws
ZUUBITmadNrkucv/304+BOYu2FFPBktknZv6O2/6q3jT9yh+wk7twcFkhh+lF5bSj9lGr80I/oSt
nKfVF3qZZoC/cJ9e2okbJEc2kIIzubBb71qM2SVCSqSUlKam1aEb+asESTlY5NVegHceXYlKkUdL
kwbB6Kdozn4lG1AC3lMWg43GHnaOJ3moA3m2EXz64jqa0XxNZ5wnOP3+W0dqY6F4SXuG10qOc3sT
WTQocWy6Hpyu9RNo7jNmmh6iKrPCGuEkumXGrAV9yHbV6G/TRKO9oO+V/p+1IuvEKabnwBhR24C4
zQoHgfzh2B+Sh1hRfJXv1c/TbmSF12b3nQTfaJq9g7FnyDpz1nEb/OapRYxBK82LHCZxof56Yi3/
CU6KtqWyuR3cJFFyAs0Zk123RZgYwc+sZjW6ZnaRpYmq2brPIr7oeM26XdlU352tPJVYQdqDdjU8
cVz1L96bKT7IZofBs/zFA1AM4v9Z8nvJcVLHuAd0vabZdyl7PiyofX/ZxyyjRAxzG9Sewwcu7yJH
S5FWn7AK9JYY2BAne0fc3yzsqV32HX+6qbdu1eYgV5jjc1soMy1gKAHDSbaLBtRtQRV7bODpTlg9
YwyYW94Ho8NrSqVhTcYFUes6u2VRs+X+5HiDS2iSECW518BBVtGCjdhUkoONGL+CZ0Ea/d0pG8ZI
IAww//7fkcXRNof+V6LB5VavEj1vMVeiOtqr84C2ovICWOTPlS3kWWDe6CCnMZ8sgd5JsEcf0lOo
gS/id+wYqQ5rCK9G05yb8BM1RoJC3N1ntoYbY/WL8MFPjE+3Pf+oTnqWo007JghSMWTY5g2VTa1d
W3yxneGSh8mnHN7yvCY92qaWu++a8SpBhboe4/fvuHc+//fsUvqjlVLfo+T6K/kW+Ie/2B7uodWt
3VNfFLdSS/INi3RClnSp9EdQZ2vbNU40hxcRRgcSnCWTAIv43Xl3kuv4tvsbYg9DHIGcTmC3ACGA
zzi7MyVeKQk3iZus/yLrVqNqMymxTihIgnRq/+REwGCH9D3Ca7x8kvREUjZZAwiHrYoRL2hZewk6
jGTenyY6dJwy8r2MADA37qavs/YRi7NuwAnEY44thEeUN/nr7L/NUfo1Yaubi7+u5BryUtBQuxwD
XgUZFAmzkmfPGPTegpo8aOXK5X/T3fipSW68xNjaEvew+R1HUBDq7UiUP2eFo58j0hO1WqZAWAVj
rXAt5Yh0/w2dDabCDubCISbDsuYGTIfbtj7iccIGtR2SqHglZywM018fu2JZCKG1Qinq27Gnb6/4
BqnxbkrOhNWxoduvdvMidYGkauynS1XXn4O3k1xV7urtMRIzZmyUTXPewNwhc4uspxr1KIl88jio
V9dqWtxLqPBoky8QrbGt9PMWSyc8uJPxUKGCKcedxN9bRfhv3o+eddYMl1vI0rP70azWEunkacpp
KItsXrdO8p3am0lsHDELgiCaXbR81Rvzj1zzLaQMWFFnQbcveaaylJ2INEZhH/HIcZz9lXpgqIdn
r0+XljCHW634vAU2klrMeY7yAgkWlsIVCims1TfyRmpkfUrUicGoGqP2LPtdbuAt3ZGiLcJ+G0n1
7e1JOZ2xy21rK+kTLJOv1FzdMih2bSyH4K3+CwG7ecOH5ICS9coyyTACrzAEV7P+vUOjUHI0WUuS
RssRjivmF5LUqwxj8f/iogYNVnaqLPHb0g/gHap4Jd7+R75PiFO8bqj7GEFSOWByB88enkJX1Rid
v0mxJycSPgOcJeqzbMpIsX9AS6ySoXvI+PfGoxkECZokxj2AHBQo5S1vui0FyWzaAfN0x/7Jis+0
CT+kCSJ1vZyF4KZxdJt3FVopUkFz0MrmH8Qf/pbCobrdVNOLVMpSMav5/IWEY2W3y0FXnqaULcGP
g4ogmNRQwsoXD1npRduUF99v/zLtIZ6zL/pxp+HkBiAIKEykSFEiUDXEY35ZltCIbG1bqg9duJWb
JT8OWWFyCaX5REH2IUvqVgvJqtPDdNuMycElvI2284bvB6Z717EMn0rMW25rCiEXEY9nIcWju1Fn
HZG68arPONgTEF0tfqZvf/uScqF2QMIc14epw7hDohC9i7epfYUgfUbbCwYD2tdAlOQwlEPRxb4x
icfXf192+xX4JRtmnAejo8xkYeIQdyxw71PlAEVIoOg/Bg4zKu8VCO57ncDmt/ZF7/23eLy4cfvl
TsqPvKQLqqNWsDLz6ra0ZRNliIyC8r7Xy/Ri+9q3HIZDd+iz5F0OCvm13ssvCGHJkqyU6Lmm1EI7
ECSsurFxXR5U9Si/xWj/9q4daCOACEcjo59CeJF3Rqp8O+rGTn428D5hGV1lEpYApfbwdg1nTNeB
yce4YM7RRX4t1xGoYiwewwbKx+XQuwjKsZOkfpSi0lWMYz8Oqx5BPi36kmCNOtf/2iM5Kj95kzzK
ZpK3wG7nSX51aDhDDa/7YDQnb2OE/R8Sw1+y2cpR2/stUqJxuE4r+z76dxPeNqN3j6TVm0QEj1wC
w6VvdPEWpl68lK1x26vyMrTOn7BXtMc/pcZz3Xcvas8RwMXlDorq+XwC0HKxOGgaclq5uHzAKx1d
yyGOd1K4SQ0s50JUS/EFkNwjo7jFGEvvXm5xpIHhriPdP0GvVNUS3DEjImkoGUN+uZ1At0i/0Qb3
JzDQ6dLHV8XkGCC3llNC0hraqB9q/2C492phvcudkDNO/tSK6fIix8TtQXHLvIG8SDm4lNqORr3k
fyll8NxmQJ70/NecqYK7966JvqYAm3oJe3L9ZdlIPdnGj6k7vt9q1VvZKIVvBmOgZFFRe0p18L9L
rsOdy3ytS+y9pPyyqiQ09+yAGGNbR+xi+5pNTHyzmQR6urLXaAn9V0TJn7K5p6JAjJEOF6+TQosT
4+qF091oT5twJweN9IFky98OG9N9Nn3wHaTUjKxvreWOI2PKs6Vq4sbuGvfSfQb6Krlsfqxrczk2
C5QObltr5M+mrDlS38cBCVvcM8zoIs9ZFhXeltNw20eyquUGx5O7zTNvJ7mENCYyRu5jbj7KSjEx
9kV6/gCC/Cpnc6wGz7Ja0m5aNW5wL5tPtrPs8BANefp6O9mf0KYlo5Ul6KrBzoQEIEtUGYNXuYtp
HR6rUlu0CjtIyqUi7156XFACHZUXUqZb+SQ3A6zgVqVndvuyg+b8NEYNO708N3iepFHPPwx//1VP
jRNcqlF7L6JnifHNfT+al1sjSqXXOrXtXzv0B9Aa70lNXdy7DK0tphMlEIrJRQnAprFpenhLBrhI
pDU/rhH9KPv4iijvDmOmeuXU/AfgRwO2a1MF9gOoq5U/BwdJ6WVpZtzCapzPmX2Su6MgEp8gUSF7
jonfpw7Ix5rHJ+C/P3KCDkP2EMfRraaUpyHZm/x5y5PgMo1djbiLA/ePWyU7Rd5ItsOIMbSD/rnE
MFkOEu89o3lQEaqQE1S6aFNmbRXX2P7XVTOLeBlm3qOGf1jSHNnOTBo5XSDgnsSoHnTMRZ/qc4Fg
uBSw8iiqa6iYt2MOnubVQ09Ca+dlR+UlnyhnI4zsd6V7lsclubQBZxMdfDmDLJxRM8eC80y2zKtl
M0iOXY4rxzQvt+a8fL7VxveOy3zO1c9N9iUtV8m2JWuXB3k7EXsFQYBGhMZySukchBnnl7yx4seX
4ir5kpwOEv0ktW1qdAy7t9p4iCbvHZrUt9dX0A+sHdYFTLHy55ZsQqG0DEEKrXVWBx2sS1sUzwV3
TEfjZB3zlVa4tjKlw301CLpLVoMYMUxERQ1MHILI8TF0id5CWPJFHLzp0YDkVwAsHLmmzzqcoB1q
1sl2ETnQGBzpve0hHTVTGmABrrQBmhbdl18xMCjwzEih8PMD9KYaDw6T+6Hbw7YPkn1c27uMDB8P
d6OrkoU2U7kWMCxmzMCWljfCGmuCpZepGESYxjqdU+ru+AFtpvcmmZcKVlOZMW2ajIdqTy4+KKWB
wzKd/hAEJT6zkXop1QAsVAhaMPOqxQSEWy9wfSzphNKfZxKeOtbKDF/dGKMGOxyEomM+V/Ma6Vkg
nmWElypEiVTNM0TWyYnRX8ztYRfm7rc+GA+Uj59uG+zzMfvFufGuKyZSKHocbY+zgNUzVw5aZH79
6d3lvs49EvYtsienrh8ZMNdoOXVYkXkVVVSLywNj15oLtbr4q4nbYK34UCz9UdNXjZm8B4AAaUyz
28og+6np4SxqOwAPZasf5QDhLqS3jTXtRzAoEEkyRB1oXcKsU46AxV5w+FII8nXGl0zuRsPfJW76
lWnAs5TR+B4K7Oai0bkfaiQjp7xaTkObAAAmicpKkdrPhEfwZqRFuFGx+Bi04mFORnPlOvDch1Lb
2rZ2ypMaZWs4WZC0H9rRWXEKe5uhGB5CV20WsaLXm5JkcqkE9WONOx8ygn66dFJ/2YC13ZnoweaK
CdcMXiWmVc0+R9TvaaiYJ/SeuaxMhK+miIx01PJHZQDBryOOXmg2Yw3RuQ+rU227z43VvmGxs0vK
v7xx4b2ROcMqL1Z2n2s7r5Seyjy8NjnFB/7R4aEYdCBKFpGmb+sFawlDmloFGACTu7Zb7aiC9t+E
lodUt43Zo68DfRqN8WoiBmODWQcmAUFSmXbChXB6Qqn+1MZmtq/9sqVVrf1pCtQYd97VmOGSUqEl
ilEeXlYjo2mUCj3QE+u4c+8DCyblHCIv5eSsiAH/LZb6YjC0E0/rPewQL1HUkbZaR/O3gIlWWBq1
CbK+oapdIKgHOqr8gRptGsOEsMJkxU7So1kjXtj6+avX4h04W4C98dJULaQcK21rzkAQAwVJrdHD
KKIocQ1pLdHqO08WJ5sDej00gBwEeLxDeILc7HslekZYBtspEy8dsaJq6rdFMT4OTnSYOx8il4IW
biowIszn0ma+w6NzrTUA0d3J+XNCdaMOOQ5GfnNpGmXrgkBhmthF5kX3zWvWWPp2iCIG5fNe6937
cIIVXwpKxkPH1Hl1KkRMYDskyxLdStNGmNGfa22dgw/HLAWMc9+eWxMsoGdmyUoFzn6X0fUD9u0m
u5R4aR5p7kaLsEaru9LA7+Y9ywV+1SGI0S0cpz8j8JGRQWcv79R9rvE63FTESveNagA+VouO0dQm
F3duz3qdHpFwwYet6Ddt2es7q9bXeL4aC6/RMoRrbHyuagKyi+2awmNLzd+OPGHpQfScLI+qxwZe
ntrFbvDNQziCFGILPbQRGxczCnpsv3wxc0cpcXCr+FN39AAxNvjtUECQ+3M8wmT+UGjGeAhM9TFw
YnsFNC1BacbdkLqgztEOYAlx9Spj/zDB0yKBAQeioh+npucoDE5pWb7UBaxjYFYGC33Np5/gE50T
FcmMxLZB+UybNoSFNKl3gd/sNT37VWC4rLxEKXDQ2qVlemcNg7ObJzBSs/HTqzqnNM3CwiJeqLG0
FqNyV8/IAzYYsOzA+1fDPXTR17Btv9sQn1ajQNMAn9yTZSlYePU2FNnSER/nAbPCbuuOFihkDRX3
BFLEGLr1GufgvR+eAA0Fd2M0bT1QOmT5ypoWFvWNIXbfOTZ+sKXC6pFtgU1CoKAjYDp3Q/aKwxxm
rcgBKvprAVgSF2Z3V6vmH75ahyCFoUFye26w6aNa7R4dPzjWgZWv2wlmcGIfM1ffJiHcZA10vD1w
i8MHD6l/JUgZK5ig5LO+3iJ08NlH3AsngZXa9RZ2RM2pUegBwUtbRJF/JC2B75/iI4pE4T2+b1SV
5gxXCnbEwshxjDHCnV8hgR7flKW5ZwvPSV/8TN85FjlN6ohBqIYjHiJli2J6Q4WvpvUJZDyFhqPB
XW1aqk6Aq4gOYle4sNxiZ0MGP8eY2cDAgWJERtXzNvTMyWppVfkZQpdl4bxnCH8WpMiaWzzrMT23
DpU6DA8WZlCtoNpCALLHp3Qm3+trACcmBP3BRaI7NfrnINfahfgwrAuzeEDyG+sJsPGwsvPZuJSN
du4sB4VqQxCpLaS+5LWnrbyq536bI1FvI8/sqf63tG10zmapN6QKibTyRYlr+rw21BPtEfGcS+qA
FKN1ifuJh5E6FGM9fpbplubRxEIqAS4cd91DKmU0nqTdPsosNqhoLa5Kll/reidpkEkiKFnn1HHu
lOCYyPJix7zUJt86o61n1Y9eWd3f0kwAVs8lj1ZSQ7sF8ummBwZHx4hIsEvdDmeuuUu3qV7txsp8
12fcohLLdBbNQEbQt2OBkSb0HqPec933QQRbVEOl3kSvFmGExTzA2juRWX923fA8zKq2GZCvmoJ3
X7efqhAfZCPfjtOr66RvWg4losYKHFSTYOwHet2wltwguZvdN9NQH+oZd64is0F4x6ht9p+J5s6b
Rge0ht4D/A+0b0DIx6s4o1FVYOFe83iPmmk78NABaocYTZlW5sA4KO7yrj6GKowGBq7rBt9JjP6s
nJtPH9h2gQK1KRYfNTyewLbvG2t8Uu1nHke30oP5zWy5n5aKVAgCr8jzvxee7ixwQWggEdHdCvn6
GQ7lUzEVWwrcVTgXfE38G5wp+x7m8ZS1nJtpBohyVEz4HKZxznHKWxmVsx5C+zEOu2VcM2KG7Ae+
CmQ3ySUyoTD6EDycSPFWepTtDAdNfxLG42SiCcFoj7nj1LXLFrYoM0E3yu/JaBnPIkfqAWNuHrSs
h+GZpdrCEIO5qEI5AOGjZQ56FNjpMoglZ0BzDiG+BZ90bztkcy6aDOtNy3PUeodoMCr+yr3p7zQl
zNUcDdA03SOEJyIKGEXEwCj6ZDaPapWc2xljCOSNhm01ZOBdqv4hUoHaBlmSrZtAQ5fpZDST/hQH
wbEK4b/YDZ6nU4tuByMAMhSsGnHzIUNRdHIWY7CfKAS9VddMPjyQ6Xmc/LNqRai2ztj1Bl11IAkg
/M7wBINuqxbduY3iN9RDaRzr4UsueU2I1o6v5SfmUR6GB+h1IE/74U3ht4/L0aI31c8shvHjZnDO
w6ngqzdLhWYfBzMtDh+9mUSpnmcHfH460DR0MNCaWVs03XZ1GdQLSP3zGmmfZ0uhkkkGwJaaCS4y
royXmD7tFu1EBBW7hxJRalJT97VWR4NGs/iC2idmIm8MnigPpsRHSi2id6Qc4Hns00LdV5N5p0wx
9Fnb/kWa7Y9Uq1//zSwi24UdPpu5Lfjyaklb+dQFebzygSVHlnpxlbaHGmn/lUZk3ZVdAaY17B41
63GkP9gBhEei7WrirckIptYXjvLr1kwbqhp+hZVNOy3yn7Wu/1IQl9yZNGoyHZKwp3WPZqrjqqEj
/TbpJbgyGyQ5WMUc9raCMWNl4G8QmODhjLR9YRMemvnZyo3xU9XTXaqqVLAmBU/oYdzOHvwsqgSY
Xprf+djFLPQMx0PvGEVhs0JvtCSj2vdejJpx/+f0p3JEha/2MuqJ0n5LUvJY+CzwvPtdmX+XRmcu
g8Fzj6X1jgXWtAhMbE0syzDXHQ6Njrm1K8WGHgoyBwYPSDi1PGCYsCgG0tZIc57Hthk2JrLKCzrG
Sp4COdYrvO2bZoHlplUH3rosJ2iFVeIBIm+KtePCTmU4s9VmuGIIqwGJ+zF623xMRpjX4BLcTajU
T0mkP9HjM+Bjg3etEc2JS+lpqcG0MF3q21Yvce/A0xq74eLORUYMdQZzobajtvXxkG5SCPa1p/mL
tq1WVM3vXPlyxmuibjvtDh9pENEeVMY4+kRl4xcM8csco8FRUmVvcBN8ssnioKU8BVa2NSsTs0Lw
/2OkU6X3rMfSJqmdfjEN6dr07JnqK/oHP8hZvkK+ZViokzaoBGJklJK1QxpqDePR9b1mR3s7bRjZ
WKkHs5HEJW1xqrAjMnRP0pigRWjZWao6yiqNOmVo7vg/IyoxTVEpK72FXOb5lr1NbPptGRVGlBjT
a9efBz/U71j1B2XGrE032jettYC6iud04ZkrmhVnIyTXMsx6lfS0KHvoUIhJ8XD41neZtkV8QtvG
rv6harROZ0NvLkNj3qdaNLPF5+fQi5iuYSaC+5qV/5Z98xbVdf7lROjoDIWjnVufMwdbyPkpgpq5
CSnRj3PbNDtzCEw8zAogRGh/7cqUlRT3+rTNZ63ZjNBqTrVHNtjDl3pqqbu54b3xQodJZTAdWWcf
7uCi01TvPYJhxAHVoe0MtWfpYNMZpCMnDZ5tCSYsf0XVfFiREyOPSngHgs5ZmzKhK+3Bdd/7wNU5
sJms9qzC1RSqqAllvbsIWhyo1GSr4pTSDzDPsVhA2Eb0KtB79FBGYRxFVZd2mKlU0WZsM+MwPSUj
C3L2XRg8EV0dhMyXSplNqyBPN473G4QJSpkebF63Ta6hH+drbsXnVCFl6WaPoTUedcuy0Kgnr0/m
aVPN1bqc0J3KvWdGRCokOhPhI3ya9SJ19o1t73olSQHC6cCAQz9fm5b5WOSOsc9N2K6FU4LUbKMc
pqaGEHLQ4XrkVTQa/GsykA3qqELQG1r2CCgC7Ka8sGbwfSEcM0VDLhxzH8rqbOVz49DuGN/yidw4
Bww2DDiTaRqqo435hfYP6zsdcDBChkc19GntH2E8TBtt1LdWjhyXpdNBYIibqxV6BVmDzVWbfLaZ
VkHHdTGwD7Js6zPazcPox2JShCEvzSQgT9qyxVu2zslpmeYjZDRq6KjM2B26PbliVmR3duycfXUi
56v5qLivjm1do3WRUVJStha0rPy+X2o6djbGZFK6f8S9gdoSgpXbKsEaGhvaTeFkKSg//O4G60gr
jgfhImsTVahRzJNC8zM+qA2TUhSjrTuEORZu0ekrVOGLVV+M04L2BHJ2Gg0CO3Du4VZCS5wBtmch
0v9B89X8H3fnsRy5kmXbXymrOa45pAODnoTWQc0kJzBKaK3x9W953Oq27jdosxq+NyjezMpMMiIA
uB8/Z++1DVImbSK5HH3CAm/iK3HyaFj3cDx7Of5hzu/vevPitBVmzwGhIvhPWgE/UVJLcgSTjdCf
c1Fop762z4LJ6bmBGmS7Xr71K1oN+Dj8Bc2ldE1YaxcU9SGOotc0wL8IR1ZyVqzXesmBu0/qYc2Z
EBdAy3Ee5BEGX7J3AVukXKKEl6qvw5r3hOoFDvkI+D322NABgTFzDIlfHdhSiBwndKG9Ulmjd01X
bTN9S5zPaHcsjuD4C3CzXvCUdcfGE+B0qMNWvhgIphO2ZI3OD0YPCzEQTnnQBopDqzHu+UxAvUnd
RhdeF/u66SiepMofYuFPR+MCZg5lqNfIFUxoXKJbkHPaVvrDW4V3gk6AGBZDBlyz5mMujfzclq6/
L6Oj5w9I9YqVBPWwgB3TGsOb6cT3IVUrzTDq23sact9BmH4KKkpuNZjHA4bWZtPTqlQjilvjWw2D
CqN7G+yr0u3puvWjhjpzf0617t2KqYJk7X4ZEpLNDHeJHrydM11CY5IZ+ke2YXVX3WFQ579qlHP7
phiWXyZ5UA11NQAk/o+GMr/o0a9pVXKvRD1KuwFj8TWmFgw7716pl2pGSkVAO74qnuhanogajRZR
EjLjxEEyGPUiajhacuJR3XFaxqhRB8Iruutk68sY0i0dMzRfSFvVsNYJaIAQqQ4lE0Z8Ep78YV4F
CI7Uz2cL/OxQYXHqCqD3eHHyo5HOVDNj1pKrhkpWtd1vvXD1/UINlixMt1tnXWm4lKo4Kdw/obiq
rjo6bOX6AHX0t6TqZkugM2T4H7OnJBNZ9pl/3GbqVdX+qqk8B8FplB9zjALQv9JRflPyxcwfH3UM
q+M8nKY+hRiLSuamLVNKNR9UklHEKwIofk10G+q/Bl50uk0sBdm1zuelEgEE8UzlF6ODZZKQDC89
E3olEEAC96wNH6r/f3snSsIza68MTV+sHuMA4w3LMXYiR9nscNhWH74qbSzMcgUDA3Vivf1DJq0U
Nzc1m7Q3PC1vwyQgq8/fCUaN0tbeh2vRLxQ7V2vHewsLKOVO9N0xuCLIZMGh4VENrJQizK6cH5Gc
jMB6v82UzH5lB9p7pOSzfTCAT23lg1S8wp6NGuk0o4/pMnroyKowvmvoExJB8WvW5mlsgrUSJkS2
dnZuaVHcK0rNqQQMTl388cNn9SkrHalydQiVjacI/AhKT47xosQTverlp4ym1Ju/qcL1XVRk3xDP
P27yzCZh+p7FuEgZlCO0UnM2upxcsvYpUwN+JlCFM50yK17ftJ1qtqnuudtv1LBHaTdG0Z5kA/4h
tj/HETfJMN8EEWGKibiM75WsQI161H+nPcKxD6WPax0ej7ZR+Rm0Qos7U6vggYnfMp6+lXKllMiU
1fjc0j/l3DxDgNzbItuAOf5VQ7REuM8KbKOG9WrGrQQJUiJcAB1hIWJQD1eELLKJ8ldzfKeO+qo9
lJolQBmC1SNRvLfirO7yv+8fnpG/bRjDKYGxooQhZmgcJECR201r9dPv4MivGshqI/J7n6lwnlCH
wST8jKttEQkUdrw2LmBiprjQvIPecuclZEiqKxRkb9JrX92WiyiH+WPykwMR1tu5ULenukXYLXGd
v/pz+ed2g6gfURYj5tNLV/QXl4JiRLB6W1gsZ3xNbBcQgf3361MvPicRkaPefUJJeNPKGwyIx1Ze
Wn+gFzAwmxG7pP2j5sbqWVeyGVu04FeIAcUNDDoUqYc0JCKcJC/2kBlYVByTXPA++Err9m2er6Ow
/W0rTV4MvK4zfJW7SKb9utaTbGH2JOVqHGWhUOWbiS3KtoMHsyo+YO0twR0foTl9EX/O2VqvUIDB
eBMWaH6hR0iRPATTM8S+OO1XXjN/BglCinxkNmXhNC1TXJu6QbRqptpZveYf7dm6FjOqIMQKDxMs
d3fCxheDKhtM1n9ZbSw696mEMhB0+K8Bsa/yGaIZW7yn2UDvuU1aU77M2aO6F9TjdBPKht6jE9i3
x0gtkk4jv/AmlV34HrGzKgPFbd5sm4JqwzF/HHQuhtLL2ChJ28Y4tnO0GsFoMHRUAgClq5HVj+FH
CA9Y0fnrupVcahAESsQXyQPh8x/AEn8tPDftPP32NtS0xD/2aghZGd9pNVyx26w8XjFG/u9Q9dnS
MPsKyOi0n4KOQyjCRGaZHB0G/8lPuK80+5MG71Mj+XUaooJG45ub/b2fEz+BKlCk02/dku5copvS
HstZf7fLy0BBrxbcuC5/YhbbUBv3c9jv1T2mBrTK1abkq2oKrSQsaeREi7QxPvLRfWjpM7cOZPMe
Y2Y9aNdKic2d8bng/sJ1fZQ2/WJ8C6klN/6UHG47rZqNU5x9mZPx1HCcUZr6sYu+1SIDtnHbNNHh
dhHqGauCTXRlH76X2kV1EN3MfwKdwZOGRaUH0apDGNvepEhKJduxyjV1qVwWa07jpxj1Qe6ysqhl
O9L7VYDzQ6lMbmqQ28dW9PrvTVg+sgT3gUkZeK4MHuywe0qTfmGZCFn+/pvdJknE582QIIP2VRL4
WTfPaiVTZYsqT4IwPCUzKCJ+nBLE3yQNQWwu+9Y4q6VLySO88LfXvIcUQ3CkJwf1ySqlBaQULiJK
GA6qdPH6vVnqhzEqV7fXWuBsuunYieN8tkz5X1KWBE47wzNW0DBnonRw8xlCufv3t7p93kGjfUUx
co1o17nWm1o9TTRN1Wjc97nETL2OhPi8/QBVRimNTFN3b2l79Qg3+9vJ8fdrsq13nSNUO55yLaVT
o5Z1FEG3P3QngDtZdqc8KdGgXqzAvCHLc6H4OyN/VZtS9BTN/vYbtafqjf5QBdiVUUaoJ8OkSDPQ
mRSpRxdPO83S/C4zrr/rXjtnqywzplZsMMof+qH46eV8btF6N2X3HuQbONS/Vm+/jNqj7/1LJoCA
kKFY+aDkD+rZzkZUvr7JFMDvcLDGq5BTUcvTxI+/NZxvG4T62+pmA9jk1fUfaJd0UxFV2GOEnbKA
AoQ7kDrx9kaALT1nyTVh4LG4XcpIp509AseprxNhNExYrLh/DnTqqX/dJVJDR8kVN3ZK6GR9psQ8
5v5PUTmfikzTjitOC/o6iQfEzDOt2AyysMfQ4shdkbbORbcZhIgR2F/jET3aB6So52L8Ynjmj5Zz
EFbqLkPySUAFx68uMMJtBF6KD7/dt607rzRX2xdF8RiUtjjGFfQ6tyx2jX2O9O7FtkbUDww6OX1k
4oh276hZZb0KSvNhNC1tzZCMO2gQR8817+r+PARDueYHkwY+yo2Ti1efmRKJ08w3zOrVxKm+KQFw
bVtXu6tnQ9EFuk07NN+VbuD4aFNrG1n7mLab0RrxkX4bfG3P4kyczrTQY4qrOqnWSe+nLCkjx4uW
4FC40FsS7+w9GXEs+aN3cFw6Xh1eIIsz2arIauNQDS+O5Q+7on6cEG+sej1+/fcjGbc/xeWDAuP/
gURGTzeN/y2REX95W0dt8Y/Nz/dP/ZH+92zGv//tv7IZLfmXia2apq0tbd2zzf+Wzej+ZZCawJ/A
6nNMR/IT8wJO3n/8E6bEX7YAveJJRhwORnb7n//4r2xG5y9hGfwjoNtC6obr/TvZjIbDtyoLwsyL
fP/9H/90LOGajik8eEyGpXPotf5nNGOUVrMmDRoMvds3K5NJMjozcOxa/d4rIcsw6vRcrKNGJ3sd
G9V3V4xUeTCM1sN96Ojuyq5bDr3p9AFV9eTn9HNM/ZVkx45BHdZ56vmnLNBZQdMWBlEVr5gJWygM
MlQp9jogWorWi7uOmAssRVWCIHE6iCwOt7Yc9j7ikCVZD2th5GBjumkzNnCU1fdp5uKCytmHkgek
XE3w5hyoYVJOT2YPDYLM0Xk19F8aEbDrKTTeqSGYEMaMkcHmhAlvSE9xIyUBdZ3XTQwFon0PnnwV
F+4PBnK6QMO86fta3xGndg4C6yOj27uWMQBHXXMPPOHp2pln0iwd+hOFqwgyw2vIDKKhI3ztU5kf
hekexik3V7LXUP43CS6Z6A0dLywR5QqT6WQcTJukt3rI3kTb7PFqsT/yf2+6kvMQR5CKmcg+BzdG
KIH+xpvG7yH1V3vGqptzKDrNs/3khmO4dzuG91WtnTG1vY95i0VYNWdJJnx2i/xrlrYE4NGOiyqq
S16tjQaeDAr4esmqNmBfkFhDuyXy6e819jGMEqTjghUUOhFiIM+l/+jV745KTatc3BXjqflJbai0
/RTe0/O+hNxyjBqyjLEvW5pdM5UyjeClJGhQpWHai6wgnxOFDcCs5hSUo2x3ljCXHYVt4Ek6445X
rnRM63hl7uLGMHES6Aw6rO4C4UbfdgSeHTrwsUuPvsyicNL70Ivvhqo1V7peXzQk4I7tLie/C1Y9
NPIQQPLezoNnc+4mFJCQ7mSqgyYiIoxCgakmKsySLCa7sGlzk/7RMrJes/JeteCsvD0Z1CgOt9G4
BiK6G0Z6dbPRiqViKnhulu18R/5QPs7EYbAdI9J4CYfgSaPBQ3NvviYokxA6RSsMa7glamNL55Ne
BPitNWZs+IGlAzyGjrZmO8M6wyJIgjqsVqcExF4P80Wroy9pC3hQAWA/ID0l7SqiMMsDwUzlIYUq
BVMt2BRimJZOQMT7hBgvcNM7DiAuV472cdnly8olPko61TOtRwQEZSZWZf4MAz1Zu0P0NZkSbZoc
QsR8S2uY4nUK1IJjz/x1eyaT8Co6Se52lbOPFOJP1gSnHvALAp0/hZIn0RUkIMuA6Jc9MG8BIKzk
OUG7Ij/OXs4hkQHcekRzl+isJ2uHhKRZDgRUL8Fb727rjKPrRy1E7dfLzEGUFaxvrw/b1v2kNebi
/+vdiaXfk//b9nRGa/+PLfnHTfGP7+IfTfc/Nqh//fN/7VC2+MsjzcplF+Db2lIQ3Tv8NC27kO3+
pQNMt9mlTNu0dfu/pQfrkj+Tuu55kifeNT0Sff9zhzKsv4RrWKZnGYZD0oRh/Ds7lMU+9H9tUbaL
a8xmeCg9x4VAI/7nFgUpKe3c0ehXs/3ggMzdxPZsv7a2cyg6ZIDObJP8W5b+1h5b0FlDvHWpvN5B
GVZV2XF4MvKH2dLH7VDSY2rLUh4dF4aWZy5dNwuOvjXIFVlg2pFDznvd4P5lxhHeZSZznT60Dm5Q
vlmmTfpGMkIhD5353IzN3eCk5ck16+6htdBWaGXr7toh9o5aMz2WnSgutfpS1m8SVSDmfydYmVli
vo5OvRaFG93xv2Mlh3KTNjYtVF2KVYYlj0mR3INzJnx7GBzg5hxmAaeuTKeu1nDz2ErIZ18lw0Oo
+e4a6C+pNImiXX7nTIyfikrfuQZZvES43LdqnK2n87Cbq4nzAnnFXWNLxAvo15zI/sjIFHsjRZFR
j81kvpn1K2mv4bUiOeMKvn5YZXr64HqQ/fVN4g/R2SVofpnHxszI1CHwBijL2wyUk6QzOFGhUX8j
WAzviSiAgQOklrQE/RxPGQnCkJOWRIkSy87Mahd/t6gSn/J5wMg0IDUHbv/s9rW7n+fM3ztFeheQ
SL/3iVYDqZP3W7cDcsqY2V5F5TSueoZXe8PEDM2cJDvqPjTSDD3C2mA8efKZ/crCiV88hvB+I8w7
hvWETSTymcnC8GYF/pqhzQ/9mgHPsfvKoT3EUtoiriJB92QkxRexg9XR65rkaDPQXrQI+2DDIdBp
59CBxuI6uzgp45VXjB95OPV3nmgsEErVdExk67+AiwV45nncNtW4MxgRnkq7f/AZU6zsLOlx4JXV
okLEtO9perKMB2dnZCHtUQWSyAtNKUu+mDU/eHNnPdNrVVQaBVMsxu2MkXhK09+kiOvvgjh1b6rS
t8ksfQB98HfrSYil4/s4Uxo4Ui21GAaIetwV1fSQ5MJZRqgTEQkyVp0IDM7cUnsqsKSvDWbLbILt
eyJ4r3HWOIeBKQk91bllqDQ6J1l1HCuCNc0k9zLXZXi9fWkKhwTYojkGdXEfgudZDoCdjpnNBpBa
7nvJWwHdhxo40BQUqzecx2mZW2Dc26BxdyJ2nVcBGGpOAB2OFQ2Mvv02h35+9DnapF4PzN8QOosB
ZQsKhXofDki7/HK0iLTwJSE3bJCoKmqUiM0JQK1/yWMy1PRMuHuhuwT7dob1wfrGvLC92kETrhko
oSVaJxSIzwx3YCpGwbXD3m3447PkmqyRivc7Bm3NVsfTvK11UrkGtvq1BctvrWcojOUQuccwiZ+Q
FMb3GTsh3AoScTpzk0Vp+Q3GndGVLL2TBvgYBKKXrYbAT1/h2P50jtNDNvlmPNgs/ZxZ3g3alWZ2
y5FWfzesJsUk1D66go5p7I8VnQygZaHn7QydbxciEKWDLJ7CRmoHO7kOxAQ9IADEEp6Pz1UX0drv
nGrXTWi/s6z7bg1jqxW++KwHVz6XPikCZfMngkoaiiZ5knb1YU9he+hheIHuyiNOlxOPbycFPlHt
Jx9F+Rh1RfmYx+6HlvflyU971jHhiKsoL7GpM7EIUQ6SDhmsNIvmrN/q/QG1KVhVMWPJm4B8lxZR
GbRAdl3ZGA/IVUNAr1p7ztp6WvcCtCgH7dM0lcNJFy7QD42ZWaH3j3bOFDhBeBuW81W30dDQwu92
c8kg1/Ln8CoN0o3sEDgZTex3F1Bdb7d/PEbCs18xOQvdUzumRORSgOkViJlwIi+iotMBwNbJH4wS
9NdcH2vTrD/GCeml2Z1qC2OQ8cckH2FRRg0CHSOiD0wM4yAWMYzqTxEChKws7zewvX3qcdWprlBK
QnBbVxZ3FU8DAuIczkZKgGhuhA+FDaIjK+t0GTnEP2gCvQun+502RtFq0t9dHtanovmydOcM4qrf
016midUTZji+8hFHG5K3mA7EzLzJRgVJKpChMUqX6wzPAgoeqPlWTiZWr0/yqpkAnBGgnouxcg/h
SClK7zHc27GuPNHA8wc5H+eyatmVom7PYYgctViDnzg7GyYyycXs3XgLO65YWk1Daqdtv+hmxJuD
8dpCxPTCBunYEFz7kmiKoY+RW7IYb4Gy+I/DT0QRTJkKmIAOyknvtJYQ+P637ueMOKRerHBd9Qvg
a4DwpvRNx9+6rgbRnou4p4UdQLWTBWPdsd7EtK8pUKEhmWWQ3EfTOJ78cbgQVBBh/fJlqhLrCufk
ZzkkXycUz7MJM2wynzKy+XYxpMelmNJgF9gCWXHhjxuPYcVqJKCVlM6znAP9sfIy/P5c0VXRE9KY
9U2/HjsMAtwP+nLMZ1TK8XjoOsMh7EZt1BND3joOv2Q7W2vPS2j4YsBahLLTLq2bEO0Xpea+ot7O
ZKK9ikF/7/Oau85XL9gCKOL2IjpN9TRtYk6J+74HUtnAPd0gksoPjZTJnaYgzR2MgO/qow+Ick/Q
BT83PcEouul+1qPgqJv2zYONyoc2q7uMknn8hD9JWEQz0Qv39nGv5TvUS+U6sjlVkmoEFrTJP2az
BniyMHIveB2DjoN2hFKUp9dFlCVegk6kl0h9GdPqP7/gnoHWmD8a3RTu0gwYemtXlzYxyk96WBLI
vO8Sxxa0p0jSZKx7dqiKdKc1sRj2o0aZdkG4dLn9LkyE/agyx2yygs6CMM1jbznfrmbP58Fbijql
51dThgzJ2Ox8pCSLfn5BpnTIi8q+75DaH+hPD4u4ezRQNJG9MNuyQpEicM3AM+0q1N61ZPWM04JN
v0Uskcdk7RaR2e3n9liZxIq7mbeXrfE5IA8qGlHtPOnfU3S4xySZ0HNanw58hnXOqnnuzHSbDMCk
nQHjBiewhzrR+yOKanq72TnSNHJKpRhOVKDkrXJMm71t5ffaOvDtTVxN430xYIDwc2IWS4sCamoK
8yFJGldNeCAGUjhtmsxygSeToTfVukGeg8FghyfFlKV5HECpJqFjPnhay8o3i03YROKMJqdcVV4T
49por02n+N1lgOekrfZekWyrEgUbb/uRDKcS3czaA6V/74wgDJtGUjzYGHdSkdKJ0UG1m5qJYtox
mfegcnQSYwsuEG2Jn+7wYOaPoVadeoGjKaY83Bpt81wg9wQoS9+0TtN7noc1JoenTjM/TDs21pHm
r43MmfZek4yoxognaeaUmgT0QpchvCiqPNr2NukeIqkPJg4kcvoytP7+9GMDhUQ29Dwk7i4o6To1
Vr8mC9NZaMbBrl7DyUWT1nFeH61X10Lg7UM/tmoGRTK/d73+Xg80e0E+zB27NDqqMUNewPmgqTkr
gJQ00uixmsuN404/7kjhkfk7KTHUjoAxJoulonphIDMuerPcTB14fzra/DRvw+f+NICWxBXXpcV9
N+NhJqphVRbooaH1H6IJdIZBJCBqeceElo8GZdnJ6KUcnLOnGdV2xPIzZ/PWxxjIvFfy/sFYG1up
4Nds4LsmhO/StDs43pugB/TnR2uS8Yq1lbHOjyCle0fMx2kI/hhpefFS866ENc72le3VhpxY7rzQ
MY1s/ME7RQYH/ohbkdIN/0LjctsVdoszduzBLgFJ7Kz9OGvbtn9IOvkVDtgYB3cbO0TROuxcBLTv
QVgvXc6VuHym3zDxXCr0wtsIOl4ELW6dkRAP20l3FQf/hS+bHyCiT3Fk7Uo3PVPsgKLQ0R5Hyn3Q
6yOcctJD2sqhvN+ZuGfhjRpMs+OPyilpofD4LscifAatidfEj0ziPFCG2260tjPohVSkYGrsAGW8
FWAcvDqluR9c689k1feDytZxRHoKC0gv9vhkOfWXowd3mEvqTS8+YKcg5a6e215zUZXX9y5xhYar
WYQIjeWCtsxXnTpfw3SPzK28nxkN2WFUbsCM7xnp6jMjPIm4fcngaUgvAdVDUq0SB2NlGGf7DI35
wsOalkb+KSyd+5QWq7ATsW5qjSe0QyBeGBs3M50VnOUMiqj7wtP53hUS97w144AJxo4NrXS3dfdj
w8EtCvNSxk0D0NGCLwlVnQElt7egwV8Mw49jIYLBFdMLpiAgN0yN2HvJMC+d2oPLjlZjCl36Qn8b
vfDMRmisqt57qCMk3sTC5oWGy9PoH9EA2bisHeKpCHly76pgvpRS36cWH5FvWQeKwWYRuVxGI/W3
HO+R/RpHs+pTldT27mJIKQZq3qEdXq3COtSNMS47KHHV0JKNQAWBT4dMO0AhTMk7PMMaQlbH099g
Mx5aQmEH5uGCD5uMu4Ws+KhHr4Tm23MKjmCcMfHYFg1JfWUK65WTOHI+0koao/5DrAxQAM5nOBfm
rvqNQ2NcjQHqJPqnRcnp0cq2nfBfZdE/DVnEiCpGKgm/t1XaOr8EE5WU/trxoic0+Rcn4CX0U//h
E+m96JoBVpXDPi/rcK2pWLYe6+ciztHMWTqXzgm9PdDrD6NExtiyNYLbiHEb0Ut/QaSwnqnUVZpg
lXn9Kk2zcwDwjPBNd93rD5PQX2IuFhmn+0K4V32aSE8Ngke39R6SSDyT9fMJyVtxiR5dcN/LyHT7
FQqR+QQHuSXrOAeM47UbzunwquM2XYlY7FOTVcXz6Fcm+i86b/aPQGob0hmB8neshW4LzFFdlo78
Hi8bLzl4TpwfxUnLEXOS4YlVyeJ9eq2xIPsjx1oFkH6a2z+Mx/WlV7XzJnZQkKYDjryhWjnU9Kg0
s3RdUesFPXGKltWLbdYj4TCdaC0nTh95zATScZz5IbfA8Mc/ZhuhM231r9rXD6g9ISWrC0Ar3V3I
BhmEHTf2Jq371TDyqKGHk2uk8fdt/diUEx4wTqHmPO61RN81CT7/YCnc8DOd+LapVd6NWrutZxgk
Uxkj4E/SL07FDiaUHolgcwJ27fAAee0q87VVFHr1Q6T7zy1kUtSz294t+SCm4ifVwxVGu+EhMQBM
tzo5GrlOaHqfvaVR5hzdfOqWlj00O1rCWzenHVvk4daj2tvADRgPOURm1mgNg+uYv1oauQaJZ7WP
ScWdKhu2H+GX9WFu6s+AZWyPYWNes9T4rHWkLQ3IF3s0na2RrOZooAEhUO2g3OIU1XZbR5tyFM+L
Ieuq3aDhvqtzFksxjdGGZZ2AnniE10j6uZlFf0yvxufHUX9DPPQvPlhclXIfpdFzrg1I3Dzu0rrw
waYh6cWtoPouW6Sx7gpNoOGFm1ZrS96ttoM3SJ8t76/ItCL0uXdl07y7MVyyWH56VNegaTe5r/0R
rBPEKwX3RhBtbI5dO2lE6ArwFw1FgA3LUqxsHy1w8z7UJBtyUzFv05CunyNR4iNu7S3y2fJoRcZ1
dDOdcCUEoFl/jKyovktEnmDxiDaIjlkqQu29Iq38ZNbIxAfUfPDybE5r8jhnCdxmJldAAOKwOhiy
Lw9NVJ/JGBkv3mBdqlJMmO2olIwywYXrDf12MMZuJUKPnBU+EL70B10nOEJGe78pf70Zo5FBAo7X
OhX+xpHzXtb+1NxDC72Pzjm1V5XVExJYE16ulnFuG+tVjsWEUR0pcKVPNY5Rj7YEDlvG14HZbOZJ
vsRImGldJqsKm18M648MkzzS34ldYIZT7qfReSrJ8CQ7e5k/ei3Lj+xXWg9EWJItVg5tdZUPmu11
II/zy5x+J7Z16vL+DZaE2rkaHscChBmIaR1nnthabJyLQW/AmWv6QU+zaEVpfOf5/Y/dmg/kS4l9
sQ1cxnCqD4wmg5ZS0j31pmHsJ+EfAi9hMl+yl7NMs12HqwSyPIcld0nYWglYGmo58Q1relpiI5nv
pYmae4yFtRj84omSqrYYx5HziYB+JLpZlWSUdHsf+0BWFddudML7zrLOhTV0W+zFiLNcbVi6o/4i
Te8xT2ijlLM7set4x1mXrMcz8uta36PhKMmUmb86yx6RqTMoNMeeCaej38dF+RWWlGFGPL5BqEAg
fDTRkMIvfLPzXZPJfE2f2oFPnj4amEUG8n+nbGfbAIsRPGZ6vvNM6i9UKTIGLzcGX3rtHWOXqsFN
x2tceIdciAsTGdzmGGtZqaMSxxCe3F/OvmurQAcD3fzV7vw9/vJf35Ywz7qra/TbirMA+9W4g9S/
nNh7F1Wg+g1xtMbCEjJLIuA10EhTogJjvHbVCspDf+jN9Tyjrsb+BISSjOoaU08oSwQL3ZcLxIgj
Cras2F3gh8AhGAePaVEA3JoGB86+PGWMsfdWdZfx2hdGOKv+fDTSCfhJdG1Ydb189gzxJlAY2WJ4
Ii562DjVjDYuTraFIVWcExY3LULdlTvWRtSslRFWfQpiYtaLOT27reWuhSv2to8ZvB7zrfBpEYQe
0rm2BDMnSn0NpuLERnCnZxxAtJKJlBU5fywiIVbemD1ToNP31BmBeh1ZIgbnhsmrl1FEpeDRXXab
yKNzmpHHRN825IKNvo/rewj7zSTocIn8VVjsH33DHFUV3WkmOE+4DgJQ7w/Jo6t2SqEKmPGw7OBR
xSPiPIElKiWRO8HKnS6y29eJn3u4fQkNmuO72y9nT9QHP4mtVVZNOtwFOlmz2OtZ8kGW35fl9wBG
xtrmpNZcbSs+6HZ2kEGHa6TkMJnHE8LLMD/LQVxKjhcLL6T5xsnSXRpjcTW0gelc4SAvJjljGu2X
rOnY/jMnX2t0dlc4ox6CKn0cg+rqjMSUG6x41xBQ8UDMna1x/X3JNhSl0lgBjnBtSdCph9Msku02
9+hnCJdWcE14G3ZzHp4kNbfkUD2XlPRL4aOt0wgci3u0RjRQFlNL2l42eC9FX65JAFq0RNageKzZ
AhvMMxW5BNT7TbltnKzhR3EX1ugH7LI5OiXrj8QeuKcE+I5fNPAOasl3cc04pfWMn4CKJNXmNTCQ
dW60r22f3rmNf1QW97xi4qJyUWSDStJwimGjsqkYWK+HjgUoil9tZHNsH8U3jogJ4YCEpJHlpOei
AXC8bjORtXJ7qabyPsdGSp49DSa3ChZ0RX56+r4Ylkfg+x5oThMAVkf/RCHmSGKao6eWDAbT5Zyb
tGmzsrvNoDUgejCFyrTyF2HRvnnAKDCJvzHb8SjTJAtxKZ6hgk7gNQd3bUmo8bpHG/wsC/8zaRjO
ZDSPUx1ZfmWBqgUDhTzVew0JockT+9CRSC0NJG3ZY9VNf0hJHVezC5DWNtoH2hcUeGoBnr05XXXF
iaQ+4lD1iK0vQduPfsQbT6nAp1uYHdacjIpdZ3lmvFItzKR/SjxyL8LyriH9TCNhbcrAhfmH3HZ2
0orOlej2tvq4tEDlwIYjM2XnWAXDnaYh8wvNau10+oPpo16q4hrjsD3dl9op49hLQm3wM8+lv3SA
fvlZcS5H7cOwLBPzOstdOj4lopXLRltEcTtdhmpY0ztJOGGCbptCBtZd/R0g6ScuhJtmRCxKU66r
rcMo7wXZEovMiQVQGJN9i0DEBhKl5R9QrT7nppkuOMHjZ5A+fk4M/J45I39A2NHimnLK6R3PjqWE
NR0mkGXRuO+2QXXV4GNlU0Eow43uGGu7K/ENF029miQ28treMq+99v5wX4mBSd1kHmsBgDCC5YH+
GTI38mCC+J7LmjrTqxzCos32UTMIpxMbqzcQiVbbBC2ECIM7YyIavEsvk0/eFSNCl1Q9x+rv6qY9
xLJ8C+v0Jcofps45lt2497C0Z02zIr9zzaXuMbYmGPgiWAuiMS4NZU3Te+ugtc6mIIKHHverab0x
xKiPNNIxNkvWQO8gEgeV68DT4f8f6s5jSXJkS8+vQuMeQ8Chx0guAgitUkWqDSxFFTTgABzy6flF
G413bHaz5KZvV3fXrcxIwP2cX8KqGh4NIxPuadmQYWBTskfVg4E/bUGFk2ntHsFFFRR8+qhJ54u+
8NpQb5at5FS8JEuDyU2pIij0jB5qOlv9+KMQ8jVBQbKeY+OYRuhc9ellgpoM0h5Cy+moBBQlxTi6
jzmBDwL+57kq62XXDdOWZNCpNj9o0Eq23OIFpyGHxBB3eQD0gDVxJamdpI+OVY71V7x5qaPCJoPI
a80jzSSA01b/A5QzB8Tbf7Pn1GFfaTP5LQzdNv04RnQXccB9rvE/w7SqY2JtvXr8KTsydI3yLWVm
0SaEtDN4N6I/5EGC1PileJFkJrG0iLdFQ4vhpZd7GlKQD/l5gHkiCNO5Zj6GOTMBFZn8p4VbOhHl
AzinXJHKAK4scJyYuX6WZdEEtupQ97a9R+tMfcmzZcC36m8r9yCThp4HS4ZpVS2Qy66+a22YWtMY
t+Yoz1Va5M/Ke4zimWrGudj5gMHCpIOP+5RjP1o2CKsW81Qb/V+iQ6adVlZPFVP6nZqzTfmTknKE
iaqlJ4UHqWqZpAYnClOdTiPDJsVhsTfCYTwkZubsDlwYy+vQ9Ta+cSqs7LHAGNs0G64/oDFuGNPz
DrhsrSMcZbnzrGHj+0wkNi2dLkodFSf6EfXc2ctoRi8FoJ2qGf/bAIXxprTvAUAvaeI9JLV1EZw5
AfZGkvrtNxScLkDIow//sHYngByL8xtE4XWQ7B3f/aRepFExNeb5d6klA4yeuQJf+Knzegh1Uz6w
6vmB9GbsjClzuds4G8wggHEjbku9ak/G4uN9lUiua+ujbp0k1FuOP22ag641eSqTTZl18ADVZ93B
VxPFCh3wXEh1xm0b0kKLzbSxDj3LC2/epZek5UCvnbK4/TKt6KInw0Pkbf2yuFOpoAo+j0iU1NrK
r41nl7xloqpYo0bxGWfdQ2MJbzXVsr0vamuLkHyalXFHqUBIMDjRj98lMnaduBrymu2DTqD4JovH
e60zURteVCFfNgldKGaMEzQkA+jTAYC8SFtySHUqqomD+1OVDq4hLb1wiqOiNS6pT6Iffn7ml2gl
DYtXZsbQT7f9n4iJFimEvTM194P9q2ZhMENhxwSsUO9oyoTAFqe9eP0LtsCvojLdnbDFo5hc0OLk
ozT8ZEUPe0FOz/wKSIGciiTFsYz+9GO/T3PWROrXn119MdgLyCjw8xAjxiYb4eqH2NoZWv49qGID
hJhw4AJAGyawp3D/xExBpiYvXZo/zONZTFze+kBmgSr5uZsm131sxUFvNN5WLV65GzPnUqOmCART
jaWiA/yvvqG8D284J1FGI+eq7xO1GSOHC6JWobXkJ0vn0bU6/bVNUckPYB+jk9yyqbh4evoJ33SK
amWQk5jse1bmVeVvSM1gj9xaial2ZfLK4h7gHLumMn5Ai/DLR7zTeucXGck5nbKXODa+rZIfFSWj
ARzgQ5rrr1hd/9IvSrebRYLM6BbrhDpDNMZJxyiJCJOfbIK1vSNO5ZLa5SvBEdX8XTRsvwalw2ld
fRVj9uVsLL9dWy3AS+Wpk1U9la2jdsukfmv6FIscN1E8bgwtuUbQWjXgAQ8ogYrG09IMYT9325zE
Or6B+RpVNXNPBe5BHYznnYyhoISzeZATraECWJDtCDAJV1G3yzKeO8dThwUedAWQvF1y8benhjJq
yLJDeefMz60vD1XJW2zK6dOKmm9iWH5zeXZc6689LO5qEfV5Siiij4r0C10vtbUPA21ohtDcDb5V
oGWj5xjU4XZL9QR8YljM1Z0JYD5LWhM1tTEtc+8NMZdnx5BL4pANS6k+hcFdsFH+5EGU6u4Kzs9c
LVO2N32WSRNNQO68YRsUwWSmV4/YemB0sOi0O1e+AD/QjpHg54FmooCn6TcIEPaz7xScwMklJlJV
J4OIuhtGmIUrHNvg2Ben3DLonxzth7Yy9onvfsYS3yFBDM0IdhjZf5C3HwynfKa9dF3MtGIpb53T
+Ec7cn29P5CpQ9jHsuZ43xCneyBmZGsRhzd1M1VeSx2Yyr8mvvEIiXgX0OA1Z3iujPQZCdmjFZn9
bgRzQZjuBQVU+aTrgC0C5tgEC6O80GK79XlLEhtHch4vJ6kIbsFPvuHaee8oLzTQFw7ee+wvWxMs
jdUMd39lx+grCGAV5rvr98+tfVc5khKbtmwsFkRWzJRHXglxN0SMcJ86jn8hyu3FqjHHj1jIEo67
0n3RbOvbK4YB/WOGJmWAZ5NFqJFG13nDo9Use2WXXthN5a7W8LzlRIAs5G0FWo9NHZvQZvLLde3D
n9EeyMOVqR6A9K8U8wfpNVRijP24tlNyNMkEXIP2MZdV5NDO5KNUtHFpAzyMMG81RaMBkGcJI8cf
SByTGwsV4Bl5NEuS00rfu8Qlu85S+98E1Ry0mP4ifcg0yL2TwjsBs5xv7hUpiskA6gXbVxRvlddj
soSoXGGGJ2BxVZU8IcphLTfLg9VGDqS6c27K2ebrRjacmiDjcOmKQuaPxOCEcmnqlGW3xz5Gfg/l
iEwWa1yKbMSOc7Pu1d9zMgOJ+hOLfA9pk1ZtiBjpvbNsCI1MW4skxkjRsZe2IA5IIYhWK/gjFvpL
1cBQmBlZTbLZr1VH3dpUGemL7BRYGBzQQzL4XTJEaKOA7wclCPSBmU0rh6/UaIpT2SIGqJb6d2zT
mzbAVxeDjDdOh0yI4fKf/3+w43Gbzu2BcvaRKqK1B2N1IF34uAx8QDPCQVL1Djkf4pZZI5uYvkdk
0FPRPS44kFB6bOX9ao+0fUUUlSGadeyqMSj6S5f4CsTBfZtd+y8pUhswvI209T60EcuDpMTvSs+S
vZlFp66sJOMuCc6W4lSR7Ff4/QCh1d0vJrleU+vN1IdjgYgP50iPQH8ugM0XB/C+RtXtR3sSyfip
5+BYC8mvY30dlYaSyU2+G+jysQ88Io34vjseJr3dxnfnFDXDDNXSJSIK1rlymr/DOI5rz2UO70pt
PaYozYeSzQvxBHptMYG/aYAYFOpdbQLvgoQldYPfBtV7mj2UccUfUc1ErRE7ZEvCEJVEqGfXWbJB
q3grl/h54Va5umQ6klp5A6emJZRP3W9VUM40z1qi7/HsR2TpSoIrkAMiluns36EhgrU3n1qHUmCC
WX4Iz6r2GIS5VggUMAciT/TxtW6tYutqy1n20RN3qB1oiiVwGEkgN7KvJUrPhofdX1JAvUI9PvOJ
mhBmOMv9bc3kGTjQjCvXAcgxoSxATxh87GmLjabbNrZ3jZcDQlEHWFI9iIxCWT5nFhWfCBY930ft
QvOhzgPPNHnuMJrZXZKEHhXNodNZ75YgQ2SS/LaxVzvOLHILPfhfntaCuBE0XlZ6TFrATDvPmydt
oZy9J+uQemTcF4PZE8BtLTcteiQUrjxW6CQ0o84urp6cDdloV98s5iAih3hzB8c0hkAVX5QvXwZD
czZ5fRpNP972bekxU5fr1GGlwYKAjQ3PbY0UTl56lH+IUqaNGxGL7ugXK+6euC31Xh2dIqc1LAor
rSxRDY63KZ/2FaIeAkQfioZDMJ0F+S+lu9GyxdyZQ/3lGtGrw+k8m7tYjOdKLfED8hW5VgJYFs7I
nfKXUSZ/64gE/MSykJvSsSS9NXzjoUGJsSIKb0da2LTJ/eTUsigfZSUCvYBT5Flxz0sHU6yqhSwL
eCRlEu5RCLiOJSNuGpYLirs6OTorwZikr6m0TIROUXZoVbVjk33syAQY0va2pFRmVCW30Ogte9lF
OSwpTkXHCOTiuCRu2dXGNyWlgvikiaVb7q3XbtAUzWMFhn71OQNXpmr3FU4Fr6mzazdDert+NewJ
0ewR+BOX1ZDZioHGv/7zl/YTJNyF+KMTlMH8tAxJvUo5NAPTlzqtnoTdtV5S3Ua0UnXUP0Vfjm0f
VTGS31bafHQLsa8JP8wyppPafG4F+SUJCCxRXe6pcosDGZpHmV+apg+zagwMaWuBaL0Z+wqB3KwE
m2n8jFNrOrVSEt3Xxua9JHVb6vW7neTkcCiQjMUqXvre1U+1vaCqysadw4e7IRHLvmbDaaw9ercj
xNULmbltpT97fAlWrZsU1UKWWKIi5jbBt1NGfbYuDUgeZ+4f/vnnLsqtgxTqo4v8/mG2pw67hjuu
C46tMJ6HfBNp5DY46cN8FxWP97+waZ2Spl1OgjDWi0eQWsVt+ajFkK3+MC77f35JLk36KBzEEk7n
Z9tp0P1AzH69+eff9pDioSpktv7nl3kJkUFIQ4em1YmPnL6P/kJ4ms0q7aTnAgJdc9AIzcACHMCw
7Vjbc7IhHD8sF2NfRhjpkuFGA6FGtq3hhF5eP9m8EzuB4Sko2TgC6WQhbAL3rqK2WkvNW1RPEiyx
b0KtjV/bfAQ/GB2icliNPQ9DdL2r9DQ5+LeWouyVl1nvciB61y+ReVg2o7D803ljtI7GkbtUc8eb
EOE9jPfln1+MzEETqYxBK3OanHVjurUtzUWxFj//86tCESc74WHHC0kCV+5OxD5aSQjHcckwL16T
BT5SWtofGxbq/M+vlt4nKUVJWhmQLsLU1jfeCj2AhKv2bZLVN7ABC1AIiOWff6uz2S46KntXq9MN
rG9942khy9WOaI2upLzpkZfuU+iYQPM1g3Akoz7aveEccgPR2KQZ8lZ6NJkViUt8cOa2q8TQ4tcu
zxos4YijvNE7R8yK16VzNDaU/AKlYa8dy9jgocOWbOvTadLMB8OEWpqwO/w4DqWux76o6s9WRAc1
MbexFORXqnaj9VyArFrWeGyUO5+allFxUuQTdEv7IRN9T5UC1pRR1/eVqcW7wZ4RxJTqRasL7aHm
hTX5r5tI816JfONhSOhmdbV8NyYaTiLalcDFOE5FMz+XpnmMo/EttY3qlHiZExLCCFDSEiTqAQoN
NOMWffHKoP/TFTTC4ji3EIEwPcWiElsZA0FMEz3GwNqoPmO61wWJ2EhQm72KvQ36UCJeGpToVRSv
Yao/K3fRIQCGh0p6ijA7L1pzkLrZeKmT6k2I3ArIh3ke+3yi/8XsEH15ZDp2Zr2tCfVBQtiGKlOP
iYt1Su/KXakRdyQawlOMu74kB49HAFWppEeeVm2ayjyMQHAdfDLW/lfZRPSNGvXfaGG9Kwpr3aCg
Up08YWligIvsOhQRZKdn+G3QTeo9v4Obkocb9xaxUFwHg3uhL+eWQm7opJzsNIE2AsiMvmIIzWL6
yTm/bIu3yR/ZMGezQxHf1UgkKUxLYly6nCrcI/78bMl2rSaQEjsnuHboCMmKpbiU0+genCxzVgn4
DUiKEzjuea6Tr1hqdBogrtbwzTyJyXk0NMRDs2N/o2nQ1wmKgIx8UsQSaGFqYKIkVmRYcxtqNs5k
tNYaGdmjbf9E90pgv+yJPIqNrUfwNbBuh+c4dvlZptZngoV/jeB5Y3FXbow4UiH0YnI0zOY5L611
acnhVBEQV9SINrQ7+eX66HrQiIasAVqwEFY66Xx0sd+GY5snAdpwdC6g9uKucnFyUhlbPI1ebr2g
WPUILXEzspzdtUzGaVXIyV93AyO6rWuHGXTRhNdZeXL+W0hOQ9O7tm50SEzCvN2oQ1xjDTvbbH4a
mfH4Mohxg0xUreUaz1t8HlKUKi6olhINxz74yhDBvkTTY0xyKBzk/J0sjr8WKcxPN1l7qy4fZgWJ
0JDDa/qg5RDQD7iGVolb4e1s9BgOyH4qIPKrnrZ6HVFIE4n3iEScrVYk1HEnTBbGiBO8LKdjlToz
GY8ZXObACLgkT8rU8HxTRhEOqXqtSutBWv1f3Y++u5zOdUS0ZGWSk0VRU2kM53zU3zOb+WmOtZMx
iktfteXGqzSkHlX1K9nCo5SCIbMlfdMs6CvNMMowP/keoUPLOnMglguyh/hx7PmCCAouvwj328mk
ffcTbyQZRj3HS3bx+KNWqmR3l4CiOEfbgTJ53771EFTrrJLXhT9+iqZfON521zrizRzT75RjaD9l
2G7rlADswgYFvKcz95D6ehrforFZL4IUxMx/R/a/mWwSsDCwrjwxGkFvhlwu1pbjBU4K+Y3u7ibd
fbnnJeseRlmz1t5B+58BunhZF22XFpO7cl/zzK85avIauQ+yLzqmL1rH/KTN3c1V1sNo+8U+AeTW
SQJHY393REEX+GkwWx64gDRl6KLA3VXEcQIh1qFlyoFgYC7ImAGl1msP6AWEEUpPlvYD5QTlLkfS
LmLEgSY/+9JLxdEnSCwga6qBWZ+wWuRE1itkHCjU35YxwU1kV1dpwcpT30DSlpqZw0gBXHtgt/aA
uIC3AgUGvtrPxRiZay3aA5s3pZd7gigH/MQa8QN6tSZZtl0DB76MNcZZkkwpgfKSMxnkGP6jfF80
7t2IU6DvzK616Jod1aprVB07b2jgrjwA0ExjH4OmL0TODVdHAc01Y+hW4liynJOANlib2ZrOc0Vo
rUyc7GRAuOixfMfZekWF/Fyn5DnLKLvNVFgQIOa+W9wJc7fcsm6BjunG4gCu2m5a9E+u7j4jnSE/
OJ2DuLSQqi2EMts5mZlCvRo6frpmGHgRCWmoTWIZhE3lAzlCWSAbi75YIGsmyXrjVx0wbfy3bqW5
mR0ELHLpgs7Qv3Vo6i5Gu4AknwDCaUcX2nM+2C9uGvmhM6KEUe5wmFOjQNjo7YsBg9DI5F4aBp4I
1CigMO7KBjURzAZBJxeodFN/jgbvhQhsildnY1URjVtTvwIvAOGpiVs5JH8KHa44cE2EHJHSxoeC
kEbG0BFSCcN5Vf0RatpYJhlV0XeaxVBSHf7oBWGbThtyzZzmav6n2dL36w3JFGLtxyrSmCu1VM84
AFccJRjdtauwo2NWqA9kuHCPA7ouXCbAICDPlggHpyfhy0G/abCEOjEY4aA55zHrB+yK9KXg7z1h
1J9QYAEgyIvr8MkULZIYyL4/Q5bjt55xxkWaAzIPdqWn4L1l78MjASwZBSn0acWpUFJ0E2fRh5vy
ps0KuZlIuAd7TW78vvophvxPa/A4xMabbXZhWVXB4AL5NqYPE+7RT2uO9WcJkhNaU/tMPMne6h9S
HQIgQmIK+lG+qI7vxujil7lMUc1ZcKqesRsKH0gBsbgO1ur5OtIU++i1+TcHb0gWEnkfHgl6rUUW
kmoPTR2dc19NO6nkc6f3L87QA+J1CICedBRaKCEg+XyjZM+tqBmwv7HoHCfFDQFReG/kVZfE6c9t
ZN2jLenijKKTUtqjBdTacW3vmsE+Djp2tgHgl2We/8zvjlDsiqFB0kTOW66uA0vTdjSHXVTxck6p
fl08uwvd2XkTZfKZN+DVsYbqNQceMsSb6sWJ4t0WrwdZ/hYcMAREEZR/a0xPK19O9b6myWDX3nXq
C4UT3UhqgiUJCzdjxPSI5gJhFem61qjTCRHzw33EP5G1y8fxyy/IQmi9RaxqUirD5V50pIlTOpXb
Mlu+l2j8NDrO3Do6WcLfgjqsC9GRG82XwN4KoDY3B9+6gJuWARrJD+LepqOj+Y+VwTsXcU34fpKG
uoPLg4RZ+ilRnnIW1qTyGNawFdN4JlLgwTfbt5YszLUzpVem5i8V+19V0Ovy0W9elGP8RFMG7ovo
3LV/Gpvtn5CKE0GvYLr87Se5RmxIJbcx3y0gR4lXs2cTzhEdK5iIsIkyACukJW30DiybruE22N2Q
3jd2ooeFUcuti8VyrTcuBWXOx2SMw4ZFlh9ZBzvug+hovxFhPKu5zsM5Ikki6/rDfN+N7AwBKEaj
FY/Kiy0Y7brB+MJFu8AC+w1abzn8mHG7xxB1TYWx0fP0swDf8PqESiGEsEs+vmjul6FGKooGZYdk
J6yWVPz0nN1VZumkpojX2h6+ypkTWyszNgD16y8Jrppszar5lujkiurea+reY7gy4004YFgEkTrF
rzM1KCia9nvGzcvHX0GZLaj/TWC0ZuqK0NIx5jqzdlyiiAYz0EfbFkGpya1VzGuvbXdzUQXAIMjD
zeWj59GOFXzV3DigyMs6cfxXLx5eHN5it4Wb8OnnSLIGjLN65H/NlV5ne5nbf6+dkZztXiA3napV
RxhtZA0rzaYmL7Kzkz9EB5azDIkM0wfGhp2HtBdI88cQsly1MjvIWPWHzn20i9SnkU77JKdq3AH1
pBNOg6ZbgqiExsX4/yhzl8IqSDPLQ1SytI+zjf8fShlIFFI42aLGfdXnCK5Cp03CFa9uwbbhROyp
JMeP1j3g07zLO7xPoyeyvFEedT48dQEeY65iOhZdi8hVhZckBtbWAHRXmYW0EEmkjsuX9OUCLbl4
bRFF4oCUacDwgaakweGHnm09L4hyvLTdpjZQvisteHN3JCev3WNRTOFAug9LJU9LYv5JF3Fz48XB
WYA/LLGeOn9+MVATGvpwa52sP2dltEkK6SMBT27woARYGTVE8KPdtO0GG1/f+16YiIdycLF5TDs7
JWcy7XxCnWT6PpVfEM7vLud6yJt/NGbMmtkkDwo/+65t2BVUQd72GPlgfxoxs9DHWd8T1J3352VE
pdFhWFk7yJLWssVnbUmsCjNos19dl2j4cIlA7OGVg8Eu8C9gXkIidnJztDdGgSSbiL0ebTGptQTk
Tdd8okNImxHvWvW77JnnXdlWCGJ6GLP402c8wTW781NqNKYOO1VpAzIUCcLXhFViZTbtTVXefpjF
3Tqbb60o91Z11vyZYoTySAzGDV8hvvdA5OW+Uf6bzgfU9e6TymErlLYzJQ995TUfshivlNak4ej0
fONBVxzyvPjrx7Pc9rn7Iois6K1p3RY1koIaDUdELq5Xt48L/Z0NdSYxalJbM84akc6rtm3B2m3n
U58XaOHqKV9GuSUP8len2RW3XcIwIl+nLnFQVxakKfY+zSdOx/oAlR5FLwzqjKS6IVEjUqFwb66i
1xqjRBqaI7LLJV4gdAmSpVvpFOsMNGhpjK1pgq1yL6aCvF6v17JNWxhXM21I5e/dTxzFydErR75C
z2deGP94jfxpnHqGH0xCP52RtyvhhQPmv1WW4cAU7Qd0Xb5tOwOjUrqYqzLjcMhMWuqnhYgAKdqD
HjOe9OkeMzQgYkcVkqfEVfV7p8MoHYkrTkxivssyWptmf6YmIihHelqU56G4S5yXVP/yRtPht8zr
sY/QncJaQpg5NPPkiJwmqkSGWpGzvFiX4l1vEbJZRrTQCtgC7SFCG8zs0bem41jt+s4Xh7EkpcYy
UGMwhMp8myYlIuG20A+zo737o27RxlKMQRR9iFbH8FBPQF/mDdwvJje9qHjV+27v3bkzeZg6ibI2
K6YtRvb+NJjnUnMLvO8e+QgRQNii8+FCv1meeeinjo27Cx3XeRsivH4VYWt4M8oEWSd7shbNemj0
GaUnGsF+SJ5cmVtvxOeGHcgquRTy1xxtOkOn5moNho6NJ4N+xtxGynC2d2Ifbm5GBmREZaAycget
ASsNu0wcGtrfCJYeVQo8jah3d0PY2C7X0Z2cUOFCSns0dLwo3qIfR0QTe328WGWtDtE0nzSBE7fy
rGerQayc9tqm7UBC7LiGgav6dUnQj8JscDRe4YNhyDL9EtWzGXpx9uYk3pZcYrzS3JICU/RFZA2x
SEw8oEb5r+Oa7TYhBUAtUBjkRyTufGzzAQ1PquCtF3ODl5xyMVc9Lz6PR56Mr1rLpZ2Yw7IqNVyg
bvNXsDYRiyRIP5h/yopyNIDzaCfSnt2r+e3IQOKONotw3o0n1NdXb/ab0PVLQn2y5gf+P5hcxFDY
h7y1Jqpm087nwTFcskRzudfp+iTgOl/v7l5FBOR3BJ5GBCDzJtQrE0jB/gEOP47TDyVkmOWZepEE
FDf8ffm1wGwXzz+d0xMSp8ctrJ9GBGNWn8Bzvsxex5fQIQSNaNFYxoGGFZ5vbcSwNOrPZGyg9uz7
GQ97S4CDXz6xMMKEG7DPrkkU6zzSetD5L5WLQkF7pNzAJWy78CEO0BKwydD71oE6igOo+KtZusz9
reeEES86H5rckgELv1SXb1lbxpvm3iU0DywWne5/4MB+WCbjKIjPs/J5bUFVrXvVQdYpZP5e6+d7
rW9DK3N4dxHxpRaVcUbdMnGNh5keeBKTB2o8UcACnp0MWyvCJUu9u/bFObdkF1UICUdkRnvwm2qL
SMsLmBrddRpLLJi+hzskmmUAQ2LPRkvOE9SH/TGlPdJ6+otm8iG79KFZfG6Z2d0Qpp6/KI/ZL833
udVMDJGq3jT4S+nNYoPAOQKsl0erYs1P+rjYHZBDH5BFiKiyuxnC/Gkz7VjS5xW71qMkEmaTeclN
4SZL4k8XfLtDrDHkBUuQn134iR7Jzoj2ZSPrMEZkNoqUbC+Uj/MyFiFxhbRlcADqC8+ZwAQSpnb7
y20hdOd3cpOGvLON0AiSiqPNXPB+4LVuOHqsQJTTOekza70Y84epfiSinaPtLN/pWBL5CtLkF8+e
k6dBpjCo5+LmDF4LppP/2EnNa950rAYmL59jN6DU95+2VO980x6naosmU/eQTIjPxa9u1vizdPNX
lxX/eNi+JgQh6HwY8grUxdO5TPR+zU300breifSnj9REKUNCf7/qtByAfdZ/S+P+sNfx0envPRlW
37/lpBAQiV9f+uk1xwaLQqUOJOKpMEPWvhKj/VwN2Vu/JMYKXyGU3U3jq6VaAeZ9YYTiu4ju0AWc
t3bRU2zY9xxQ1Xr6GstIjZZrt9gYuDLOB1cZHwowmSMGNymplSS5A5wmPdy0MxVP2TyZ3Dp0GvV5
8+3m+rShVuFdM11uj8HmxR9c/J8jhVJxw2/xczq12mZHLgBRprpzEKXBn8lbylgzHfUSN/ToRstB
c3gvqppkuvFHakO2zhhAmekx1VgZQUjmR5I6KDQbOARZk/lW1hZw5bBsm5GEbjCuOuiU+phsk56K
AUE0UW1fyAFkQKCruBcWkIY0h5xDahWD8tjuA6r3X24GEHSHp5z6vw0ZTUGlV09TXbI2QOkSMoGu
I40JjDV+G20kl2UquWA7e4+nj2gRD0GN0sVGky0KVA+Wg/YpLxNPsnHfSIsAUstz+EdMr7w1d0gY
6XDglNF7LDjT+L7yuKXCUZL91T6U90iBMom4IQe2pBpEO55Nvn7T2aPfOVl1DuV+RjhroFiVhKXQ
R7ibVcNZVmY8ETlDnVoy/tFCuS0UKUm0t9z0nPviS3dtifPYMot1UdTTumbUxBOaP8LoLWuNSSdQ
JtoejaLATurbvtd/drHvVyTpUf8lHeMcmzEdkPUAg2E6J6rI6i2JaBdiQWCEsl7spTPwY9Gbgd0C
8meqiC1LgfakzmCm+XG0I6rECRZD/9tNjnft4gXM1nyaC8anGFx7aaJ4U1XG6ziTk6JZLzw+5NkI
+evD2vhYohirNeSqqZM90BQBfKV/5RMNG5haosYIexTxnNRDMNZVwfYBkyF5o8Dq0Mea1EMZYjM6
3TNOcjJr9LXy53DK9//1rLJz+kO4V/1X/X8QpclRqZPX9T/+9//8mf49/lOHX+rrv/2pAFnmexro
//rv/yGs7D/GaP7f3/evlDIhgPN14duWoUOp/L+UMsf4N8ewhcc/NEzHxaT+rxxN999MSxCx6Vi+
j3Oev/tXSpnhkaNpCYeyNsN17iln/5WUMmIwiPL8T0Ganu+RpWaQ22kbjvefgjSLlFyNkV0Y6Rnc
Qd6mYTGZh9qaKMlIkTjFjbFNADdXNEJx7uLIXKm7jU6I6aPAV6cXv3UuL9Hdbuc8+aXVXOe7DS/L
ddQeTGHY88pnG/k7ahvYPudlxsPn4eVrF/PT05BTLQgiCR24W/60sdkMPv4ZD82Wg6vhbg6s7+LN
8u4XxDeYuez6NQrxMAcBUHkk0GkMMxn8FWrWuyMD+HvCiUg4Q8ofD7ZrILpBrFZvfXyLmpOSpsSN
gZ8xjeIY3AqL43A3OybwbVvjboDs7lZIKTFFeuyUzOPTpcUvacC6HPy7hbL/x005342VLjM4wY9Q
JHV/HB3QNkpF4LR5+Y14eltSdvoJLjswkuY464Ixl5zTDSYWNBWzi6yIrr4uwQA8W0hoh2YuMQ5Y
W1EbtxSxC+eJPEQd+xdmLUeBDxrWwg2KNHk1dnRKcHXmqy4mtbA0PiIKwALiWZlJkp3d+NHWc9w7
QhO/13F5Ekax7edyP4hIrQtH7eeefDjToxIURGizSP+ALphBRCPpp8NqW0H0r9qmcwLBJ6LX0U5f
5vWE0i0o6ntozwjIXbHaEUx+DxUtFBrt2Xuczep5Xgj7n6sTxUZvKIwoMVBBsfzJkUVfHI1+2lIn
OlObxqeevi8T08sq6ZMPM77gB8QJMVArV3eYiW0BP4bUmqCHNNUforrjax+DzHUehkScpnKgVMpI
X2YEPE2LoaLA1CLtMhwGVk6wMBP9k/o/nJ3HkuNKlkS/CGYBERBbEtQitdzAKktAAwEtvn4OWN1d
ZW9mMTObNCYoMwmEuNf9eOy8pyXdIyle3ED7dC11ly5/hh3cZZmGLf++kqRJFXb20ymrVzkFOIyY
qXxUCZ9ZqZ5CgTxai9Wn9F5o13FKZ3I+ppp5UDlBTQEb8LgOIbEYX4XnvuQ2K2dbUKSY8A059kXv
rRlrfnudjPSbMMaXzKuuWdt9zAMEJ7KAlPW9cctvbSwvfL3M0tgNLNU+uJGgh4mMW8QTAjt9XVlU
fWPv5IaE/GbM93P0ikF5IU69kyG9aetyb2g/hmxCbpbQGDOAryuv+6gmcrgyelF2YLzJ7EKQwtdQ
WZQpzcemcix6IHzx04B7NPvROc2e5C26QyPLTdtLjubgNis561+SMGOTJu7KHiiCzpCXZgOrUN1j
FoMG+oF06B5jTKbIEEU30rbyai872XaC6jdnNcbT/r7r9aMVqvoAT6Ot5DlW87R0cNDWLvLH4NUc
8wJzUskeGjumwRgLA43Y20VlEFH7w1Yy1OHRM2mpzFHyEDJAUDzQ39OQlM2w3fYJCipC4j5KrftW
mR+DNmGLDd9tzqYcQR3rbD8cWolSD+Rr6iH/aef0u1mAzOtZDsuaEFyny7+haadAZeNs1p+0GKFE
mv1sEopwZcUo5FoxXwPxALIkTbBPWV0SPE1ng7Ygi9lYw7dKspxhWuitYJF0rPkcURwxnu0rU/8B
YWg7O5+t/BUF+esg2Vs4SFKI5LqMGmtjz36MpzlB8D8eck1/8nDcDrJ98Uoq1RHSQ8vL80OteJWg
tI9dYB6S8Kr1H4UbXtlw7AjYPNuv7JMW9mlLgJ/GhhljLMttSdmK5qWe4zgNRnCzIYKIuIqedW0a
qagF39Ju2hPlsC5n7dPiMu5yM/XTrk7WSVcj/GIvNqQx5shqvJ+a/DkO2scxwfyao2ivc48sJiN/
tiDYjoPxTfk9JvXBWjI3dM1aGa6DIbVx7kTSvU3k3LeU+9iDrqfU3QJno9bB6K/NNaW99r7nMnFl
fQlTR63jbHorq6DYdq2zCpftKpk7MCBYhKd8Ti8z75JJfcxt/Zy14i3ObIhMVHj0iSoIOwMuRiyc
2tiC+Rt2iEKPrcVQGmjZg6Ei0tQRgfupAldrFVjbKJPvBna7kWPejZVxtVINLQxExeRhoiXAoLsZ
vxeRZI2ac6bmLvv6wurv1HfFmhy90PAO7pfkJlOda1O8JjpKUQYQsZiYM1c8V/r0XMfUcxXdaTml
625GhwsrZjQM92y6VIVw000Kh5Tszc+qsd5iqr6tPbxKJ97J+SkvkayoAA1/O/+iw7sG53Iwy/iX
DFF5R3l4oafeQ1pOX8sKW43WURRY9LcGaDAXWeQ6t4yzN+GTZBISQD0Ua8Zw37buISGfmujd+tUa
CDc2sKCFbILIKcf+IsznLNGvaiLtcipmaovqPOpkPmjgP7sp+OqwTRStM6/qNHhK2JvEqTTOZhO9
sme6I/XwqTAICZkXJFrQTI4POmUveM2NFhC4SBlwMefylWOxGOPQ4/rIP2BIET89SAYBSrM9fktb
0M5OfuZjf8D3e4mdaxm2iU//7ahj+gqnN75pX4+Ll1yQ2IU7+2iG3ZODx7gPpyM4M2zinyVP1zp6
O5gbUP4DqhpRq2jUzWnfzcJ7nuzssW7GN+T1+6GJ7k0BJ1UZgOy8Mv1o0EUqpQP5TPYhlyzm7Pqu
r9OLDCgBN9UJPmAD7yg525VxBCf5kpjagx6w4J+L5KEfim9eXX2XGXvtSgMpjYTu2EKY0kLczaZh
EVlLeyELu+hC8fAdhZUQPYpKBP+THaOddCBvZwE+rjK+j5FWTmgtAauWq4RuLmhxrV9Bi3ueAtA0
sEOJctdJmjCx6qUO1I3GTNS2+0Zrodl58/yLdEPPb8FIsdnrn8K+ugtTcW6RMR+Jaielg38RimPH
nX+NHTF6fYpUjZLDrvOCa9iWH3prLi0cwoUI4tABYbRQffH/eVeCmH6avWkdtYjKJqoDciwp82pn
uh9PJujOQ6nLtaPjA2tNgOLtUjS0g+gpnMoYoYT2Hpi0XD2uCGKyHEykaALwtkTjr7oC9RYoQsUN
e5PUG8D12JXoTq/1mTCkSpwnGiEr3Y6LTRZ4x6wdv6WUwVO9hdVT/6RcVW1wGzC7eZCpbYFAOcDw
R5FcRjiNG6rmOrofshUiuPCLjBGWxDq1xiXHG9/aQq7Du3MKJcppr8MCOOgKpks5h1j94x9u1DEN
uHTneraU3cLt8rTpwR7QGsZRg+CsdZ7RALpr7CVHOH/Y8HHwYqs9BQ2rNouxoMHwW+X5CYERA0ty
MIaOSYrg6O3IOoDpim20pQO3lHr73pklo4VmIIoyUP5qbb/yDFCUWApA0xsONbXeA/SkDqbKmGnY
naA5s3d9rcpzBZ6tb/dZ48hjOIifXbaaOvI17GUf0Bvnttdfq5n2LKGDm7p6yCeFBc/2c7cWyxL1
OYiXDO8QG2ut+SOkQdCyAUK3gTWWM7628Qgti9YgZJjkl9cAUXJggq97muJBTUe60PN65YryJZm1
C+eawR/twj8ZpkM2yxcMq9QgS+cqZXBvDCFNPhoChMNx5im6aCJuTH+gdLUe5pAqWuF8UdkbfdWG
JEsW2Zn4HQ9/AFJOSTO7I/GxzZlZtexiA6ZZYZZ+ZCtvAWrBMu/2eIEo/SCDuDaSJgWhCCBWxveg
980eA1pQst0PJSpDUpJe2VQEPijEJxnkpp/OHiCFfn5q2GpM9AhwpHfWuaTmRHa1RKsSXmCMTRSA
1ANzSXedBnNl99LY1gFWC4RMRjzoH43VvuhOXR6zrnkuIg95IYFqfjB7F76Z4LwQXtkhhIh1JgyB
3nDsLHY5Hfl7WiVRNbsg01GEEvldxfIopxKVf0VNXQK2r3GZoXi969vwq+ZfwUJ0EUrqvZ/08Ae8
Ci3cWF9qBocVG9zy2Mv+bqq79Qh5suvSb9FyfoUx63Q1eUfPTU6am6tdgDdGtU20T6Lxe+CekHk5
eIK7Y4wChdoIqN+6QKTtxNSDR9x+5Qyfoo4mJGj6Nyivm8DR7F3sNT9qiAGQrXAttzHJBZq6q+jK
rljEf8SDdiWSC8IOes+pPThDn58jXSRbz+52A6S6MaR8FhdILBTdPeIVUGWk7O4MLJdaFZLwa1mP
YVtZFNNNwm6xPKB2V8e5D+hee/lRIkTqopzEccVnm7bzkBC1YBLNZeh3kLM3aBcwtxBLS3+W6uhk
X1y8iWu9NdC0KS/edJLyzGSUPxhSkUv35VZF0c/YoFyfZYZGTyo5FGGqbc18pjGguLTHINvGNmGX
fbEst7PxGxGKsF7ne1fHLmbI0zyYfokFfDeaNDMCSx1deh93qbq3W8SVc9+gRzUCwaWhHZx+aXqy
AYZY2pprxF9rgq21ddknCfN2QxxYpq81IdlBWsaLKljztYwYnSqLPdcyynz3pSiMTVZjuHWLAXi0
ODdezdIiQrHbtBclR2oLhnXux9Hb2zbeYFrVayuT1Cx1ovfQBN+phpq+NXqHIYi1fQlnCBn+qxOp
duNJRpp+IMfXOJYU032JLwoZgRp8zaTLQ8rgoO+KlA48MsYFfURLv0FhYqTgvmzI6goD49g5D1bm
vY2VyDaBscMFZfk1sbSbPuPryPEbjZFYDyO6mCKJiP7MnQYvIrv6sSOOQKQvIpm/s2P+JWP3cwKV
uQaXy4QfQNnBzkcHVccVDCNkMMHKtkaxNvMFm6ewjRcauKqF7dMKusKsD8gUGu+p7mydgsiMYoyW
8L5f8KyDHWMZfkvyOjZ55e3QHQK96PlRAhKiP00smAG8snfobtVD3mxGlguZJoBN0jPDlMWyCb+R
i76sUmAFu9w3xhjEQwuiuKTwEoziorLoI2sPLsaXaa6BnQPuo3yBYSky+pOLuZL8uXIXa8xgrCzD
7WBQfbXB8vlmVXyzS9fxDTf55rnVEQcoUCowUxjp0PtXNnKMGPADeM2hNmhWMy2PxCMvi75ZjtmR
qrtF3YbUFjIlBaPV/Ob2ergz5YTZs7d9J2KZg6j9vYOmtG+K3UDLZ50IB5EZkyVMEMdv4l8DIC9c
dujI3IwhhIEuo9uDTgH8auI7M1qqoTf2U8qFm+OE8GJ5HjTvq4/s0bdK9yNohmYPKoazOr2z23k9
CJb5oUCZhLPxElhex//O/gw6lJYkpK+qLtHQ9VKRmqp841DCX8VC3ukJonLjQQzY2xKqXaEggUov
xCPtqh9TBkpnaMMXhCgPmaHXJzOtTmNO9w+g2jueQjzEHsaYEc/ThvUDfivOxwrPHbSHJ6hdzmJp
X1AcObL2nj0p+yuWptl1aJmPSY6x2dNlUC4mr1mHNAhXCD4PtpteZ7N2kD8wx8ziIQuQ7hTgDK2O
vVpSTRtTjOjvVL1tq87wRXoaDcoGk67Dccx/lA79hKTLvgC0JuvGwy7ZudXGzYZ+VRGq5/cq2XYG
VRwRuk/YszRK88vOEiN8B/Opm+8veYiTIgvzFdM6VkxJYBZ7imNltkiLBNWAZaoY1Ftsgtebt2hI
iq2dsflBa6f5dRcEy8X4kY12sqGZ7K1r4rs3Rq/u89F5MarM3sGeBvUAWStN0ePOrPrXhqGPvksZ
YDUaDGFUPpnOh2YdayGrbUAlCCMeNasbSPtOIortv8yoUIjHMBvBMKCAoTPC5HVhHIlNfXBUpbaR
rA5O0prbohUvGn2qjS6qk0WamEcmO2hYwCPEHKpzGGiTnwls3bz3dsCdtFIt4wkcifKhTsBBtcV4
SjRZP7QeE6Qq7H7NthMdbcqXS614Jl+IDaFnocES5YdtS3vRzYEZoj5qhEJe5qx7b9LJQ1gk43U9
vRJ2z+aGPivcUxaRZf0zHTe0UId1OumzT4tScFa6EDJsQS4KqxOGnHWLr2PdLHh0BwdkOlHEodH6
ra1R5jBlDNvGQ7tiamunGLetyn+weOlx5WRH/m27WeWv2D/RLEC0AhXaXcJIHnOtWctuZ2bUXeoB
V6DRxh9egh7eTSX6UoV6k6Ikg3iAMl6/n2pQqmH3WONrXJViitdANHSWYfIjc2D3OOmD1Fk5W4TN
NprYJo1ciB0M1XPCuo3d1T1y29fCcgAdesxHhB34HdiDoy2oR2e8uqRwgvG/gU2B2xen7EOdE6od
lQCWZ5TCIKAseoGa2PdpLo6sAolDQ/Sqxgh1DxtsmGcM7xqSzblo5alzx73I8U1HA0YcZPGD5b45
5qtejcjUx4YYNOo9TNn22lP2pxc6SIKrlM/Xi1NTeADpopeM0pU+GQ/YSJC7Q4yh14z01YmBSZgF
3IkSHGppHnNorJ1XVoc4Ke6SzKZvbaIXqary55hW1ibWp40G0wFolVo3BCBEE1aDnvjjlfDyAgsF
V2kuzE0BARMUQfOr7fFHVxZGxLJD3jla8IeCiipyP6VUV1msTyJ5FQ3drNxmJukMTpfJYq0jsDiz
YNiwt9VAaucHPN4Do37ygO1mZmWMxFwvNyF4LTstBwoeTO7AJjat65yVw+fK6HZQ6SgOLSJK7HWZ
olxbv+NO2KVp7u1rQRuRtepp0rRmNbvALfupttD7FJBhF9Ekcog7DzpxROzuLnByay2aaZcWfIM5
1iWzL6GLVdeaXR1vOZ8y0i+wI0tCvTREsbVpiV2WR78yyhbbXth8bFj3s9IOlFInEq6gapUIXdy8
+dCgVkF0BVnQRNkWaAkZIYnh+alkEE6DB9cInuVk8/GCmjaas29wOJjwjHCzqd200GyU5uqLPRkY
d5mx5u/sPTV+5AvejIuHPKnVlJV4tuoEu05R4DAwviYCFc/N5HYbbeQDBPpn6hntJcwxCTqDgS+k
686CRG1fCERksi9OI1Uelz7srgL1yJ6TOSWtIm8vEXeaopqxrrsaYYqChaqxSoaUQRRLaADks2ji
Z3SSOmXRQu1Swz147aD8QtjbIUf74xERjxsnv2Ypa926ogk9tIG71sErs2wvPjHHFijB6XjAOa3W
LoPyYeiJ6A2afGsWOCFMiZQur81qRyYubeS6fslIfXic8VzTrf/moQh6bCm14ndwu22jUeiezd6f
6pFLcRicPQGSbtG8WDlNjqGgyS9HG9UyfRAmwii6FmP1FeqVdxA503GuTXs1UteksA3VVqecrEIK
tAGVBFHHd70HpaBtmUWZ4lBdtk02+pUhxCZvUOBnqFYYRpgHUFLqrK8JomhpL6OWvbiq9aXbDKiU
uarxDip/tKI1osqLQ7XzBHwXJUplCxpczXU5DQIZmXfYOMIdScFU9KxSHmD00f4R1fuYZr5rOc0L
Oq6DlVXlxu1YaCV2jkMm7c+NhpczosOOsh9TTtENL1XfTbRoCBmZbcR8GPmGozTFd/ZWq9km9GeJ
LqgG/nOA4Eo/LneSWgb6Ie+NEsBBImJvnPYVmzbZMxJth6CO8Zj3eFWQZiJJyK9BMMGKii8oixeb
iYnjGIfG3ilctRflLzfJ4oNTkU0MJJZRTV+8bW5G1PiVxd9C0OC0LppJgPeHvk3BhS5g7IzXKtTv
SCXdSa9i3BnZPyL+R6NV3imGopX9q1HeyKLvZU6d+KI0B+14tR66HxKtRKXkd3dUXHhNfyyWk8WM
gSaRu0eXu6RwGUdFuZ2L6tqZHlnYvUTs4BbPKCk3GaZwvdxGI0nlttZfAenhHzDat740R4DbLBX1
IJwvcb6vGtneGQUrpNHKypWh9Z9TAZNMgEXCt+PKdUuS11aAtgSJjkoxHyuAEVMf4ERiahJcCNQ2
7bvOuUYAj9ZtGL/RRmna/NMaUEoEYeKgig7P0Zybu7Q3mbkN3YbIaXnMJsSNuC6BTnIM4P6zrbGj
+7Hv5L7win5d2TizJxbHjuj2HhAMoBjCw6SO76pmVZwuNi/gT/iNghydGVIbslONrwBN1AWuqMRG
4zb+bBsl2JOcOrtuk8smSG0KpHtJAkOel9aIdFAbJ2LqDrhrj1JSnLCW/I+EChO20u0QOm8WkUI+
WoH5JAxF5kbUmsdJf0qHaTw5LpQb1pi4nrZhETkMgWB3+mKiv0K0Z3TqYhKErZla79yZh9uh248G
KD5In+UhRljCgZBlt6l7Rj6IGEw/BSHvp7zv/v7x51h7e4xDFZoZTeRkXfDA3wf/PCdp02ErB/3d
E1ONkCIxyUn6c/P2++1HnyPEut0yG/sdh/rSMqq/S11hTV8+hwb4Jt3ebhLFqIWHbg7VqWiNgYrd
chMBKmOMcsnpuR0kL6EAoDH7uprJV5x0N9mipylOt99vPzp3SsJD7cW0P0OD5Uykk/d6uysSWRwe
bo8vDFIU72skxTvHGa61K5EGR+LWKXX2RaZRD52X9/j9muBG/vUaMWEEvw/+ufvPsVACY3bIEr49
7c/xaQEfqj0KzfZ0+6EYQn7f6oD904QLW3Dxt7ucarCwvZ1dCFKA9HGJW0rVp9sPhvJ/3br9Wuot
U+TtJnjD+hQtP/48+naMfTtblttN5HFaNAKb+M/D/jxrvj3s9tyYfoHG+b0vR4AU7BbD8ZRVajzd
bumBMZycFNuFN1rwXcwStf7t4J/H/HnK7Y7fr/Pn7iRygl1VGeccppUPUBSakeXqJOZS8sAhNusn
PNU61/VylJQs/eQuB2+3aoOWQ1yr9Z9DOQAKlI//ecjt1uixT6yzU05R7PeP9D+3HIu+Y++M+eZ2
7+0OrbPMvR5Fh6KdvPAhhfJ7uv1wE9WfvKGAs0BtAGGw9q87vOUWsRa2dQ7dhIv79vDBC+XBRst9
O89K9sDwLNZp3P77jPp9ct3Ojdsp9OcsoYfOg26//3UG/vVUrac6jMytZ1biNPz9+EiF+dENvt++
y8RdGlJ/zojbwdtZ8/sLvt38/cjbCTMhvoozjVXv8uvtjup2Uv1+ThLbm0ii7QsCtYE0Q2l0YeFW
sftFnbymsAdqE2ol0yTEEATr1c6Bk0wxz1En6ASLcy50N53Z4d51dOTWAzyfPMDMbI7NJcMbu7VS
XtuwVHxO8+mqjwy7TDFoSotTxNwPYghFsts6bwQM7OvZwksVRjRt24TNpuHk5MFZ3SHXy4M11+6u
KijXsmrc4rMtr8MA9DA1xL4LtdeoZAnA0uKnYjZdk+g0nEvLeyzDIUTFMaGvpV54yZpHaeQljZV5
JxotO4R1BMt7Ll5kXdmXkQYJpj9gqErHK8NM7ulufrIAiK2wCLo+dfmnpYqEIUDLH/ChKHqcIAEN
EbNsp1WrVUwXCS72YkZsrsJi7bKNmcz6Dr48m4qR7TtWZ2rHWxhp/T5v+r3R6MUz6/SgZnNGeXWi
lYTBztgnDu2eRmN1FJT9U6Qg5Dj5heoInkMRTaTw2U+T6EMfXVG5kY85RJQ73QmdC5Uc1gaifEus
Qj+CxJu2haYk6+ngJ22Y+ymI+/chHu7ZKTxkdWye4PSDcO0E2oGwds/DYMxHqeUHB0EdEltsPKWt
9iWVAqi99OLMHNdjVQQ7PUvzc7YcDpzizolnC7EDWdo6sdSgG8K1BzAW5BvbVUMXG93duzkdtkaa
cl1mGM5D0REunuCGKr1xk1Q7VRCaoYYqodwO9GhwR3aVoGVylXuwOqngkAUIjwqmAxE4n5ZtZDuw
HOdZxPF90jn7yKJCUMJeuDu0+UWji0Ofbakk6bTy5xjHt1lO8ty4FVqQ3KJ5ZjmXilrkNu+Ad5Hu
fGJbDbVdVAu2laUltIowo50aps19WfPqrXTEprQgfJQAbWkpyylk8+a56lrOx7FP273W48DB3Uzl
t6fnrpBPoMX2qBFqJacE4QCi8nBuhBu6eeGjot+2rtLvPZ2MU8uXzSrbgaEmwP+Tvb7yYt5xtHco
lotrl+ebYbQeMmtutm1M843m3zTqd5UJrQcP32UonmbLnB+sUX6rNBaomUGajIz049ZNqIvQQVLn
uU3hCcR4kb1M2xDne6bosZRGplORsT/1nJxMWEyfjukUj14c+WE8faGCTp+blgyTsWyzkyrjHrhY
iT+/CB8m/qiHDHT9poKYRwOPeHVtPDsyMu7CiMpz6cpHL+kVaMK+vEb1ht1H/koTFzc/CYzHIdBf
ebH2hLOwuhfRE3nPtC4Ee1iNFueonPgcmmlyNpz0UpvTiKt19FZt/sxLyI2VKWDZ0STxTRfxoXKx
AXeaK/x+wABLFMtTUpTeU8mEYARBexX0aNfJUNh+R2zmHgQUa+cusJ8GsGAFoR1XVsHuEm68cMdp
943KJiEKN5upWztpdeIRnrj2JJunCntAlKXTu9M21ZFTCWA1Z4cZjfnVgwaFAH5Ca8R2bRlVP+2l
dzvZ1NH7SL9SS4NJlujpoR7ZlpgxXZUWxD789iJ6b0e6HlUTVydy34k5BpyI+Wekg1kt1wsFJ9OU
n1IYDdoDb+uNSXLnxaZ8LrwJFTN8rrOmvEMxNu5OJd1AUTN8bXSTfCebqlVqpsZWsF89e5E1sMoR
4d5wHCKcWu+gBq5UD5PUdUr0fmVrGOe7zkV8lpAKQ0Uw8iFlq1M1bStaDlrhJU+aYqOm5DycrArp
xQJKq4aGPX5MrqiJEmtii1Zz9uzVhL4CE8iWLEXqrX1Zw4APtqzXvQU62ZxEB7KFiqd5kCnll6Cn
NmAhR0D0lEKjH5AdqSmRd2Sh2rtkxEA1UdkQ0MruBgFfUgMBjinmAy8TqVgmw3QUodRiHNbhIB57
EE+rEFf5OY1BiWK6NyiY7su2X9d13iI9tsatlmJ96GLL21ZtcB8nvXWwC+bKcIrHM94XBINUpHHT
R34r9ioP7TX8WOg7RcaWIDGuc2/XF42MybuGglIXU5vqYsziwVLkBBnaEW2HUIGAkC+CX/zJ9Yb7
ZIquZUN9WnPtFkKRXu4wUXZnCeqtQGd9TIzgaiC/2lGGP5Uj/IqS6I91RLpRy3utY6N6Ca1fUFKo
lwZJw+aFOqxusRUa7FvLkuYkfU8612aUoJaDpipD7aD1GmB7na53KnoqxDa4YTcwN30aXJmKqSsO
KPaN1njpWjU/lGiVZG2H28COO4ZAoHF2+0QMncQMgKkNle/ShFi3HQtAraRiaKbeg8it+djJzPCB
L1MmsbNTPYNzDNz+ZU6s+pIIbUcsCHkcpgfEuj6GTgVGyc5tRmE0ptFgIvFUlqqOMvTkTGgBN38f
vT2AYsKS0bg89vejerp9w+3gP5/1+wVu6R//8wP+flnPoPB3e9nbE263/nqX22f566Vud4FW+veT
/vpY/5ejf/25f97x//laf73v7bWg1Cm4y4RDAsngZhSR0YuIajm6/FP/+Sf89Vn+27/+n//a//k/
99cn+PPd3N7mzxuCWWecGqrPRBbDQRu9hv4DMl06Pk4xrw23goyULtuTbJ8vZNDZBtI4BukJWBU+
3BZ9tS3aqxkXbAhwxGCBKg+1rMFPtyQ7TflWHy7dPLd7u6nuHdQlKypsml/m4cec9u+MQ+M6qXmP
KlhACnm7G5r8CxfcMc23Tt4SSskxKOCoOIvoA4+ZQ6yX81Kp/r4HfzUbteGPFUHoNt1y2EWO73rh
j6kyvtxxQuALmBtO4ENYIPIqi3Kv8B3FDiHxYo5KPyriixkzRTslKq2npIcws+h5yCSdtoYVWBvb
zOCkdzQ/2lMppLlxTcSyZNVxpSP3YGPqW+co0+j3dmCHmqJ+JUEXk22KNtA0JI5jlsOEgaYOpj+d
llN1H3Wl7reSlFIx/KpqsMOsl6ZCHiwtbbZl7r5n9CNpsca4re34zZrNh25E9x6O7eBbdfUawVRa
xESOkZw6ZS7aQHUIbVTwZhnu8JSczdIiTSTS3e00veKJ7bdqUX6PKKKJdfI8KPruTOfHIYAA39qk
EWkxpBWFZWVe+gKhtGdSfaWytyvoAfh2a3arSqImFWFJxm7HyODSyc3iEqqRpIpZLXkXBtUTVhvw
6VWyq+o43mV6eh/gclxNaCYivPaQRqh2Ckz3lCi2haD4VbaXHoiNY3hn1JT8ncIQmwr1gt/S2pG2
cyqqHrq4pt+1QfmVGNbXHGq0binK0G8Pdn1Ob3qIrbvZZIeAnp2Y45CFwJjmQGCR+2QifbAG99PL
kDyBLviiBoisiA8qbpT7WixOeQ9HeFJ9kXqcQFoIT67ltRtMFChCnPSz1FyMiOR2Y9ujyIomEtPo
Fufw6DeFBcehoNlMoMYIR3AzqP2MGWeTTvAxypZTi+o/BIjvWSrSDRgqiR6cNmHayUNd6tTYqPcG
FefkVELIhZBAsWcoN7o+vw1V9zkQjex7hYMDvf9VUFMHrV+/1Zl70uq29qVmST8Ps7OzLtixISTe
YkXekcpL/TbpHisE9LsxQaY6eiQBUJN6mjyMe7owty5mIXyaFNC7NgTFShe3n/lW6qBCjulQjIbO
9Ehl9YNVhrHKanZQtdW86LjeN5nGFYf8xzccPYFh3ty3OoRSgpFBGNT0r6mNbsOM/igo3UtTh5eo
ockt8pY+9bglqQZVWgaLQAPJWMAr8ZA6bDrDpcZp7ZFPMJO6i8+ikuWaDtkQe9tGcoVqcEmkrECl
iYaqqpc/1zuPBGtKpkaLDgVlVxlFRChjfJ5xDOioCddEwro723uO+ijaWCCgb98G4uviwzKQid/+
QCQ366pv8Ig5IHhGj7QiROW2x2LQqQcGCKB8ebQzMFpDbh85J1wuS0PG1CkQTvNxiWGKUpDJOGeV
A0Ui0pY4mzk9leR7rKZpTDdhnAGEw/aPjTfa2UthlsUyAJvy6GVLudG2rzmLcTZib6OblNhy3R+d
KHbA41K/iUizag0WWmgLzMJa2wQgwBsZeRl9hscTXwsP8nwrh1eav3eNE/Ac2/KrGSp01bEMk6ZJ
bOOcgTc135twugBKA+GbonELcNdYDW2XoCReg0QOP15G+hguwFB3my5tGA9qNAdEjoQ0b7u9E0z7
1tWOQZJsBPHV6zxR0zqRDilfDu/ausZ6ORGKnjEl7kgpp3kjxcTX6IbYGvXAtwb+K8B52UGn2aGs
Y0k+DqwQYeUoquj1E8Ph7Rr8uUhHgfGkeb/TRspfCzdKMY2QfnFMavU1Y1x09Lw4FoOeH6nw579v
3Y79+fV26x+Pux0LYp5xu6VR56DltbzWn+f949f/xcv8eW4XC17w//SU/8XbIcI31+nokcYSpogE
zCckwQHRdtVZG2v4XzMN24DWsyeIaEgBCqDmAnni0jUPHCpLWb2WBqrUGjOgy4ZznZp5imeZsgQB
MrumzMyLV+uvM5yNPbzPgK6qd4YFhPrR1MRGwlHTcuYbi9xytezS3cG8dOqJatcLD323Lcy9VU54
FJfxho3WBsX5vp+7T3ocH25TECYz74E4GsQTBywslrCmyAGVVLnPLdeIgvWVj4hfCJBwVl2/tK/H
rVHFyTrVzqbGXpfuKDO9W39TzdEwgkuCK3elOxi7aUGjJbdWkFQWPt17Cu1ui1w4tQy2yE7+rXc7
YAbmc7cQAAOUc8hOdq4MwGm2zY85szGwGqbc1Eo7peaC04I/Fi+BqUR/v2Va9aXCRxhXLji2/Avi
zEfekU+5ZGlKFvZFukP8LpiI613b2E/g/HdlgwhQ0FmmIqnS8QWj1l7MDdedId6ZnXcp31eQPSze
mk2QB0+zKR/kYH5A2gCzbtkndDsxEoH6vSsor0zkaG/CJPsaFmtWT//Fq8xrJswvMG8HIbQHZZjn
2Mw+sJxRGqoRVluQUIVVn0EqXHqj8/ndZxqofEMPuq3dncgPDGg0mmsh92zyvpPI+6NIw1c3YqgT
lrMfJoLQO1jQcyI+FxY4QqPom9ZM27BpxWnG7kZpfs7YLRcfxog2zbG1cUPH8l0F6As8avbUC9gh
c/r9F3Xn0WOrkmbRv1KqcVPCBjCoyfEmT3o/QWmxgQ0I4Nf34la1qo3UUg97knrv3rxpDhziM3uv
TX7IG2/zr4DwzleSTJEizVJ6+wmWLJpFQuy7zL3KUApMAkZ83cZ3aAqehKmDHblzTDvx3jituiXj
ZyTAyfwQY59suEQOrBDjhq1MsUoCNJ5xQ+Bk0jHJmKSLFzW9Vt70XCq8THnRH1RHu1YXvyzCNFHM
9rq1Fjo2Tnt0nziJ2npbyi9qmq2KwpCxVIoDOvth5gZyLQCPQP3ATedem8tKrRny16IaQNCQtCYV
xxreROrMjSPFa2bvZeond2HpMkjOo1sa8GNhsKvqcgtBDwlzWPxhoFVfJUpiJqT8O8+S+xS9y7oB
IMR2dOczeGsS/5WM+WlDPvFvX6FvwY+eZguyUpCrNDnTE7LVV23b7/aUE1xTwzpP5hvTE7wE6fiW
qQBtJXXWCjEUgasJt7/TOBdLCh/1q/pG2bMzkWSsK0OfHJZBa5/YlI3nqJcALOYah7trtHsqzBe3
nh5rpztMUe/twX2gmGuRDpK9Y/jO96jbS0dy63oa5LURaoJZkGt6rncveEasUhbIgFqbvZeOT6BU
SAlA4rtxeFANDqKM0GRpBjlxZVQkiHW+jd2b6AHXeNMa5lqS2h56DbkSThteARqcd00skOd3tn8Y
4yWeO/2SVNL7uIJ+Dmvnuu6pks3s1q6G+xnLXDxE034qik/PgJgZR9AIfEY3u5yJ9BZWkvWIHMU5
oah3OO0b67FIy/wUSlapYrkzRn5R5crX0M/9bexeWUX9bExoaLCmZp3B+jzSJ7QlazWK52jE/qCS
4gV2NkPAFqMp1wBU0RnU0AC4Z6UCVNq6ZdmaxUi3TEyHgUA81jfdDYnzmz7Je6bssMwmh9TaDh3F
bm7Dw1wXxjlMYyAXkkImGDrgXYLEMsV9Uzs9slHbW9i0fbYffcQnySCWqCn3DbctM04jOeI16El0
7bfL+/belCPhoy7WdgaLm2FiGpXK+toOBsosPfs3AcH0oEIzHP4KB1jwWi75yXYmvyVaaz/xH9UI
cKIZgps89L5KxLGYpGxU5e0tTtaUVxg0KeNZFF9NcaYnyttzIwdvV83GCw0WFoO2+6lLROBloeVT
WUhWuILQPDpLRUJ0KQLKAeX/Yl+b1syH3Ss2g+sO+88iKQHvO9pEMkb5lfKA0M91+zCnhCWywXS3
pLeSH4YnzeogY6ddhLiopiwXvLkugjK/yMuT7MbpMEu2NWXnojMK3/sg+DESm6HmlH/kTFGpQ8l6
SADAKjVC0ElInokAmKciQr45w+cQ0I3lkqpM+Jm/avwm3mvLBHuCvC0MxrvExlLJr7HKKMbrg2EE
b+0IiNHvxbvfBi0iC269LEyPmRO9j86dRUd9iOoezWtGDT8/uoZHMmn8Aj0aVxqdMgmAQciyI3ZG
yqRObOmSKvRIvU3AUb8l9wnITBcwEYQZBfVpK3P0id5QbU1SzwFjA+cr7Ns8Qlpod9FDm1flJsU+
ztlYjntnCY3U6aIiTTat632MffhduMx7Q2k8hU6PtowFIJ5rH7qpC3V0ugTAJTdRDppzXGSKbKsQ
btXxt5MCYMlc95urofjRFin6HKRfQhIk3KbRgU3kgYLjk7ai51SIfm1nxtVEth+8a/cyFFMHGdfZ
Vyq4mBxUe13goPFgRW2HDlKtYD+wcoY8XABI23YaHnowv7gbCa43etbjfMN8yXYcswUjp0vOgupc
wvkONbr0AmvLSvk437yEmW1QY4uuCCYL7du27Mtn4Cum1o9tiWTVwsW7apUm2zthv2KimjZUumla
zzhmvndjNjAcFvtYaGyFrX6n2P4yUhCu87yYwlGT1ZQIQR3gUne+vSJ68xTC+8ySb/H8BZDP+O4d
TRpEMiyaA4YthSYAOL0OBYEqvNhhb/mbcrQZ+xW3iaf0Wb0NIxOa0GWQ63dMB4P8Fs3bfZfDHsWU
g8ki3zpK0SijjhcWE2ifgTKYiCPu0ycfwBYEzPmq9oZ9EvFS+Nw1PdGtlpxZ0/E9G4bMMAkzps1Y
hXlMr2bcxzRrBG2O7RWbnxs7u8F0CjRpS6iIe+qQuAqFd0py4wfudF9aCm9ra0Jx/DF9RhZdqNjX
QAi24keHDSfPjProJqhqtXspSEOUqFIRoDTXOeZRUrHaOycRx4CXPxV9uC55+Zu+vwaixUapn5/C
RP5A1r2gAl0k2P0R9f7GCZad0aXT5WMV258xxs6D7q8tLWDfsCoyjEtbQHDJqfKgakJ0IhGuItxD
wpojj6s82ghL51xs5o6ZSJlSo9keOP9asOdSh8H3QIlYTrGQarEUNVxp37J/JtjNtNCocvLtKNM3
UZA+hemvE/k5saiT+rRCftOyL/bQWw84i7RHkpfF2dTyiCrH2VknqXpJzYnO3TGOvY8k21Hc6K2p
74vQvAHy/jjOi1vFmG8MM9sDn10hFT/pQofIY8dDjyK1iO0bElfZisQYG+toGcl4b+PMYMFIYwjV
HGOth4cxtk9kBBC0+AAPj/SgkGkVfLBvJMdqOzsU3F2HqjkXaqvMiTTdmmp7eT/NCBYiJ/5mxpWs
55FKGvEUScL2xMzAascbr/fWXUP3MYz9cbJuBwPAzuRTEE3QfV12cUjdf53ZYG9MwtFGUoPSDpfv
GdmG6Dw/kzZ6Aoyd6Px++QXcnNk1IxPyVWHeSIt6hBfATe4hM2PxMcC2RKbzNEXDEbD6wPVYFSPv
GGOW7wifD5hN6G3E7O4aRFOQSREwD2bOfqRXF6fjod0JhVaMM47vtOUx665D1CI6o0poeHCafR0f
vIxGV7d6Ozh817zu8Lv28aHvuTo+Sda6js5aIjEqzVct2RimTTbuLQ7QrABX2KKFMmkKbCTcBB8w
3h84o5r4I+ktgxJpoMERzm/fJgeeodcI7TsiASoUwY47rgDT+LdmZ+FdTJfCF+gV4enzDjXbUVv2
HlaTVSxK6xYPae562YpUVrbyUNZwwzfJuZLls6VROEYYn3aVwEGT5Yz+5qkrDkbpXxmtQwhXYAG3
0eNuUapPJP1uihr92BgCKyVWkoIZIVCk5adumXTF0qeNocKwWu5Va04jFjiMSzpLTluzrl8rq8G8
BD7BZCfJtLNkaNNjlSWGcHaIt+m66p0tlH1E65ns2JmCkevKadj4AhFo2grSz83uomzst3he9+CJ
uwvpgOoCo4Zxzp+/JTaTERQ37WHo0hLiZFOe/vFfb2loJKdhmktwG/zpnw/8JAxPRgermFG/quiZ
G5txK5K2LWNg9ktG8da3IV6TojLujUh728GMrYvvjyU63zY7DA2IpVpMF9I//G1D7sK91l4DSjkh
s73rXmPDiX9dDRIqnlEeWHl+Z3fzITU755OMCersQuW0srRqWdj2t1RbkkzYkhWW5A7nmCOUoc0o
vcU83syp5YIhUYxE2ZNtfUgjZ2Sk//yQYUE8//mzeDhnlRec/vxdVgUP8KHz/X/79D9/6fVlcEra
q399lcAyxnNYjiAwMYHkMMt48CXuuRSzcU6txrr61werF1cwy8sD2CPnTAaV/Y8PTNrRSBQoUnsb
qGfd5C+SzIfdnz//87kITSiHjSB8TYba3smxv5tatMKEU4RGF5+iejoGwjX2/R+hX0ic5tDNZIV3
hIEzbkXyZ/jIx2XAWze2D5adfKaAyk8pmuET0KjP0OXOY2tYnRLW6QVMTlWdqjZcjsIGRneAi5G1
X9Q58uigIz/p5eb481/I5MpT69Lz/8HNGn13SiynO01NrE7T8r+yZRnbR5C0G/h1evmjJuTZ7c/k
6mZ+N3ImJ2fC33KOCxA4JJESB1aEOBzE3RQx54rGAragb3dn3f22YxidZ6WW91BO08YPEkJ/ICd3
TbHUIDAuMCgY5IVtcUYSctf3xmk2E3xyVecYp398CJhBK/BuKyaj0UnqwvjHhybuYFxLIMS+iVC2
owvC6MGn5MunmOYcnchQuw8dr0VhibjZUwo1S7EWhEjsJayFGZvFiUkte1O0ipg55YRu3DB/a9Nq
Tyz0180k/JNhjf6J/ATOXgWbILLi9gp4KFE0RrnD51Wc2ujQmR6ovWr6IBiL4PDEgAYAZUdMs3Xy
WxLGiXo5dC2afZZYnCQZPDEz8PaojzhHw6o4W2OEuh7oCK+0OENZIt7czAlwhLCMONfZ1DpfoNWG
2pjW/DiTXrkyve5DkA9xUeUm7KoeelbyzpMiWNN1hueU1IYYFRNNAuhU4eBqrVPyMLIxXeea5E1U
bQY2NDbVAf2E3dlb15Txpi4AsVmwNQgtBaKtBMp4D8ERqIQz3Jf0bBq8OMmdPzCQheTP6dhQFGZZ
DoKyXkPPQ7bTFw/Mvo25t5ieIH2xaOdmWSNp9oKFewYLdfyporA8Cl3AoSvPhtsygqrUk+n3V9Qj
Cf4YdxPFiLQTltLoD2YIZNFTGnpvcHgPjMteG1CQpY8mJt+ZlIC0owzIAOTtQCCshuwniQS+4O5Y
+pzr9kA8im4OqvZOY60nBtOLYdSNrqRtMCtOUSxCJGAoEh3rDox/GZLA+chzbjAh//T6tnfsb7Y4
xNOP3r5uuNnh2vRIzbonn1yboUoKfkK8LTV+WEBHzOOJ1G0wA1plmWy0eggBb8tRQRFt0pt62bK7
ZJqmTJsJCEfXll9mpfdhLnvSVdQ+5arjTGe0htkwqeJTpcLrxImPebtQVcAfkopkw8+uAKYp4mWS
4g7z2HUwOL8Jjzhv4HDqzJQGxzhRA+zMg8ussYlvg0qUa1y696i3vb1indh56X0nSgpp/OnkA0LY
qW1W9ycOimt6+QejCqEHdljkUYxNdfBMs/6AcDndBoDvZxJ/cMi/DgNgbo7RG7M1rjS4oLCYCXf1
azgBBiA5HXySu5sOsN1r+cLeoR9cVmuReZOwyINyP7yZY/RL2CIMR+DzHlVREbzWZDSAYH1hVL+N
EWGQmoC7wnlA8cRJV3xlXEesWKwKrGQhPlHgYxNGLGT7kmsc3GWaLwZhA133AHwkZNm7zZdTc6zj
Y+V4RMFEzQOUqLvaH74ourHFv1hobuKRKBQM/fk+Z8UTmePVNGUcsQMIL7f4qmJ3R17krwaTdZQV
WiwjeoQrcUMXuWXjMV56WtE1yYBFUx78RegYwacENIGwj7xPJObDMdDffYZsLmRWzlbjBqEqOnDI
ljKN7sJINDQq4+0IkCTnli1D41QEFHCwH3cNPo4lsbeVC+VXscCmKd47rqiZcncALbh9E6AtYyYO
KjFYYtXRWzBujXZ4iyeXe4CcGCJHF3ELWpoMcb8uEQ5+mGAdVyq0v5I0YpowUdvVOUD02nNfwyJm
CRcam8mbTIKFq2/X6Y2tSXJ1LXgy5ZWQkLEYqpr9bsrEqe2xFvhyfjVb595pgTRqpq4+uBCRq2kH
gxh0wTx8Qky56r2clDA4gJmZNWuoaN42DfF9dqPL3MkDbTUD2p7NL50VTOIUbgbYoQB6U6psEMvL
kmrdsQdYiQFjqp10CVr++LXF29ePBjIR27VXqFHfJgZKLhnHNCfyBL43WYeRpADSUAPrsfBe7Vl9
VRUmIpCT123nMuo2jWMk1bYr5nCb89UIPp7fyxFjgpylPhddcGfhdfoKNZI1oB0I68pPm9OTy8AL
SkAjAfAWJ0VuPotgToHgW89J023RCt54xk62vbtD+zetk8oyboYuu0QWeYDEnVyLJSEwiu4Yoj/1
S3JgsmQIKt79uITJFXSXhMG4xVWo9JCePWgiZ7J5UHchX1uSCQmFPoSGXiApKYGEnYtQjTmsuyQa
tkQbth623sTKd/2AKKDCwiazfuehC1n1ymlXwlO3joYVxpCw9oAxLhmK1pKmSD++MievXA1D8eIx
4QYTRvZiRQgjDpmaw7WAqHi0OoxyZkBeI/rTS0aAIwQONglEOuoMzBTgtwdB2GPZusXeMfWzTQwk
LjoyUGDUpTH615KoyGbJjIx7577lqZlaNqxmUiV1Tb4kmWk2vx6Zk8WSPhkQQxkq62R4bH0NjERL
TuW0JFZKJ30wivApnAlf8tohJUsz1OcgM6+QxEIgYO+wruLitq59Ni2lgTnEFGjeHIJ2Ap7cMLzZ
qCw5mj1y1mPM4YqrjI27C2OBMSNBsDNu+NxHU0Hi69xyLho90i1EuntCLeTeTEXMTnpY1+kZMvnn
8CfhkyAfI9jnpiBnwB2MXa7ik15SQWvXW88zjzdvSQwdFdvwuRrPcy9eskSSpII+IGQ7sVY1iaMO
PhREa92mG5DTZ74B3qFNjqrLcHYI+qlEkF06Zzusb7uRUFMiC1/aJeU0768NQeopHjtQuRHvrGO1
pKImI9d5Uc0ZugP1j957QNxiM5brnP3E6vg0Qb4LcHcUE07O1l5e9i1oG71KM/DeutH7BE8jz60Q
Kr519LyBkDq71nsI609+3X5LwRRxysziqvWgzXQzfp4Uiu9ow1dW2DOxKfa/2TSJnaTQdZcMWVfm
oPr873xJl/3z9UvIBu5ITEzYJDwCPYarARSm3kJgk5dcIX/ZCibOK6a5Fm27me8K9nVjQr6tCxNu
bWXhk0pwcFlon6HOW95BOifLVMdxyclNCcwt5HvEi71sI5hRy8UzGntkrqbBJcafhSnnNLrk7VWS
JN5oyeSlNxZ0gF0AsCYq963N/dBLhKuCON9syfVdfrccE13XGDs/AzUaZ82Jp/0nC4vuHBEAn7EF
AqyS3QUxucFZvJ9NeLNghuW+0gyHHOcpBjG7EgJHcxBTE2E0+hhq/xZD1tZNBz4FR9zWylkGga54
8+zfzJn7HfpjbreQpDxN1PEADAtzAHuZcGKdiFBhRbl7hyT94LVMlUj8PbbBcBdV8327ZCnLAT4b
2cp+waqj7f3Psg8fa+KXR/MbixIRe1P26InwWtn2C7b7Yo30ZQuxfKcJcm4GWIjUhpSZqOWJeiYp
+xXw5pqHFlplsqBtm1ToSlr7KIxei8Q8tOG3MeavJkOjXaiDe4SoV/GSL10ZXrKGGXQ9dBDHU+q0
xN5OprmXmlulwovTsL9wIqc/BMRXt17+YBbwQsziLlnyrWOCrtn33ITKqdYWgkiHKOyeSGyyTE+o
QXa+t8WPcsNLftX5zU2xJGn7VCVjyMqYQjsxqgcTIuXoBD81fBj2QWuipj9iorkbIroHLW4zl8zu
gfDucZY/ihtkBB02Z6R7Y2Pc4H24TmPqSJ8AcBMVSDuH+RoXKGNDQsKZ4655f17wSiS3qOJvrDm/
QWVOPNuI0brdIIDh8Wvkxzli8NTWrr9KuDk20T4ij8ht9LsnUEej1BFrEyH2ir762CLBSgkuAZqd
sMBtOSM0NDN1z4tKc9aoAxwgCKI2OekEXAPyugsr99128g/NGYxiurmIYZme2/5vPl9wW/1A5P20
CWKXSyJ72dNVGQ+95extRxwinOJO5P5WtsPhQTfiE+2eZxDx3PkwZvIzXLLfIXDgf4wvTt7ckqcA
EDO6ch7CjCVIuGTHD8DRiiVNPhJqP3oDMwTrPiZu3pmmB4NwQJtImIA4+sSG2UpLM1T6u1jy6h1y
6wN15bTk2Fd4DNIDxc9HKuqPekm7z4m9l9Mn9kuR1s/ZLZsgVi0T3nMehCEI8hVQabqZ3UBQScpz
mgcBi/kiMH6n3n4ueMdJ8q6AHvLcjK1PVtuPad5dol58V5Z7GIrkB2vPbVPON2M2kqnxjGJOHepj
J+DTy3CnZMap2yXHKERrW80dAKb0vWzL6yrNnzzYoxh1rI/KsZ8xvkTr5YYswZVvBtIMUdqqXRrO
MEqr+eAWI8mxo2uCvYtOPay4OBHJesjENU9YeVBWgyicyDcON4fpLaXsGq7bHkwWMwZ9IfPi1jbq
a4z0N9r2f0wMyKoiEimEp0BlUOxMI//k/D6UrD/WdYX+3AjzDeMWo3KtNdOUh4Sc1L3S/XGQ0Q+L
QJ6ZgITcaHoGmMFgfUIuQGH8ZvvBXoKBz0vHPxhW8OH3j5lor7MZZ3aciUVYlp5d291IAZ4J2tAb
qFPWOE2Ii1L8GGOCYM9aMAHRAAQO5jCel1OjnWs74vU30mu+EoaWsvhJWviFrSFfYm6C2vdpP+r5
0BTTtKad3LCjw79qWzzklwoblZPc2Z6HXGucVn0REbM2f0ZMvkG2E1njpXukTjSkwVZXUDdSCzeq
kXa3QtvvVuUcMOSOu6CyHsKESr5x6INmsicRr5cvPWJLkDezGd+kcfsRubgbBn6/JCPkI1G3Y+Oe
ptA3Sf3GxlqrC2z9h843znSqxKWX71HR36d1ytrB2bsGErCZiWzZEugWV+5bXHdssTLjaIbdFQNQ
wd6e5EvRiN20HO0V9t0Nh2G4zr3ytiSHd4P07Uv6OFowKSFuST4rxC0rNapHYX/29UGH9XM41YJf
vn8L9KS3k39nVEh4QBdC/uONS2I2bHoCrIgAsfNHmyF6znTcSVuemNUZAshPZwDmw5x3GcvGPAuo
GL6HbZlD4Mt3h12nlTywv3DPdsDjFz0ZvSWl39DuOKibjeCWYXE3kwr+OoxIlsfWvVhUnkcCfHdJ
ClsTiP57L6KNbIHFzmzoXVuTmQJvZOU69RdKO/rZ9J1InXskNeOBnOffBNhqiOCBKCmZMYSIgCMG
JLvGE/08I30O8TtJXOkDU/GLbel9Q6jiWgS+eUhK4rC8EiphlTTfktmRCPdZNg93WHiujabn9FTd
sCk0/h47R6Fqo8GJM4pHpP0ITmwiMY10W4zhfcub0alzCKk0Vr1mbY9ME0oujlI/vXbsyluXnKd/
wlGn4tGwlkgNhy5jjCGsza5+nJqUt4B86TPvuyOrI3b3pqzVmR6j6bt6iwiLLDuOc0B3bPJL1tTB
RERrIKLPqhJg/dz+q5QkDtCGnZthOpgNI6h6sF8U6OVK7yomVZNyhpXPgQKqTvbUbEWMDLVNARoW
rvfWzO+du0y3B9hLPArI67nVJqR72bXOemI3ljB8Zx1BN+yY42MSRXuUEGdLO/42t2uir956l90J
3KIHoKtwhW3MCzg5HuESZqwigdqwNLquvcrH9ENxyQLqmGrqcD9lA6wS9hYK9hSkrhjtCWnCMrHv
k7ktQdwA9xqv+gD61Oix2ucrdmdfMrgvXzIRsIyT5GaQENMCv547wmMTfGkZpSO8ZUH+K6mwNtgD
hMHrph+PlOPnpKQNK8gKq98aZvueO9z6xFNIOTw2SX+P0vu6J5dweSEyA7V61+wrz9kHezbTBTMX
rH4ecQoswHoQb/qpDdmTBLO17lxkL0OeYjrlcgir3cwQEZXvs+AT+4WCZyiEjypQPWUiM3+Tsaxs
rSN7EBJSmPCF0bvyvGxNg+iuenApwnwfk4zXCPROFKLFiQLeyiN548vNM8PZW+EGh+kTncwgfq9Y
RuU0dKjOeBiVbO+1f6da9xTmoBbbfnwMB+QeWfAhgy8IMeXGs1ps3CXKwoFBcoIL9Ro9TWYSCoXk
6tFg3GC5LA6r0fgA+cEelgH8jP4mTeOfQnawgeqLKcw7YvdY/kYdhOXeukfa2mwRuB/rmMlcKs5x
O1wxZ+BQcVQMnJXoI5ceUwaHGAKInPboEc4mMTJTYle3HWEf+fBI+HSzMvEnkkTKPtTBv5rzpkA7
fgVZrlm3LNe1lV5M5ZgbVV0ZkQsbUdNf+RVRZpY3QLEiPKLS5sim2nytpwdh92+qQJdli5M14Cgb
whccsyx6rRKS4ZhvIlb6JnUxM5SYDJDLSKarzvU+smwmDz7z/2mynzKLE8kCFoXOr3irlUciL8ji
nAcRUv9pNRjdi9vvgOOALGg92kiQOvacPtoFu1tVcHhTFsMZCIuTY49LSDKEeauffuYAxTAZLyV7
HnBpvFxcNDJLJPOkTAPXFEzrEEJvIiRMGjwZUMX2O8xkgrGneHFjgnHQqbRlfIGMgd8g1hZGAhQ7
6LXOU8TTMomvPFXeVlAkTHCImJmR1gOWwO/vPk0uD4kqaqx19ji8MktBU7HwnDug+lCf4CNwBNdC
oqLFg2Rh/9sjjzPRvPzHj+p1ZKMv415N3q30jeeR7pBrIoB9weUjQ4SQrzn6VQVFrlGmz9NAk2pO
DEqdpTWqkfX6EQcG3sV+DyPlARtmSZ8JCyym32hdcs4hekAxGiFkVZvIScA3imA8Eo15g7/gQXXm
vV8j4eNfVsjHR2i0gf9csRqmVgx/ZGmzH+mbm0YSsTMSjA6Wn7paaPOaUeJljkxQWhOl5BDM9bZu
4FTWhJ7V/Y29SBHiEVBdIYqv0SVCOLXR4du7YpGe2hbPA4dcEEoCsz2hGJPN4c9//vnAkQUSMP/z
Eb0EALKUPYZb//S1casq0jqSGAMzjHe0I68SqhmCNKa2TL/RcyPfzt0+XnfiWVTwGWqAkLvQQpuk
sD6YaG83VcgJPRAzkEwlE9uEnTkuhvUyYTI89p5uSE54NZSPSZM/uWMlwOs7r20NFrv2WYLUnbr1
JnmVl/hZPcjKONLqTWd02Wqgk1XLkNNUZJEwwuH2yy5OxKEzWba7C0KebD4xVW3Faiqpaa700kh3
UZDtU8oeTjW9Y5f0aFrT71hOb730nvJWaMqbn2gp9OyMayZB66HJu7EVfA1pe1f2pMU2r9ikd+SC
IDuSu3ni+ocmQO0lVlD0X5bsXizoQMRuIm7QnNLQBFC0W842qgyuY+ncMA07GBFZ6Qu0OjZQSEKY
SrG4RtASJxSecOv9aDzUi5LFJxs4I/cu6qIPu3R+4RsCVvZfIFJDcqGirYfoN6nJmR8z1JmeQeGb
g6syCVAJT34x3pRmiu+gDc+2zL5ENv6GASYR8OeykYeZCxZm3ldq7IcRAXUJUKWg1UY3yLyYjGRo
vkUxYnWabnAindE7wuqjWEwG4qXrLy2suzalmWQiY2566DOrJpq/kIzWaF+sY0cyzeAZyI+r8FzN
AbE02mbt5YQP/mg9o7jX0MxQxVW024tH8SKDIr2zZXOzpAP0pA4eC2zdFezHLbQvIGK9dbW4C6Lq
kZ4Fy33O+S54PONeNHcRNo1RLFPt5QHcBUA9MtlvCV9nucIImIWkROIrT6NJm+PYNuGJjyaw5pUD
FXpl+Njqy72vKQ9d5dwH0fDzf09x2f9USwJK9/8gxMUygZL+byEuIK/SNlXVXx4+SlX95xyXf/7T
f+a4OOHfhCcIyggDM8T37hCion869fe/Gq71NwTQvs+DPwDVxKf9K8fF8vk7iwrDxmnmOqHr/fUv
7ClVwr+zrb/ZYWiiFBGBZ3qBF/5fclz8/xri4pmhsDx+W0F+i+1aIT9E/fVxn5Zx9/e/Wv9Gslk/
KhMHUL0wb4OJuDKM3dTxXfA6Aatjr0Ns4n96qW4rRtFV+Rc8vrcVc5Hly4TO//y2ELVDfn3XCiyb
j//127qGWftFriXvNoBz/ki30KUXa8q6GztnZWc12TnO7N8USMdL0N8bxilNdPWqE/s3ivTAFMfN
nseW+9wodpVK9JOZ1E/k2t77Q4j2o5bGBivPtAcZAZq2RrUSBg7PDeGVl9oKDMK8wFZPKBK3lTlw
qqeAkRx2BQPpyKQqF/Wmj9wvHi8ohOldVsB3f5PAiY6M+eGdVS35K5Umzi/KnyK8YUeoR2zVJNhs
gBUBM16661JpGmiWrTs3Gh7cTCO3bg/kkw3rnMH9znOJfyRMDqW7cq4MEZhrn0qfE20FfSvY8H5l
StFWzKgC+QvuqWWOHL1iNUyXTLG7qEBmpCsAl9wycDB1dhWLetoTn9HvYaWUm7YjvlD6Y7AJST8s
svA9mN1p3S7PeqQ6wS61HztPXIk2to7ZED32CEHWnRGwaE3m9ylHsqsMwjuMFEV25tdqjdjpJwrs
izGzMK4qa4dU6iOayh20bLiNMCLYNS9KeOZQU6vcTT5JDycemc8lRsq6L6Arm+I29UCnqjq9aVjH
bsnQevYM3zwJNsQ0skvi75tRWQnBpimENbO6jdT4xIK0vGoDoqPnQN3ircboTxxv7PonN/ITbH3D
B/MPNEJe8etorkmQ6ZnVVMlhPNVIzKvGOhp68TSUhnkmoRKXwjzW8MaQxKr+RpZNcnHXvYe0Nei8
7npw1VpxtvAaB86xD7rPuGVLxEVwTpmFS731xMn3SSJeuIje7N6aM+G9FFbjISL4edWMEEZtLgEA
VfBNLKKAiEnzHEfpkpX+phtXrLyAKadPavpx9mqywtHszTX3Hd7uGyNnKkCO5penGFciE4ORSS5X
1/m/JKzovTJo5qid7UtYXC3ZPbBEMByktL1zz8aHxo7BJKgychJsf9epot3VgAJ4my/CIR8xI5Tb
eSeGxQ/sX7A17Fp+W9rq6JG7d192aFd7shCph7ptX8sbVkXoyyocE4aywQ74yIdDbe86P0+OmHK/
ygmzzZ8vsgAwTS31wZ9T5E7iPklRuVtZ/EUiH90slc6WWWy7aXKf8FkmOqwECbMo6pnKpRy3thw4
9Yvyg6gDby/yYWMOBX6RxWsDozDOKyh7A7KfdKlwDXN6rT2/3HtTw25aSEy90NLuUCH1O4xqCO8j
p9mUg5/vhJ8M99Iq1NosULrSIurFtQB/sxZvMcmF+7mQBVYI/reT4TrykH663in3rfoqbRNM0ElH
4FQav0DfDdcDVf894PM19ebMt6B2FG2wNePEumeg34DYYfK3UqRXPoooy58aZW0hvbl3rGD1LO7Y
yWb7YIYF18XC5iEBTbmiBLufBKSDFFhzbLX7ujfxbAfgLuyCzyokQpcJAEclc7aINr70mh0wJbor
NiTF7aNeT9ddPeg9fiXemVWXXGEoXPXOH3PrMG1nI3Au+H6/e7bSu6j0vHMh3Ggz51TnZqqLSycy
eYm66k5nYDQF3jN0WdEhFt2ViggE0pXaGwj3j2kznUNgZTvkH78z7oBzPRFb2rs+cpPCPHop2Xeo
H9SD4Sr7BMSCWWMAUsX4d+rOIzlyJG3TV5kLeBu02IZW1DK5gTEIBrTWOP08jqyebpvFmP3LWWQV
kxkCcLj4xCvgILWSJ5gidC0RPQXCwiG6RxM2BOUoBtTfqCbNXlvjLgKkqdaiPXaFUu9EMbc2BPWV
4bB7eQ4IyYB+0q4LG+dkFFSLqJOczBm1+4BFwfUCEpCqv516siLv2sCp3ltegfd7Pdp3UJhaD3Ry
pA7HLnA/Un0wnxqYRB720eBA0ckLOjRrsb66UHrDmFrVp61raxM/xR8YToM5w5Hc8IZDPbyXWa2d
TAeiX6/RvKAtuAoRZjkZ6EAUZWQeAUbtx7bI1o45guTtvRSoK4ZTMWKWEaK1q941ErZASnN6C3Uc
Ws45No4RSOw9XiYmc6fxJ6iku2bWPjpHPFapM+wNy+t3ul59TErxLBLNQjVc+TCn0d6J0ViPwVBu
m/7Oc/RHIxyU8xTn/qQbYhuW+nNgAtYBzH5uHbaqxEVNzTJGnJfV7r0170apXpNUHa81FYRuipeA
dmiHU+LGRLP5iD4YKUIFmVyLPyJDhwJoIEjH91on9KELZfxBDBA5DlfFdmzEJUjDvWiftda91R+9
WQ/PUyYBssZMYy8efjk71W3fjhtgOWVlXbvc+83mvXmdpuBTP+SV+IEDcOsTXJEsxUf+jsIZBL0R
VFpy78Y4v8QoIYz1eMtN76e2AUYnNMrb8aZrio+8wc3E5phtUvqNzdCE802m//PLJMJEYxbDDYDo
rxK2NyWkX23Y71XVobvAP3YKvyjG/ErO+1Y0pNy98jElj6E23iLpEaXS8bOd/Gd6SJzm1uGEGRr1
Df0rf8ZzLUust4b61SpLdd91h88ItbdQPU+DwhYEaMuTVfgiUm4tiK1SVR9jO0cvqwsRWubyRRuc
tcndKnP7UeZPJHw+GYUflPK64ZhAV25vvdD3NnT+diJFNMcIyHd6ZfP0dVEgX2BvzIz2wyR+cJIJ
VoOlvJv6k93N/jTBtSo/xGSQNzXmT0/jDGOxygp3cvyWb1HE6MfcLDYAZOgmGO3hMIJ+Rbn9vXVf
5fjKC4XO/VImrDOTstpyZRgQByuR/Tpu/Vo37g9KvVhnWQggAaLV4JE7qnqvUgqpNRx2Gbv4ZvTq
tTF4W13OfpgMN8UTdwWLTsvmGzYRaR5+wb9g1FLNF57zEvMas/BVIV4neNsr2Fa29TNpfETVV2db
BHvcSnEHkI+VCtyTyHCiT8bbMvZ5Qr4Y9u/26H543jMayR+sHfZRLceTDo+JeX7NaeqCCprgesef
TQRYj89GQONNWJ/wEanj8PEosP/90iLeUzT4Wp64kXrIYtC1GoT3WCEKS5vSN17ASFwHU7wYAbbm
kshuwDvhMwhqfYpGP0oCnqh3ymuvbutpufb2xs5zUxvSyQhKRU7eiJ+UL8ds0hlueUPLV1oV0wI5
y1VItidnqJaUFzuHO8SEX75F5PVGVcV5MoiwkhIlZ5G/lq39J3YZoZx5TiXqaHrmcRiSUzSNbPA4
AUGW8dVk8lHbYam5zXPlspMX7p2XlMQOyo3iAunpFYsrfxrGW6K2J2Uy9hHXgNMUZH0y5KD4lX/P
mTHN6D2IGA56Jn5aNzpxHhwCeb3MJPnvbZbshi4+23L1kS75da9DpwqP8mf5Au9ZF9mPVXJtqRv6
CQMXwklUR+Zw8er0N/ltPfsGQSmuHnF1Bvu5RYP7O2JdGCqj1oAyQ37neVELKEsALW15qFtmV1Br
fh3nn41jHrNAINY0+uDYAde5LJQx1p87G7W1mZW7zHT5IOQmMpVoIER2fpcjaJ70MDUcbZsozk8p
h03jU+SqUvrmWoDPbzEz1oyHMcRtiMtvhbKss6wcj1RYd3nGvbmZ+g3zskrlRsNTjuPDYNbfcsVg
CUZJk5imD+t9AMBLrgUktfypbW+FYJbGlvujAG2dcv2pBUaWaaBH5YSM7ME3mYzyBeoY7bTauatF
9Rm3F/nrtETCvGhvlVIDE8dRer4vBmya5MJT4BJEUIlVVkCczT6+gojYKbgW86AwWGJ3Gl97Q1ur
hfsTmymrjldpFPBxZt4t317r8dVpvbNqtHvE7f0mGn1kyW6j45xHwr5i4OEYdnvzpHAMJIa4aje6
Pe2jYPSJU29Vwgvkp6BA+NQg1igXFk1s3APEqczZNeQaBaHiJ8rg5950mgApz9BpA5yLQ4tdc/mI
vvZ+ULv+KU9yrwwy9kybh9z30bWMC2T+yQRj9SLLwhxk7GVefq0tfvDiDget+APrYN9q7B8jZCZU
VO8c0k3zUQ7rcqdyl8rLzrdV52mdy9PE7AmDtJaod1Lv4fNsx6a+hF32O+jqrejDT0P7o6tQcXjn
OKgfBGcnGnvbSEhjKjbBOREvKjvSEIU0I/VlLeRqCogRjaiRbSBXvyvsu+SR48qjZZw75uboUy4i
CnEflyUjqBWLoniEzv13/XTp8C3tEw1OJNYrRo+0mxz7JVxOuHD+dlE5gfD8ayAi3NmfcihyZfJh
N923urexAg5UDp45Y4HM/SUJu0879/4eOFQBr8uKCxJe5XSvGWGgNXA8ucNtObPA/XsV2uk5292U
jn7Q8oTRzLfi5CvJpa+QNdxCvf0D+i3vKcihizTxEhCMzASEvNQIPAqvMQrutOK2e31fm8HHaOR/
WiGfHfIdAZ3j2GBgpquSiWtNvyaTJ4Dp0Y/3EkbYkL7fjtrfGgxwSf/4ClVObJylb8tLlwGTm02J
ioyl4mMTm5uhs38xq7sqOqPZdxXaMKuqVpdTeOwiXw+be2UQaznLvNbihBM/WSo2TtOedQYxA3fV
6u0r6uUf4fjcz9bvclCPzM9YAb482W9UVSzyKC5omb9oYsChHZCHf5azLVU5WuVCk+dEgMEQ2BKc
HzlW+wHlPYDRk4qtu4rucsvSsLlDK+1uirw3V2fQ1Zki5HJIUlTiCbKZ0e4FH+X8kQt52eWUOT8K
oz9wNhEVtS9VyrnE8W266jNVm3XW8GkVB4VCvGLW0Lj74Ts25hsyz7cSsTT85s5j+wsY8p2eIb0k
PhmeyGEGutlkg7/8ss/t55yGz/IXxeGGvZR7eMhntjujn27ylYqkqPJUqafeA4K5gam91RoPEBvu
Y1bm+0ruf6hK+XI7UBOk9vT6Inq2BpdKZuMS61X3Q4pSW9H7yzqpivEGlPLQZckR4PhPKXS/mP1O
7191ja+SD1guMAKJXzC+6K6Q47EhpyTwVXGQP6OouK4c91EeaqLgPX2Mh8XsVj82GvTzLZebaB6d
pAWjpht+NXLFMAC2ABLvegLHZQ72wv6pxdGsutty+ql66ANKfSppkmWW+LaKg00ESLBys6L0akPv
NyN/eWkwc/p6wSZ29Cd5P3wUcS+HYDgMtwAEeuyg9iI3f3ZR8JecST0BBxaHWpbddzL0WS5h2aV0
eebY0eQbHttKwRw1icCKLL14RuDT5rppQmXxB+AteEo9qJOp+V6mKHW/G4nATrjTuSuGZ9gZq+UN
s+arSsBs9JQ3FeEDCIx/d6kapIlTlXcmD3hZaIgIPQ9QM1MCF6vg9JSHvqkpQEiRM+SW8HF4nrBy
kFGJXJCzDJu6OHhwCStMGQeZZnmIMrIxN7nKdy+PBFcPX8Rnavw0gdvnyaUHGhJbzcoymoPn7IJu
OMvtriIZkfdObezBGULM6aabDKzT2Xrzgq8kbPYIrh2SVvUVfb7JXU6u9lRtX0VcXOUGJ7ejOg2f
6p6eVKf5GHE+p2EId5LpKc/UZaP7z8lTXMjCPpfNe2zQI5qyM8jem7zoZUeQn1lxMhIj+EEXvXuQ
RpyWRzNKe8kcWRyv+Z5s8aPJM9TKhq0wyOA5N0McZ6yyfwr1mZyC9uMEGpq0hz8BEyIyrWjVZIj/
cij36FDpbfoon/OyPdNdu9Lx3DmJcgrJQOT8k/9352qvFNoh/5I33Nb9i0qRIaI+Ci9gnerhM9in
H3IZOjRz4I+p8aErX6IabsgXvLXg7rAzuORTvVv2kmD2/70zARHhpqbg2yneEiMEyhECtq/vDUYj
cMJzqkuXGB5ybHcPCmZAtZ0+uzG1vxbEad2XMIru5H5rU38YPecByMSLkwEBNf4+6OVAr8ud20VX
ObzyQde1++I0ATT4CSQzCUgFP0PG+Es0VRIoqfTwUoDffRy8yXBLBh7LWmIPjk1lY4buIwCml5we
p+nGuCYCEeYA9rR8D7V1V2njqenHA3Y1fh8rfoRN7AqOAeAY7zJ1CfX5CnxkgP5OH17agJBySWWm
wZdf121aO3iaWxtqEpdGMueriTwBeYpOaCKyKR7lQEv/8jTqnuVRupzI2lD/hFqwnbX0Ts5VOWfd
vnka+nplxNMt90ijxMycitG+tR7+JpLyNDZiDlTLWnepdk+S/qQOVELlPywzF4QGitjqkzzRSnhN
YMiDKzky9CI0zD/1RH+jGkZNExC1MXtncy53MuqS3xU3HDRJeK863cdymOsGd9Hnd1M8beTXLlce
xPPfMTCU38ozXlu7v0UlzGgnOcowXW4roYivtrY3Ev0bp80lGJMPpqJEtYKU9wOp+01VMIMpOeyd
vrthMEgmigxFYI738phcpr88SF2Xg/RPGmVnB5TLspnJAV2iueVMKcvuo0wOXlr/QKKT31633o8M
hwbzLbKdN6/k4M+rY2F3WHiPjykS6KF7hvp3GB4i1QNQ/k/QoxjVDnGls0welyyyKVm0Q5i/GQll
BjkB5bYtii+SYLmlalC9J482g539KrH7i04iATmIq0hr9kuAtSx9q3jBeIXYaOJoHm5/A6UKC9JR
wb6Qt8hp4ZQzSNR06yK2AwD63WTtjOwN8o50fOIUeFRy8f69JrmBcC0EIlRz8udqqi/WmG97g0cI
s5fBDOJr1u0VYm4ZpecG07ORIpBBXYIwJ5VWmn6LceNLCECKQmAVbkILI9vl12P0VIDcx9gkeANN
/63b0c7VrHKbqrCy7KRcJyFYay919gIIG11r+1Q5yPHmGrqIkHlPkT4W2w4wm4Hx7tqh6Yv0E4xA
U7SAJcZdUGM+kEc2TCm9flxerVMFZSbDiPaQGdGAmAMtw6sRtyLqPRIbRs8+s4dtJYarWkAyniP7
C7UK9Dcn74IjyUdtN/daJ9AYUB+Lgs4UhRMus7PxiAE1gML0GZtp+JwK7YVZKTZCxOoJqv2qo66z
JvbEdHEc613mXcup/jKD8puHomwIePXoT5pnDj0wkCGSBF43HHC5x55nld1jWFs3qubfuVc0NPrp
BfeahdwTjk87UYwFZgFbpBxn8O57qvYgPnC3eiiQQKEhkG1B3z2ntflYNiWpHAFdkcsDwBK4tiZv
BRCJDWBh+gvmZ52jDc5dHusA6w24cfUWcPSlyyUocn4eHNMPBpoWHtbKGhVkNdFeQ9fCZ5mKtJ4A
q/JqqnLApCI0IWuF4HvVBTSm41s+Nye3RBxCc4MDqmD30+hsM8/aBx3duzjS1rpFx8dxVeDhenuo
MNSiZuipa1NEGDB5+3okxMNuBtfKYyBw9o4QoLAaB5DuHF7ARl4srbKpHk9A+wfaWpTUV57W++xc
n4t2Wc8TAc9NDc7Nq8NsOJBGqc1VQGnx3mQahNFLTHXcKfXHTlORvkMNqxrzgwiKnVpqf3IFkRcR
VcCISyTQbKFRbgPhTn8Ubpj9GHpRdezd/gFE1sVCU4zKlDyx4cBqKEmssGTyKBG1WCBmTbqah1Th
ONTusWEo6R8YQn2umnLX6C544fgYTvOXhw0QCqnrNIk2qqGB3gkRLtCwb8kmCnNRD34VZUOY2THS
P43+GIruF58JePs2bZEseo9qD19sF4w67gKia3/xfoj2JZR8xLKQ0NLRZhjsJNgoTf6t0OrY2LjF
6cF87mkf7PIwQGaYObMN4RGxiegfIIH8TnNBEX7HqvsQ2BDcdH361tD4VgodmIZy0CsFDQQDtppD
RwmNQG/tKv19PsW3KQetHJXrtlCgtaLAu0pyIJWFo+7SBpIG3nkYYgGEox2zDV10GjGX2GWJE5zt
kLqz04JaESBlgUxYMGBYWVEb3RkkNvdNVD2WRfwByqdF0RlNmyF4z1PjqUwzeM9puZUdw3V3SHQE
RZvKAivYvBAJfcU6SVDlVMWqSF51GwdiCA2YG8E5WqWoWem6wJQVSX+Yd+UHHelPdUARLGu0d+xh
6axlzZ1jdu+IWMWHMoj3SefAuxbeFT4/6KkBc27J9cIX5xNROePObj49Ab2kr8pkLQJtrZQ6qnkc
Uw18XcmOhukWvDQecoKooAv31xC1TSYFtk3VH2Mn/BWlVp/CrvEzE+2qukWlrKVBula74HlQcc2t
5zHbhTGoEmPC9gHvg5Ottti3JC328F02baIk7Z/GgXpaC2naIESzgmxXFb13hl4gzmI2EPPQw5uR
l/YRGT0U7jIzv4AaVu9qO8fWEl06sKy9elHORosWfFyj4TBsg7Yfjn2EfG+C9MQ60K+FQ38rZgYM
iYBC2YyvukvIbb1ONF2mGvE8YAvh7n8OW7mLfuqiKW7t/we4Fd223P8nbuUuyr+b/7X/rb+j5r9R
K/+88T+oFUo8qmmblgZuX0JM/o1aMdV/KbxYU0wD6KluusZ/oVaMf2m6Y5iuCZ7bBb/i/BdqRfuX
4zrQVRXFcByNTe1/gloBm/J/IUig9qu67dKDVl2V3rrDd/03cEVMIp5yRaU0XBp+Hnnntql2hU45
ZnJfZtN9nzWqCY72GIcePAt+39okRfIHz/LuwUev45Hwhzl/k3/CoVrbVvVIBnub7Ima53Aec/ef
j6R2QJnaH7VfVd2A3njRR85BaLKbsunuEVP7FUl2VdCad8nVg5SwZi5IK63pACKbhNNjV3bJk1CY
vxn4cHW8PewpAy/56JKHSpouEk1vpqZdSxmTeinx8xC1p9o0D0tlD/IvDBjnpaJaYWR8U6cTquZG
dB289F30DzJPV5HMUuLoafnkUR+hhtPHkGmvg3hzbLscYfiSevTKZNVOVgdTwBn84FwKMILLLeB0
RGIbvDUqJcyeO1huQwguW6uyLz3Yj6PyHgcd2gxch2dTaWj4AQGmXVuUD/0sPzq9L53mzeqta91O
vuiVm4s3CSHniIJ3dbcUNpbB8sj1ljGKRfyFDkXTGVhjeGeG+kvt2jtc4zaeVPePlfrBsfF0bOZv
jQjZkG2VOeyfYmAc3lMNT3GcXyuHspHsISy3bSXzjiLfneo8hJX3p5NPJyBMHRq0t0V2kp+TNfCR
JmH8XIVO5xBW0v2oio2Hsnoc1xfdsw+FS1WhxPiQTmPQ5Vf4yrX8HvQd/FR/cNr+rVfIEYBJroYR
oKMz3kdyigGD9Z0qf9diQTmadxAc8eiCCBcG9I35uMhx/qBE9vJ3LAVztA80P3SqxyTmBMdrA6yf
nFgBlz4YwFMiFJxDSkU6D2ROGoxwn5aBhFRHCNhVK1N3X10TQ70imX2vFG+5BqIGtl9TXOWvlleT
iu+GyTwvd2/Q9KCp4zMFQBB8NcXk93J6yc4dp9RLB+0KkZInGpxgTWhbBtNN9hk7jYtqAGCp5mdv
kCS6d4mTfrotMFPZ6FDgEjlGc5brr5vUWx8xtyGRH5u4PaRkAgOGadSfuRMI8K8hNTsXEVgAyLJS
QzsXh+urOsa+5xxkdpFKQ7mllpSJ4EVVaPpryvtY+YZck5UZexuZW7Q2Gon3mdEdEDTZy8JDleZH
PDL2Sw1sKZ4ospxZ6OI+t8d9lbBGqR7+rbfF2qVyUwjsjOdyxXGi4cVjvmZwjeTPGgFNTsa1DKQs
zcvnEbv7KVC+tYGPotb820zjTXW0j8b+SiLvT+bFd7a1i21tw1/fwglDT6d4Hl2q/W3M9I5Ck4Dp
I4HCsSpkGuqVuC+b0h2iLl7/z8UpWnstjS0iYUzaaY2K3jdgPXI5Z7rNRYEUUHZMs/wO88ItTlzM
GVI2DZX6VdbHvl3l94lnU8ybnlslBwVOspfZNBYicjfZeUAm6pxG035ZPvIeliH7Wy0rMnZY7WSU
6lo+nE4Yf5acMkMTZajzt5yVCaPnNyspE/bGeA1ddiYiczjRqE4PLcoBfA84AGIjhmyZ08vEl79u
mfeQatTeuPVB/6jNRFH0eOVmvmzig168zQDK5W4st+1l7nDkPHom+Cy5UGyFQUmbYTVm5mucwifu
9JOrsvfLMqp8Tw0CJB+z9+VAYCflM3hapXKwAvso8QPyz0gFTzWSk47Ro2UxhOi57o0hO2GNQgUt
eFRx0wIVzkMzvYiftOQhHlALMEln/nMKLDc25dPbZH9WArE7s4TsKZey3DZrwRklS9DLk6RjplpH
LXT3vRvelstdjiihrclLvgt5dnVh7C/vqD0OG33aL1+lJIdUBNfW47vlHCigT6zmz8pprwjGsGXP
ke+5yWNSW2Ch+GIk0249EyXBSV4eJk4XrZ0oeBtkKUs+g1ifgEMo74LRkLNzefYOPG14wPmLFz3J
gVyejMtwQ3EOaJ5qq8/cGV/GICRLA9VisiVbAV5gsR+X6kdmQzbibX9PLlkTSNpfRNuuWsN0T+VQ
TiHFgYSEnI1Unfjurvi0yHbk2+TjWobaquI/yozoHTfSyGq+nDgg7tdVGL4ilLdzs+S8jG/KWCzr
8+9oW+15tMWuTppX0YLLlCPfUxxLgY4PsMNAGUnBpWXNLcX+ZoJ4FTA0+Y2UODrYIMc4c5XPSG+2
YVbQjyY/V70sxS9AnKEB7fHDAFWNyDmiIO1tsLpjqkFUMUX43VmmWCHocpegSKPNcN0aleonLDcV
/akV8DhIGnaifhgVYh0C+rypONYujZMZ2ArQVT4UbKKzKUfnUOtYy5LVw+zzhL3K4XxFDt5gkjYF
j/EOKNYD8j/aZqpK3zLnn6mDXFQxETo0oicklAoblZNWqEej7L4dARvPAywVjeKrnIZXV95qgGo3
mnXmn6BzH7hqtovgIU3iZ7vDKgPU7aaR2pwpGOHd1F5KhO6Q9YfYYyP4YwdZsTYMoAMJ1AbLvs9h
WK91FUvsvu1ehl48l+5vptnazgASoCD/5oFzWheFcmen2kvAakaVYKKmn0/lHtGvtRHVX1XpnGxP
/1W06tVAWNqcM2UztS6G9Wp/aVusjooG/nYYKCuRuHdpXnw17mYQ6Ok6YfFjIji4AmnSrjsVq2m1
hKiVaA9NDSarFStovB5p+nBF/+uommpHI7EH+KeJU5Mzj/HJiG3IvSJGnUmLKsJI9Kc5z3pKXIr4
DSE+AT2DN2h0YOKcj1EikQI7+hFNTsP12CRpsjZyvPTGydgOmX7BUBoeE3q7Wp+t6taqVrbrPVqI
LFpdKvnA+F11vXrIIgX11uR+KFAepnRwKtvpU4cpGAqOWIFTHjVaZnSP4atiBu0eN1TEnBQTUcGZ
4lCLMmdQGK9j6ehrMcVPoUw1Xc2dVp0BIjk1tINjwlgMxh5VBmjb68gF+pE4AzKnfQFz0TpQJFfo
UQOQi6R+d1SnT2OHE1hWXq15a7ssOGy4NqgYFtSJ2mc9qzjt0bzDNFF8ZQTDGxyAkbmy+7supsqS
1pO7TzNllafNWicXIZE3ynU5GECdXSTr83RPJHoG4gPOTtLBB/VB0byHiZ0qLt/bSUWWG9FEJC1C
VPKrb5Ry34tI/1PEEMfoA3HeKsgURugPlvbTHL+F/fSLsQvY7bL80QVCru34hcQoOjTmNtbFQYGd
tvLq/BA67QYo/B9QyIONyQWVDXNjTeUpd/J7G4glJWBvj9w6IOAgPkXFsZmoBWl3NUrUlvJaE9A0
bnmxpm06gIf1EJ9ac6PmCqHsndUa11gdrVVVRffoMx1j1wRRhardSivhDPUJxm/N9AglkopGiHPO
GNrgYjlg8F820e7ZGrVWreXRmloMcVjhSUEd8jH1UMgzh11vRigHUqSFvvYSmFWzg0Ik0f3z69QZ
EFRB8dHrLqiCFFiFxMm7kYIOz4w4OWMl1K9hOWIjUjX1w6Sypum/UWYY6EkrvcZK9YNqyE+oh965
4UUUXYhrI5YBEOjf1BilsKCkSJl7eJMFni+QfUPNz0IWV2C2B0Lxe2zdO5FC94uCm6lT6lAmrItS
SpsNDgDSNoxCnn2xBPIHyTCLA0xgXFtUnI+USNknMQhjEhWlh/GYzwc9jP6UkpKMDbQzUt2btIzC
SwrLFWP4nTa+JLrX3g29R4EXvZUuzA7JhC+QbfEFwv4A743mVujcAbw9NSkqXEMrps0wSclo/FFR
Vreag226m0pIsXaR0RcssX9DQWSV2mF3jOfooxkp5KYVtUtDCZ4tbSCet/Nv6kpIQ1aSiquPL63R
TZs21j8rNjLUkVZGPV5Qv6LdH+1K3Xqs26yDGi9eZluoF93FIOFT7aA9BI5mgnSY2R3rep1y0tpx
ONGDVc0Lk4NdAAZ8Hl8UELBoqKAfkhaQ/Utt3vSNeZ9CZwOoHBKVO2RtWGp7pd0f4q4sH8HL0ymM
0+wCFXePbpN1JFGTUmu99qKZn4QFJdA/0V+GujU3JdpIMqDANbv8sKIK5j9Z2ypygy80YaJT7wDe
mDPE8gXi7oOGtvnI7TtRmO7gu0WPd0EC27Ydo6/KiM4oHT2VSWMdXC0Qz1h8tzuvhWCl5Pat1ZPo
ng4OsONeA+tTCoNbd8cXI4yskyYRRJBFcCzKNHTnQhoQvZPgKDQXJxFfVHkG163xDJ2iCjK4kG7+
U/QRkpz182Qgj2JCtVfG5GOyqBeqkDRE5755KKxt2lSwRsS8DxpsJrhbPm66D8bEXMd9/1SWuBzJ
eWRUW5duCVs7yV2tgYEed7oEkKX0F0OiqxUyVFukdckoQ9Z8GbxK6J1Sf9VN9CWxkVb0mKTNjwR/
BUV9BixzbHMaTUtzr6VDpXE8GvUnR/mlotcHgx8oYxu8B+ZGM73TgOmSaJN9iUy9jGEN2Zr3HPxc
q/G0tLmUST8zQjuJRFOpFTQlHBuV+C+zL04X7LKouKIYRUglOzPoXedDeOWWOdvy8mynOHiTSSSo
zBe6dYe1EaF2qfkpLA74s1TznMOkFdyI96OU94piXGWiLUENWnoqYut3dsmnligzpJ3sCFijtXnB
BU++Bi1MHysrv3SIWeUv2u4T9d83YAEmr86itc0Ah7I39e8BxpjovZPAHZ27GZAjNNPqmKOMAuPu
HnThhwBIQ82RIKR7W26qyU5oA3+7CsLfkGKoychLDM0pXsnHp0MW6UoqEDKwbEew4lH6ij4jySmY
g3hwLlkY7mX8LKheygRmuVpAnHeFoaAPcJYXLj9SeNzqklth47UpaJe63T/TY54YEPPPpNlvrsXQ
CUdldSeYZOgbq1nmD/9ZhreZ1EOMPZSSbtUIFGgwgdxbEhY5qCDhJy19buvsSmNBfmud9Y+mrm5S
nsbIYQWV/3F54zJsdc8ow+BoRbvMEJN2dkNpRgn0e4419KnCt4lDWaX5u0zkMlf2TYjYknwk8JN+
Y4O7smib0pKUdqpnezVkG1D4EJ71bROY/jy1yxNfSjMZliYZeJBQjbfLxKprbmI2jZv5GQxo/+gf
XK0fSUwiY7lkWoTTB8MOTtZcHeopO+DYxtqR/0F+6jem/G2IbrsMpqz+iEpbHqGHOVxQzNuJ1DbP
8iekbTdybiclnScr2zZeSxAZfBd3oF3s/JigppAUzWWBxuoE0Kuumu5wcaStwoSqPWwD0l8Juayr
6j2gkiGhl3iQHeum3PcRaZZcJF94Op11w9gtpRdZz5BFkCV78whA7LS4LAnQnL0jFy+FcKQaWuwv
WWBEZJn03xUUhKJE5YM5h/4ilPfkuMBQUjAMKMfsoNwxxQdC5waIMVjC9Wx2jwhdUP1rwi2Y/b/F
NEzE2eaG14DtnUZuQsUCvLrFX0aO9blznxfMDk4rN6ctPzTQLbISqRBSEBvgYw1PuLXfKp0KITae
9Grx/EoD2M4aWjVyNybVsMkyTedYVqikujGOZSLbdXFaHbxCfw8tBPvgsM4IEBG/V72WbAsAUqXA
OKwIzbODq4IVV8hQNyWMFq8i5tWaB93DcFgV1T5xUAOh84anIEWvyTwZvRTsl+25gT6dBt3Dlo07
lGMbIt8SzdP0CLBt0xea76WHti3THW1RbR0Fmr62NMSDElO/xzthBLgnjwe6hjndw5kuohDVPQa2
B0e2F+ukO0Fc03I86VXkQacr7jwSKj6+RjQnDZqUpexW4p5wr9G+DKzK3XXjfSj7miMNzp5GJ2xH
bIX6C92LepsLfBA0Lzjh5mOdXRwCPbfbDgqtyFLP3pyRUh6NVnDTzAru/mxW9mNC0zWT3ddSOlGE
1vCAWEG3T729oVjzH5ggQUnndpQ93EF2c6EbqFCJ6fBqtHqRz75Bv39EcJX8WHaDG84ecgXiOtkp
nmgZU86IagU4ZvntRh1h+U8bIzOrSHU0dGKDdQbopjYb9ZTpqJ6YsUm4aY6I7eZnq3PQ4gy976rO
JkrruPR5wZM25cVRqN19k6UfYRXcKR5GKWJ2v0LVgyowz9cWKf9tyf5k4D2QILtME9NTDiot9UT2
1lniiJPSbg9llx4xtEc8drCLqejJw4beISjdbR3a9bbs2+uyg9/Syv/7apr7mezyl7LfH9P4p0VR
bl2gALHEBEQLOgCYADUMbNcBDtgACAKABHi0IvoxJk80Hfst7MlNIlEHgcQf5AARll/rQBNMiVHg
4FzbKlu2PKscChvo+OZKel2Kh3CMOCgB6lVFe0HR+7lF30AeKsuhicAebhiB30jv56lGj46TkV0a
S3ja6uW7acX3AR7VDrzXyYECIHc8R9GeJftyORXkrpwA18BdeEXH+0XNQn/ZVCe2NsdwTstOiQbj
rzWXvxHSZF7WHPV6vmWgGPv6S16L3C4HzBoGvEWS5ZrkkSzPQRPkjeLWWAFzwMojqhLw4x/Lujy0
2aXs0TYZ58cSwAqaREdRqn4MkGU03/BhvvZxuOzC9njO7PYHzbdUHT4iWeWy6CT/Z8trYLyVKurS
UiWG7Qt02yR71nLXDJT5Pu+rdbgAb0DgaLIGqoDJycDmyFKNJQFNEvWMhzkdlZ7Kpgm4AUpLtoQa
RWT6WZX9b6LOYjlypWvXV6QIMUwLzVBmTxQug5hZV/8/K/vs7ww62u22q1RSZi564TIxFrEM/Vty
73nK/h3HKNj9aeAxNlgC8ELrzi/rW/mc6ubO1fzWtXejoIIDk14voG3Usg52FWEQTchwRzr3vfOS
CmJJ20kXARRTI3CmHlyTo1uPgNz+X6CSUF1TlK7D+mhG9t2E5pm87f8PxV7g3VdNtpP3EvSrk9Iv
B2cVgrfKwV3ps8mApkQGKd6jYfWtrlzWRZxPp4C2rQSRIYkf0cveliQDqp1Fs/dHNRPH1N/MXvI4
7EFXqk6dCknI14OCTXE+rQ5dUv+6Q4m8D3Il2Zjgts3NXV1UQ23zp/MWIu96tYJHC8ClCUBcmIU2
eDWW76YvaxDm2oNFsqEQq1yCPBh5u7RNXhASoYVf3fQGPpKyDHyQSgYe3SpgZwD4afjdahP+4CQh
ElpRDDuDYDAFsesBWTXB4AVg8dBxeVrA5glHUHLpxML7tb3WS5oGDpsH0czTCrYvAeNXC9gvA/Wn
ebHCRK6gAVtQgSnoQK96mcAKGgIaNJfxTzI6Lp9QPP61VndYdePGsUmps+RVBmBp+hXM7pvc6FYw
V7J7ayc9hRFi0FgO1I1HDc/YJmOmgpKZeRGCdPyPeyV/ByAhbRCRDshIta2k/5525QO9g90cj1A9
00u1/CWvk6co2SNiX6kklxwObjM/Bg6ca44bb6KjX837AXkZ0uP4p5rGL2+8KqLO4NDi7KErx4bI
XosIzCCpD/aNPyrhktsrmMgapCjGD0fFAsrAkE7VTS5khhhWgzpwJpxAGsl9Y5hIeTyd/Nz5sTok
TfMUkAlMDl5TPjAyo/QQkh+wwmdZq7JmsZu8yMG7atFnsbov0kOnBfUXgIrNQMfKg25By5Ly/MWg
Z+klHdSDBlVbga5dQdniVnNK1/kzyq7lohW1THHzQOemoHRd0LqKvhSC3wVfea94UJKlmSB8Yfei
jVmdRDCUhs8lg+yj/LYn0GAhN81ghSsww4rSFYBvD0ATd6CKFb/OEqBxnH81pcVwRkawjaCWJnD+
9H3b5ZSi3xq5y0HOVJXAQUb+guGtct0agCZkafgazBN5zrZXgM0c9rqQHeSz+4KSltzSlSGLyjtH
AVNboKoN0NVSw6iKURZBwoLQ8FMg4TjJuQ3y5m8SoHZbwZsCub2C4I5BcvvCfXIToErVm9zNGsS3
cP+86qIEB96ABy/BhZvgw//9KIjxjhwT/Li6hBbOXY+FxwJST1WaA/1/Gr2XsxVBKgm+BbkK8Lyq
/uH71SNB6f67BcM+g2WXetUB256BcZevZzDviHMmIOBRxv2rQMTbAo0fwcgzy2lAzHsg50cQ9AFI
evk8/+4+GPsZrL0B5r7Loz/dqH+l4Et6Wss1xrgUCBK9VFAp5gobUWo9GdBJOSYjAhjfdwbzQ7og
KlFmSPXnCZNheQx9VofQBBZpgBUwBwYYBOofklKPSXbNdV84oUannJ/wYB9M/S/KuNcVnAScKRT6
FXTcF42auxXugpDd1NSiRd4tj+0TLirqLCmc8cljButhzYMsxaXC98srM7sHNCr2FExBhECh+CNq
CukLvWIVosV/J5MutM3c8fd4ZoNQpMGRwdyQMFkm48HWaHvK1wGzKpmdyhkcOKcsmC+HUABT3Be1
RC0TD6PeC16sHJEropo6EXjqv4F/QgL4bYBTUgI1s+GYBHBNSjgnEtGkdJbzln7fFsOmO9ntsqVb
OCtkwRMMFkOoLPKAZ7gtLRwXT7guTreTDamYaWqjCU9EMb86ocoo/oh0IOg106ITZiJEZVgkQrLp
YNsYsG7WcyYUHEhV28hz71SNv8DSGbP0zaPlWhP+1XGk0xEoAkCMMveQl5L6eZl3XmZ+Y/yF0dxH
z8/4KZi8RC8+U7pykllJKFXRGIXNl2H6dzyvZFhywA32QHN5fkaw6U9lWHLKqfumQTbTh+m9dG5U
REZe6WeBUVSTEiSjfldxEyUfMmA/OfWlCxdKjjsTbpSiAQ+wpUbQFi7sKU9oVIW7HWFVFbAT1Q1D
sPYhQprBE85iABNrJs/VYWYpgLhHdqIOb+S/ejhcssEs9mAFt0sOOhnMz3C+4M3DQ/OfZO8qeDIN
uH3WJFd9tr4J6nnVgm+7+pgS7W0iYudm+muY9U3U23vSzDtzwm1NjYIloB58mGkpQ/UisH9UOier
DZzsg+75G/dKJWPS9PGtlOo0f+OopfvPb8qtUAE9gR0Xw5LzYcs1sOYm2HP/izyyyhqMTZJvybrU
qlXrdzLrk7ZmW+weDvCprzJoi1JMq+aMHAdxEsNP1w6SeHQ42WVp/Wg1xVm9hDpFJW5mOgKkyNu1
y6bQMboiMkYSQ4NO3/egTAQA0jn84Az1QoJyEt3Iq6hP6lMyIaaJ3DS9TCm4ZSMPMBdRmXpuYDIq
5tfkGlczamzyU7E/vjSxeS31WS1ULImpuBAQeFF96m/UuBK8Og6KvOKN1fXvBe0jh0RJbWK+LYe/
eneTDkvs9fukRoAARoj8gMqmZGqL9plKtyKsdr26O6KZuw2ETV1OnC/t8GU1Fzps0FpiDjhAH5ao
YqbNzOty+KMCkRFWgxBjAJTvc3im1Pg/2EKtsE8FOEQX5R+bNxV+KjzVFL5qAW81hr+q8B1ymPlE
UnXKlUJ27WG9TrBfJ6HB4hJMUsmr5DBksWu8bGDMSpquWmOV3SC7M12iezDttKI6+ehq/9txrAmB
pGTwcdO0AVAKQRfznT8fxm4w/iHf82zD44XpLIeN7B+1ZWz4vtpJ9kIAB1iDC4xT94V8raLfDFsY
7hYONf/46NKCXWAVD7CLJahFGb6ksI7l/8EpqXcDh/bEfhXcElNp+wh152qFvVzCYsbk8zzrnDo6
tUW99+E6i+0QIjonYhbMKbISIbsFQo9O4UnP8KVdeNMB/GnRC8iEUN303kdRNM86jiGNHkBKauKb
Noe+KJRvRW6CnW3A0hb2M88b07/p31D+H5CFp6woWfIgMA75ySrQL6QMu7jwbyVOdBAiHI0LQsVi
gDWuoB3y3FP45OpdGFkIzdyCbz7CO7fK6Ry9ysZqsABgfPqoFqQFW129JY/1s0TeQVAVUj2qzq7k
+F71oXnji9qj2fjCjOV91o0f1UOlDfCcCmMe5vwkqU8Jlz4ITy7M+mh8VZSuReQOZNmGcPBxgX9U
QbIQen5ZIviRdNfqTTsa4t4G+U6gQmXykttqLwjxVU4ptfFqK/0Ml70ZmYC9sJ6x47uAw07AVdnK
dUeZTYKqmJyyZRzidzZbd8gS7oIh3pVGc9eCvQUARNmeDc+r+QsOjkxGCHu9xLIKKQMdSYP/COld
8GwjeDAhfDAhgKBNzmkSJ0OemuwB1dSTbVUjnRAhocCgn5nTd57wLoHTviXBnfSV+/QU5darijgB
ggwuzbAagQYboQY5LCUMS+RRNQVo5GNaO8cMPra6MvUu/5GvqvIRGYI3g4QlFJEI5gymqEaoZ14h
JNEhKAHD4E8hHtTNnwG2x7GBP9WVjxRFjiSFeuRwS18WxCoEMhghXmHaZJ0suOWRTOwb3siP4gHL
Ep2zB3fU32AcbDQNUBALvZc8VbGb62Z4t7xX9VxlXY5G+yunSCoqG7aIcMiKNxDgyIBr+QhyqG8K
OU8uX+5fgXRHg4RHgZTH1EJxFG0PH5GPFrEPrGhGpD+cdHwxkTwasssW2KCLYpeRoA7CgZdHCdeS
3aNR9aLCUwfaTWK0APzkxrY4Gqmar3b69zq6lvpLyjMVWIqwOrdCkG9DmsLjBrtboE3TvnfBNAmU
UbJU+WlU1jiJ0FOUPrWEnqB9nlzvtYabN/WHzJ0+a9QGW924xQP51/UQseIJh03yM7rHyfeRyARA
h/dyMGs3dR7spETAVua3I33wadzTgsAAxjiN1G/qgyC+gndWflT/qK0AmbD6ttahJyJStBGOHNIW
DwHuiyqNGPT4J8QuBqn3fD/3842pXbqO/U+ZQqmeqP8t+vu+HT4ku5dBVY18CVBMHSThfqIqb2fz
0ebuSQ04+vZHllykKYGwoyqTaj5ylq+q8jko0BBb3StAoBdSj+Qxh6K8oCohLHrLcfxSh+G3eoNV
mt5LAjGoRqVn5BxnAclLqWpOcJPyKFMjg0aoHSctOIUxAFPtW3bIxBA+Tq2tShxlviLlOPaY+ziO
b2Q41iISE036X9h2L37z6Uf9mxL7wIzwXGPOI2mpSlCdadhAbXheyFiDlYaR/i6zOFUqVdJikp9U
1yoxI9ZLyJnI9vB2ILa45djcpEl8w8ra91iQM9S/+d+YrSgu8Ah5rWxkkPQvhIU3HdbostiC+n4F
C9uGQNrM3IR1ykjNT6/msTxKliXJuOlY535lyyzms1RU/0u2NJzCC9s7rKX36zvlccBBzw4QxJnJ
TBgcjktwn/r11hGOUe0gRwC2h9L4Sym8SCiVO1vlOmGLlgR9CEmHymm6DFAfLREeKNPu1yW3nFrv
Jdfv+sz+dNpnGf9II9DIlz/RKdFKNFGt8VHo5UpwIZJsKAGX157VbUOf/3mR6gVTjd8owHqnt57t
Q92l3/8I/zCBhffmueWuRptN2G6i+WKM/vW6LgchdTvkYKq3EeZfqXclO6OrahrJ2Z1K5eFPhnX+
Nrq/kqdLgiktN9gz85junMi+lrbqIENP+fEJVj3uEObOw+1t04cQ1XgakBA+B/1eHoLsbUk9l9Z7
7etnFQ+k/pSgYy1PdRK+ZhT/oebMxy6bMU6O987g6jv0Za/iET1gEj0WPW01CrPfKHUe9BKJ0nb8
rTznVK84yrmrfY8azHXpeIwjzAgJOUhiu8lBGlurxm2lc5bFMcyqrhl32HvuEi1BZy9IoY/qOsJR
uFwVK7ChGLl5rc2++5DGD5ZscNC/XCc6rTXC2QtgbQ8XYgpVGxR5CbKTy8DZsn5AKw6rCsNzKIMQ
pxpDOErjhzWF0Tcd1/sVjN/GqsbqcmwoRvGzeNYH0EvDaCKeFo6vkqXLlHBq0x/ffUdn6wLz9N3s
zziLBnch3y5ZVl1Khhia8WmtdLAVxVkhCcsUlxUmTJY7v6mAMdHm8AA99NV4p1l3+Dr9BSaUaaVe
sdbvufW2LvFPHLC8VASsQeUko/Ku+lJ1tFVPb5H+4YT5WSLWXBHA7RJDRK84CJlc8g0Jggn29Xl5
VomIegu9fGy8eocR9bd0E/5dH3aS62qpckRHNIAXUPWCpEH/AgRrYaajkrWfUGoPHvZJEuPoIf6k
cJWZvCVt/Ss9okmWZO3sfK+FA2j8yNFl1Vxkmm6A1b2Ek3WW1pGrQ3zXq0t/7V4c4wwhB3ES0kqV
XqaUnJxkttZs/bx6KGG14Tg6qPqLTh2zra9EFTnSzpJiB4TRY+DBL6cGLhbjMUcKJLcxp9GTo9GA
oluL879Sjl0hpa80qFVhza7a25N+I+3Hkutd1v451oml47++ALS0s1Wk+55TTrWy6sL6WsLqJ/Av
LDZzgxzLnBc/acyjkm2UZG9Tnt7gBbfJQnoc8oRkO0lz2hxeEqd5l0RPZXzS3E7sBSROfCdfG4w+
EVK5kT6ujz78omUPqubIveUux4RKLRB3BEHReyelW6CWCEcL5LOdylDD2f3MhhuZLOtjfZZj22gy
rJG9jcTUrAYiI2PedFwfe85nnNnGh6BJvnyYttKhtQvz2vH0DygR6mgY2p8a9QTB+HpQgqX2m9wa
p8zgKB9e1bU+3bWqhOJAqoem15fdYQvbv6uCVYGDKf9WDVL78iIqLyk1lTssr3LgGmwSGWSkGOSU
sU52U92bwMMQuHyayW09clv5O8wyRCumO3xgv9SitWpQEM1UAFJZbhyiSpHqT3KXA6v5SOqHkV9a
svBribeTUZ1lIq96a96371RnSwOjMfTn0Q+epeyUOlSdeH57CtsKpCIhK7zvzPBdNS6lTSefpEL3
wTARqqZhqrIg2SMe1pqLV9xrJtQN6wt3od+K5Ej1tfkdeBlnWXTSfNGmdVdnqBX2MCrwjTo1KMnJ
IEVeUO6FQlm4K16P7XSPdOpVONYHta7ZXYDTnirGbUNGd0buPgLNkJDXDIIlSoCyh8ho3Lk6B6he
gHDcRWP+JutU3j9qs8epHza4h/zMgt+RLyRRXL2rurJfVWrzX8dV9br7TXkoTbxnwMBL5ycnR3Fw
57S86MZv/W8lMIdpxKc+3kraYxr2L3Pj8+zc1+bwsbbTl3pRyU8mCPtr1x0i/NIAPBk6NqVxzC4j
b/H8+HGxoTnILCt9HMzpowb1b5SA0FBkD6dwhx3pUPvhZWOWtxHp1FZsaVpDnzYtqr0oQk8frpNq
x9pY6ddjf9DhNq/naNHP5p3uuNUm8sdD1yEN6jRtdZl4Bs5IZVJunc58jGZeLdZZ19aYNRujL69c
3QG0rE+gQ9t2Qn0MyfgJefJrHfA/nZ8JJJJ9jboc+gPd8tMHoETjmST2fl1C4HtTRrOuja39SMjC
E6c7LjNBiu4OTuPtvICqNPaIh3+Ss4u0n412rKVvYsxbtigU2rspw6N7Bi29NYADtmUHzi4PUF43
tVez1RrEr8GF2DiRVhYQ3wY+pYsm47EvehTA8+h2ap3bSq+0G8N4qerskGatdxXrv47XM4DFsMHr
G4DE1l0SDiGOleN7u1YvbumP+7ID4tys3OZ8Rrk0pl81Rt1nGRsbbQVdNiGDjq6GcxP7SIi6Zuqg
2stncqwKYeJqMHcBCq1+mDg4AY75dkmv9UVDbLHBMiCABbuJ0GLfNZNzu9bBde0VtJLqdQbL3uBN
ZKJfPlrVrlreY2uxSRnMwzi249b2cES9bGqn3aOG7O01s7rtW3Pch2Yfg9qxX+h1X/rJ7F6u9swj
9SZ7q6UDYu8g+bG+TA7d4hnonlbr1vWN9KqKQTLbYNWiojgahQ+8sjDwFOqzj6pgelfpeI5U2iZo
0VgIIN7v6wrihGUvh+LGN6Zln8H3dyY40J4ByKDHKgvt1u08AeDHJBgfDQM5xHx+hQOPR66TF7si
xOfTLO/ydR62ut/DLNfNHSScbF9zQ7d4c3QjhrDR6v0khd7c4HICeI0W5hAS3/FciYHqATpAmRm3
K9fEXcou9wDgnU2qOdmDjkOT2fnuVbRyyiR6tk3XXgcIEpyapbxNFnQy+/nQRYO2KWrd2fXRdBuH
2cOC7+cc2R9JmJb7oM84erEbi+NMu/SD37jMD1FTLLsuwlhoTqaNHvr0xuep2iz3oBfN66aID3OO
D9xo4dGYBzV5Lk60FU3mqMPzhxi16Zb21+tS+PnBrmxan8DfO/tpVc65yBxMAEI3zKF9wOY53b+W
G3fgLCCPTLz0VDfde66N7h+d5jifoST7Yfxk9d60jd2hvk0h5m5GQw/eNFzENmubOC9LbeoIR43W
0zAuw27yA/uxC/x2j8FgcF+tBkBiUj0E5xKMhYMpuijiqrh2pohKpu+6C9S6kWTAFPGgh9n6OIRa
ugP6abz4CWLbKbjoz2bsXrvSKX8dfOySgHERewUx3oSKZu7sG90yu7OBEBLsc/19LhNM7vpjhV/M
JWO+ANm6dJuP0ue27HaXzgVtaMbOLDXRsbyYsc7ZA5B7XclBtxXcD3t1jEszeVnWZnkOnfW+G/H2
qPlIx7DwEF+ld0QOIT444XevL8XeMLEvDAGTrlF/PQXgWKIVoE7cxiexXAkMINQ1mBh20iWz/+4i
t0dE/RaUZmvEkqyWTMxfAPHM1Td6gs9lFp7jZXke+/wF0kajLQy43L2FVPTBnoFqdzhPNraxix3c
HupQf2RSMEfLYxNjoKuj17TNrOGp6ZJfM00+hkC/yIOh3nb9YFzqBQ7lOLlRHLzVuKtb8OZhx9f9
3hyanZ82xpHxO166+HpMVXXZZ2GxH8wakLfPgkQHA7Z1zcHfmaCJLFRtQxdjhDwxHxOt5fGv/iHH
Ehx1Ldd+aPFMiqxvHN+pUBDAP/r+TLe7q/YzWBjQrQvYqzYK9loLnAPF2wkfpajK4fcUZ6fvkAbv
u+mAlcupnhZz27GQ3FWvMTcic9HI2Tz4UpjyevZxvHYdy97HNvbaOHoskPzeYrxobxtrsLdN+eWi
Nmb2I8Bxf70oave1jIE/NFgpbv3xHj2jvwkzXECwtjfi7OOhNW2st4PuXoWdS68acXVYMKgDaUCj
gjnbWLbn7NDbBexu5sAgrPmjX08VsrurhXBxbHeXrVXioD4HNEAaiyTZAMTublez/q5N/KGmYPT3
KCA/lCappJNxtrBDwa+Pn2ZCw7NYLtrWxK2vTa0diB2kw0G5JnrAdp/hPSHJv9DScR60eHhoBtx5
GovoEKbuHwYZ4x4ZobPmWYSZMt0ZxXgPNKXZ6jazIM8P1oNe6Tvq12gYxd3yD12732jFFLRd7MvZ
XK7ilYCoMVtIsI8i79s2a4Q+heu/eu69PdfdodNnxgqu/9xUA/6kAxpeWbzJkIY5Zo31BFALYLl4
fbha1W2WLEN/wlj3YxQQDsbwQh9YY6Ke0+ZTTl3aHXOtOeHtsh8TGjtpBIPAHLttslQnGFtoiuUT
mmT18hFaQp+Ktc++Td6HcAVgVmBeB8Plfm0cOkga4dOMn+Y8LHdDkr4aFRPnaABNMW3sqZuOYzQ0
14gCbA0nsXbLEr6UznIauyUEiAAbCOUC9zFppvkwsLU5mjG5in39MTEsd5vQcdglsahbVeGN5xbm
4xjcde56sLsw37uDZ+0RFByxHc6BCiXTsR4As/lJ8pLGtX07av4ThDhjNyVsIm4pDX+twMalrKnP
5osicBifxDCjmDiftp5nT3s0TzCOtqYbDNGcDf7xcZp1bOXZ2XrBw5hg59LOmbfzhuUAw9BAz4fz
ncTpThxHlcwN15IgjV8gpOHAXYBtspCI4XbWp1ursm/bZh63ViK2cbjNYIjdkFLusJK5yrFP3uVt
iPlz216jybidY/fBbjxSJZZRYFsvxgRBKC5ikIFklLvJHO+1KPsKvGS95FM+5828W6ulOpZGf4GP
FFGIQFOMerevA9Pb4B/z1pNv9yZsiilQTBp0sfNxpxdPvTM/0ge5KdNm2HlFhFUjRBjaXtFzpHFn
Ubfk9o40G9kfe3bhLWkpJrmFd6FhTg7tZdybtuvtCeHzLb48xwxhsV3WEnRWj72B6yPvjDRPji7+
YfpYUmO9gFsCSgCJCrIw/U73X4OIVCirsg0xBAu3BALe3MZ7E8Q+bsavnNvecEzSuthppvs4B8lb
1B9mQEOHYV5OCJd/eM79WF6XUsOgRRIaaFpVznCM1uBGr/orytKbiVjAobQgRaL73iZcF7hVpvs2
x90FegY5fk6LCVeqsC8Qdb3F0OW6qWww1NQoeEkMHvL5gs9ztPYmMB8GQecYtKLH0TtL36nN8Qfr
YXJIw1oARAt4ele773ukd4pdifZeDwhcRucwvx/XxQDaL93ptD7H2EFJzWra+Wl2TRyOTBrqBd4g
y0AHajj3mfUw1/7liurT4rRPatwDQqNwQPF68T6u4vNiR7sqhT++jscpm+HmDdkzRCCM4GSwREOL
Y+KlWq2z2casA7w0N/DSwgJVn77cxyygTa33J1pFyA1hwoqzs00zKyPeujM7ccQrIWp22KbwUOfl
3kqDDxMWdQ1coWww4Kq8t6IgHSwSLMmxGUDtUSDtQXfbwMnHOocy5bl5NxDnqRxg86n4fPV9Bp8P
KtJc2rCe0J5xTMzCakwpJh8Wmj3fzyMv4zu9qEMD9fLyp8YAwpw5SKMDUgWoaMUXdukg/6ax/hEy
w7+7sHdr0t8AL+P+9326WSr/1iOK6jIZdmYcf7BPpzuA26yOsYk9tx/l2B5L24blEgbVMfQIXWl8
Z7rTxilwmnXnrYnwe+7eDstCzZWv5d4P8YKdhgdGl0rc4CXOOfm7Nb4uXVCPsXdB1I4vFluHk4ZE
1eI/zMVzSn1g6olBAxDETB43D2vDzC2lx5xqBmDkECZmuHfKVacRD6PN16JLMY51K3r4pINBZuKs
ZkTbYHaKQ9n1Rz3AeGSx0N0Z3XLrOijwMKq8Nyt92MYZzhegeb4GLXzS9eHG3vWh5V90q0beaaGR
WLCSa8chKxOTl9TQH8bqW19KcoNp8gjt+WVqXgAcrWBpDe7OCdPfqG+v7HS9jLVl33GiO8Rf0OHB
ZxnOL+6Q3bdO2O6bIsefDsu+rHxK4+h+1fMXWtP3eTtWzMLCTT/410GOhI+fjUfaP+YuTID3RUl2
VTWhs7Pt5aEah/kafPldbK7BRZuKQ4jOjffM6KLzo48Fq84+0W3MLn8HKzrXfoH9OCb1yUwiFzXW
dTyWbHPe0g2YFc2292x2ZrKd4cvbk3ENPdOA+lif4gVPjBVmVeq43MsazCxQfDSbkPhHsIBzI73V
2/Zl7bPzitoXgO2SexuurxYeLB6kZdCKy9WIg48dhe3OshB8jaZT1unXK1aah8WFEmZgPcGDAjUY
3cS01YcJJrmZgJ3viNyXYCEzIN9QBPWyfUFBqt15iFANU27sJ6aVe4PD16uouMuatlGHqYWpuY+9
fUiWgkTQdvH9mK/GJLmA8mge+QQ/xWCctSH98BqUyrRjEHbnFc3hnYaDtG7bf/NEPY9vAGFjxn9s
Rw8gA8szuJvSdZmkVfF1VQNKXnDhtbJrSruM2seFvBOgyl2aSDBZDhRMuI7ozjXvblYY4hj3go/k
9YTaKkitbDeVQ7q3c9i9TYyqRz5f2751rZGe14mMWu382a6Rikr69HZpcJzMaKsxrz5M5iImxJeB
toAYIm+Ncjxk1oTEHMrgdk2nq2hoGxZx9la5631sEI77ll6D3hM3wxan+ap9J4DcOBSw+xbH603U
Yalr69vFhQs6stigWC44tlvHZgGhOmNP4kx0s93msWymA3zqfR1aC4TgzcIQ9GnSje1iMV02yRkI
MAOwMe6IPvXjoUS34DaoWvpjerLto8za9AVGfPGk0+0yDXS2nOja9xJOyG54jnHXuGgMTQeVUUIn
aKbrNTCKQ+f8kvCBG21fLdM91aZZQ8C1Nzbsw6FvdtGsARe18oc5iQBxFpPwEeFy28O6XTH2eCxy
5KPcHCn1QUcvWx8udI9cZIRA7WpOvtVMu4fqUiOEiIH72NM2z2eRaeyFUgBQNF5cMnI/urM6vI+m
6owm630V6UdspsT0pbV3lQeOEuf11Y1jton+OkX7skYferFx8FunPtuvZbOdW8S10tm7qZBz3UaL
9VUi/bvx2/RzskKEWiHfwJTYmvqMWADohBi1qoJgvfStOFe7M0Z/1XsQujf53CZH7OsYZwNhL3tX
Hnb6PfVkc2jXMf3rkzcznRgn2Ua1yYYyYtNEn3oCy9sgw6yiV3vJlx2icmgDJM3VMIykFlZ+Pya4
nnQRCesyvcHl+Ag6N9minmlsYoeA2I8MR2v8yZ0U64SQzKX8GHBKyHXnq3Cni0FDTMBbv2uqIKFy
POhNSD3YQuBtUOyrzVNTtOAE0wmebYysibNre5//jIOO0Y69AtpJDknIZiqH5LrRKQ/WRD/nfn8R
RcmeXmcNZ8pbmG/7bfg3zHR0WvozcIiSunpb0rtizZcLx8YEkKYMR0cXbd1g/sH2ckWBcL6dl0Tc
DkCgYylzQT8cfYoLb8KU08U52PffDb+jlIRVawRovqzLdGOaxtmY2s9Uq6OtZ6aXDcz2cCZPoQ1H
Z20WIqZ1jzUz85PO/+B0Mg40XWhnusELLhKwkzSEC018wdewYsrXbcwoiQ6YRp4N9s8GhvF+zIMA
KG807xmtHoeqQmz7CyNU9oiXIANHs7vmuNT6/FSgNJIn9oUDznOC0ZwuwVtnMX0YXnscYNBOaXrr
LN1hmTpG5AUwFdTcQDABzKEu5I/vR1deElCq8c2BkYHAwQV3Ln11Xf/0cudlDPt9DhVQxkaqt172
HpdMd6wCbfiPAycvbJoe81ikNxj28HlSBPckEVSNd/fEYfsm7XEBKYdtDcNJh/s6Psq4R0ZD/eqd
aXULFE7lmXhkh27/0g7gH2EC1Y52LxeAQxGKa+atYxtvQa6BWCQIgHiQtHMtnGODDIP8WzBuGdXF
vAwKFy24CiU0pHnXNJl2qQcCjZa6YEhV6zv32GdDexmS7/nu8iWDaFLrs/wtvXaEsXbzVNwJTUGG
UPgsPQ4ZBl1l8yEvRENqHznmjbAaS/ce4ccXEWySOZqMx7U1uu7Bt9IDuDMdl6LMPogDwLqg9uBZ
Rxi/59SrnxMqUMFElsH61dnlpYbUSrKiIcvnwxztJHytKSuVvmqUm8zY1r89HhngQFP0TPZhg3/t
kJ7F5yXvg6cIazLfr26k668g4EpfNo6eU+CHev0p/+zy9M+81IP0IaXRIZa0Tmg/ima5zVBM69Nz
ZqIbgIw7MEgBZssaHMLkWaNmESR44vwDvcmqWxkr9Ms3zclXh54AXWEMo2Zmi/TTakO/aeMWl3Pe
FJl0Wbc4fg1l+rkiriwuJjhYXCXsBNFeT0waEYCX4iZ5FmSqYGQEKzM36UWSukd5nsgUKNjrf/e3
zt2zEIxlntlV+SdsGcGkp2t8NXUeUzskl3magqCrXuxo/RVchzw/tKM/qQLlcRuJCTn+Wr6rnjzY
FctjmD9DBQEVIr9h5I950LwJrEWRAuQyS1oSZhHcGuCRlNKWaSCx5OHragW/04hbqPsxxiiBC7xE
wCZ6XDyNuEB7giESQIwgbWPbvK48c28YFf2r5iTfFxSu/IJ6qzi9L3rvTT3QeH6xinf5UuHiW3C5
1aVcVB3BkCtwAYrZFiwHTasetVGMWtnWOXPVaMY1zbsTO42CkZqIrrtLvtfs6Uagu3EL2798TmWU
Vi/pWX6m9FiW3rXXWh/G9EXf68U2GaAxJ/xPmBcXJkTDtDv5dxbYBy/2Lv9pNJlEgMqhEyuSQuwK
SibxOslFiCqqn9Hc/Gq53Ri8nsXeAZOfr8lmVHm72tmzyD31XnKOo+ycGA9aMT8yBxVZcLlUMdpQ
SGPDLa58HGlHYLZlmp2ZUAFdr82LNKuOgg0TOXoBxFkTg3YWQKEvIKlew6G8MVhWclExv9vNyVU6
wxDJq3MkjhBR/5rMB7nuFZq6nc0HqL4XcdDeJkOjxKjk14Xxiqk3LPphY47Lo2irK0nmcHA+ZNcE
mXZHXbJNnl0QFIKFFteg2Ru+dLo2yOKs9zVA2tQxUT96JKSeFdRn1Lm0+Hpykq8Q7IHaSKE7fRTb
vjnKikF+AFoOi64cwfeVUAKm4uT3QOXYdwJwmpvuM04OTqHdmGFAtIUNw5/CLn+bPrslcO566YyN
fvhdzLTDvdUR8v028Opra3hQ58bMylVf9GzyqYRBvTxhJUQoETilBnhX+hZl2L5LF9u2GR37qXMK
rWBT0x4y8/7Qz4iLBcZTkKdnY2FSEiyvyo6JPPInX8qL1aSfysdVn1tr0vPUOeh3Obsomb/EymGt
07MIjRN2dd37ipPl3kEWRp1JLINY6F5JFp+D3Dik/0fSeS23rSxR9ItQhTQIr0RgECmKiqZeULJ8
hBwGGfj6u6D74FO2j2VTCDM93XuvrY8Pkq2rNpOzie5tYeHeyNIuqGmr0143xre+Cff1gdgyDbMK
5qUNfr0BwB0y0cC63JA3ook2/sNS818uMJQJeTSIpaa8fNrg1b8McCN+pfZ/N2GCb5Ew2srvpxdc
Ze+/tLjt935/4qpbg0g9bH/QHoqf4dihd8D0dSnpMi9G+709oQI7BWVMFM8/mx5h4nqY+9zs8WXW
fzdBaJLLF4XLuqkhtxfHRZc85TjuS4s9GhkE30Oyic5qTjGu/VCyDc3sbKkLlgalcWTK/zZJI0Hk
q5zvLjvU9i52xfLZIz3KW64NeqMp5dps64VwWfFbCBRWtdmXQsNKHrf1YFsXtj+oZcVHlD5vZG6L
y7T9VlLo8AuWF2BRb0rzlKIZ2DDlSsxsebtZsehogJJiyc+Tqnmq2GB+X4LtN5hpfupmAO7x70YR
V9LooLXFYdwY5igjIrNh/YH2zDKx7qFg3Fd+FLyZYzd8w2bfbmwp7O/fRIJBwJlrJio72lLAhf5N
irjrq3NIl+U2RTcSy9+2+IDtnpDQ+TWk/nYxNjT/dmGKFLUHelBgTo/btf7FkW1a0GY6iCa9//rj
87n9mSOcUhZCh8F4Gwf8EEFXjLiZEjDv1XFsziKJfJ2NKRkZNRrJCT9x2FE7GIJ8CBB9E64yvfo/
0m5b7PKW86E9w1qy7x2mmO0b7AsCogva1NNXu9h3dcx5sl3PYPXhx+yLLvapsR42tHqG/G9FcOXm
2Ukhab3fVDl5k5/zXPqcJbiO6ac2BaMgNIilV+WzTf301hDrFc/ASwgjaTcu/trjIFk4H07dU4Se
cYuY2B6vxHrsW+tt++X2o8FdVYLEFUv+VJnGa6m1IlAiKL5xFNl+TOhCIys62a7vqlH9ZDl0RTu7
P6OQv42xmpCqWO/spmEG5ApSxIr+j3D07FHiMAQMVCdBsZri0QGgOqjQYOYVC6O7cCxxZjW055bp
rTmqND5H7aFEVEKKYUmy94eQTc/jwmNYJuUhNsa7pTlHog18cyY1MKVhFHLwTPzFBk1qLkqgY+Tk
hAv+AJV4GxX1scHbu0tiHP2Kxty3iIqToqpIx+I/s8P/6tZHg14ZPUNWRGVqHgdLa73KUN7UmS1C
t9S9vpBSn5hviJCFb2yNhQH7n5p0qheZtNs5a4I3GFntFLIhRl1FEDsX94LZdiwExDPGc60p1w+D
w8ugBzrksCix+MJuKJHh4BCZ26/OyExkCUw3XPugx8wApboeJ/1phktNhGzYc/KFvp27XjKXgU6L
sctwnpj5t0XIGZv9rTWjszlgFY11nXQWuEe9rcXMCQm9N0B3Z5nod/WMEqnM7ZCkEtjbNs3yagKe
LZfZK1/ScT3A7NtavEoO9Hu80WAizxNNiQfq5+zw5LZysi/FTA9K9Mx9iy6cIMrtQFHtjGx5RbTw
JnIV4FhZ3plehKyRhte19PXyxQ0B5OxaOqZTPK4+YuXupFXJXindfS+bxO9nVpiREI9B4ZymasSa
qkX0EiXtYy/Ks8s/S+YWaZqEq2GGs//MiBUpnueHOmZSPlpafMkEh1JVXuysIgfJzd/oGxOdm5UH
2zAQrtTjta0FD0tCqDqmvl1RJhm2+zcZVdZeJOvRTfoS5Xn5Qrv2Y3bFZRTINXIhL5HpPCqL9jZP
EI205hmEoSuzDzL8XPAR8qY2xasmDa5zFR2jGC3MYv0wmaCJz9EwuRD+fKMzQNNQlTTuNDqikf7C
NxztSr1b/bgzMcjLfZ26O+HOKLtXbniLtaZcn1O6lhSd7+u6/mkFJAMCb2lw5SAPVrr7JY2v3qrH
nTMU71OifbpxC+0sYoi5SWJ0OvdO3+xnpLE2DhUvduKvwc1eFjD+SJUIflLVkmLdoSNGZKxRnEfV
Kj01am4KKhQ0L92toQGSpKfGCpcmXTzZQyazSXV1HFK+WF9jqJDjs+PcmtiAJk7LsKv0pzVSjqVR
ELcgBpJma0S37Nv5HLsnxplAhch0yq0zug6YhjJk1rabFF5BQqF6xX3EeXCV0+JpLvBJEx1KCuyD
jyqrVjIHJilUKISsyCBWz7TGzLK9rRsTV7bxheYE2uPxx1zKZxMxK3Mw20eGf2uyOJRu7otKC00b
mAc9JmZvy+MioikY5umirdShC7bJdDJQx3YPo5SAhCv67FjoCWup60DUniHz5LTW45G9dmFnZkvU
kUVM6rfpWNZeuvF7lPTbS07vyJ72nK8fIy4yS0LoElhE2ERCe7drLqv7PLS27imRuJAA+8/YduNo
KT1FW1HTJGrYFmkLAG/9AA/ta5YS8JZfhsIvyvnKZOeNoD1ILsih9DHz1hLPX2GJUDX0p1GRu0Gn
/qoTZB1S1s91MTu7/r0xnI++jo/G2lwrxp0WSgLp2vtJQpGYbD3xnTK7lQYGPWPgCF90r+0ogtG1
fJjNX/lqXEsDpYqQ4morw3eBrtJoyyBejcwT2QTEpePtMptXQLsQBOky6XpR0yw694P9thTyYa1S
8IvVbSnRFiQpctOivQ1Iw7Zm688os++4zg5DX36stnbl+DMf9FkPzE0cDq7NiVdgZYn91iWxEYrR
eXPs5iA7wPyzgnAmZ7TTIQFEJBKH3ciRxlVmXKK99rEAK9lpkYkVVQZ5ygApKuPLkmjKLtaLcNHV
05rPb1qeh63s0dNFw0MMKkjKm22PdKRzcdNolPpVOe1xzeRMi9Pb0nWv7mnsm8ErNFDbevFd8dju
JE9OTKOlacTVlcW7ZeHe6lXiONvlOFSE9ZnZITOiUB00evh5cTNiO/MSIVA+3sR4KUrBXGWa93qu
k5XA1CJv/+aF2OiH7iWZNC2YmST1tf460BaJKqpNtKAPBooZHpviDxKpa4lcThj3quxv9tg9ZhP9
NkPaSMyrWGCR5ZJli/bcNYdqQlHWmO1Ds+rPtpPfzKX/mu3+qUB96SV0BNXKOLARmMnsz6txqRd5
n2tmVZr5aSkpz0852kFcd0+5Wv6LRPWUmSJok5rlX+KqM1+1+VRVlGTLLk5KpkIiv40dgQS81Ujt
IQRrU3Nu2zGiUEgPOUOMTJN0qofOMyPjOjkI0dOKtcAEYO4Y/alntjRwBKGFm59oI743QIW2u2Ma
CzDRQTvRPnxZ+wpUHGy3GkWbodZ/HbvM8PdQIHeVtVvVkBmSDOoi+Zkcqb0mQa676T5pBvdcO01o
1APcCzs526kvXT0/qlYflus64vpciPNoTmiUbaQc2jlLjfRQR9rBgMV9jfW3NLX0A4HwAz1cD7wd
ufZ5jDWyNpmVT5TuWlI+L4v6jfb0VPdJ/tUlvbvNPWtOIQZsPfiaByhOuxTxdmDMZYWsqXzpUkfd
x+NceEWkEoJRfCbRx8qEysNCm53FVrWLoNPX+eBOph6W+s5QHBZTeaWRRszhYgepGIHNSQdrGbOC
WJT/kX59WRqWFCtqGl+Zc3KXUWjLflJRkTBQTVf2C0HDCDzjQVLhKr0NALkvyXisMyRxQx8uGrqG
bs1PinwzF3ScQ1P8l4rklIzxp5mopWeR90kQaetpJYgTaVVXxLYloAPG+skIOI+bDFUxIt6enrIX
055vZAmr2WJM5FTyScc0x4l22MItXtkT73m/viG7vtpo9MBLpRi63L5T8ENAzNTMbUaXebqdTcB6
OVHVlJFWvi8L921Wi4c2SS+6UT4pHT6XmPZ/vbZsSr16txoKMttVB1+X2ZNWTuTbuX+kal7szcmQ
Ngy6q5O9FFc3Sb2sdIjFRbydc78sdzcSXnwztnN/Vc6BioAFjS3nb0P+I8UQqITOsD9uP+LWeQdg
FQ2gjav6xFipOLhD+ZBYHfMPEe1UJTm5EyoUpRn+CjcPWTcHT6e7CujrK1HFk5Pin0K1d8Ttfk3L
dDnMmcuG0pDYBpYfgLIxNaHITc+ge6GX4oi9Iz8s7UFTosc61xjW6LoSzMTeD9YI3LdvGB5na8Cn
CnsZHWTWP2N9oeqYRO4lIxdUCCC9yvgYb/1OsMMv2GfynZsgMIFQupvcvmW4BtEgaQsinRs0J4t9
VYYZNrHMLD+yj6oxcS3Sk8rEEOJkeemAQ6Vt+t6ucQs7AgTAgDqYp3xCiVWJN8tQrrWS6EzK9c2S
rO6FfR6i5co0iqdnSl+cMt2cDkogtoFFIuTs1a65HxSe2NgmDIh9L+1wJTj54HeT+1ZpGsBQ6lEJ
lLJsnQjuPPaClgdl0TW/lzkleGdfTSO5FroB/dBABRShlZuRR8WxHL1mKW6m4VtK8m7WqQ0BX/rL
XPZ+KRH7WlrKZqZSSHCFu7ZsdrqWfRrlcLWcFdjVpO+Nph48kA6OX65kWKm0LagZwFL2zMc8ggnE
TliNsit6dE8lINa2A3NvZDKM0ISdtXGkYsqGf/DH7R0xlV/jkLN79E7lOa4MK8N4H8V2FJLOh+Zg
UFx5d+TXkp8hgL62A/imdahIY7YRw0Q133o2wZYEtIHg33XoQ4JvcJI8gBb3MgywWJ10+TD69hsx
+Ivknalc9ZvYqwlUEyK2vLo53WGgwuGej5BPWuNFTiPT4c5iEcWAlE+A1jvBgNB8Wmf9Cu2sPCZm
bZFSP/hqvh6leyxNWQal6k7YGAFCGt2OS8jytLVAiBlZd8kmUMtdkoK3r9TKHVJRIpHc/MHU7DDO
uju9yc6nQJ19zTSI7K0qbyytp6ya/stRyyZxe8Uq815r01uVDzzZURx0BmF1tVmvYUKKNxoL2m2T
WChA6mD74rFY9xQkT3wP+n4u/9mjee9H8VE3zpMpmgYtg/WcSfFlSZ0/ING8ZY9Rv2Z+4apPNiMF
P9dgZDuck5jf0pGb/EiOMkTu8koo+3pyFHQ+Kyg0ZPdwO42Sk1SzQlFmDxaT+OtqsROILCGiQp+O
VronDQe/MPPNkJnWKeJwfBqV7hKjTeAM5R7q/trYq73vHCTTbj8XYVWXT7HCrYnYFix6lnQeluk+
JQSDrwP6eJmLs2w2rmaBcq7VVioc3T5HzJKbIuNYtsjbGNWsHGX1YUZoWQaTCbqoAMRGwHdRuL4u
2NXDmXwHB9A2uqtrnLAe2LYFl8KtgtntEL9Qo/QNpGLLbPRg0eS/2qaTheUksM1Y8/QhiCK64dOG
ZplMdVfgJt+RIGUAGCe1w0QPwEly2HetadLpjZsTeQiHdtLVwGjRdTVt+aBZUemJpXkt1RYKIBO8
YhgaP+UQ3ol/XWt96AK971wp5aOiZlyn8k1FwhfEVZ3sLT4gC1Cad9XeHNmfO/Nl0KYPDNHvQIHj
R9tNLpFzRNVTBFTzTaiotxrU9dbteI5jVTCC1y79GJlh1OAYzQbPVVCNJfaZSTGEcB9t5lldgfTB
Ut0n6riJpBF6ZH+t3uiuSzugTXDcY9ewSEeGxkVoOFjL8pC1TD+JuddYcDWNfRU2NGCYD8xYJwjz
G2TG9rNpCoqlV+lDTDNajPkrMV5bsoORcZnLIY27D2NSTjaSZh/IcTZLBQXJeHMTlWO8JY+MpFUE
pMGMDsmPm214TeEc6CqdFkeJ7mashnl5bqtGOyQl0pcR741XZtVfzYCt0iLCYJDMo1yaMSBnyxp8
ZXPgGqrrBjBEmzBNhQfXGYr39KwKcII58ppgad1HJ+s+JnrykkyCOG9v4+I8KGIy2aQqyvIHMM7Z
XvQ56mahgpWu99PcXjJODI+1/RRrQp71cXwE0PWlGF9g0OkmKGt7kehbFmMB4p0h3kmwajNOCaSt
cgvHwzSrnxCFN36A9le3F6zU/IIF3QkqwFu0nmgbtKgXwUDG3lilf2ab7bGejatJDB1KXfsKc+Mm
mqeuYsDEnmiFtDaESlepmY07i9jgRS21qJkAryhQTQ3j3Z6VrzjVx51hZWfSzdA0K6k/tccMFIBn
KmB68t6V+6jlikNJZuHujCBXGunlZvwiY+1uFN9ZFJu7adSWEDE9U4t5Zq7HN2hFx0k17Z2oURHz
Deg12QKqM7BRx90d6wkn1LG5sKPjZ8n2xTYpz8xhw3nOexbinkf/L/pDwsRL5ZCSDEE3MH9XnClQ
10LZWbhgdlauLDulWx9IMI38Jlnuhe1DuKiIBZ0x86BM9yoNYdA5ddY3AznQbuw4QeOE222+m5nK
hEPrMc8d7rUWSpvl3kXg41V18T6bn5B5TC8aUaJnxIJNbX5x6UyVOTT6TD8WsXmwIvk9mhP4hQJJ
oxLvTSUyqdiWyueUwgdjdECUoMT5YXqI1bBYbJhOB8K6JdE/3csiPc9ZYx4MkdHIp28ZNfM3z61G
65nt0Fn0gLMYrbBVbGy5fW/m6xV2CPZvXewbd9lzoyWr4cM04QFCU5ptW/EdeTWn7NbFOqCRAVWf
K6UYT2izBL0+ikiWlfbU2i+xuciHZiJmqFGbs1va722O3pZZWJ9ScclhxyM7UMMqt3nWfszeeTao
ZHzbwOiZ9toMNaXb4AKM2UW74PDeTwtytQ4RBHy5bjcmRnTNTQepESoI2JIrvThxrfI8ee4GuiHm
0H2lmWsEygap0IuleLBc/YB/itC5LJfhDDTgJEZ7l1XtH1db3fd80b/6hk5EnMWY2nTjwUyL8yDT
97Kd+XMrpw0DZ80DUZjLAz4O2FN6OcEiQcUVTWEn28WLJzIPmM9o4dY3HiTSkXgR074w70NitQHN
a9qLSr6gj6JOixegGNYQak3Ni0u66TgoJyVJPteiv5MQpnmlUj2p7fxdpQxGcrKW0FEkQdMUTy2z
8XZAnc8rpezW6meZmWNxCurn8pPHY8s/t17NaKRQiJY+TIWp43nmDhL1K33UaDdppFFgdVJ6i5wP
qbG1AwsdiQFYqWyEzCqq/r5wMz0caKyINHWPszvdgLSVCEyieq/bU+crJKUH2tKOpKNnfWD3E9SK
jAZEulQ3/Mqdgb6XeJBpI3Rnz+5q+a0y7pieKvsY/0DDuWmZrflv5OpXZTL/JJIuocnB3mHMHWCb
YNlOq9ZPV4xh5EvGRxmp8PBSOJRKB/8DS1F7cKP6aGhiCB29GLcYkWvjdllozDoj9S5VLyPHZUfp
nR2UcuM5zlAPrbHxEDc5ujKF0Elt1ndjW9kB4lbHG2Mpwna2Bg5etUNYmKM/98hBghK1JgU9QidF
MCqeDDOUKntbpe8tSyxhKslnrtvpzCNXPtAXu+iVoCTRxocZhwTYBWSIsBF3vVHsy0TtLkKQTVyS
mZAvy04zMgfdWnSrjU4yTnAuhlj/2mjz6I6DxYZjlhrDsczW2ld7HHZVWnACtTHfA8kyaII30Smb
FohiKpgkeqbazCD5JQdWsOsxIUKVkIIb05+G9Z2adCOeNd1hbqY1UMcYJprp2YrAR2Ja/xDUl36G
xTftjoaR3twambFKPgANVMI1KdOpvCMXFn3T7d0N34lglh0gLq4DPLkDJFwR1iY2fIh373ThHjEE
EiTToAjsXUwr+do1gbAbFKHlfBiW3jyZQx5oExWIStuqyWA+DEZzKjShXkWW/ozw44N10VnFZnmX
cjosHaouHRkL9RIAt7gF8IIZqvd5Y9SwqIQAxPOJ5ZDeAnWH10/06i1UMWZtZjQW5hoHXzP5gIki
b6rcKXStdT33jpuc8ib5rMh+OTcGvk/RpS+//4n7YtfRqIO+HT3CdtrcWmKmehmMoHRVth6+A/DW
3SeWutJnSAJj2VSYvyVgLpb1icPra2/0PAp55D7auXuIWKoy6vA7FCodz9CzmyZlgN/mpE/yjC5e
kD+WiItgPxNKAktcsbsTU9kFOr4c3xSp4IqwJ2OHlcc9j4RbHKQ6X5e1u0UryjmOsdhm05cGNSDL
Rufiy9OKQ1wi2WunxHcFOMW+FJ/ZFD9Nay/D1BTsZRLPTm5gATU7GQj9Zxjyt2RgFsdT/G4qLWw6
8G3k+HTmdmMvQ9Nu2aeTxfJlFQH5oGFGCrNXWepyGAqKPIMOZpKagydUkERMLXw6qN/lKPAzSpfq
NW9ZGrA6cRF1Gqcoou0i89XVSfbGUCGjjin188j4rtAJIBoWbOIR18E19SNh3jhMJLlH1jo/RePw
pnC4C/t71c4DM7kEmblQXvO1FqFdzRdcsBQzPUWyWZh/O4vqbLKRhHUFkuAVHVCn2NgEalLG1A7e
elr8l+NWGdIp38epxkleoseBVG2vCR7dvL8mKQnqqU433nBGBWJjHNJv66+yj5A+dh96S94hskzI
4HoiA3M+dwqBspHOSYCAqedVcaj4O8v1yx6xeR1zJeKIycwMbV4twIZjFyLIYVnx92fFiTJQ5QwE
iMP2hkiFMd0U3/GIvhlH0WFl0sem59IW6jtfPsjGynwMipQReRsqEyNUvdb+dhz/2Co1dBqGiUGh
aPZUxx8eeLOIFnrz2OrrIyhM5LQcuadEzAy+I7peHeSARsdNUTaXkVAOh9N4WG4LyezC5UiP86iJ
QEPxv+pJdihVJUwGGZBm/ihdSG5a5dIyrVXOxd1oeOZEy16s2nM6zUOoqyYC0fohJxjhRfb9BYR2
4SvFpoxbyhc8PfDvpiULacOth4wsbJq5+Ys0D31p1/smm9CzmypmCnpM/qh8Visz3DmpW+SRi0fl
/bfDeL1r+7IJSis/rMwOiavr1rCv5pMOFSbHje1CEPZSTaa09BhWuFKiWx9qT+nT/AJ+kPa4GdRT
op6Y2v5XCSsYsCYQ7NKGGA7Rnc76seNUwfh5PJQOmtq8wd3AqrBymqOqHRQswO02pZxd63t1v+yY
lBqekx4lKxr7gYSwXWrF5GQ4Kx6zAhhKEYUE0vii1rMT2o/3bBN7QTs9k5n3M0kEXhWoMaiyA6Ll
WXySEWMd7TT/YWP5w86heD2aenWmpUnYxuecEJFEDS/IH4nxinf3Jhp3bp1dV0dX0ST9jXlI+8id
WePj57nBvtKl1YYYwbmGyVMa+ETsXmMqnppUKW55j3Htx9FtlVx0MJ3OLjf0SzYyHeb4XXCsMm5a
rB6W1X4lPZHeguWW/iow/PUIRrXI+Mkt/GQQXcijGROJWjo54kIxseQqHpNiCPoKWuKoTCGbq8gT
dJeW+4T4B2X7QVfYE2pTmdlhuozGjz3tXIPALcGk69iaYxnWhEr6ToFfmsmLSlRIv+Ut2A4uBher
kFqpX/NKoLnkyJ3Z7ce0YEpmsx28Ie7wTIxY+9b2biSt8RCVBzfhnGIVKOYTfHQ9536Lmhuo3stA
enK5ZnqQz0RLYaTdufZQBcMQWbt5zOpAGR/6SqVikSVeap1pYXGnp1tcbHd4ykgMoLuMpQLqt4Xd
h4WSqK8pUZIHt5Um8GTaX5lkSG0l2X3unPOA1WWvJfWZBhyxWXtHRXZeNxoOe0MRHAEcztXQLxwu
8NTIK2E6j5hY/qm21voIEcHSSP0su3rcL0X5mit8ds4lh7Kn4aGb9Ddl3P2RMWKCaTX8aInJyWA3
A+TrreuA+ymN/+gjim3BvSxm+wEF+o/tUn0WnMaWlAN727aQ5vt9nHHJmlU+1YPqMI67Tm5MkEEe
fYxTwkcsIt/KkybkY30vqLOXcf2OGvttREAyT4I9QncxqXaIwCmbKeOcL4Zst+pbTSnEWzGLvYin
M+abwHA4MjEVBsuYd0+144QU2OwltUMSakepWch/YyHbF6tPPHZULXJ7AtqWPogX5tM43X2zSF/N
SfC2ZPprq7m6b6oZag4TREGzxUaniHxlNShBH/sRqjRFVpBIEyaWvzlEDmY6boMzJKaPz/VS9jUe
XXRlbbFyaemVZEtKF6zCmM3xvSZmi2J1tG95wpUkB81mNIALhw2iMhzwhs4/Z5sldYPZ+y1CIDlC
dtBicw2FTdNl5eVUeY9YDi1Ej/PjNLHkIetAjUuVuEt65xMZzkIzWN/LuBa7EfvTgIXBbOh4i0rW
+xJjpSiLsz5j+xzc5dC14xdCmk0rwsNqKHctXzCpjebJVsrnaZum0tKCS77TZ4tQvQq9SavGBw0r
k7Xkb6KaOCvQBHE4hTD/6fyEFCCLohCOhv7e98VZOomOJYEhXoeJ2JwcUkVUdhqmGa+ds7ge4bZ3
LtnNcTMkDNp2FutgcTgcxTGV0pmoSRhWphIKg4KhorRnRlAWEAE0njvSvd5nazzLFEwBL8xVxS45
JnRkMbQSXVaeYwgPSUHHIHttcgx1RpYUnjWoLzpdPg/LIndZHV7TFajRbLsn6aRcgVU9RrV1cbWe
UIeEJEQbJp8Jo4l3OEwL5lCWGQdgMEZPcagZ480ooJrNsxySP9k6fYiowwsxat9InHarW2JgGASJ
YBWNWbygGtR9GpwXdqwfRbdfZkaJ+ahVJ1Fhi1Va3NvVZ9JmL2PFYzVN2HdgsQQ1Llt1UT/czoxw
pSALsieaHdKhe7/YLKrib+b2JUbF9C9ATRqKBU//qCDNGqb8rlVfaBp29oCvVC54GZUcWIIqocK9
STW/mw2TjQ4N897a6ppaUQ7GwMYlOuOQREgRXFIVOR7p+wi8LwX7SSm0B2RIEmgmTZIYMza+MbQ+
uJvHISG2L39SzGpAYKlg+qqtH50WjDeMSuNlC1tuBgSMEgQxVgnb3jKizc5qn9ZFhJ2mXco6c/2l
Wp9KpFejOwWwuu9K5dxNExHv0APS0qpn2uUGAxmWfC0B2aUl9GeV3u1uiaLj71iMW281/3VJCvAs
3s70Y/SS1umt0RgvVLb90aRpG1Y5yjjGNMjJy/dclE9Fpz0YivJT23tFaITkoYkJYzPZr5pdYCxs
2PsXKDNaNj8bk3FQlXq9ZsNqPwLaILixOjJd1oLIdUxUXnRBEYjafpcDJde5PmL47GR1TAc7urR9
9U0AzgAuLXK27kX6Pmjqd5w0yYEXpTgvSYcZWRykeHOy/nO0GZnS+w4adTlZrf7dqTR24a+PQCfw
Gx37bPyCIvNTbzGijEXf6IcRp8bUHGXjAhorn/71mDRzwALK2L9X1h+3tv7r9fEzaZDC6+4lslc6
1vZd1xkn/mpY6bHDnYrfNxUnIyQA2Pg0nI62QxadhLFgSLQfNpTe9i9v+v+p7n9mnCYrwSSLsfoV
uoJYR0VOfkFXQ/XenAkFwpWOyAQrAgAc95+/slTVvm9ZvZvoEdPEg0NzTGu5twa61d9/epBM2Ejf
GzjWZ4nz+vubMa8pMCpa1Xieh4hPSGrbyyaYbXIIdIZ1VXxWOAwEIO5bbfgxS8TAaoMNFJmERuQk
OnwQtihIlSbbp9F0MGykj1rhR7lxbfLq0MawERzlZ9TDTSYOL5B1YQX04VTttW8W/zfee4slNpr4
PZ5oEvMxqi15nR4uH0hzDu5/xqzt9TNzGZNVvSbvquAb3gTiSKNeWPpAOC0htX8Qj+6p4SPoKC+Z
Nr+3wEEa7AnYFbbfHsf0b8wKBurljVSeR7pk3pZIbdjTZ659JH2774TKMAr1SqJythqubgGvRG8f
WEGCMtH+wZT+4b2+TQsdg42Cun12tZq+Gp7T7dfwHWKkKsB4kSSO3be1gcE3MDMxmnecJwsuGVt5
d/PmtZvHfzYD4t0vNX4tDE9f18ffX9gjg+jtqxBoIo7Rrr+P1a+2mkncY9yC/EPCnwKomsr5Jcq2
xjIu3yzbRyuDWr7/3w/SYp2JQXfOzXM6lB85//imwd2+jqM2Y0M7sHXAHgiBt69xKmS7ufrKRApL
WAT0avm3fYrfj0OT41Nl/E63N2ik+Nz+5/YXbcJex1kDpetOvwJhgjBYvbakBHX4I7Pp7ffnuf2P
/d4rXVRFzJXAUXiDZd7V/BUH4Ndoc5sbFao9r1tqhuiW4GHimOSXihshXZ7Oiw0kVQf3qQ43khp3
85bIXhKDWys8pMgAzXi4a3H8myZtGOtVU1avJZyP8kzH/deT98CD9RuzjCXiyzA4n/NXMGKokYxx
8yLNOo8dc5OVWljw2lVZesxr8yA3M9fmsxIt1DHV/oPk6U+qQqxUuX+2VeKUIgETCcj2+bcP2TQ3
ivN71Jj//s+xa5prM8KmzgO14RHIyJqhzYdMQ6HRohwqFL2/L0OPxYACCmsPW4gLEUMmDRX1+tYR
ifn7uP3yni2euwEFiVJrb9uFigvWuF/PWbbFupWdtk9TzmO6uBJT4JsaBzDGUv/6cbsecfcqipEe
CN/09rJgTbjrYP9N3rlt0djk0WOeXPDk+m7s8De3/SN2jOdC0ehJUOP/fuODw0dyp/Fz0cT7jCP+
1yCybOyzUvOsRTLXSv8ZKhd5y29eZsRbuf78e0+2u7lm65+cAh9uKCdQlB27qtTpMmFIg6p4/x9j
57HkOpZl2V8Ji3EjC/oCZRU5oCbdSddyAnMJXGitvr7XRWRXWrX1oCfPniu6k7zynL3XVjk1Vs0n
Rrv71WzxoMVf07wh2Fm9pViJmNdqfhtmuzNwJsuRRXJZ2pyJVyO276rOe41VnIp6UpLRL/1HhKWv
na9GJ90EKFn3eRDtUlxGakAPvOOrruMALY272HCPzjQdKHx5lvgQNk32gOA88Jffg05uZE0f1t7H
NgEb3JZXAVKnVVazerj4Ye2p2+cKGzvq8lPr9V930D+rfmd5aFoa92R1sGaM9qlM0NEjrZva9hdw
C2LnEGa79ZjZ7XoxOSyPqGw0ky5/UeQAUaD2hpjcp0ua5t09x95vgXI1C4wXbZy/g0a/d3GfLx6e
Lmb7YVBiA+O9YguUaFpUSvfyiaiXVwXJ6uggvsp+fukkfTK2El06b8uW0MiZPWJ4pgL5S/VfoqfW
r1OfsOFlU/V5xvhtXgZoBrGJFyEb+Iylpotu42uPhm0wI9yM33uVRy5yvoWLCHYXvs0O5j13/0M6
Oq9W8JLbOHrUa6w2PLVrah3ilJy7Mm201uperFwcKjylywKtueG9pX674mdSZB30Elkm/0csd8/o
2CzTxDDFro/co2umzxp1XKWrX94m9fjFjJbDnq6kWkjUHg/8K/81ku5JyfzRUPLAcfWqw2RRq7ra
6CzWf7XyjuiUiHncNdIHW2Nc1MqpPq/GkMPhN2rCR7X4Lj+oK3agGrRhdepH1APUd9XOWRDvon7A
7apPmDsTAEX/p8eSBQiHLVIPbjMOQ01NXmFtMUMMm3+i+nMY/Wfb4W8uxhZ7EiN7gDbc1k9drB/w
Gp8Wo4myHshxIFbooE3jY679LgknC7t7pPePR5k3Y3kcSwQXV/Qb9RroLKBhw4OriIV8PrZ9sSfV
4lcZftTI0NLixyFKZfINiv/dvUuAm9+wcrfO8LQsDQW121ZQRpo5X6BxwVns6WfbmKj7uG/LwrFE
F0DZejBhkC+7yzw+ot99TjVQRLNpYZ8bf9F0/sYi4inNe0K11QlC7cHtNMHkhTRcTiRxxdGNYzfc
JTXStNtftrkfNZsMUoot+jZEFlkUCgeDy2WK3ZnzVJFyRKNpug7S/nY5a9SY3rjcccuKof6qpb5Q
AlY1lHEnfAl6P6d/T8Vlri+TsgWrRNTxQ6GOdyW5t6ys4l1at2UePlM+gQDAAXOZr5HWH5BZHkeX
wqbh3S+vuzr5jV13rw4hIRSxLI4valFDAHCXwT9Zzg2F/9pHyGk4ad24lfhBicnaBpJ5eSe56L7Z
3aWGvFRE0UYdR4T6BuWdU7abGryg0cqb5eywjHxJTldPNIP6peqXUVMmvi9hkXcsD7VvjWmM2yFr
b6qcazKZ05VdguWR2e0ywZYzS1AGtGCQsvQQV1ycCX/voCjRD8Icbv69R3iVfUFwuiWCvLfZLJcH
VQar0BE/y2JN4PoxY5ovZxy1nqtJWpjz2gpU+wPNolHeJbXz+Xeaj9mdqf0DiGIhW/64ppxh/LsX
mkKXNE12Wcm2ujwhLcwQliWXuUHjG6TZ2ZDOdtllF9eReo6NwbOX/U7E8nMOjXvB/dtUzlrgEbz7
LZ1knqijQm2WiIwgPjegk1ccyH9dFfIpZbuJ6vHc9M71MmJ4uTp7+AzUCkeN/ai32UHdJ1Kl0Qry
ZuMCk8jg5WbM3kKNsdZ5K0btRcCKV2+b2pA7yuZF0gNUY6KquZB3N1rcvC2LEnC/I3nyO/X5ZflT
L9hyXlb9bRAMV4OKAvXHaccrdaU2mEJjUaI0/4upZT9P7nExBIbsDeqrUeycYrQg/eT8KHXHZLlw
7/hz1Z6kaS+hU7wuZwNDNg8WbiFWumZq3qdgs0ze5SSc6d3T8toaVX2eDX0b7hwPNegSYbAMskS9
McvUT5+mJvkq/YCrFD0ZNc4C+ukrqfv7YhZoaxhQmSp7YSJnR1TuGfZltYUttxH1zuGWNjv3Rsfe
oNCvPvCV1QhKXZkFaQR9RyEWGXWSVxle6mUmyOV6dhgA2bDpGuu27nm4IGjZ1/p3ZfAaCSUys/on
pB1YjdkZSdG2yaorn+OxOvhbpjh5YYWrRvuSnqa2n/Vi+1OTZ8gqis/TQzACoChZ7lfYTm8lPYe6
9iDbcP7C9IPFr3uF47Hy0/7VSTbqCidT8a/ZU3fgq1u5TbL0VqXCcMn79SSGI296nEHWkkgpgQyJ
daJo+53Fa2K4JuDvmooAnwm0agtb4KgOhOqXaUZ9nU7QyW06OdqXX2ZwbBgZjbC/qa6zjFiYurwb
2KRvgkqKrKAKSO9ndvEssfUUFl4NdVBTp+yQPLwh/G1x5CdBuFvWkmUpxKnCabnEu5a9+0SPmlaF
Q0PBsIsfHEk/Mq45zGDHoBE9O8Hjsg39+cd//PO//uNr/M/wp7gtUlx/efPP/+Ljr6KktxhG7f/1
4T/3P8XlI/tplp/67+/6+0H++0N+6F8PuvloP/7HB9u8le101/3U0/1P06Xt8uv49eo7/3+/+MfP
8iiPU/nz158f5FjnG8nOK7/aP//1peP3X3/6lg1CV1+e499PUf2Of32DehJ//Xn7UX/kH//PH/r5
aNq//tRs7x86hVbDs20bE7Zp+H/+MfwsX3Lsf7gG3VxhuY4wTfg/f/6RF3Ub8WOm+Q8H8aTABGhY
timE9ecfTdH9/TX3H0L3PM/H6uu4nuX4f/6fF+F/vAf/fk/+yLvstgAz3Pz1p63bPFb595ulnqZr
u7ruu57pIQxD4Oy5Bl//+rhnC+X7jf8luJS41EA4WTCIFCPcDrxPT2+uNRltFUlD75zvgpFO/4YN
F20c2M0nBnpPzs0ygk3K9SF9ZW1EIMH6tQCwZx9r3iwBgjqUgCMyJ6f0M6vQh1BhrA0XK/j0q3nM
QUEArtCtW/T4n6WNzGjA8YHeN2VCpBMWEztWqZkhpw5hlXuMes+VhOg2WOZT33DymPyDyLw1TWyD
+FVdW0XGrV2IYcsMNzn+DZgoyZ5CJbXVUFDz5z0UZvFh1t1KyxBxOa59wc8YQzby352Uk6wwpiNu
K0SWfYC3f0TEwI65bjt3F09eTRXJXscCNFoB3GnlVGDTXBTfI7BpqjqUNrUQw0xofQwCiW0TaAfe
zBdOb6ZF8VHXaHA5tnhv9PfIGz4bvwJGm+NdIrBidLVFhXvQZotE4ya8ID7pqHZrBzQ0t6iDIDDl
/U9cpCe9HtZuI3kaRrmdi+hDK5wn2e5QZERHKh14AUr8WQO+6kJ7nGNt0+khXW0XOlpkiZtaB6OL
Q5lT4DeaSV+9oeruWYL9gIJlfvd1coX4/ohVsM2g1VHcask+A2A2/9a581y7X8t9vY7mWykcTg/E
dDcMk2VxLW0ypJyeA8USCjCiDmtAbFSgKZBh8+4X9i/GKJZxjvZqcBUivWrc5lSqGl+pUo1G4Lyq
0mSqE58ioaQencPp2ab2qD6lxqsmrHe8K8sfoj4OGaLkRHbdxYcxvRYVt1PqpzB2iRy1uAtEMcX8
yIaqVTpk2iThzrUo4uPDVAIHGy1f+wNvrrkKkNkIH0arzLpxHXQl17LeeIo76vSBgYpmTLF6Bd0n
WrRN37w6wJ8m337IsunYZxVDyD5FkYtkhI7kMcUwh5SCZkzAuSDTOT+l9HHMo54H8U54/bj1j4nU
ATm3xSWZCeIZEx+mscRvMXiXJujoEYgDQilgDt5Bpu5PSj9JIW3IYI68TVfoAM4TlCTyGHCWwu0E
k6mNAlh7lh+vsxIAVSitVVR1p0g0uCva6E028yf1fNgLiXHjVM2+MY2b0fPr9dxF4a4UOkbDWSfK
BUCrLBBJVFH/HMWvVt6geqvHZ5/KkBFQfQubcw51bxs2cOQi7T5IqvfGz7QbWg8goXxsIYPFmdTB
IRq4aXEwKLOm9W1qZs+OmxF0IFFwp9WN3vfxTuozcu7BVqwbahXajD5WtFBLx8H89srfwvDdq2nO
jhbiw0bywAXUbaaj9ZriROOg7XckUOsMzWHb+IF3ihHwjWnSHc1BWyXNYOzLnvYvcqFrM+qPEbr4
wRkYtDWVFz8drionP8cjOn47G7J9chw54uIlMFCYYrPUpn6rJcC3bHPMseMwNs03MfdIAaR213Ie
Wbea+SKmHoXuGIxXlVfvnQqNEPdfYX0NUSQPbUQSSKTZ1wktc9pJPAP4+VeBSdsusORG1xCEGNOt
LqabpLDAD+vtwSsKFibsREKjAG96zzTL0lU/utd2bf2GfUONvMrvMeG3InjW4Hh6yXXu4x1D8H5l
eY11BV3+TfPi29xjQmseJWOtrs5Ood/Eoj3viJmwdiVymcOkALvBgNym0ajHYfAsaPfbu8SKWM+Q
4GlWcQ/D8TIG35HFucwsG3ftSPsOs+GLKEoqcqjKQaOBFeyvMK/jK4mufSCG126Nk9a2ca4gJuk7
2J91716ZWKBXFvxMUZZwwQPz2ekj5DVkU10jH9tGzn3Tx8mxHdA/2A7rQy3jp6GjT6pV4w5A3f0w
adYmrC62FNelnd2106Up7UuO5h3tSHmtFZTsymT0ab+7GE3Ee1nPGUe18WKbHxzQEJMgIuuHmPoz
roMDgMwVQ5lAPuNlNEFnFuA5V2ZW4T0WNLGsRnsYM3iPYfUZHENrXWfEMg2g1pySaTPZN3bRgcvz
tVtbIE9uvHafx+NV2bmAtKzwXcsLhy4rZeI8y7/BhTuNfldb0X1LiEvmllfJIM9+EL6ZOU1lnOAv
6nX3x6LfFig+u/GrbAZCJ52TpE1mTNFnXot+PQnAvwNxNlOIozIQxVdSlbDmwVh1iX/lZ/0ZRAaK
0Sm4QrjwmlbiREXflnDju+rWb/2nOANf0FPdr0W4M7uRgWbk7OtixIfah9jJHRrYLCl2TYHP8s9g
sEZxFiXxwF5JDZvwqJfYD241l0N7zCk7zux7xvNLNtkvsgLAaplXKaXWa8pI6FiKdmM01PbdIjr4
fgw+r3BxNyUmFM75UPfeGeN5dvZCmCRW0F7GbqTR2slfbvD3uY3cpEUekhEug6+mi9lj2hZfG/wW
YfUX34geyOuDwdPRowwIGF7bbXaq3JllNAaOqHwpNY7u0XKYgcKhv2/6G0fA0GJNdjTnqTQ6eh04
Y41QfDqFcbKiYhv9VIa89Wr57MMDbyITBKeUN/gQbkiq3xojbhp+mGT75LMfsJBpUaitxtaDnDXd
MshedRt/L0cx/ElGi5KdxNxCu5jB/NkMzm1UdxdyHTolyko8GENlyVUiq97VwJDkZFXCPTZOf9GQ
wsEkEF/mZJ6y0HnR03o793V7aGw8722K7hj2epvKXTaBikon+yphnAcy7A/2EJ10TRK89UiWWrv3
0X06YvrxaPyF8iV2kv7gdcMDc/yRuECsL5O+gQsPpRsiKCTioXfv7Cq5Wo+x+96K9LGyy0uFhmlo
IKSPRQSYnJ4yd/39qOPB7miOlg4GORMKOaz+Fyd04m3/2k0SS6cw7mj79kpZie2NZg+adN1sTm3X
Yecrrmt/wMJRovNrg0vtGURfA+GsKDOA5H+HkclFDZ2oDsNvwLXTFTCstXHI93pHbSIurGFV1BL1
nP1ZxBZvYtQ+Nm2Lxnn2HwoMBhjrBMkWervtvPFIKAO2dWP4KtrpNPTtDcogyT1MIwHYukm5hFOM
yMbHmmwQbprYw/Se8kPJec/lSusY4oq4Jo6PGORGFvv2C8R7tRn9c+n1G0wvnDSlg/RUjwf0Jf2j
pQU8ZJ2JdW+Mq5FXn21tzi++cJxTneJqTy3jq9OadBtYFT5AKHuuNItdRMCNjnauCLhzg1VR0r70
Mph3sRYcyogo1t4587x+RRDeQCW8JIYcAVZP2ym30FZDhalnpf33oR+GeXhleMM6c4hEm1HS2ikl
R1QNWz0Kp/sG24uZAA+GWhRftxtrMJDgNY3Y4yNtDm1Iiz7m8r+F20teh3iojUm/b0GpW7k9rBqr
fO5q6sxD/jxQqlriB32yR/1bYyCyhUJCVLavMyffwYzuZaStWauxbnEAjNvhy974DZJbjt2keyT0
50NWXbu4D5D6/F3a0ANqfHUd349cRixtt0TtqGDY5eypx9w0she/xk+6lDiWrJoijl5iKPpLbuJy
ZsUl9Avy/7e9FrC7L6aXfBQjAnBrpmilxAJUMVQiLUR+Kjtxs8km6hu2+9MPfb8VBat+uaGQQFlX
i7kt5XcC4gT2jWQzN91D2GOjBxu8sdz0YYmorBsd3DbYyNAa7yJMWtsSQxOw7QcYKwxI4mFQNT5F
wtQ/s3plxPZvH3N+X/5kXP/cl4KXpuSvQRb020TzZ2uSkU7sWtDu3KI5LyWPXP1F6DG5X0HKwZlu
3Otj8j0ZFHs0K3kX3vOSXllWlICcLHjrTonjPaSuHm3bNqcFwyY9516zqnG6rkmRCRx4Ul2B6rsr
jyEA5dx0LrOlxKH5rR3QBnTKHuQHAFPDybd9qmGDp6W+kui1Ny5xcK46qoCF8VmRsa4VGccTW3Jg
DQAGqT5KWXNfI2cG7mTeXpavw6Yc0XzC/uiTuuE7550odd53mmNrq3dfSezBuqMeisIZZezoXeCG
QjboPbb4/DDLlbiNUmx/+p0urJci309OTfm4RBnYKuhnD5bdjtHx5A5q+9rV2ERS2OdZhCKLLBrO
RPxZKf45dgy+IQC9plG0dOfjPOZPfTtQmJMAVGfPP2EdRWJIo98eW8DDzcs8lgcbxd4KF5aBopiD
FL8qaJ35ANqTEug4bWK36+8nqoqHEXNOiPw4qtFs98UA86iRW+peIwKR0HmrQObBTSI1y+mvYK+6
N9IS5NpX/auFdYUb/TrFjvU8l+VAWqZuHe1phEFfil+tt7TrOvbcA2pXY8UWeVPbIrgny2jrRd5t
KxH4OyPQHlClFufZQ+6PnDjx6CmuwvLewAbLNn0BizIYLsWU+/suBx0HHBx1jHg0KBSTeVQ6+Ke9
x8J2ya1AEoHG+lnkgBCJSVmPmvfIQeymFvZh7iNHteSQS5b6MdIJMUn0EgSRZrbbpPD2XeOS9Sdr
ubd9dJH1px8KsVne+x584i6R7iVRSkWRAHYN5homIyf9vERPFqkxFpSVhUyPf7AF4j5CVJqebVCg
kFApj1su2iNTHOeW+38Sf6s/ewozwBBNuUZogWSVtjTIX6JExhKbuRybNTOtq1uouCoyerT3QOM4
Luf5VlNYPQNSJHXNXRaldDdLYnPQeT3JJn1JrYykn9RUcqOYK5XxHRJuwQJjg3rAEpfNPT72ZmMV
I9IHTO2JzWf6vLsrzeCmJlAnYMxrzHy+wnhn2YCXaO9Ln5mmB4w3zr/IlGIqgUWy7roUUbKwMVPT
REgh4m1wnVxnQBlDYh1WcVM95MSnr8PR1jeNtsmog+ScHJbRijaAsTmFh9niRBzjaz2o+d7mBA9K
FlA/4BSMBanZQAOT62xkiniae7G50yWtnSFMFRdQDjeTQzlblFgWpQe2v9bBVLkdxtWZaVNM8rZw
WflKlP1Z4t5OZYe5E9/5+pD2ZvP3D4JmeENHfGW2TCPH80iqKSNw6Mnn30+9LI+pi7MmAjFTjoy5
pmNqk66Eed1nBefQQR+v2pXdDENPBskmkhm0K7u57S3xFvfB4yjw5HqAYYZE6RrHLNh6jfZYpBYA
CBJCK3rsreNNqNbBZFvxzG7DM+6MiP5R5dEGSTnZkjazSowwXmO4U0tb8lkMPrGUzEBBQlkyWXsO
J5FKtmYzGzl+BLK713ExAUVYGZrlbaqR8SF1XqAI3pMCj2960pQOKajwLC6fo6rg5NP3DKKCTCwE
Z0gYvW2gRkWGonFd6PxDqIe/t0cEOhyyDClWVl241P1c8kqlfx9e4SchSSDhWekVQeQkUCYM6PQn
TYS+aR/LIniOM5ETu8ATIWceR12aRtu64RHiFuQ8h7zRZ2SQSvxQWtoJPWq/Tlxe4Chg1IIV/gwz
kOBagqfTQ9E6JfwTtLccpPipjAaPXRGmMcflXeQidicM8nqWQq6JVevXlctG00V79OsV9S4QBLX/
2CEb6rPsFIYj0FymTlwGOGFreeeCYVv1DvO1i3lpCmTMnOLniAoel4XKfspzR9tWYIn22JZa6YLJ
6MhNyeLpmTIp++egn4dURyg78bh94+OdM+M17mmWdXJy1saItLkLe8pZPQaPa+AogPBL+931YvpX
U7PJY974DiI3sk3z1GKmWj6T+GwlQ/Cd15QAU3HjTDFCbb3q1jJwwa8IZoadMY8GjdFtOuUJMfAt
yfIc2lnTNGF6RPnk94AbxhVlOtz5ec8cAT5DPoILZ61S32Z4D60UT3ImqyiwBfECjDOdobHRx5jM
pVCA1XIwFtS4n/sL66vgIehrZMlBiynhBNp0R1QRhcoQrUL8FQURRalfLDfGziLI/AjXwFhdYf5g
F56L7WQOAj89ogdmzLp3RkolswMXJ9jredecEx4nDcNLFyfhI7UJjD8IfT26liwUezcR7e0ou3ob
EyTYV/SCnP4trWRACdYwryjCTKshRGrLmOq2hC6xITDhEgyf34lRjOzf4Bf6fvyg3Tse8c3ddjkX
nS55LJzsBVntlWuPD4O/ih7svnpwsuIN6xd9wBuRsLdN9JPY603vYEb6VS+C+YTIbT7FOJjw8jBE
hxo3GgTUjZjybCtG+jBhdqxd2o5lzZVOVP5zPVI9Kl3M1ZwyPJZDXEagslqveRiEqxKCsos5cWbL
XS/dtrT8jq1pP44lHm3faN6TscFd302nchxcbk0whOeQdhbH9nVpEjqDe6Veh8Rpa/YmDcCEi24k
l5cD1qZw0mMeBg9m2yAa7zscck13KSrE+1B/YnL6qBtyrn/G4UTNI8Jtno/TuPUmUZxiAyxglYXz
PkpIuR96KB9xYn9OffiQZ0WHehwlFiUrAT8jgnlKOjzTFHNuSrFddOU5m8ZPU3KN7siKKUz2o0Qb
igNbe72xGwxZqIORDJVCwwabJucB3tkQwJjBgxg9ORG3q67A3+FNYBPSZjK2UzHszZadu9XLaWea
r2SsjaucXQ6v5wBlJH7O8pAKIP0TABRgNMsDzat8ByPqmAT2bV1SvMCxRO7uOguLz+qi7oRCUic0
fEw4FSgwsyrW5LG9xDmtsfjFc+lVaOAxpq65dmpH7lxTrGut73dmQIc0MY7eKH2GkHOXiFDsHAu/
xTxkB1qnz+WxM3Jz7bf6M4MTEM9I7J0g00O2gnOym7Rb6zqPZu5qU/uAOvpOmYH63vM4zd9xKymo
PSotclhm624SL+kUjyu35psc7tcN+OMtDZuPyvT6B1Mi3OGo2hfAHmRw8rm/cbZ3Doj0ldMDVW6d
TRjuSekt9fvByR/HoL90b00LU0s3KYtYfq1tgAshvDbHFdCH5yRK5w0PAouSIJkiGt/sajrQZxn3
0moQBG68cMAIZuM/66odmYtpZCC57raDieut7Ky94eqvbsYhXAwFjYfz2Nr9KY4i/oLwkHZDhU8e
Tgu3yDdfE08ud8NWKxkMStNUjq+GW+2bllr5HNS7rgrxiDZbeL9ccomRawcEL7W9mynrc/0qUTvp
zV3hNB0+iuYb6fK0i+P5HuXMk6wGbxe3JkCB6dS1zfPyf627hrUETjzJPsS0h8tlzO+J1251p3ms
s45EN2TebSTf52K89hEK7/tZe2xQU+6KabrOqrdw9M5ulIhjzH2f3xtw6NLv2oo903Y+u4rAZsbg
xq5y5PHJtqM7ubd5WF71kFxYFGFtZj4VnnWbtc1d6cRnzbXeddA2dVhfmrA8T4HxjAycBl7A1aS5
Jhci3zWY1NmkfxsE5I7UnhEk1eixmmfifmSC+VIZWldmCT0FJkmynnRgdn6bPoLQ5YnIgxipc7Ve
cJ5HQlSi0bqeuvhdGCMetsK9GU17Y+hYQbOcVpHUuM7On1Dm00MmiJzDsu6hIzjZdnbhWCDWGFfJ
nojM+x5j9Q73Teq0hC051bTRoR0l40SJntlMx0I/xC2zStjxgyy9vR7PwZYsQmNDzQX5d6l/jUXx
4AacTgnGgeLZWOZaylfyPARYP1RkQVXKPYRE2oncIfF5aATLziDdi+Fo1CHJrAC3wRvHGF5OOBb3
RHxyzgnmtW8kR9piwzpH47CrhbuyvWabBN6LK5rravSDneGxJDaTpe1dH6CirdOlA+ybabO/y2N/
6+bhdF3d2fqMXdd/teEP31Z2wfkHRGcZmO3B7QWpiChy0xxuWGTERxhuq3nECTfMlE9LSzCfSgMY
xexUV7Tl99aAJMj3YT5qEj6qEQ8/TjXvM2k6V7UUN9y/uXOENzL+0QywllBFIgzhvgUaLthg8rrH
/QyVKR1vmKxnmUaXOaUPBY4PT0hJipiwJtwvpoaWoLX3o2DKRLl1mpuKqlhcrmk8fjm1/GhnkoR6
s2ZLExhj+2HYAGo8p5I7f2e1z1Q2PhDBnG1ZEYbqjju2bqg8vAd0oax+Q+AXyxC01BhH8NoNYyBK
o/9otRr6zai51onh3s72U1f731mr/wJMPcaZA6EnTbtTMZEzpBjddXseO2ScxMtpVUVii0OGkDXy
q3xLCVZs1MMNuxyOsXLdt7z+gNiIwC2sdQVGvMH72Vu0qeGDO7UCr3Gb6NLkAu/wVdrT2XYSfnX+
kxg6oQQ4TCTslTQsbEhH4QNHhgvwz5s8tqAo62+6qG99azrWLc4ud0gmhJTuNTFJ304ETUlgeJRm
rFw/GWCSGK4KycMWQOxCfRCEENil4KGZ4qvRzX75E089FskNjo2jqbfvgqJR1brP8xh8DhVYydh5
z8zofSBCBkKa8WxlRI+0DA13Ml8ajD461MK5r+7AOHz480saeqBmw2Pn6W9FDOFPM8fbxmqe2GCZ
GPGxJ3wR9zApt3rv36a6/w5qk7ViLq6qcT6XpngNNNopoblHhf7iNSZeKZpnndzXcf2Ujh0CHgov
A3O94zXvCkGFURrvqaWzXaflcUxmNGtpflfPHeacjn6CP/dfNvfiFQIFwqji4JlansPSZz3GTfPr
dfY5kdNB+uVHHgoKWqrXTk8ZAYGVXoUGzKZQVo9QSXexmLciYbuZnJkcD53z8DR/uWbCPDWQUdJH
EHgmmD9g6JyZY3IsXpEaedyXybBMymM059duksK3GZAGmXl55wwNWxfPA5Ap7qqqgqtt1de67DH6
GtmBtq6xllAJyKvNml3QFB6HXOMAri8/itx4LEoblk3Q1utUz+XVv/+xKMFZRjneGLM4z61RvFCh
9k5+EwjUl29t5PjNJhyqd8SxwR4nY74v3fRJuN3ToJFPQobb/TAchCP7HzfGkDlNR093YE319k1W
hc4mfzA5Ie41S7KGUYVG6LA1+3xzdFvDuog4eYL+V5ltCAe2mbZVDxTJKxS5N/PxirQ/WpY8dQ2R
GJpPldVTeff4zYZu4MZX35C4aKwNoNFIXuM7AwRjmfRQAHLOSnTdkMsPm9m763B5bKtR7J1yomwS
vBZ9ep1XbbYfSvqTWewe9JDiqZm1e6fgJGPrFdl/HTdQx3uLiNs9NEPyPI02uD98ih4ZqHKKdnad
DMgeJ/rvIcI8N7+ba/hFaWSrNPqVFZHKSrtOXM2u9NfaMG66srxuBJVGvdRpfvj9W55e0ynECUd2
zIriK565ydtXCd3RScUnxOF67v2H3N80LpuoVXwWHjO27J/rusAzP05YmQlFiwwCNzO/Wyusezp8
azNhmtEQ0uCIb/W2IKBlID7LGV7ZuVlyU8znICxmTNRuU5zYzL5mHS4NO45FgCnGwmakIDQYyYMr
5n0AGipv9lUavBFcSZh42awyI9uU9qxv0jA9jFJCCKuEt4YcUe+g5BC9Z+HzhpOAmf5ck2Z7vp2J
9FZ5UA+ZY9tbAfpBOt2rpiSuvZ2+TjXJoZkknb5EyVrs25CX3ynsfa7RZmg76xgZFiiRQR0T5+YZ
shM0gfhQtkN/qDiBxDprm9mH92HWn3TPSnc+9e116xh7zQBHMFH2VZXXNzpMr2UQn0LeuTu4DkFP
5aMklKqzJlBQmUi3TOF94CfzqZ7yXeR1X740HhgYjwWvOyJKDRG1ibWvhbU6tHjxsiumz4Nb1fpz
3tiPoDfLoeyonafuxjA4Mk+BfHJcuKhRSaKFhUm6hL60oUyo5SOwVPcQFMO21CxBuNKApSF59dqR
vlENItaOWQ8M4IoIWe4dL9liNv9pdWVkRoOZwahbhXQ6IbGC0MwDMn7rYLrqTNmBlELBESYZZBiY
HbTH1m1Z/coKF39LAkw72SAowo4TpqBtZeWXSmNDLriOUrELN+7g/+h2TZiwjhOWjiqVIZi4ATCp
HD6o1+oPFA3A4Ye8MHQ/aGVVEuC6bH38TNNA/Soy7zq32HELQE6LJDxw0hC2KgpJy2Hb0ROSpvUR
87dxmbMov7Kkhn959n+qPmvOrp8Eezq8j3oD8dxuuPAEkiM6/Z0m9J/6wejPwbHUYMAJqQFML20f
ILGVAw42BUcT/TOapLnXgwMg6AqYOOEDWq1fDLwpE6bVSxVpV5nEjD/58bgVlPw2Wj2QOpOJ7wzu
mw9u+0ujSMCvsDSuLXVTyA0lSJXCOgy1tq378mwSn0DBncoI/NYbfwJD5Df9EfgM5Eu6tqUDrpIb
7YCc3fnx4K0ATDjp7WhsvBn6fWRTkA0M2rtkrm+jrLohuAzKE4LNJCLQvMuJ65WIQfwe5XBsFIfE
L036ltx95/p/U3dm2W0rW7btSnYAd6AIVL+sKZESJVEVfzBkyURd1+jTa8Xr2JuBc/Ol7ev0GTf/
8sfjHFsUQCAQiNh7rbliAwmBCZ6ip5qmwjmqCnZ0AtrqqhbGh2Nlz3mD97wxoUJFtommyYKvGTJN
I7i4d7voVu+qZNMnrGlp4MfsX6IQxcUDpaBm5zn+ri97cnH08BY64kW3OPYQJedstO6L9jSksbMd
BcJaj1IVryK62Hl9cA3tzS4LTJqR9ox993sDe3LtGPp3p++NFWFWNHf0KlzqEaDa1H72hWpTHSJj
qGQN2RkFwjYPx7uHKdiGOjeERGOLGMv8pFt4tot8nyYlTTzG42hhrpCKrjykY1U5VgGQ7BQZ9sEn
OWITGZMOx7Y95uFg7tzIumXfh3JmuG0VtyIRh+arg4O9LnwbUptRLY1eLBGEWyultxxC5MdlZCQf
mBbyZRFMnNlA88r8otqN/Ay5CmX0ftNTYiMOwCZL1ZsWBYrAHXDKUqOt4DZ+smUuVCEDMOurrNVX
cdedbCf68Aq6Kabt+/vYuXgJHU5YkuAVSqOioYjiQocRqiIDW/deYq05ADkyzeji8YLXoCbF/WDw
OlUGoAFm4lBNzaHIp26wNEDLtbG3SpzkJdIrsQgSJ1haBpagvD3isXgCmONhH0LCEQ9l8NJcNbuo
UJZQS1dXih4d/kJT3ipgENcWkVt5ZNlb31T2IlP0+6iL2NOzQt6YqRLvgvLVBvW9ELVC8SS0mbJl
48mH4V+bIzmHr76Pg0c4W/Zh7WayunpLI3cVKu5tpxYHvC+ovX2M3djYsZ3aqy6bik2euZBBhX/s
Y7jdjWUfbCfzQdwmq6ZR7a0RIT4fVcQ87V3UNeYmajsWe5r+MkFPhugwHiad2E3dt7BNlxAplAxp
X0dIHd2F25TWUNm2O8LaB0q1nTSxYJP2EtkN6tajmqM10Oi8KEEa3SdY6guW3EuRm8GWec3gJnbf
XR6adWTFDzrU+DOY7+UEgprVNT2SvIG4j19XOdRgj6imqbT4e9OFRZjcEF8Hj6GqgfUSHABh4UAZ
8ax2eP3ttj/0KX5W9YFIOd7akgpVjl6xTloZkBmsKRXfYIxikzIRESFG8JQms2MJeeI2UEKYJUZm
7dFG3wbkeCyw0SlHTmRZurmNW8Vp3/QBGFtTk45Z5atKAVGuTIAzxip/w3/jbj1S7pUWDcnIqISw
2oCR7JBkbQcjIEejtx51z4g+kWLRqkhXuPbHXeFN/rGKgtOoOMZeBVtND9FroezCRGv05jF1FO3Q
FuGwqxvhLtVWoyLgey+UfsHGeURKRCiBToPefhhxzK4qU63doKvms+fR/Ax8FbVVjgzXpEh7G7Ul
LZYu+Qz6Qj/QJE8XQ0kkaT5Yr0oV9s921H3PXWdtkAz8jpL92af4hpenME6yN6bkTfSCGBkApNYc
vAxlQIBDhAEEpLlFZ47IpQBeW4xkP1Yqe5QayL3lKe22lYT1XGuS/QhAmghRKZnkdrSq+ixQXdza
sgBoaq527j4sFzbfmPBlfehBy65CXEWk3HGkU09AItQ0OIvBQ6PkX30UGwjMAUhOwMfftUhPlrYP
eyz2YUypURYeIU4PTAQwqB9tnVdLWFfBvSL84D7WycZMG7gXIb09Ijvy97AH3GcS4ZpOlEPkkQ+Z
2h/wjvc7khvKBR2EB5ddBwWJaUdPsj03H3gnAlSPCNY1nZ1EHT8qnaayyHf0FSBUmExQhoj2RAGc
ZtZtOZEfQWHWJqe+O0QIXEno1UijYNRt+iK4tYUenhKzXJMDqL/CDfVRqcqinPtmxGV+p8k/orx/
GhLLubUrxLWmA+/YIfP+kQgD5DVDfXIDazqWMWEtPdtjAjLTdyxT4iYxqCNabXDq+mFClRFfrMn2
blNkZyvVc5UbOex1blehKNZt3w00HPt2oB6WPFqpSXEngDdgBOqFgcn8BERctwIACCoBAn3GYqDI
zBslT81XK9CSjdE8mmbyaGtEqQZT9I0kasruZvHoU5VcEvmrLzO3ZSnYJCTkRl+esdSIZGsTZLd5
R2cDksC2c/PtCH9hPZSYRSrWsFZCYPtUO3RHNCo6BZKyUrI9epNNcv9GMeRVuOGF9+C7b29BoLBg
q7UnkQDPt9LmGEf4gJqmuwsCjE21pLHUkBejgL21/0TaqFizGyJORvNPWqWuWi9+jwgsXFctTQY/
p380SAF4PrXIoL3u2+BQKC4n46GoiKKpYlkgSZKHHDXlgpUEF72I4yXS4AAgVYjQhg3HQuuJrGJr
i+wLO6dD+jICYGILi49CquZ0MONAzag4j0wwVLRSNlMrZRxrKYN9zCjFs/hNUJKX0T1mKDo4TK4M
FZXlFwzonJV9+F65BOG4nczQJpqkgBJCj+iubayTwe/cRBpIboIrFqyOFJZH8ZuLwnZqiYsAL/g1
qPrjgOe6wTJELMWThscGZnvWkDSAKdiIdZD26KmQVBBu2/RbVrngtFAGGKg5F9rk3ECb5pQ64l5l
KI6WLasmAw6O+Ritpmzk0JRkFUweGGUZXj16qXEpqy7aanXxTAl039eduXV9QoBsQpNXEIXRvZL4
xlIBmbE3IAQmnkhy1iZ9orYM/N6QK8oMdfK21VrlFtEEAsmQ5ZuN0ixu0ESoHGulePEzZbt+n0fZ
iwNCaOdqe9OiDFVZlKitUflmBMpzU6s69SqcQIEm3qyyfBGsw8j+xUyW5PaqaOmmD1mN3Wga3i07
OgVdsqxsliY2qOWt8IptkhR3egQCBR/ttJlqHcG7QI1Iln1Lm9DB1FgktMlYleYD+Y9DgGRQdYnI
YF7Z6JP+pB4Gyw3XbGaSlUPEklGFCt+R2SsYdOnwx7VpQBioWMHvWkvVFmFtPKSISam/RsMuHqHG
e0pB39BSV4696yoroCQ5oIyWGSC+SUYyDQv6o2zhFcofLWVlHGfDEimLYO+M0q2tlZ3nlWi3CXay
XaQCoRLfKyZGYWiWEPaZy9y0ehtUZ1WwLuVl+wIEji1+cUJVMqzx3Xg845vBxwhbt1azTMZ2T1KU
ueqThvBFNhFd4ACI6qpz0Y6vtqrqq0BFdNV4DZVo24UcmL4H3bmanC8ZNuO7/VMu4i8HcjqgHkOT
bwGxKNVPo21eHZPOrKfp1wFm1spE5gbrqqAeUBM3YPoFpDDYwTndP4QbAu02D9YTa5ebij7IKgiM
tR54gMebKWaprd8NuXepyvoTWP5NJLeEGYlThf+cK081E1Wajzu9VdHTpa/kG1E07LZg0jsQn+oN
4DK8j9M3wye5hqzhJnAvjMi9lhK/C5zmYNkAnrUHwIMxeTIhLdaBumBkUzZBVpZ8ln71JPrx2Sy0
Y8RiavFCMNl9VKOCE5p+n9stfRlmaaPbu1hGMyfdTfVwYwX1PhvtL5eulkoGTZ4ybYJOHkeDByHC
nAwTrnVBnJVZQ7w5JpmUW9HZ50lyHnxoMBLwIf+CJHXeDlr0piCpsCZzMyTTfhiTg0ri30IRyAbp
N8QIcRjbCiITQ9sHLLyWRZrDRZ8Q1ObEvKTeXSLQJ/jize+0e79OHsuGUQFzvqMX32rRISbyl63Y
cICBdUegEE6bgISWZo9h89719b3efK80iupT9BpZdPRCInOM8NgOrb1QCkoEKh00ZEx0TspXFnov
HhTH2t5MZb+Pi+LkDP0mB0sZhKA7o3FbGP6hanVEBiu9Go8KPSNsoHCZoZMvnAjXSHwZMN31ln+y
h/wg4p2HbYnG4UPUbh2Qx8xgzaNht9gZnee862/qQn3r9RzIJSvFuDih10GaPoZLzSYVAJvNFjWb
u0YmsTRLhRxVlrDLOgHDaPUk5VTDNmmiu66rHtN0erdJflUVlDAk/OqVBx7LfokGZl+feMbllEef
ufndSFT6KGO0Trvqi0AmSsZkuFHBVx/D0rlEWa4tigg7T5oC2fOAFnVGsteKKOfGI4pohbZpOu2m
HpIXbvghBlk8eOeyiJ9Vp7sJEuMU5GgntPQC8oE7xC9NdAEY0iOvJHmrTQhP6WchyTqRh0g6ZsbF
aFVW3q5WCKyUMie0zAzSVF25Vr01UfFMXsmgjh7xnn/xiI8LcurfSro3Ykzx/8oVkhg/c0mPy1BC
jdWdprB3j6kzUw9oaXCIlVrRyac9tCYvlE2R7d+NHfvEIIvHpYRgkPh2BzHe2LaQIxcxcolC0Y69
3HzhO7SHgF2MeFJi97FrjUey1WHtJu0XcuBbAsyJyEzPhDbZ6CbVB7fKXjRgkX2BRqMB9B/ax7aO
t0mKQ1fHtlK5FdwPqtpaBLqWJPISLJBMCzlkFpR1UgpQrnntHaGPbkbz3SqXIMxqNtpR0iGJ7d9Y
9SEf88U1i6enzmH7O/W3tkf0ne/5RD/z61ozndYjbKdFnRq3CGC6RQCrlmg8D//+WE/jkvpZBjkI
Vx/xQj6rKiV9LiHLMdihc+Thnk0SQHn7plEHWDtaem9ZOaUiggc0HFgiaSH4sT4wg08afN+BcnDY
KH4hEGOjJ3R+JTRHV1GiNBPJnX1/FHn1xELiI00jGmnqtEaUmKOLjN+MqcSAhKHXpzHsaWwTlV2l
O+q6iPtTppkfiqLVq4lQMZWiRJQDtleJGNFsHmSPuAlCnViXIZVIdOLIBeFSiBr2PSgNnerQguLk
g5G426wnZbM3H6xWfS8gua9A0/uKuOuc+hp3jUpNsf/KzPEThdO+YBCqRNMSRcv8Ntxll/Ks1Rh6
fEfbmW1+TtzhlSLgN9hrj5GpPmXslhaTSpnYLl9gu99iF4RFEz0ZfomAieqOpRVPvshuIhKWcRYt
egmZaDOc6W73aDjsFdtqD2ZzqxrTbRdvo05li+wFS/mtS6Ijtugld44a3FIovjN1iEppiWN6IP+m
2ENm+ML6TKxk3fQbr6EYaVJDo7bi3VHOQtyorelz1RRobZEeBl5ZY2GtuanrQR0+U611cGHH9MWZ
OJImrehouqfJ2U92TiYlQDkHgphb09/RrAtyupjJaPxSHMoLAD5vTR37JYqBm7qfCBehpkJqPba3
AkRVvM0ySpp2Yz9ZAc6wQhYW2i0pRQ9GhKp+CnICHNOzw82c9OyxJ5ACoUJArDu4+IjeR6VFzdKJ
6Xtatrt0h7BYqj69gXIayF0hYj3Ug3WZdFsVMorBbeK1stbxyfKmSNP7If+AMhp2VrlxCwdJr+C5
txz/RdMTnFjKIYSFCYs3uxQS8OoH071PMbXSrTOeQB5ilJNWUr0SknFtFU6uUYK1qtG3aspkFQk2
gTX18uVHavvhVkFTu6RXsI0N4zmNaXqORkn5u5GLIO9GN3bqlD5aQ3pTmDBMJPVH14EcOMtp5PVY
+EAIHMlBEGFzbACtgwH6pxN/dqK7hnrvOtQDxRFGyftEY2d0k4eqQ9QtQUUhdczWNl6k2n5GNsyE
BbM5hig0/dTeG7xhEPXjzEwFUp7mS3p/Z5dvCRjNy18spbz00sYpOULF6BzorK8VSzliMlzLv5Pm
zE5im+KKSoKjKVsFJL/8dFU3bzQwqW9iKybEtB/viTo4JUTFI4tktpUWUTWgVkDuoJCIM2lWFpX7
ypoCBSEQk5rOGbOLBg6Rt3XgommniEEOeurvQuEdtZQvSj0E8YmiPlZuTPuEq1VPUKHLnpZkE5/b
Lry01kVCZPqx/FYBhymCp6Zvzk3L5Z1hHrYkiKlA/PswPQYT/0PVkt1LvxRe+9nJq+etzBwjzGxj
mD3/80U22+K+t6qVofMjBijYPnpmAiYobBiuOpQWG5WhjRuQAiOlHWmQrfINpsxvSsPBpR8i1QSl
G/XYcGI6YBprbN+z/JGm25fqlWeb3dmMXphv/QQhlcoKLW7umx1yKYAkLuGMgi/jjY3sk2tdGkjD
27U8WCl9u5mvHXOl3EJilBuGJ5qv15kwMN8Bqeh0gGhJcoWjh18im45Gl61DhzIwkn9+GF0/AoKg
eRXIG8aaiHf59XhbXpkIfeyuVEHjcm2NK99g9KpK+hYE6BNjMjEAUu0iXTyPw0We0Ew/4D6sQw4j
f/d83JlUVfb6Sm2MOxkV/dcQlAOk0bK9Ujg78iFvVFbSlEF4VUq3ce0190bwXPB2lr85KPgCBBR8
Js69pYmP+RLNsLwuRQ2q9S8zBmW+bX0P1CR+k4/FOByoMnyGpD4sMm14zajvKgGQsL/GliSSTLa7
8lztYf68TEQ2BBudkG2I5KrkLbe7mfiv0sa1Gua3VnM1LHGRcIz5J3jbrwZ/upvHlITpaANXzVSL
e9xaS+AvnzOtiOC/sgov/zW4Zm+GMbAnUSIG63iduSemF98QgLakU4JUjCs030p5BfSxRnXR3c/G
bBD3xOF1xt5FjDTV5DkPBVOKopl7XFWIMCTSSJ4/Y//CEv+v7zvPKoNApu+7R65QWttHeKTrGdsy
PxgSsSdqZkG1M59sWMuFZD+RTn7yomotKWwwyTaBFH2nWGJpCixG5zjK0enHzYtFkIuv8j+zmbwM
9UvmXPuGdgnlmlWd248ztgQ95t7ERDYfl5rUtbc432jKnjVEwyPGl/k3ym9dgREH2vs2XwsZKu6k
yRmhI5ELUhvCT8xzS2pcosr4mG///Edhm1cSteUv/wvoozDhmK1ydbND0aBrCOrn+ZOFM9zFrViN
Ic39odrN02Xsqhu3cQ5q7X7zutU8zpSRyzlDNsywXPcTi/RYW80zhh1Kw5bEsLCAI1FbjgI358Ih
zMVJb4z3WteuMi+jgWevZ1KjnnGRDc/9LmQQc9s4a9sPjjitT3XxRiSsZM+MofYl55BMz761Vr1v
Y32XBB5bfB8eDWvgSSGyyua0ZoDQUJRPbUmZnpE5O4GMES+ZkrzO1xyU2DK0XIzu1DF0gsFpE1Em
4kxVX6yRQi8ErtV50jR8jkFcwl8oJHVSvqLnFj8kgsCCMKLgbh6TKQnA7Hg5X2YlcjFhKdOCMxmB
M1Bo/gMh+j5hITM/KPNz50BAXZA8CP7McJ/m+z6f/Mw6QuXqTCir5h+a32gY8g4CCWpa8DFyT0HG
6cVziDlEFNo1ZpPCPiZ5BIyxhDjBa3GQay07+qy0p/mGzVys2VzV17w2MrkvnQen9lRM+vd5kpWj
KEXUEpvWcw99EH0Cb39jZ4cVOzi+3TzZJJn6IlWNkLTZ3vIilR+jeXs7IsMLqO9RsWQnM+CKYI+y
krMfZr6lPhaPckSDpYdpEKBatymrt85d14yrorHfaWl/JTZz/QCOz1dGPEjuV9K1l78OxEGIJlxr
tnLoa547SUgKB+NVkEwqRaOlzSfmC4aiRVjt57wIyCHcAp5yb0Bt7HRogYokfshzSj32m315O9Il
AAXNNZM4rKFxd5bGktESK0MkRyoQV6tRPm3xNMUvsebdy4E4AxTnSeSvB43noJINw4KlT0LEBCpK
mkjGVwObVP7WGIalJa0JzjrX+50Mcycz5q8JUpIGPXAlTtkeIjkUfckhC+/LifrFD4iXfxJUfiSm
6PavvBTN1iyhOq5huabpqs7PvJTJSP0iSuU2v02uqUGCvR0z0bjixUAwtqBbovIi2ppM/OB0MLz4
GPuommF18EX8Unv1ejZIaSFlLdAfGxK49oPZNmuhmee4cWCY4HJmCqakNRBUYeNzEeVaRyj256+i
yVPNZ07PP9EvGs5A23B0Hg9X1W3oND+iX9h/jppFdXRlDDYvVETz+DfgqCR7Gk7l1nITZaPiSjtY
UphpTBU04eJooiRZVgZKYbbjL/qEK2PEU+qE7aECC7j780nq4s8n6YDk+fEkKZ0D8Jh66iiGfcfu
mAKwkwMwR2BH4BfCTxHcarEgLoLEqBtUHLvOKb7y8DOaaJVWFsCNQFhXN+icVZ8rMJZtXmsmhI4c
EyRFMgoCNYr2kmBBnT7tn09f/Ga46LpgB6aplrBVIb/eD3idyEpql/RXTjY276oB/5UDV5+3x1DT
CiDVrBgfHUoFJelES6O27rEhP5k60k+XB0CfHYAtHdAJMX2Xlw+z3WvCIdfxI7WNyx8jGHBFhoxT
lXtDH55NG+13oROemoksWGQq1ukGXCmiovTUsOLdWwKUZosHHCE2YA3UU1pOTCSS0Ilq5xKGBD2v
TV0Q0B4l/YWiPqyZ8NwS/h5Iw9F8jf4tMtQx/KzyOr82/wvQULhd5KME/Oq/AUM9/t//k//H1/f/
uPnIvodV/iMh6p+f/U8+lPoP13SETiPO1VxAUf/FhxLiHwScw3lyTcPSDN2By/T/+VDqP2zLch3H
NvmsLiz+rf5PPpTxD4N/gx3l8lmeauPf4UPJE/hxiuCNZiM2FaYGpMzWrV+HL4EXuZgKCkqDlfgr
O8tuU4MqVaTTT2PLNFF4G+LVuEyl6pbdPbu3RR13CKiU6Q5r1w0a069asb7cTkeUYYc3Nmu1Hy7u
b6bkXx4xE36WZRu81NGyOK6l/vKIFZ4IyTjUkHO7ytdERyWKAmp8ZxGLl0SqWv98uF9mzX8ezuVZ
NuScaes/P9GAudBTF+a07ArttRcOfjcIKlYYEHHqBNcOlea2ce31n48KDuynG8GXBLTDQU2T0cc9
//moldZrpcjUEfYUNrA4TS+TQ25dGBnrJO8f/nyw33xFW9MYY5qg0SzMX66o2hHD4hgcbOiNeyKJ
jmGUvattuSXkxKVCnJ38FDLenw+qyZn8h9eRvLAoLTS+peE6lqP/cmHtPnRKs6LOqJJM2NR0jimw
odDwtC89VteDnpyGLtnTnKVn8DcH/80Y4rWuGzovdGHzKvn58qYisYIm6BEMT+B58uiuyUc6birh
M4U6bqlMnP/8bX99sOSX5bvSRbNpU7Ht/vmA7lCYXt7RQXQ795x+6AXZDX5anEpL3FY9SLSuTe+J
mVf/ZvT+/rgG15egNx2E3M/HtR0jGrOsmZYNNsnMdc9iAEGgGXtPBVCh2C4cf6/E0V5+/fkLaxIk
9+vt1S2NB8bQTWYmeWY/vAnzePRdFxUoS6UAD1OMntq1iDjCrNP0L3rtE3ng817zxpUmEzEgpPz5
DMzfnIAhbIcbbSMA+XXlZiIWiZQEmWekdBLdgytEy1jwJmll/w8OJZiQ+Jq2ihlB/Pxd46Ri09Qg
YtPags2/71NJLk0H2gvv4j9/q9+NXGYiA/2mYBkn5GX/4bL2XTpAOTZlWyL4rgaSR2cEFKmNYKnr
FPDDLv6bI/5udhBMQrwY2IHNb58fj+hWKAmRyANGEvXSCTBa0T5ZmD2mzcKpH5AnAleI/maxOr9p
fh0+QrIUddM2VJh8P39PkB39mFn4pxpQsGoQTPQX7V1ipaeQ7CIoLvlJpPmpqzLwM8mOnOV02etc
biItAOGx/bIobXOaNGe1zr92pgDFBuq3GeTHpaVe2rt1imiOn70TvLGN5YLez2iJ9JOFIC5ly9iG
/DEUl3I0jlzoqzMqZzLvD56eboXKOi16GQFKAP48IBM7pwNy4VBo+3T6m+fpdy8EU5VLS+EKk1f+
z9ejdvvAigaNF0LVHegqnwlRvAR5fMWlWf3NHf/ds+vyOpBvO9NQNbkY+fGW07Az8kSGq00Rentf
U3GWpBfsjmdPCa9VrcYbZD0XIYwXKtMtTO74b+7/b+Yt19E129YdGGKq/csZkNMwxKo/guEj/gT/
PJqISGyQtOaIGOhiCTxLxSbR2v/BrMFKivWF0AEGaNYvEyYOPvwaYTguk9Q7K0larEZpORKCZfe/
+yRzaZkgQX4KDqb+stPxLFt3MzMfl4Xv1mudgA+r0h5rncqZkxB3Fn778/H0f52RDZUxCfnBsFSO
98sBXfYDTVcMTLY8RbYdo9Ox6s0Af5teKMFENbS6KW+WAAyOAXKBhdrHl5qAXNG4d6T+oBrsv0iU
ynAosAqcenZhisO0mgc8LrGB7+fPZ/yvc93PJ/zLIPAd4ZipyiCwAKMjF6YtlAHfVKvkUEkBz1Df
//mA+r+uSQydVR4rcRpmkGfkO+WH2ZVkoCrMXUDXlZj6pSPijRENyESE/ozdjUb7GnXLVqTWvosj
F36csXc87WzExF+8QK4qQAjI/Rk7KT1MnkpCBuhCMCf8+TwZKL9wXFk9GTwevF6pTDg2UuKfz9SL
Yq0exoBEcn/6dCRUtWiiK3wRdWEO6UvRYxLysWQplNM3PLEj+blfCJlSwskdVu4OOh7xXrf+s1fb
Z8MuIQMGVy3GUtkk6ftwMIV7bogMA2p3iMP0CnaoXljQrhcR0/7CxvROLRDvojRgMCOOaUJHUmyK
MbwULIUWuNIdBD18QE5VJvTMhZPjONJ9dHC4PLQgwMum3QwmL2VuyPG1Tt/bBweqy8KMgl0eqh9Y
cS7uVDzlHfcdsDN2xIprq+YBsEz4D6K4F0HToROlxWI2+C3mS64W4VVk8UXJ21ca+fhkgL5lngup
Q/k+IiNA455CEY0+S3zgaMiROxbLPOdG9YniLNohunjcu5XbOzdtlVzMMbu0tbtLC13mWHVYBdKl
jqoEtQg/jxz2rgj8Lbg/+K8VI6Bp7HgVOm8sjlZBkx+miQ9pnJY2CrINX1zRfJWFdVaIyUpqitwk
tC5azIWr0q4k98i66RBua1ZxwNvLiFK0O+Jg4aalLhFXRrlukHnwCuPXdgY4EJcTUirWdDg0Rj5Q
p+mhtRS4FY2HTPw8jjDBwi69KFZ+aRvS5tXkvkNth2Rx47h8ENIRFAF5g9mg0rCVt2W+kYrLg478
Dy9nSSVwNMyzW31LDf8bzWYSR2mE8Fp0wDllJ0/jrCQsRzPrO1XWgvV8C8fnkrkJlzS8xlp8CckF
Vqdn5ZtjFCdwCgAi1EcAPnAMmydhdNupGk9laC210jv7Cp40VTYHRHqpmbzM5qYEdDTzMYBv7MpW
ydd5XsEutWCr6fmlj7KNoWnV0jN69m1AC+Iu2ao9ntuJxOEyt1Zw+LhJgFMbg90sGqxWOmjK3MBT
xyK8KwgkEKYerw2BvyfkgjqMd4zZ08bzMBgh1381Jp6mrJzwp0bPuc3aop4U5kV5kSYvPaVEUVDY
tdEvxbdqimax8fGKVlzmtqkwSdK9tdu1VyP2U2PNWTxosEaXZRAT99yaq4aBJ7JdPfofGDx5+Bov
4Y1sl/IaBEsX8kLUoM8ZUqTlNOC2yhRdwyY9NGlgg5NA7kPbmKMRX4K3T9fiFXo1biBVyqHlg0GO
wLlK1Mc4gn+UyLXL1OQXuVVI0BA5qvJFv4skT289r2THkLVRYkT1YoyMi7P1NRLaRUR0pF4eB82q
kW/nJzIs8HL2E/Yw1XoISFjI7GqHCIOZyZq2Wn6eJ5BI+2sNI5+1iZBhspyTq1yS4aw4y3vtzcOu
JAzLSp9jnYsuJJuimoKrBfAUM+XzIPenbkU2alwa+QKK7cpwGaeW452mKDjTAVp3jqDdyCPfeZYJ
jiuolipoWbTK5j1ItU3lOBTVnX49OVmwyVscs6MCtWXwfBIdq88uDL5F3nBnIDGaHwyzVKuVFoJx
jeFPMQvUV4POAM/SWamsAwJmHtAR5K2iqLcZv3xQu2BZFt5JHxDA4fW6TB1vTdH5dyLTX02RXKbC
XwWOuJdPrZZFRzc0eXJj7cHvjQORNEx+pbokpsBd2Myhtuve1151aLyYFjvQCzAZxIGn/b26QVxH
d4rVMeZ7LSUjTw3je7/hvV5Z9llvmMUzv/8QSrKeKnPc5hSA2ROhv+3ykZqjiWMi2FmJtkqzMlmm
lX/FrHgd6hgWkXfVO+zHOsRLOUpMi1ku4IkuOnr/wnvlZvLx/OJhsFac5hZlxaq2McmoKf3q5DIQ
DAK4JcqXYdxugh7tvhexyla0DjBbfJlrK/MNLUgFSFD4ksaMyuo6P1Ry6tIxuMlDIyC7yIV4lx9K
TDv4RlWIIMZuHuF6TuJwyXRhpC8qsGyzhJ6o2y/z/i9iEjQ9+0xFHi8phn/y5prv80Lfd/ktkFxT
gBjtqc5xWEBFWtDlRoSTfxo+zNGCPYYpH6NJsc5OVnyUVcsQdZ/1rr2fH+PdEQNjTOdPropG5J1y
akBju807ay/PPZL4rhCLzlIzhyeLIJ8FB0a/ORVg7NFKKNmngIl+lK9kuzS3DrJaJ+W1wtRzmvfT
+PcOlWDFNUwqKO8UxpKaaNSX84jkIL7FfMFYyaz0tkO4PbHR7+uwZnH3pIr8JEfRvNWZZ33iHXmm
u5u08pBtppcsYjiJkYEhghh8mn12FegTrelj++KlZ0OkWwgq3YssHBGtOwL5c17duPI1oDHARaKt
7TbKlqqOOTlnlCQ+1w0znZSXW6tYIXCdpWO3fLBV5V3YWAJ8q+pR1KanXi/fe8YaBOB0BAjEiFWG
9MlTk9eKgHQtJT6JdEqU4f41y+CD5fAWJ1NcVQNEj5fCqZHdF0vdGFX3LAwgg2NfcBdTY1/jeI+G
U+4wG9G4oXCOPIKJkMIP5AF8P/IAcXJSubm5z7/XRGkSkmuta0r5jZR3j/L9zPiu/c4DDdTFG0Dx
QAnM8i5X8CVpJUfXSgxAsNRp6rVkC0eW/uY65cs8yoxSioJ9nooIJmYqHawhYZ5LG4FBSOuS0Jtv
DbhXouWnN6QBKGjM3Fn5rAaXwiZON4nXDsnaWN4RNgRK9qwMLs2N8TG2bnQtLXekQcGVRL7adx/E
elwD8QTrZ8fp1eu0xexIbc2xy2xNfnFZb0BnIcE3fGs1gSYJos958MC0gsIF7ZdmxL2f2fhy5J11
sakCLpXNIyXdkQjcnMYanHwaBOkuZGO2MAo25C1rYex0GbaVqoagqca3BO+aBJ3cFEVUgIdN9r5p
xXc0mk6D7Q+HqXvpYe9v85KFT4mCIxzcfUigpRSgosO2KfmOZMItSQuluTEpLE/8GyP295Qu3ufR
Ok7DRi2ct0w+cfNU58Sk2YHVdj2WQpN8f8k1KEbWRToi1XBU+baQf7SmubVdIlHpjog0k3Ip9Icj
IXBLVfmImvHF8XkeYrDDYV3vcA4fzI6nJiyRWroU1OANr9OaKYxZVu6Hnco8QIy4NKAytA7Wcw2C
YZj88IZV+zGCcXywvFezov4ZVvG95tyHiN+OBi7lI35jbmff3jR15x3s0v6I6wDBve0Cm+srcUso
oriVdPBmLLubErveYRQNi8+kS70NpjvuU9BWIBpEuAWo997HdnTshqDbKsqgwZHCCVi2LHKi8WMM
kHJan4N6m3o4VrB/nIowP5HrddWfvX56GsNur0E2kvMf0koGJnvjSLSHANWoqRFKLOfNOA37jQ+Y
qVCS/0fdmSxHjmRZ9ldaao8UzMOiNzZPJI3GmRsISSMxj4r56+sovKs6wiMlQmpZi3DJNKfTYDAA
+vS9e8+dNvCTnCWX7DHzOEtoAvG108IAc83KmE/aih7DdEDwcQyGCOghg+Yb0x2jU+o33E2lZm3H
ydQO1dBvc128CKMpV2qvCiRR2d7pSIVlUrgMeKS6JZJGNrfWtq/5gqEMXWLT/nL07s2qeJYTjY5/
uib8to1f/ZgxYawg6+eCmLdLeUfppeENJ+pNX+sjzuBRLw8k70yQD9kWjIOLZpr0Ps15hqj4Yyv5
hnzZmnk9oLRYPlrrwNzE0fAaKERgkixklOlBM9xLp3JASF5+ABS9QxxZeAOWFgNxFDuw4DLgAWU6
OP6Kt2OgwpWHob5Ez4kj3BlLfKHRTSXJf/Oug3NdwyoR+zLVwlWUICcEtpPjJR/ZAFquuJnbnGYe
gPuzo7swlM9jIkEWRoO1XC5dhdudCts5zsuJXIx45hN6k0Y/ltuqSw/YMhKOd83kaFwNpy4byr4U
ayvv9QXxb9SQA61a0uWvbE19GrcYE9o4hniJT/fXvkeHSGGyTVgGeXWHNwXyjeRfIWupF7ZoXzgG
cOFYm1Il+NQDeXgpNV8FLVu1qvei52nXEE3DcgIBrEP3P7Tm3RTZO7uXWfak8Jmlj/pqeNE82Bls
lpIcjaHZRMq6rLQMLNwdt3exdJyam5gnoCU3N3OZWyPdWZCDvQzS9jGQ7cyMtHbFQygsS0vhssIm
Vr6ozXWjUHWTmP2OBIDwYEoiZQRo6gTo/vsTI+Qvlafo0aRWCyb1K3PrdoudD6uLYbV3o28cw7wY
j0l6p8U5KEg7TzYqgD10YcMuVr1dM5UvcC5ICCofEaYQwNLmGSPrx9auVZYB7qp5kZTfkxAZDJ1F
5BMWxSKlwk9fIVbH/Wv6bwHxw4vaeQ3jMsGaEf0oornHpb3+VR2WeDj69s4aBjY9YgAo4flob7l7
MTib+4OOanYF2yRcgUE7tI62V5JrlWFCtuNX2WScSLT2mAhqE0uXPBpo3zsN6avrYISI7avpc4Nb
RbYuRXcT6kqHUjr8yRIPOYj5Mj94dZ4esu4CAsMOexX5XrnqInsxMaOABK6hhBM55iV/VXvxi93g
QiuYzUybTm+ShTCNGzE5u3yIho1R0uPVOy7RIQkuAja2a+mHgh/xC1ZgNWQH9qsRoJf9toDMhrCQ
+sWQvvfgYYI3C10pKVcDWn/17f+VfdkppxWHmPQpTQi3m28eh27JkpQEf0PO/LsR1nynBBVupbyb
RCzrpF0LdezPetNmGMNV8IddgrmyMeO1PkQoNBvyNJKWy9XoVBhMY3Mcy6rfeS0btUxgGm7Jg4bO
zqgrj9TzaHIx6doGJ8fONlGW2wPMFFZSl4KyPgckWG+dUllNalAde6tki5JbR4yB5tEeaYso3kjS
8+SpJKSo6iGjfzuqWnAY49cippaFdguTnmcfKATtBJb8IckMdeMOJS46wouAaL7krukdRvCth17+
UcgYn1Dzu3WUQGfIelLVidnhodr5/CA27j4L6qNWlvWxiQ30Qalz4b2qnVFE7Q0QuvYmMPZWwESk
K2zv8BOgGaJbn9sUESqUH8hGOBBxRSc8bbjPTo6NzpL7bG7Ey8ZWlZvTzosutV0BR0j7S1hIU3Ct
1zyd3LPHsxBvAdkP2p3B7BQZKn7AUmXpiQe2ffOdPEYjZaFDURcpYJ9DCghj9J8DEjCXmqZdV4od
fuiR8TCUAC2Q6cwVBKLTO/KvNoP1jcOmkNQCul+ydJVxoEOBUpAwlO+5fWFo2blmGLzI2htLMuHz
/i4r06M1PJPvuCgr6j0BSwsai8fiSY6aReG31cj0cTVohLhI0dqASQyCp7ymCFHcGs8GDL0VZpBN
NIWXsrROJKVwQ2QoXIA7ZkxhmmDr+hhg4QlGI58P1eyOf5qv1Kwetyb6NIIruCDHirYKjlXPGq5u
k5Dpyp5zwIsYOSU6GuOpZTO6gJtDfZrRUfO6dN1pMFFVD7uONkAKzu3eQOkr8A869sOYhPfWvE+o
2byL+hOyx+u8KyT+Jl2GXvnQT7TuLP8NjTTPHZpyMXHtJAVux3A8oLHniele4oaVVLaIiL4Qi3ZM
v5zMLVAF0ogf7evclGuKmo2qxpg4rJMNiFjAj1a7i4caV9IId9NwoxsXjAQ+uahY9VZ21R2h7AGz
qTWZhSnYmlWd+y/c+OkuJfoBSma+HUonOqlJhqNkbPZhKyBAyzYp/ad7GzpQ2U+LosqLfSfQkxrJ
qD+YNQ1iQpT0zklJmg/LtdyJtYb/mRQ6PbTQeOiIbd36kCFxJ0eUbLcSEUIjdKTs8okEnNshcmGa
G4VJFjzJUON5iuWk3KETXpu2paeZ8cXQBl+6lqoc6oHbuZb+hUav0/vUDT4Lmj57sLVQ6ypvPAKR
ObEWIfDFEof+CBBJcjXkEEy2VuYKzAAa7DktW1qTQoPaupXZENjU+jC/q6PwO41tIqVrHo+MPIdt
HJTRLgvQK7k1nM526knZ8Lr86Edq+NioOXOZmFrX1A3aR6GPLckh4KpWk3uTovdCuGe98lLzUpUa
/QThF2e7KBjdVVNxztjOB3FS37SWhPrSn5VenP5uZHk4+JCi21r0d/NLiHRBjFeNus6zMFrR26s3
JcRCCMEMsSkc8BMFDvSVoHjScrpkOOwCmPBZsDSr+tVPInOd1q6/7uO4oX2ax+D5sotW6F9Bo/+U
fa3TeHSUXdIpyTMKgWYxaMp4mobe2pColWzpF+jYO3dqlt4qhT+uy1G/TjrpWbWBi2lSQQL4vpSt
NgCfADRxs0PnDm3w5e6I7p7M2ps4gX2/KFQzWBYA3bdlDz6z9x0QJ6Pi3Sahxh/1yC6QAncZWdqu
De3+MKmEFzt9fttFhKDVRXDUpZ3f1KI1yfTa3hHge/1STUDTmsBRA7LFdd09dLXznRvutDN0YpNG
w2j3joOMdGAmsEn9bg/cg8tNJU9KYGlOlEFfdx6Gm5LG9qZzHX/XeOlbjM9iH1pOsklrpgpFZrr3
TglqO53uQme46bOYsPSSwoTcBhgGdfPmTRj+E8t0Nz1mQzlsBOACEM+GqYbMcVhGPQUKW6duY8o5
+aSPWHjtR8DpNY5FpLuU7mOMkyAEoQHVVZQ23NtpII2rVdxdbDa7cCoPVgOF8uDUp5YadR16ATo5
shbgvJ1U1KQnZ2y/Yz1imzSGDBQ6/+iDKTzO/yszumHjmNPJJHBcN7Azq1Z7b5aDT6yGpy/1xhFH
3chuDFTl9PPRS4sSrqNZuZQOTX4iNRRvOrIplMOMm003edWo7I9DMLxHNB30YoRVltAMgOz2ZbPv
CP3NIPyLTqyGKgMkCTK9ZUCIcK901z2jV0aeCciDW9E6+q0iutcQxo8Z6tQ4E5ZFl/oybV2sUjlX
ZObEO89qn/2y31sTm4BU6M/cQNnKCPpvDPQvbRM6C4IJlcWkUgYaZGFG4Jtg5UPG1qHW124FfUoj
FKMs6vehEw9NBaleoqaCnDzaUV/aGEzXjpYfAPndO4F/H4TJxpXEHARXL4QAHBW91MjgSQ4IOmzO
ZG1TuBTQdssPJ4YpWYuwOaSVv4dNhi3PclESe+cwFDeZAJJP1tPGFbK9HWBlBBPa4OOXcT2Anwqu
AV/tbj1L95fYpWDNEjAa94bLyVB3ttHiKUll3f+BBIxuHmZ1tSQVaDSea9e5+oHxEtVdxEO6sddT
RL+xT21zgzscKA4dY0WnthL5x0AyBnEUwBlKmsIbgPRbLXbFhvwFrvg2CFjtPX5tQKsveRad+wLJ
gA25MXwnwjpXMXVRQvTbQlNrKmtf3ZVEq0CrC3bIM0zmcfHKLZb+YHsMr5VX9WqrqJ7GvNj07nSp
iNAaI8z0xA9Y/rQpoektBqWhfU0oCFJrkzcv0uPYIKeHaCukO3cfNfZDHCMFrWznXAiA04w5CHdM
GvaH7s4pMhzZaiu1D9Nb0BerwgnwoQSvna7hOSitcyKKe3YkD1VIVk8xvqIjOii+CVbLy6udp/tf
DYaqUghn4U3aqxvmtw41zibz9z7ZPdQOtMLByzV84ykRwbF7GMYImzVZWcXQX51JZYIDM7bLxzsx
hNS39rr11We99Uo23ZCwCLDJzaBZxVQBSURXAnCys2hLPd8MKr+4NRn6RdV0b4dZuW0Ti+oogy+a
buSaPMf4umiE0+Cr0MYfW5qSNF29Fd2IjY+Wo0ruKeLZK+5TpIpDdieMaTXn7caKd4MJkUAOnCcg
+E9TaeCX7K+WdANMAep0l1BILKjnoJSuDCPaw0vZzwHlPITLiEW/7u9Eqv4Kd0cKRSeFhgRhioyR
kmca6Fe9znZdUB7nt3ST5ifhxUrGHiqs8cBZHm/ZabGMuOoPO8Uz9duyRuQu89ErFI5JqnwlSfpd
+atIHlKVhnuIiHtdWicYO0u/WH4GrrpWiLX7JuEn9d9dTWxBga9xl18rosIHAMcOZJG6/HGM7KQr
QEiIXHem6forlZc8+8CnmSO0GzX2CMjFVBfJP0w33llTtZuKZBWM8dkCJjEHEYeJjPWerpNinsOB
cMXHkTbsHAbf9VSMLZkxOtTrzACzEvFCNDU/49j8hCPpyx2uuqo+dBYNyJXiKcfBIVna6K9zWLpv
u9+Oh2tB7YtD6o/b+Xgsj3xurgjLip9UvMFTYNxK4570BrQyA1lpDiGYaJMP/OsfyNggrBvnRjU5
eQNOumtVG/gPORIdrXj8Cf/lQmOF1hS57SNfQ+D01/mDt/EFH/oqydSdpgZ4X3p5Skb5R2WsCpGc
fFf7sMHky7CQJ71+M0xOojxn8oznJKlg1VoRA4vZPeFA5LvGmO112HFusvVG+6aQPvuRVGc/1a+A
wQlZZb9nRvdsVH5y6V1JDXHumF2qMIwWDZ5RJwSUS/qQZtE8kr/SivwvXV9VVf0F+P9U1Cyp8nri
3D85tE80y/jUVeXLdx3OxQTNptp3arPRybWGZkbnow6ey7HfsBU8NiNHK+zopR4+YkW6BCduyv7J
Cl7lGULUx7yXGFF5MuUL1o9f6Rsl0c7yvAUN7zt/131lfGfeXv6IPMa6UB+qqiNmwv9ilgb+bzfA
65nziuXlMJ9ghD03Qk3XPb87YVekDe3j/BfkyX0MtL/lp5ovrTQqPoecMI7OOoVcuQP/TZb75XLW
oLceIl3ZQnrCW+WOB8WdtrNVSF4ihd8f/CbZNpQ8QZNuRrLKh/BZ67HFSXfqmDQni2SxEm/mkAfX
VOArbHM+dUM1WJdiJ11ScSq+7OYs3VAQdMl4AuXvtj9lGTxGMak4NeGGsLVgyuDRkmaW2OG0/ukc
u+SrYklaU4VyeVnHvG3u4daaS7Fq+oqPpXufXtsdLWmCn0zbWQWmcddnFjQXxdu0kXmpdXE/mUzF
g+ASehnALrhKDJZlWyXhOM2LqELWM7RvSjaBI9VgMgAbylZtH8LKCYuT3rAnCRD5sdlPhgcRIO2p
fFxyns6+2GL+dZsMzXttQBeM09Jfl4bqXzgnzR4s9P2YwlseMCcGo5xi3SEJrXAe+yPAHAn702yg
8CCcMmvCnJ7wQIt7u9szW8dAxQqBIQ5cSOrc60qw0zOOzO1J2RKFUtwA26eCSpdJbmgPVU/H1bDA
rU2kFxc0H092VH/SWinPqJCCfYOEo3OqV8pmghiIHlqWADxN0tWTwrIxGsckXimE69Z5fPLIN3IG
G5B1YN6whRsXGiMUE92xryecuUCOJts6ZmKTYSP/GB2IaiN7byiz1Z6onLMjok0eGqssmk5j86YI
5XXQ1NeyKceVXRZ3jPZjbln27/2YfVg6NmVDDS6RC5m99mN/p1T+lQ5FsydHlU1toF9sviPM6yU4
opq+cwh/FvvUm685BWF8mGgTG1HDQNIkj5l7iPDAVVySCsgJTwlLIBkhoRwqFxPJJfjErfoW4oSi
bMKJ9+R7URZRp7C4OtFNGtM5mkghYzgDlK5aJ43xMbb3iRqpfE3FO21+iTYpNTCARb+4ONIuEjYx
CbvUdgMLO49qZqeTE/0EWbscG+/Ga5IXTwm1A8zdgIzabkJ+VLxNCAcXQo3VlTN0q461LIc5sSCg
krzHD2hb58DI80OXrYUgZNTq/ZXJekaMkaKuJr2uzqQR4/SOIFqlFHF4LXsfuJjyFBbkw+UTLPy0
YzwOYh6WvYdsvGIzCF17w5pkarWx6a0I5pBbrlDd8WwOujNkthDkf4zq24w5WchAKgv4juNMJ/pl
7EY8e+FFzbmDuIkRfjz3Sb101YwwzQ6egVYE0abRWIer6LYPKlvKjz5977OWDSaPKEgSEbNmaYt1
CIeEvMdzxE1FdbatYqrzornRcqaODJthoA0HsLWXKCoOdd8AEstZBINV4zVfgUvoYo0KhHkSGjtl
F1H+rLv21owbUoi0y+jXX2gdJiqe7vstt9RXq8KE19PqzTI3QwhDbk9b/ZiiI9Sh+KgDGvmmG9Iv
G7VD2dTPEzUROVLFNN0NaUixwbUBTfwYBsnWZkVYOCLeW5FaMuYAg99Wj3YXs9GqvG3VQlHRRfnQ
RWQrYwKBA1UHIYwSAgoG+jCc6/aGkNd+URQeCLJYegPXZFSfGosUkpiWZk+XQO74UOtMGAEWZAI2
y1AVVMAh7GMbie9S6MCn2GsStVNrO5q6TCZrGkRObxtbB3jH5KHrCAvtQzTNwCiihafRATVVSV8Q
GdIs9L3uCKcBPTwP6y59hI8UrXrvSeg83uuhBNWsiyUSm9vMGx7wX62SZFBWFrH0sLkAfnrUZQS+
yfOcLSIbTUZ0jvXhrgf5xmidvYlu0D0ON1nBhKLIgq9GQfMWuNZLRq1WyjlvCpzRdtxvLRcUNgGV
bqT0xObEqYb4qP80yVgMHe/L0xV2/CSeWPXQLtuA9VViECgyfKw2MZHOmM4T/c7SCEUz3WnNjoqz
ERZfPXDadaM+JTkyk9q5ibSYAQ40P0Bb9tb23R1fK2uOpjFOA2wfeeLR9Y1vJSFJNhCPCrdhlo/l
tk/cV8GOl6mf+tB34w1G0wI3mwE0MPnMsTtsKu8b1MidGzkvlk65rKjkeDkVXlXm+4y62gVRWwVZ
SlCVE0Nbaaodobw6lQkFvwNnaTVWA1ymjCdLFF4G07+NW1ta1Z7KxngLWkBHpWETaJb6N75JnaTb
9kEdJm8rHzVJUZ9KB7yYiM1vO/5EOPQVtJ2yAID8JiJZ6gsFBHCaHAlsvniRnhzh1+wQqdziAGFN
BZy36JjgsmG1dllFQVBw/y24BEZ2TGrf1JsQErpVtc7CTrQXCIJA8dmBEK+zyAwq/EaTNEFSOgn4
UFz1nuVPYXuuvFtm5cGw6Dah79HKpv+AcC4tmZFE65gPGhIDt57ClqFa1t/mxBzr5fhqtz7TdVrz
Oyf/CSOyV/NdOig/mhROzO7ZyAKJ4fncU7zCnc6TSqBcmwkCdX8fh+LQofyRjI9qtocbyPNkZQJs
5xITlQkM9KMM9lUU/sjCWZaAE9sjP0vZ9xjs/ICx8HpgyH2GraEPY8geF8/9dNLC7FAM/q4o9r5W
voUz5EASahw4DyaENt3KFn0dvswkCOnibQfwFSFgIvBhi96VYXn1Xr6dyD22ySUhcB0hhey9DER4
i6rz74iyQK6Rflq191D5iEtG503WrhLREabBnpHRlmZ6QB8p/fz/ruJh6jZG2t0y1aJidt099NN9
rhuwJnLicdXiMSeYh1Erhzs41ZPsYrKbpKgL9Cuyg0vDHYy7gmcB3e/EGC40MPnbivRi7ypt9ApW
40XrimODPbZDiCDPPH2fsQUbzj2H25pd949diuMkkLOk/HJz2xO2NNM0HGzZBFC+DRHPBGnVnoEk
rcdmPmwfu0R8evyENIdPGtpI9z1Q8k/CRq8xlAELYkJLnCDLOSwClcnTIlaQD3XF4ywCgerzbfTN
O7tZN9Z/6pCfsieaWFN6W8fRcwMjQm94HCPKM+xbbwKkF04fSek/SO/0/M4cv0bzm7vuYT7gGcjR
wLYl6TFbTJl7mfkGnYwc7WKxtUOoBzlF83w4buQ+lQhYZgpLbAJ7n18e7RUpud9d5GQLj2ufRlO+
J4sFtQ+numQdYxvB2JN7mzC+s5GSojyMV7nNUzTjk/jtA3cW9qSNk+J/l+V2JikE8orGdEFkafZp
xqTZmzuUq2yPcv9bXl9OGl2TqiHdwl3LnTSCpR95aeeaOOGHX/d3Vnrbx+mbfNH32ULp5bevr4Dj
iUD/7IvmZ4I2UjT9tbG1g1+0u1FSMkI8/lXpPRU+XSR+qErY6/mJujNRa8zb6Hl/Q7odQpPiYKX9
lg4GAJuvoMq+yZGiM5EnTy75ZQFUr4W81axe0LYLLpagH26QgVpG15Cs+IUl965mA4HXVXgeZ1fa
SXL3rPfsguY9Vchks5jOvtX8zPvIQvYUOmGv1KG6nfsgc6Mi1Iv7IiXMVOWv2XQig8LwP/bXMEDN
1a1zcC5zb6KN+M01m6DYDG+pW9byM7bOZ5WKD7lHnT+LIeFcgdQI8q3180NA3lq9aLCPWzdCPpk0
eYlWCb8tp3PZxP1WqcjflWerzNkzytXMiciaG6yzrYhfLwyeuLFCgSRT3qTc7zVlyMLynN1YKXgT
JMehiV8t4vD6TLlvIg+0CHPyhJ2VVnC76YL9BcS4m1LGxgvlfcq/iVa7zp+tJmc8V0jo7ryVVfPt
5xzd/DfzOfL14GYA3AX3TX4tw08ur7OWhAea6gvbpxnXyE3gwBMLeQedef1stvAc5DVCOABtgyQ5
Bq25dnPkA76uznvPH9SOOxGru8Ef9pELSFt+qbVdP8wb6UQo94PS03ThmzEId3P9+nlM+uv8TYxm
8Db457nBpQZsRZlec18rrOH9Uf5UWZNT0Cfq0zC81+icfp1yeYYrVyqVAfFGnHKPwHo//paXjOwb
hFq1IxbqKDegjsm/kv8gxdqaOO19oUCGUEt28mX74wyfk3xizqepRAPTZ8NRmMqXfEL3zbTq7+xc
uWmJ/umIQCEv5uo5nIqUbohav/1qasF9W2Q1h0GowKl3zY1nh0SFvPqmvDwC9Trh5ZAYVTZZX3Tc
edE2dkIwwxzHl3osvkPuCEd7RWz3XNzJPXwS+U80MN5i895R7F1ZESvqc9zycp1PcAtin82wvcOQ
vM3k/aLo6TEcrHVW8sXM37jgoakXMPe06sYCv51ziHRRHNP8nFs4bCqwGYRcDmMPqNIotrrGL5Ld
hvnXNyR6oKq/kc+aqQfjknrhdaY3pVVNlLax103lgnVuOVOk/vu5hfP3mqgu2Gwim7n/7Yq2dDoe
lbj4xD3xmfUb+ViQ61s20uALGtptSUK4+wQkdOL0Ru2n43dPBQBVEkf87/xmBgeNXn/D3G2lsqbL
hhhP0oOHY1iu9WLornXjsizwa8P4OQ77s8lyHSZbMSUEn7Dcz7SbucqQHQ4jXlcNnQ1NVR5APpx9
N7yYSfAk5aMxUv+Q/xQHJE5pPxr9+IFGlfkPtQ4OV6nfHkM25mZ6Emn+Hn1CqrqV2hpSL8/Sh1ry
n1R8H9lTvk/IcXT2KVJtXtEQdcKHiCmxYmTvKkiFZYDfLUWilKDcAC/kfxgInCeOA4fLqWBszEJ4
nhqxhhO291N8LK7yD4ZsHSf974ZWQ9LgTI3Wgo5f6zc3kjUgDdfrcFqWw4sSrFuP5MDMYWbhMThY
QTxhcK0fnExeRX3zZvqhx4WD3hnHx8ZLx9eEmSJFJYI1z0hWubALtFlim6M8LJPoky4jlQF39cpt
YROOqXcs85PUXbPLTUZRseiNS55K71bgL8OGKXDuDA+zeIVFn9bskPzkHQKdWeihGv1Dlzh0g/D+
aAnQVzZtrmzK09+oe7Z1Jg9TZkGkyBugC0Xy3DbRTn67Ulg7ux87v3mwGmvvoKPIQoJJWgLvVpqr
isUvmwP5YeVaJrAKYI/dRMyqX8Ly1TCqc9URVFyPjxOl7lK3X2c5LQTkHRkUNNSk0oC+hMSLbvXa
IZ8nHl8UM7qV+n+Oj9lHYC4zy7GW9YicU6ro1DFIV0U/9Py/9gJ/A8SfnRBHYL8M0rczC7yKzjp4
3QQpm/PhNfGnl2tbIU37vvTqxH3+EHcX3Ua1BWyB8pqyYipesrRYz7HPpHdxZDhPiH8lEQWlb600
LwNy25wdXDX7YIQg7gLoWx+mh1A0X0qHzm/2e8iZfq7HPCESRCspCfKolKTxpbTver0+qo61J6Tl
OP9yaYxSkOZTo44kfLswBuTMx2RjFJGGqmpStBagiTGa9o6wj31d1iFCebj2PcNKqtoJ2Xd+qleV
pb/FUvohpnNZRMbSFzF7kPQ9QfenN6+KtcmcG0VW3lZ+ns1YUibWWKh4BPshVMMrU3FehOQuKtpS
qAbnPj5YtvaVRQjzjPht4NMzNyTZjLlOTVyKPOWOFFwUfkIwIeoafWcCl6JDS3dB4UruCuexkxZa
DzZERKOcCTSzBI5rtuGCcdsMcXwaU0S0MJPZqwP7QXQuVi7BGNLa/GN1cH0LDM5av8hJUJmdVF1d
IDisvVuc1xvGnslCd/L3WhXIh6Q+x4peW7A7uGWSHykforeOLOX89y487d+4BU14OtiiDQ8crvOb
V9SuRxqTLQSDWaQXMsPlqCkHgdARZO89eqjNl8wI6buFITJeffX3B2D/1ZpteGCrbUe1VKyy1m8m
adjMYaLWjZQi+QhWoJvl0UErvdvZgIAEO14otbeR/o3CRkRKxM6ZwFZvyX3kLxyZXCIN1URCTzp1
fkxC5VgxFSQCftklKOnQEO0Mi6UhIeq1UrJDbra30oahKpOg+UhjunLUFXfkbdSi43RogYL/4mkt
DSkiwZEoE8WN0jroo/dEazNBLO08Us+jTWG0MBsNelnlpYippOWs7kkYI7nr3bokQl2aNTNXExo7
E+bvxq+R1rsVcy0YJYExkG7n2s3KTDcBaXFSn15O6M6t6THyuO9seTgg/NmxKqe/P/f/xpsKqgV5
FhJPuA6/U0gcS6G3ZCVY8Jj1Whn7zJRgJNp5xU/OiHkZafnm799R0/+6AHkYv3UuOUu1/8JyIPxN
cURLDyvxm01tQGNpuQsSkxRhrw1/Qt+8D0aCAjHjx2g24Trp9fT+9wfxV6gCH5UP5rACao71O1RB
h2SWVZraQ9ojYdsriC3BdVOt8Lnc/P07af/mrVCQGgR3cYI90DR/driGSE9C6DNEhg8B8U20VkvF
koMEf2P2KqNYp6P+QskIKBesXJlSubnrILdOFjLhBQJ0PKj/CCb461G5HBWfHQMhPvHfuQR2NKbk
PBFJUKnVneqh6u7UZ9QFxj9YfP/N++gmfn9gUIghcPv++dOTu+dFtgojlDzHE20/+tS2K7BNISL/
hxP9V184gBkVayGkPgg35m9WYkSofuTWgA0JE1q1WfUywuldZrKSyHP/Bhe2STRx9B3yRLbdlrF7
dPn7Q/ir258j0IAluQaf13Z+w7HQp+pwOaNFCdLoLhcVJ9R7iyLZioNopfk/HTDoha6o/3SWtb8W
dbyzYbumipUav/dvp9lLRFKKqkYFU4beChVTt9BMhVtMFTeV9l6xsmJ681xiZxld2z4hubIKkDrG
+RT8j6hY2+/i9iP7Fv87oFjSHP8PUKxt/ZEDxrp+p//noa1/A2PJf/9fYCzvX6htNM2DNWGBGJF4
nP5bNP/3PxTL+ZfNteF4fEU8al2Pq/e/wVjOv1SX6SeXDfSOXzyt/wJjGca/eDwZLuAZb6YMmf8j
MJb+52evaYMD0E1dVR0D4RmxOH++HZPBtVM9L62VU2JT7i32p2OOx6rK3a1uPOJj//GqLlzXg/Oj
2N5XbPXkSAMG/MM5PP/in/wRR6jJFf0PWBTYXKYLD8WRdYcJo+u3ksPrgXGbXQFv3qkD0uSGaJuG
THv9bB355FF1nYuqmxXey0plMfiVWKk6U6gyS7eCURoJHlC///6g9N9u3/mgXL6BGWThWDPT7w/U
BHNy7IyIhnDd9sNS6USxj0mmQHwGVM5Ox6UOPmrrtx9jSGrIpJJVCp66ARwKMzFjooIimHHoVB5F
2AXwo7+TyCY/MAw2me45RJzYZFqOTDrhj2sWUEodAqMSq/lWtEeJA1uZ49Cs//5T/V7d8amIruaZ
ZDGYcWCRyEviD58qU8IwRzHN6LWFgB/aGglmppMcRuaTNY75tV9nm0IlXhifn3nxM5qnf38IDEx/
/76p7QzPcODUq5DjmIr/+SC8gQRHiAh0s5SbRqujVRkz0G1bso3YC9BfpBMFYt69jX0iLAfNhwZu
XdhxWreIC/GY17Z2R54H0S0p8N6GR/vGDLRzlozRxeXkL6tugFzb1/Y2Dte95tUfAmD7umwZNdOU
YrJbliHTlw51SFMrmGOm+0z2tnW7Td5BqW5dDCHXtujfIRL7TzRewo03jPUhaT4D4U23ZT9SSZZO
+eV4qIwD80tDErZ0Y1HcGTpITDerEUumSLQTw35uE/XBZGJ47VA7pKkxvfTUrvDAIMj3053DQnKc
MsLB+hKkMYLuQAbbOA9pJc9FW6Ynk9BUgjTbdhF7QfPSu+iOCwHPgskXwQ9QwXdYcUeKtdbDQDhV
TFh14y0Nix8hCu+cFqa468uRAke+7uKUwJtrv7tB3G9GTZgvnHcar27xZJSeeRer9ef8cm0S5tg1
Q7dmztTuCEAm0cxMvLWhhNZ6yFPxqFO4HVH1dcjh+L9kchSXHndIPGDlEQy295DLLb4f/rCr745J
qaqHyh4/lHkb2aZ2sthwBIru38SN5+/UtRKW70oHKlZlhnLR6hh2vacMvD5l2Dzy6jGg8bfK1Ygg
9VG1H2kddSu17fRtrOT2Y1VX2bbQemfV9yirRs1rb3gOOpCt1XgfVGZ456f0q20S5rKy85/DAKE8
SU3qGj3K+C5fd1Mqd9oI3aMl4nMdtfW3H2dbpYWdB6ScBmI24VDNDGufY41dKZPRHFzDMF/dae9a
Rn1uyaNC5LAbyhZdkhdAg2da0IZ9vEG16arAEuzSEKvMQQbh4N80OlNGTxnTWrSJu/Za785X4R4Y
TbTi2yWGvtvGnTJusNERnWMwYQ1REZokTxDHorQboU4bg40E7hUKm6TSzkNDs5DVpF16LX6q5D9Z
Oq/lSJF2iz4REZD426qivJWXbghJ3YM3iUvg6c+i/3MzMWrNqEtVQH5m77XtsNmKzCwwZA+sT/BR
5ykOEHJpSJxmbessu69EIwwT2Sf9szJumc/SnBwCevHnyTe1wAu1X0aiz/MM8pVACNzgIYyqeby6
yjtpZjMdexI6V5Hi/u3apwFFYFCFzt0byRi0pIZiq9WrvdTDZ8+Ytwazg3xEzZuUGnElfpuirezW
ycB50zi1oiHvyo3ThCLobMEWyuE16POvHzZBjXsRYW/UHgj10dh3DZ4NulaPvz2yWfY95InV1Joo
ohv8YWaWPtj6MCGyyXAcwcXWQhIZXBtbfeJcEeFc7Yt8yaSQ/YH/rznOE8ozNl5fCrtiMHLL7kKj
atlT0SQZqRlu9Dj86nnk10U67qqwzndz4sEoiMFtxAssQCvB30atWLeWM9Lc1CZOF+2lN3BxN8ts
Qc+W9XfSA6eKOAbY0ePxoWncEDNYBKUl3mlCrQDCApxYfr2CB5dOBF9QQt/fkSb2xyWFHBWDhYUU
9nckUnZHw/g9aND/cwf1uohzZ581TI5su3pu3Z43S2S32QnV1TSrj9mdvnxc2D+jjRmpwT9RDdop
wcCQEVALUA+I9uQQflP4oBrSeevPRNRoXkKyY46ZARq7juqPNLFoG9YZUREi3Q/je2pLXATAOQHQ
uEQGDKhr46iVa6Bv00YrGp8ENGufovzaovCF68PzaVdMf/02ny9tUmzjQYbBrEhykeLeAe3d6+xp
l8evIPO1QB8jZGefKqdBi2CkT2Ohr5HAd/dxKXrxYBXbduzbW5nlB+IR8oM11lMwzk3N1LAjzKaK
yFBJgM0NKhcXrxm+25iX6owzjgcPrQeelP7SLvCJlAc2n7ef3c26fCQhQmTlourIEMivbWVtC58o
1FG0/prGZBmekuKSjT+OnPVn/9ZIm6w5rFyCrJvNZiVb56Uw0QCaCV4LbCSbMktfutb7S4bvK6Pu
786ZrliD+B0tqgFLsqmdelYl8R8z7Z8nYCe8xBr8N2FtdgMEsBiGBmPrOxuroErEMYmnJbrS39kF
j/A4ax7lYnZgdy+eMju+Wn1BLodkpJsvxUkqyJ+RHjGrE4xdh4tUmMSnFWW49rzUW80kuc6EsiCi
we/bd9lAgpvSTqX25Sh3vqDLjUkQZ4TBi2JLjm4lKaCIh+3NrPdiMtQxNsaNZebpJUM1sggDjkW6
eNHyWLsTWYR1OGsvA4wqsmRjtWoXT5+eHtWcjre+N6+lcO4WWoZraY5GYCGEQVkzknramWgOFZvc
StC9c30xPp4n8sAKZzt0/jOihfPQEXhDYjUvzja2g4lmq7Cj7GSX2FnyjsqyQRNfUt2ta9udgmL2
Mcb3gjzVNt5UGacPzL6YK4dwd8NCYaHwwsmQKz+enrGvwM52tOTU8F7pysLYqqwASAum+vd0Zhc+
ts1eanl1qmd3ByolveglUny/dR6Z0ptD3xHv7TeV3KemdQgt8RTpxWHSOaxsgXbG681NQgJ2A+Lq
qGnTQSBtPQgjGs4leHbp2zyA3UUrgTy5IWtkGqCujB4P4GvZmzx5/BpTjQf0J64EhBPBY8Z9NkaS
oEUhGNf6KxWVz2Ry7p2FOVImBBoPXnekkUDsLYpgHnzEinOGlSGKSCvS+5nZbaUObv2diqLYjATf
BlZa+me9IEqkTnlXQpz0q+hlcDeZrXGpg6kuk/jDZ+5bFQOXZ4qmN4yzxdVudgFkIQ3ijIf0ijGq
I+BT4ANuN0aJccur1Venc4NkzRgkeUtF0NUEk0bFaTZKSEcjdrBJVCN60qrHJjyypktA/BB+zWDT
n+51mapNbJloKaESHWuv32bW2J8XlsWduyU5+BbkmL5sdrK1jCecTuISJ+jscKE3uidel0+6CJGC
tP70Evo9TpXqwxzbBEdR+94X5G27fU5duuQ+jmC7EEqi4DaydWr7X4bbLK71vxlx6+hcnPM8oRNP
xtrl2+Grp0IsAIK551R/Fhfnv6Sy1rWFpPJ/ps95mWV02Moq67UsOE6Uw/7fS8aAMBkW1USd/TvM
I8KENlhhLpB9oGiF5fO/s6gomjchB7wmi4gU6x2e6tA23rtT15KQnddJvRNYWDAos0HUwisEx//y
sAFGMH2GLlf+qHkvLDUH+E3jBVKQuWJ2xi2gJT+VNNWqMCSRHf7Oxe2GwIt0V07aiDzCgoH4/07A
zNZvpQ0sHxSK6pS/Fva0DvUQPUg1P4nYu6OUxURsF0gPm3Qbai2Mcwx/uTN3gXA/dLYlnWUQH2s8
KdWf8okktQHTvWYi2x3bSxvbByvBDV572omRMmZOjJh61Wz97FaItATZsqSXYemUeHPGFv0m8yEG
u9m6cFkKaRoLCytNb1ZKZEgxs88yeLWzE3HMVocowzCbxZO3ycmkTEhjO2gR0BpZkTeFw3Cntelj
mO3z/2AHKMvicPrAwzRvJKg6reR5VzSfJUM/Us17b9P0TAbDthpWeU5bq8QU7RvvgklIC/4h+Lma
+i0avNR5iafwxWbDjizRu8ZZ1wXSH2eEBf3pH/vcqqD0X7tNoXUQ0OmvMpIEtsrmykFF1yRI5SLI
Dhu8g/+e9WlTZ0e4H7itquptzhVvfWwcIhEqXgjgPQghG+gULF3bv6nB1Y+miOS6ZXTQRnmA4vBU
6HwyjN7I85uNt86mACrSdItBhaoWq8t2HFn0adO/64RVobnKeU+XVdu/H5ghlV5L0zktf9pg8yRZ
kDYYf/qqC8tvN3R/yoTLJ2mwy42dh+iUT8NSYFGLKQhrPo1S/yinzAUbSxmVtFzY4JfJT8waeDkl
BH6LQHjlQ5o3UPCuX9fMNRZZ+bgih8tcrdmIEFjmMDGzxEzXab0WXf5i4EmhlON1CG5p8BX2uuqL
u8E6HzMc6K3e2NF4c08uesipRZa5+N//8fq7tKSEnCj7FUiArM8OWUy4D6f4f+RryhMzSiQXFZ0J
YeHWVF7LNvy14ZZtE419lAjx3OpD3XFnI5IjMRcJavX770enM+lqi31/5fuwqvBwEMAaac8c3USR
mNoJzTQqHEWXUOc6GEeUxEOm3VlemkEzD93WS/V43c0D2VJt+TNbmrz0BHJ7iqeAXwvufolMXG/a
97hu7UM26A9v0AfkJmdbeeFpGBQrK9vTAPOkd8D9xaW3BuKOkuxNG3lXxwgDZLGoeJNRe/LqnUHm
2ZWQH5q07OFW8dYZ6A0yS+NHVHUAZMHb9BJAml30GfF+5sNNXean1uzRSehyk08Fe7m2vhgolomx
zC30+PV8TphOrZDD4VnuCVGYDTLGSZYVOXduMtNIjERarJ1pnlapiXnv37Tm36OE1y/XflIUJxKz
j1KU2ZPWWg9UQ/gDU64SgS3pSl/tnYlYYO1HOum5U229JAhiPMj0g4qiJexgrq+WxhAAScJ2NnC3
aKr8rKEcNIMR+Pg1tyKMOc2We4b8ERgjPXSJcdTMtVbb+vpfNVygYnbDqXqwfKdezvFxiXY+VKF9
nVpnIsiNC83rcrIwiV8jhlfdlpx0wGzRXg1g32qXhC7fEaA+5aaMsckOY6lWMvWJi28O2E+yY1Rz
lopWBgxXjrras3gXB6ScX2YB+q7P2atZhbwZua6AK9mEWUOq4ef5lw7lV0DAe7mD/XTuJsUsW3rt
2Zb+0bKm+oZV8dzn8JlyyX0Y0/q0XrdU/w1Zl9xjrZvFVANgyieenLT386pzh9M/roGzVLt02yQi
kuKJW+3ifdIId0e32sDZ0wLRemRVlVYVIAMgAFkmm3/NpTR5gmtT5mwcH7ZYV5P21litFpSDFx5Q
1wAaMtM3tOY5VmhB5vyUxHC/zOHSefkhHXWxT2ox4FfRhhOHMeC9JTTUb2bj2OeewZtEZtzY5u/M
zPNrmc76JQt3Rk6ZBU5q2tqmtqoMx7tG3bxMhnKTrIpoWLLDiotXqXKvRbw80k83oFhaJLRztNdU
MpxBF2j0E9msr9rSEDuvIk/YLseQ03/apTLj0HT1bZkBn2l9nOlaBj6S+npEnZV6Z2TauDhtBgLE
D7GudCKoWAYCc7TqMDXirr5ANiFxdHlaRikuUjuTUK9DrybbDoromJk6cUHVLtcR6/nzuAMhtamw
ESJvjaDG6AgX51ae6qUvVUZe72pDMxDRYJjvZtRaFlM0MDk6/FV61KfY9Mszil00CJQsba2Ml3dy
QdA8LzSQ2iC4Sxb9dQ5Htf47TymoExwCQPlJGE7wdGwSmRDX0JfDLkl4FaiYPgggIXvWpXuiU49O
4Ril924yknssq4efTe7e63tWHkNZ8Ch1C4Y5UFyyWr9oEtnbLC9+iC5KhQLkLwjWUwiRCZYFKFRT
7MBJcJRjPN9opJrsCHtHPvsJqi4Bc9a9NUuidBp1NYHe3rBtxLhOPat71pvkvyFUmxTZLzBdEAV+
t3BdbM+FXIK7PMuoIgkNuU1mFT8XNTISR1k3/I9bVbJDH6uGyL+w6DdZL218N7q29byJH1xhl6ZK
YTTOECATmwxx+qvjZwd2XrdU6v6bPlkvqaQszcvHwmfd4vJZBNttEE15evcVoIA8E4dMaWevtJpd
3WjmRtdkAlxL+1Z2+qLG8kqW+db3WqChqber67pbesC3uPgoo+FXJa3iyZmKTQm6pgmpSqIOmU0y
RL8G0tdPh8V83OZ30XTNp1Z5n20c4ito02vvjeMjKewyYLxrrru8B8eAdueRWW/uzIWETz1+igzo
D3o6BXoymb+6nbBYl/YjdhL5brl7zYFSOXmQQWvYzoeo8RXiEKC3Lva/Hd64FocXaKxmOKX+uFTl
Dlahaj4BUQkDtx5OaikqMs/uycexj5GW/3BC1XSM6GyGlCTHIWlUMEha4t5XKJ4N/s2eFAerQaZM
/hxJobZK+SzxLXWRvkPEVmYfUHeE13pgaGdkabNtnPFNE47Y4o93oEAc3Iw1fZro7zLVD21rqUMX
Gc9WbE34WtvxSPYJ7fNNNt68gaY3bp0Ooz8hIEFZapCuTO874UqxFNYPu4/e7K6DpiAFL9119non
BajL4fTv99D9196qrMDs8RCZbnPRO7HvJwxTXq4jxupvpTQ5exVb9pm/trZAsbUdGhctfmjVHKIr
nej91d4b51NkqZb5nZYEsTD3UNDW4eAna3dwEeb07h0bDOXR4Jfr1DUP1WwjiVHOxtfNdOMY4zMe
yXAdWhZkOwN3kh/vc2FYm87reXERJNfJtFazDTDBRUTVdRUhlM3anIzowHTys82pL4GdXGKX+WjX
2Y/W9tPNNNQ2D6n6tRyYAxPP2O5A7fU81o3sUs4Kp0bchlRgYjh3QlE0Qf1MSTs/RIOrQN8YwxGr
hn6aQ56q7tiWt7TB0MV8NUis2UfSByBtpH7aSV/zb0Pqy81MqtTboJCR4MngSdbb+l3ZJaalsPF5
1V7/3CfhBf2p/JQSI0iBD5s2DQUQ86XXhsNoVyulbf59OcHIRPWLMwTOdPs6Rm50HEKqJGbMa2IX
9Tfcjv4u1Mo0GJcvnSwrAqJ87d2/72LGypCmlPmpGDBaDNQgB7MNvNpwv4ZB1EQKMNyWdTm/2kl0
0Rxn/AZCS38zT/2FhsS7VTbDp3q+zvYsfxR7DrPVvY9Us8aAFG15shtL3cK+atazTyJw6r82hlM9
80RAjZRTOylwkZ8J49VVJmLju9ez1xQX4h/PTE4AFYz/RkRzCD4JBfa7Y6Ij0Fu58mUy0uHoDCVS
ZGbyEwqfb9uMUf4NIR7vmclcNFG/OFbvP/waTOasWue3IxC0TSfiYi1jNyrt5kYpMYAm0tHKi8hM
Bq+2Svshe3X6ZNEKpvFTWmgBOJEQz44rbrWFlqokjuFCei2huBFKGj3p2hvoNGeDtUHfZdQ+u5l0
SqZk76Gbpdd4YECG/nrYiJlTOG4YI8qsKa64zeV1mUQyIJJ+kOrtcMR6sHYTTf8y9MLcqN6yziOD
oCivcaOn3Bao1z9tqFWzmxt/pK9/pD6uN+GM5TEz5ujYpAUaz6jD3D5Dp2lL+z0d82E/p+20bW3O
2SEzxque4b/NXP0HhDgpPcAM6Lt17ZJrsIvaSBo/GFkpGzTvM+3sMYB7ZvTTeBwGnASuTsAgmc7R
75TOR6XZ6j0suzvc9ymwUwmzrBXmq2Flai80GDlS1f//5YzDHUfxltxR4wHMyHh4LkPPCPIaV2If
pJ1kEdUx/q+R0opO65iWQeHvygEMjMk9pLVL7F7BAzbV8/xp8MZLi+31ki9fVc6sX+dk2MmkgqZH
6XpWNqQOj2FTwIo8fmVQZO2Vclzmj3w5NKE6JYmrVv++FGVpEvNMi1Y2y3+btU8G24N/3/v3j7n/
CIUwn0fTNLaay6fmUnzbWq9eYy+W97S33zBT9u+5HOqDBlFuMy9fVjxhwC1Z1MvLl12dvJU8i+99
f2ZIldwlFt2V7mfym00GBDskTsybI3WeNFS03OJySpufOnvVrMb9dWQOOEqbCnqvcCCOdCi3XtN8
pb1Z3KZyeqpTq0QJn770Uz08F9mw6RsY5sPkGIc88/Kneo6alUCt8uub40V3P5Ac6r1jsxz/6dLp
kJTNItg/MIJX6yHKH0pVECzy8E8KJAJ0NawJDDKdgXJOsfVs4HMz64JupOJtLEhHBD2H0r+/Gi1F
UGQzDY2xe2ZEtSMf2OFQ+m7l9I387t56S4o3U67Eo28mRhK5sv831ee1h6xpU9mkzCd9v7FLiC59
3rAK6Uk72nnpzK4qHT/pmzaZUrvaq02KKeiw3Y3fjABe7SF0d0tJ9mxlMTAZO4zoVcaXdJosurtY
39hDCx/ENdeOUiCnkivM61U4c+y7ECjXpVHuFa5rO3uepHFxp/FWed6Xy9L2Is95Xt/HOBOBlTFt
zHX/nZnrTTNxDU01pMK8rrZTBMNBe81y85FHWrQpJi/dsJYUJ+K7VsIABzJEwwsnIU4qS99Jq4cu
Y/hBRdKK1SmHR4ef7FKbKabd6et6wb/pUE2YI/41u2474dDbao5kGmmo3TSEz3Ux99wxxQsop6Bh
BdZaOmW3JNs+I698/mHFsB8SDXdW5F2NeDtpDZiHNGayn42BHFAdLmmrqpMol8fBWuV2bS+biSfB
W8E8Isvjre72BGJo1zHP9xTZFyu2d2alrTOG0ZrGuII6oLHiY2TlG9LNA+VawKKcLauqU9cNL3nZ
7+ZphviUb3tcCEUtz7PRHVovPWb+UPF0Fe9w1edV6jp02jUoqgU7Pw03zbJxphlfLUQAlfbUvvUJ
W+B35eQgn6yd3bq7KaLNL7ugjiE2UuqPc30QHlGsxrCVNcbOCkgE0Wxz627q1jxO7bWqHLZDJcme
WWQAqnfP8M33vR8uxPwX1WuMojV1a11m4m3KsgyTil88sLFwkcpbOGRUs+LU5c5nNoLp0P2P0UYr
Kiagarp10NsSj5i/3DmbsSAfzpo3yaTtQtldxaj/CE2sDSu6ZjI+Fn5PA6OtB5KShfSC5c/8FCqe
3Z0irlSD8m7E7IOpZi2nAXBOt1Meu+jyb4h+vPWqaxf2D8eIIeX8VnVxwD71y3n8FGbWvhqdS1os
Du/5wb7/wVR8Z43OjgwRctybrwwxqhN2b2UShPP0Fmf5uQJ4aVp4J7QbiRgHIYub8NtzM1tbXPgb
HoiIPFKMIDVqbASPLuOMENX2OLOxrOpXy6vXEqf3InZoix+zdO9Jahzk5OxtvTxGRnSXhR209ibL
w03HW+GBfy48xDu9TQa9c2xa5wl9zd6IWK11zPqN9lhjoJXu8MCXfqpyZlZ9oNruM0twMEOzOLYm
Bcow0wZEobMQv+cD4W1BbsCuJIAUsKT1B6bt1zimL/poPOxzn9KjWSxRK9Lus1Fi9PHUq9L2ZMji
csl/p778dOz4oyHTDyZqdhus5kzKKvu8J8QrO4zmQZQ657z4EMo/m36+Fx3As14PbBCQbGVZfwr3
J4FvAD9joyL06klGOe7nt4oGaEkNTpiztVslsFPKMfqyIEBO6scR9qPGTjsQBgy7YlbqrRxqneEc
J2q22AxH9tzanB996XziFYZUXfjksdhXZUXvDIXY5PeVvepifRsNqFEkRb1b4eVPG+dd2Nm2CrF4
VhTJvZL/hkB48PJH4blHZnvHWNskRvXUON2jLjM+cEGMtmufLW08FZKlm15sinq6mUN6nwFNA0Na
h0aG1oUxRentW7N6zRWeYM9sKBKKbc6vLWsLeopnPHrEAdLARsvUNj/lVX6ct3qXnttifECgQv9g
/VRx+ZzRHozdeDRk86bq4mM28j9V+2NYzV/bo/IUDifP/N1O4m0Y4nPTIvZuR8ai9SObuoeNlLHC
wmF55Eyzycyc/l142lfu/FdYUCNHZzAZfLIhaxKnWBVaxcICNwkPCyf1Pt1Kf620/ANfgEDreeUw
lmu312Kuquyc8Bc3UwdWnNixVgApGgqDszEq7p0cX8TM6akVztWBG9WX6ppPcotnf1OEzhPRl2cX
gB5uCVT5hB5p+XdqwQmtomLVFMNbayJPyXnE6i3ql+KY+uoZiymWNqt/NoY7/cVXbn3DysRfE4Ov
9sJuXulN+GUu/FDL+GAFhidgt3yeZqaCPrd2cfJtmGUUVGN+9xmQJ6K9WoIx1ZCOQUvGupPhjPSz
b6/M9/qcBMzCr3l281pMwwJWx8qSLN1SZ29RJvPAO+MNCvrRqqmxR5Z+0O1CsXOfFqL/LNSA/IJW
GOdpuQLZkwdjFBaMLtN9Xb55wwyGht8XoMjwAVlcrW2QEon5x9AQYrl2FeCBMddWNkBDEd2e6MlH
YvWnrjbQu1QgyyImaSPd1ZQz6oLm85vZ4t23jWcCJhLb2o22RR8YMsctbfc8LpKnmJD2LhrABaSX
otJAJ0VpBJcfOUk/Il9Q8t0deJBjzAsIuDum9R3BzCtqDNz5+DisZNz1MXABHFx0sbCeK2IBtJCP
0DR5b8phb/XZVUbh1WuX+jr9tiGxYqmpNqk3MP4yCShnUlo2ah9bF2zZs+HFL9xal17M9y6Z/3QT
LjdKAQ4yc9yE8FJQ3ZRoH5Kr6TP+rLuz6znwV1ABdyzLowkWWtsq9kt6ffBz97V1Crm4+vpdrCP+
Iq1hNUAAGtz6TEp0UMUZZ1yVrkNZPQ2s6um1dr1e/CkN+ATM5NmE+CunNSgZ/UMoXAgUSNuLWgUZ
qPeVkROfLgjSmTMxMo25Ton1McXijUPny9RQZI3FMokV7SZX6gbBIAY8YnVYKrCzDBfZ5Tfwfdva
3YCnYTqkoKlNEgVTLb0jQkJr1bU8DJBcLWlanwqa+T0zgXm1wz42siulnr0a1+NMgreDBLzuvFc2
quXedfzPrtlV+tTc0uFvl1NHQmc85Y7xoEg0AUE5WzvMHnn57IW6QWfBQTrB0qkGuC4gM59aN30g
LOWo24+yLVaiZD7tj9FJdu4xnpj9ETowxDocrwKGI99IR+Mzx2KnFbCkOQQFYhL0iPoHQO9NhXyM
5/q2lmg0UEynuyRmbER/+G7ZEr+XUvU6Nxq57RL3oFluIDET2xO6u+VoQvDNtuwpM/KUzaC2zmd2
dmWegiZv2OJCPzST9NPpYIznCklHpmkVIUblVczas5ZmIMRzl8VRdB+z+MhSHfmWK9kT1Mgh+u6n
YTq4KnD67iAGhDqE8XrSyyCvSYqCwcyo59aCju3oKfdRPq6zijUrJ+0Xloi1o8GIsKT4Y4Q+TKCz
M0qXme/crC0t8TajwoDnveZoyXc+1c0xBSFVUM9JySwr1oqP3jbCte8NlwIdEYCh/7gIx1XHcAai
6nmSHtWpXGRjb4NTfuQsLZ/pU7dlXlyxvNBb5/P3rItkA75mrYXZH8DHFV5+FiQICFVgtZ5CUkVO
QGQzYjInRXaG+KgguMvMefW0SARJRGA7nOyzbmpcgKEYNmaTfDktJVka60eJUWkYfRbCxW9os2Qi
CmsbZv4f4ehPOtOAvRt526nG12r0b7EJf9co40/XQ0QyzcbJZdi2ZToZtDL5xWDrr3G6YmvjQi0S
GhA81YA16RSq2vxTRsZZCUQSHTPL1oxg7+cHbtVm1cbWE5Nr5pc9bPfEmOsdD1c67Kq6ecap8epr
ZWcXNHjhpijUxWrrN+wk2JeyX6G1iFIwcBBGkHQbMQiKhB4QmtVDQ8nleTQhBysNpUBY2psWBeZm
7sZ92LenIWEZ48hlmCuRpvUiKzG9fYvRcUjYcjhMPBt1i2Ch71xTu2XcHk5HYR790MWnCRNpMOIh
0Obsx0JqCX58xD1YPfcNFTLUBsjytnfT1JvmQgmkSK/ZcRZ9RQqrkCdRIKv057UspgtE5q1ttM9T
ZG6NydkyXOlWVu7sFqZhzpIoqcIEDqg84UJ7qqmUi6haL3ZrN2q+tVb15PNhy2VmfjBMDqJZM7fL
c7mg3dnlUHRoEZNvWg86JK9HrlNQYo5sZ+ZK/U2db9BKP5ODlLBtnb1QXr5Bw79rqOHWGCq11RTZ
bzig2ae3I7Rog7ShoR6zddRztUfFW2sMO8toX62En9lFC7Gi07gHNGtD4lITsGcbTpWyMGn5FNYt
UG+48NZXx8CX1ddXjDNjaYr+IqCDUzAC1DDGF/BUOwBUz9FY/nha9tEVpliZcXExJG5Yk6nj3cnE
CwEPrwTFv/Eo3Sda+GGzGHPKd8xL+6KzTmk+7/wqPehMexFj+ZKGw62yT5hOi8G6QpKLGpBgsfSm
yuQaaztGQJ/sy4vG+h415+Z1OtFt2RpJ0q0AX4kiXb5qjtpKlw/D4cMe+18cd8VWtd6TGMyjg8Z9
NRs9/NiiYftULWkyxT2r5YuZuvQ/5UVNlsYtyagOBRaY5hl8sJ+u0Xvb5EDNFwzYZMsP1rNV5sdm
piSdZ+GsQ988WxXyDJEZNTlY+h+7eTftsr/mIPw29JT3vvEe7YA0tUerewgn69E0xC1PjLsZ4ofh
3ud489iY7DmE35v6V2Op2TZmCGuh+mAEiOSJrb3SjxTGB8YyPiN2f43e72h73dPsiZdCjHv9j2/n
UJhY/lrR86TFv0jbCQBgkuUNp2yef3z3DyDzF2hzb9mSfhG64Z9o2nMSHQcVwwukddDmiydpunpm
s7L6rD3/h0F6nTYwQhvZrCbXf7Gi6pw5BEZn7jt2xqvRJy9V7T3PThmIcjo0ZY8uulhcEEy8q5kK
RwbuWF46dKtzLAgCFExy51er5ny1p3vODjlxskMl9ZPmh09xPT7yTruyfn+NOkJ14mvtpkeBYCqL
sxNZTMhuGW0axY6Q7t0cN8EImUc6zbUuLrWKsFib9X92pFCqefcECRH9oa+fG6BZjh+e/Do+Ci0M
Iq9GAhTFX6V+mE3+hsxbiYJ438i9E371G5nptXHE6/Jeg5fZWKwzhT1uRg7Dgv6mR65K6CzM7fkt
UdxDWFU+6khem94/paS3hWZ5ceea36ZLNzCX5+m3sBVBZ3rzFw0mkvR32MKwfvXvwSY9g4TxUC/Z
hCBVsklAi16KDgV+Cgin7wOjxikNoCrTeYZ28MYZImbOdTD9uyHmI4uXR86izDU73Kc8g6aOW8Cf
np2pfJ3yHriS/dkPQLAcVqlx/DJKm6QSVuJOfrarkgFv8dR0DKScP7FNnSumGjFXWX91lvnQnIzj
LvqJh/DBYJ4NEj81QT4aJeLg6dHPHCuAlGiH9Sbe9+0n4u5dLCnB0uYJbPbDY5BCfHDQVuZRz5vP
OdKvTLaOBXwUwTNYr/fNUAloY+WniEc83tqb7s4fvAoqiTL5rb3kSQcjSJzJrRn7i1PVL3H02rXh
vbfcY19pp2bUxpX0vCt62V0vq1s965vSyE9YbSkmnOpSSqww+gzilIdf6rYPdyIJx8tOfubu+ii+
Rn19ttNvMgIOZWq/drP6KQSojiKZnuIOrWTVvDFZprnbLLrlIS7Zx89PXhO9ODZFjRbLNygvqMhs
WtLQIOwolWqtabBSYt/tkdbzTZ3dYqMofaWDg3XyOFccrbkmLkBA294Cj/xouvRqC0YR/8fReew2
jkRR9IsIFDO5FZWTJdmWZW+Itmwzx2L++jmc1QADdLctkVUv3HuuoPzwmUNnuj4s8oQKMumb7wyG
OB+Ls9fTbN0E9U1Xddg2uoEKCBFC6xZHi48064Dn+FCD1ALkXiO7w4c+BntRAeNocvsWCaaDmr9H
jvbJ6mNZW7CEkAADvshYtmf1meFj2M6jTAdbh8Ufq8qRJjb7jNOWPRzFWhW/A9ldRMY5A9w/4I9y
nG7ZR/pVok3AaxwCJJsqL2TCTNhA/pkz7mZRcBVNDn5Nly1LbpOVJZNvzQqXtda9MuVoFhLFzypm
O42/oEQ/mVRe4RI3EReb1sgYHormxa5xA8WSpESFdICEXeVSG+A1wGwllTuQl6pjzFDCKKEqwec+
I2FdtarQPg+WZyDcN2Pq6EKw32pqWdJqTXyLRh8tIdC5WzBu1qYGJ8TKcB4UUtVMKRl6UegjGEmL
a5WidC3tUHpPYVWcssO9iafPWSbSM1YNwnEThiDRE2JObF5CRXq9350EGkj2ATzaNTy2oGZJC+BS
U1jtqnL4NZt2z7aVyW2OC6I+22Z/muUFTMmVm951u4pEqyVbwO+h6V4ZeAFUa6De2TWIGaU5OWkG
pCvayJL2qK2ufoK/PyCEns4j2TCBqhdcaSzJc61Z2BLyWowtoby0qv5SNO4dcgoaeEW/975k9Hnw
Tamum0QlItkVO7386Kzhojn2khZ6ixrx0diMqBR1zJaq0aNaR3jBtHkxYJkiJCgC1QivIB2frkk3
0U3clq0KOBRVxDMJs3hd6Nl3JKhtnIrIGwq5ZRl2IUrysViOugU9NGKLBWwpxCSCcyitCXSK6otM
IGvWiJvhK9EiqizYg9D+btnCbQvEeTxVmsLwtflOqDg8bSj4nsuqW2n4nshzTA+9q19JIXJWlPBi
YybhErvzu+PnJ0gijx6ApBjwHeDtkzJ/c/nSMOzCxsHlFYbq1W7UrUWtzzed/RAmEfOTko8jGNWI
Gig+w6c/pbWPek86QylwkOBxwY0/DisxJG9Ahl+tkoQWPB6/altvXFc7Ncolb+UJFeYuA1QKkyjz
Qr8M1kW3T2uDUri0ybma6SAl78GQmLSKobJ27eY89LnNSD7R2OF31JcVyig0pWh+fSQ7kCDIl7M8
3fWRvbukYGe9cx1m1jXephXrI5z1GpVNWWdcWbExn+fOS+rqCEcrO2A7PtUrhe0867CEsnNRYDV6
UfvMWrau6SJo5I0yWYuMNFzCz4wlL44DrOmR7eIKeVA/0gw7jv+h1mxoSWccMo7XOO2wm3EWzqbG
hT7lZG5YV43FfoQeAhIaNAOIeC+yArqXpskT1oGRoJVEOdESrheO56Cuv6tAI0QPkWydKY/AtVgR
o20u/SjxDHEcoJdz7pgXp6zfzd7dRWxLEFCSz6BqHxYFsFmE7z2b/q7qf9FVY9MZl22i3wOkYZAv
STl8baacxIWOmV6ki1/mgZzmpxFwEgkU95j8wgXnHTx7JiVG1a8K9Cx6mu8VUe51pGCkff8Ys4ZW
d12QpjP8jjH1Ii+cQ0XSkDwgk+GAoMwpzcizx0BDxgOKF7VXSwyk2dvfZiKJeNMnQhka99ypxUtl
2m9Nb9yaejzPEsKK8N+hns88glAXWoNMGtsIssA4+ZyK8h/39YIpBgPsLKG3Be6CuoMsoGzpBjbx
TxViuKSvL8HQ30vCmzCjMIuJxrngnT6zVntUY/Iac1WSEr6VAVslpV47OrBQMWIzTVXjJ85iopGm
2gKPO2uOnEPb2Afk7As3eolbNDJ85nDnxoXiO9paj1NI/dqs+UFt3kwHpmS0lCPiLEfkF3v2yjCp
HkqUd7TAdHMoPeDEzv8dw1lG4pBNZ3QTQQSsrHC2U6ZraBGaAu+VUf7YEeut5qXohn5p59yV4eC8
jgYhwwPrk8zkw6UVYopFHW92NEuOsQy1lECbEtkVni5QuuVqNFiA6/3owtrJ1yhBUehlyosVuP/o
gYNVoJ+yDHcjICTDE9xWmpVvzSieLnQRJCyMyG9Kg/WSETa/fSW/Q/iwKw4KerJBrCmaNHA5xRyD
Fj1sm3jYqBmD5TDuDFCCbLBQ2jjNt5OhWVSVcu8WE5p6Ouxc5OZGBtlnJKlSk45hIRTNyZfXPC/Q
EuousGIxgE9InwrSElAt/qknL8yV2FKG4ia4Lil3E8lgWaOmYEEmvKFp75DmFooG08L32qFYD+0/
tUKYxN03P8TKRjN4v80y29umPGZ1c+qTOIFPN/MvA1TZM1aYUnNhTwDBy+6XQ9PT2npfEhEGKRe2
X6vcup6oBSFt7sPA5pgyEEQHhPOm8Hd3WfGvr6PfWMFxIHEvLadA/YqTbWZmXGNFvgGtMngFRN8F
GDirh2GMo4QXZirgoNhoHhEWheV7HXf/BONjla64zNVLnUIcQlOuAF2oFv7IbZEqOAW79oBY/W3k
FSIJw38qcUdqUg4Ol2N9oWC+mQzk3cHgfAemv2dsZi2zqvqkqdxXvnEXfVufBqjZ87Sx0oRJ57Gq
zXbl0jeRA5/8BRZbFiOirQ/+io4jvC2Ka2myhTZgmDCEJhu1ISdE8T87RXmEdusZrqRSU0/o5m51
Dl53sA5xbrLWVNZ6O/0wUZNLFK6q58hq7ct2W8TjMdfj11oxHE+27nGkc6Lc3jbGPCdJMaSLcT8l
4OQwQGOSauW6tvuTJr+SAKyaq6vXdBifDYSwPJpWtQ8dbCa6tbnmmRA96aQNLLGOvgr1kpA88vxE
XF+6KLzUtf5udfMgthNPmyQOzci5QG2gMjgr7Th6G5XoYoKATlT3rgWIHoNXLfLvOatBY4ruY+m+
tVOLNjxp2PcPF8Uvruy9NsxxV1a0YtP87kd3AFZXo5B3I0Ornv5hdHpGqs6/kLGcTJjI+K89zljZ
w8Uy2M2FDZemH1w0Avs49QlyTK1gX9bx0WfyiT3S/1Gz31K4hE/1hLkOaKcXWbrOx/g76pCCK/ED
h7/tdZqDPqL8tFokFCXqgL5DclWLO4qvS1fS0kqEzqDWVSiaNuNf9yLGDGDtHHXXFu0DAPHIWEX7
QEn+xlpxIwR6es39kShV0dMMp0IrF67hv6SZ9uh4+kqYX6kbrW2SPtQYz2g50zDruP2ZENsqG8LR
frEOVwvW6xFzTRoLo2YWlP8T+VfmcG0F6AFQytO6uHZO1uuKxNi/LCCQqEsQEuJ682J5kSjQtwAq
t6blvpA9dnOCma1WzmZ2+dmr5i7LSdEhDIlkcZkd+14njA7+PS6Jd13hKJvwQwGSey9F/kQ+czfH
KyP6rW8Pe0R3NnTLDoV79Rf1s1jefeap+Hbd8lumydoa28foMIcUPc8k98a7WVfvFVPePg6+hsa/
Gkq4NkpCUyqivGlMwid1516Z2b3tm12233w/TLYaTy0iOmkgnR4CPlJBKrB7IlurTkfb0askGowW
6rLmqE47EtFA9VqAgvWAjJndgL8oUuVNwT+84LPElkxltSo0QRT1eNVInUG6gidC/ygl+ZqDjlJv
Mo2t7h+ifvi2NWp/PV2Hsf+PvM4PZs/7ViWHlShPYK1czUI8mPyScGOJk9HExEeqpJ80VMHdfbDa
lWwpDcSLE+svlvB3BlrEpj4REPGYtEMQ4dRgM8z+KDI/upwbfqjfK4TDjSDLNYkOtvrQ8JDqLDSi
Wlurdr4VjvUskN3q2vidN9XRBxlHjYw+0WKg4PzJrHmATfsz7J1FYeYMNuGfzZVcDKsctkpoH1MS
aWNT7ISpv8w/XCXOau1A3tZ2WGwvCbGEWZUuoXl/aBNMQiZAl3HAOKEApjMJ7FyoXdR6yDXucH9j
723giKBi2Wut8WtA9Jd2/QRkuFMz99pSSoJ4eFNHZ1+bBLQ7BaXNmNBiIN0DescJL0F5A7v+BMHv
UQ+fI7mMQrYJJl0jFj94UPSHXvHTO5gaEpXnUgcXN/spXwum8/4n7CoXjjLpTM4o3yHBn6pgRNs6
IQ0o0VvMAzUrQSeeQIUeZbfhvDu3VsZnza4RNhRGB+XNGch5tyqkIbVUeCVHUrtZW7hZv+1xnWA8
+pE1YVQNoI46MA8uKUTRmexJfmqEgKwGiotf4xvQm+wtUM0/B75hL9qNKpN/RD2wEhPk96JxfQmw
gPuO/lUKjlzVjX700Ma65EbbwhgOhGy8S6ke4onFOqznzuAMY+bZZj5gQPXFDMc/02FX5Q/8OtnZ
DsUnM5GL0Se4fuuTorOmHvz3msdjqsOHVk3mopb+KUB+gLOPo3i8mZFzT0BLM7MQqKwG+zu2zOBg
N9h4yWHCS8qtjv98oWavhl08INO3i8lxSESq+p8nHQ4ERkN5K/3pl/L15PQklv//+wTpuyt5eRMr
ryk46xRwtLqkN5TbIfzIRrdeljbzoCwTe5y7Bd06k+C57kx9jaTRemQMYVheVFkUTXW0tSqFbAXj
zxo+3FnMhiqLgwXkQwg+rYAT4YWG+FeyDrDKnHecCR7Bhy7le77R2+51cKtHJE3AfzFBfCRWnxwc
6a0PUXzAJprQ7tlB/uUr2iLrsjWwOAarUTFucHcPC5YNzB3H/yfoo0KZr0XDv8LmKAKKGkzn3hkz
j2lSRxJPc2moAQy/OmYaaiMQM16YU3rp2cB0mTNMieO7GNgzW5V9KpLh7GJUEcqjd/qKN2pWE5gd
+XjaYpqCdwUbMM626U9T1bMsaWAZI/VoaahIweVHfuUpMsRtlLFj1mY5XMh+YrAvMm+waszziBLA
WWT7H6M5vPo9XRsqqq+OFl21ccQxTVzEjf/NYn5Ra8HHhLwWBDKU5+HdxqhKAgFDb6GEL0Zj3ef3
fxgmA6s0cxNhhzGKzfybtZA3qRVIRTPCVFk5H2p+Jh+Xj7rFeNWiwMPFSMhCPGVHe4odojbZhxIA
5EZxv5ply/EAtbBjhQH0cqv3OD18sMsb+dR6smDjBEvHTN5TgT3wUesHdwLtPstzW5Cz04TBNOc9
gW7yNcYW23LCcRjbqR8KaqCRAzuzmAwUtFFujJygKBhVU1qOKogws2T8OL9YCboi45QX/M1u/NG7
jEdHifHfraYzeLptj4+m49sljIMLWAPhwFtXTB9xVr4XYNgWLUYgRPMd8Y88itmQo5wmhMPOtJsr
9bWI2LpmiH+91tQYEfbRpi2VD9x3W0NUCPurv9hV/xoe1tKJ77lqPcZ5vctkCgNfgzBdfTdMeRtj
ojeicx2garbLdxWCq3uaGu2G2/sJgoa9fl8TngIxUMdY1lbUyVEDZmBKf2CuJSAxdIZe8oX1xI1Y
sZsY2zMT1EvmM18tEptWUUVPXFi/TZd9MYzcGclwUA1aXdcpdvT/ZMDn35bAGCmDt9G17kTber3i
PJuCOnBCd5K43AnUE95gKTe7YAs9hFcNiL7tS84mE0NZi4FezQ+o/bgajXU+IHQ11PzDzP3v1s3X
gbu3guAzDOwTBGXY0VB3UDfFZ8NmrJiOaMexSRGJpO1VM+TAjjqUBEBCIoC4pslyRrxPTYQzC6qU
OYbLMJ1YKV16wI+81PG3TNql08J/GrjdADpiemfqhl6CYYs5FqciqN/L1n3KtqXbFJ9OhqzCRWLX
kMyt6wwcHRSfqdof7dp4xpHxIaz8GOG6JTm7WUzz/NsqeF3GmqgXYg+8omZF07urunWe9Sh/+Pk3
WU3GkRAtGV1l9gfjDQJqt46bsmXuO6wKq2IfXIBuwK/3MQC0IRjSIjPIUTLOJEmGb6Hq19ysZ4Y1
e5qQU8ClXVNjfCk9hPLMz3dx2hBMZOH58tkJMM2SixJqqefjPuMPybJ+jlLc6l57z9RfoyAGK2le
0rL7MWkAluTK/pBftjNYi88rUF9WX3TT/QKcMM/TKxgXNFF2m3B4N8yJ0AmmzhXyPWMkvX1aVvJg
1BNnKKo7vGGYCs2Fwk8EO+qap9qXX5Fdonf/Ipo2oWEccDRCfeepdx1jgbYs9eSDplk5I2YV2b6W
ZEBgybqi3ta8QcuO9aCvcbt4IrTqVc8QdQVs5kbOxp/hNK94HHaRYb7xj3+zL6SvNMSyRQeiI4HV
Qt1j/mbALhAKH80znWrCpM0XVvPkw3XGvzEm0p1EoeCMYgtrbdWAdI5eMqXrPKGzuCCQPDpaI2M5
HRL3IpP9jyvluRL2podWszBbTkgezogfeQz8P6w84/RPU+cBTrVV2LOiWxkfDE8I7G2qpZYouzzQ
uSHT6c+K/Xs1Ww3j6gO9EV+upX+6xmtr2tvJUjPA5/aAHcX6qV4R4/zziRdDfYZOo/fH3RwkzISu
mmbZS0nJSfpOBMk8baePCHVZ345HvVMtxvTV6JkyxWfMl9H69gN119HAS+xFb+41nRiikJvICtHl
VcqZ18xrIlX5CNiAeyGJb6CJEVclBVoirWFJB3SSx6utXkC6UypErB8x/R/tpH60anZ3imELH0dJ
jlliDTADxCNpZ10K7fQSpYqLhjDxUr/cx/GASlfleMihSXmZ6ZBSgHzB+JM1rkGf0MgsTtkpUL7I
yQWThauiT8mkawRO7XgbDoytLWH7KyWRrDJi/Asjos8A5YQSZF9pLk+2ryDDdPuMbwvMcwoJJeYL
LeEIUFVQfg517aKzahcN+9cgpz2FnsyEjTGwkWoglpF+cpeO65gLuWsTdCsMi7w4UB6kulxrPR9W
pV/R081Lrb0qtRs1HEStnl8x0JaWGV0xBz8cjH+rIUSI0tItKBMgi9kUI9kXLWM9XxbRTTVIEisy
7YdYsYuCbZnP31q3MjwwHq7QxXWPZjIOtng0loI5Uvr2whyuwcDhj7B3laRzDGrt1TFD/tyAodM6
xUN1y/0oqJJ6A7CC5qjPaTJAL4W3nHw/RbrXwZgD0AZXWWSW+uMn5asTt5YXxPaPo8GqsmKw0Kab
wvgJ3oCtfmJAPTh2OxEyTPSOahmeWShYEEklXYQsiMzSaHZBm/5Y1lbNmEl3SXoSPjonOVBokz7+
hQZVLFkDVMYxjkWPMJ3MYpN4sKWZjS+NTeATGubv3gRnm4poXaX09RE3fKt1AQ2TPPNxEOCMsrqC
IbHiqIH3V+WY0OZIQVt7ze2oXNUiPU1sP5AOEFAUxPm7bgEAHhyyn5Tq7GDsngM8v6xev5JYeHIE
c6rYxBVlC+Wrt4y/zqXbM0KkxBl79Yh9HJ81tRcppUju+/PIUFPOk1pbkTTMkwBwbyC9kFqFTEq5
Bol/UDsLfhOmoGygeopEQUbZFL8xdkacArVqsj4mMb1Gpf4Fw+C7qcMr1IE3oUbv7Joa/L3RMyBh
F5Md5/74ymROXWDoczwnU16Jh/UyIbFS9PX7MDODiSVDxeX8DtzxdYZEccx93jsCN7PGUpe5zXWI
3vTWOzvTkKsoZ2+puyy9y1JdhXh0hIFXMukuFjfCgkFMvKjkVQzMEmsGyZ4u01NJUVw2EwgGghKo
W0HW4bWC8zVTyXrf4FMbeAsAlyO2YtaTs9Vir8E2QdL5yQqdnS+Dl4AVNUddxKygNu8Ft6Nokhef
pY5VU0gYE91HZ8IHIjZ9PUa2tiwEY1aeYO4G4o2G4pk4/U8GiP4cn1PGm0s24Mq7lcGdiJBI/ysM
tlJDsapto70LbVQYO5OC5oI9sI182vg85kqPuKgNjO1gOXsnkGKfWyh5Sqc/cDbualkhNUs+mon+
uU8Y6Bt5Hns5d0CSWNmVxKtko47Gq0qru+oGTV8ZAnV6kDIDCJUAOFgYOys9jYgm4G07UFti+xZ1
Bbl7vPsu3hyDhemGCbmytJDF0DI168YiFkzVmZPUFWcf+YzJKkU8u24IyV5W4ZR5uIE5q6R9RehE
6ryI+jXHs+01aKIX4Qy2U0T74U5s5psoX5fIsHflkK2wf8bfelgehpziPERuspaaM70pmZFtlfzs
TymreI3aSVpuCtCJc6i0xGayqo1hMfJJ7B8xZYcU7v0yqXRcT42M2Db4zEwQdO2a+B6yKYER5CUt
AaokCf6GZs/86+JMrXpkMor5r8HkI+Y3N4/4pwdjFxThhxKrN2h85Up39EenGGuno45zSR9bYAPr
llXKngJ4ONdUGr8XU/lkq5ntdN2/I/5Z+SYNivFQK6q7SNYvbR8BkCM8IWTjk0bBV0ZCCvA/pMxY
xvVEcqpHOyvChkdXBNLf2CVWwFtRRIA7i/E1ghagT/oeI89HJYKvWrMP1ay4rmdpgKz97ahj2NSK
fm0PKcQUaFLLkCJvadfpsUFYqDGn7LG7cXNVxlLjN6ynvY4cKXxmmnZC/W+woZw+eOQvFV27Wg3o
UsmxUBhU15pyUmnHVHIGGGeoLHtycAJh+AhHsAQM+aalOqCVycZqWVVUBdHAGKv/cwDPxFKhCwEK
OtnU5lDiGBigoF5MrvarlMAPG3aZi7Abj5Ew9s7EZFmJlc9AxS/R6O4natec8ApGjInJyz1q/iPt
FP+16PXG6/SG7Djy3EgtD9j3tqxhwogrb9VozrG3KMmMOtunhs4cJkAXYBU3TGxfJnW+MWG7iko0
W3byXSQmq0zHP5uwK1Bvv9eucptXfVGuvgjkUSo4hY4NItkbazOYkLi7xjX3Qaho7jGYHeN2kH4x
G81ZlrUMgknvHr+rDCwEpmwvOCNj9Xco+oZJfKZ6zGZF758JdtLJLbaQns+V3ruHKCS9rijU2QDf
MDPo9KPS6F+jyQU1ZkA/fMFSPTI28MZ2naZRfQYr1DnfRq6zTGwrb44FQJ3BedcrWb6KuurfFMy+
Z0GcuEuhUtBrk07oYmmDkzjlSGCpsh8YNlXEgBCeEgcsVm2cCfEl0cGYNgwysUYBomI90B5xmy6v
RhVkS2oWEmIEO8jOKn/rljWEMzBXJkP3Ww1qr4ntD2wk5TpU8svYB0e+MyqwBm1VNFViZU09xf1g
fs5DX267XRtjQcz4+SPH3ubTHs6hvYKj+uuW7k1K+6zn8/ddGS+wLIiGUeVlHE88SXNn4LJRazmp
QAgsNJRWodv+Mx6xaN6xv3HTOxxgqht+RgNeFt83f5IWYa1l2MvXPCXMfWp4uvE2/2i6sTIwSRAJ
btxCPucxbC92VAxeZMmDrgJY4mtmmhEm2GivUmVOysR72k2DdhOdszImf1up5bfTEbBoK9lpIt5W
K6kucIwtiZ9c92XEtR2+O3Nw41Df004+zYSKCuwX5gxr20TinqK9X4o8e2kKkh5sWahzIoa+cLJR
5SQXx3KhpO52iNjQgwDgwJZEUpjyHaXja+USkJFrr5GjsruKu580IEZvoCPEbQPbh6bKSDe2Sb/U
jrD+1HD45Jm7D4PyqTfsCMNggmEQL5DF7CRsK7ZlcPpGwAjav6bXjlL5dKrWXJshbMUW9X+sVZsK
dJmRlls97B/JkKLkUoHVeFDkf12nfNhSgibjJuiSW8D+nWb5Vcl87vbAOIpg2NBlJYgBcbnpYviY
UvQes8S0V11mYj4k1O7Tr5ajkr9Nkp/NJzExrr79Mb0mjrYPkQLGofYy6Ng1bG2UuCTqt7Zkm/W/
27Dq2pVWBO89r6/pdMgfYaxNX2qgfrixe9INxuS6NfvolSfosnlASTxab73VIWX+1IpXX8nutM0/
LWqipTC1N14KPqqxMVcliVBJ+qvGuDeT2U3sWNw7iLAhMK/zKSe4iZtpEiiwsMtSibgIwIymuo99
tsTVGzJuCt4oyjAyIOKcOkqz2Zk/pWKhkBC69VX7mCvFsY/Nk+waKBrNtzEda7AfQSL/UBOUm6pg
IIBrBcibw30U4PUK9IYRV0FlrfHygdbcpXYRr4JyelF5Vsze7Ne0kbvQGiHMzC5OgOweRywIyqHb
9AM611iQ8FEp/YYIkxKEU3WaoPi68fitj7R9GqwvLBXuD6osBOWMuFHxgCa0w58wM+FpKOdW7Wu6
ovgHBhVnsjYd1FE+q9Bol0pSHwbiBHeufksUF2eQe0ul8S+t+nDVgUlWyZGoAlLySgp0iQJnQakh
PR0sTliNAzLyfg9n4Afz4V5JfahTITSkrPtyDNdYxda4cnTVg59Lh5WHp1g45qJqL1OuTjTq7Us8
dP+GdJRHv6sueZAUy7QKN0FfsDFK3SWDxFDYCRa12WHazEOzfmWGPhN9w9VXc+BmNkxrfpe7SsDH
whgwwIavru88LT0/wke6GCl2s6b0abHlJmPG4vEnikXvOndfZaNDopsNWsI3tXiljdrkAX7edd34
0XQJ0KjEOQSsJfZFr61TlxDDrh6fMmlek7LE+dEx9kaHGjPoeNpzlFwQ1howC7hVcca81GAdHxVM
77I5scos0UwEZoeOE/XN6J4ncA6E24kbnC/J6trIVypdtGnSJxHIPo8OzBTSXmrwP8pmBBWel17T
Ki+BXk5LP5sYqvkDmzpGJrHL3Krv3yaz3vq66JYB7cVOJAlCApzeJcylUNyLtPodcVKNaXRhf1ta
KEQ0wwSqNO06F+EJdrrc0iKvtue2ePRLoDrrQLBPjgn8Ink6uIeFvJVNCmOOnJnl4F/jvv5XZ2DO
ptKcQwgXIuv5gieVqXL9TN30p++cWRce7iooR4igCNzhwUCt0cKLbA4+lIO6Plnp8KhLzlOTItez
bPcTnekKqA+zYEbnlAGcmzGTSN2Zpq0rX5TjFLTho1RucTDcTchTbA7dlagwTRlaYc31/dJLRj8n
URbXiWx4Ed3aPabdwD8fWAfUevhP7WNIKYo0EUatT6AIP3bwUprmzYZaQOci/pIR/hlD44Dz28CB
xaqaaLaANwrfK1scq/yG6JCtXMvpFluzKl/qJKuhO6ntysRbGkbpVxN3JwW6yBIfJqs5fTjyq/WM
13rUM4z9qakvowpWcEw6piS6TyJfzaHDHZvWGM3oxe7SUn/VpnwJI0U/CF1OzDACYIfuylXoN7rM
B80V1hjq00dpffKwX0CntPP+fE23Qufe0zDKV5vR7yLrEUVFAjJo3oxsrp0lG6f3geH93J5pXo6r
ISaCT0HWgT60pDNx+RDbGi/TwGWiikNCBO6QDxngIdRarnT47oltUiLXXXcxXVYzzqqCgyaBqxWY
E7ZuvJqMUV+5lbwX4QAv4qMxx3ybhQhc+9beNoHdrkZR3iu3wBbdI0qP+RY6vcxWCfrhtTkADWD4
PfSM3EkIr7wavcKiE/3OmgI28eqZ5fq4ZNK2USImOD1TC6HoK1Kp86VSGVc6jXfCEpt1gYwJM+1Z
tbD+yvQNvP1EloVPAHf2lxUpmU/jsUn173Gq9kwPtgYqj0VquQ+910DP1gd+6n9M8WcSLLOHPmIN
1OXNOpVgufuSEzM1FJS/GQSEznyaDr3IoKWXMQJcQD6Q2aj7RktjyBK6jeDLxbHJAEkxLtXIjUCd
h/Qkjj+dmpgRYoORWLkuWBwGacVZxR+7HNPyX2jzNrV113tFAdRsGLONkSmodUraK0UDoOT/hVWy
VbFKklmP0CrqgFmWgTWDKS1PY14rWqJ8TYvtW9h7esrwVxENYtDRZSqmqTCW2M0LBtdg/TsahSxk
+OLgFyqStyijCTSN8bcRrOkSthg9OJmlzBC7ExJ6S213XQfoB0dlGDYjGjOovQ1dFuRNNW7nKpZb
LjH0dYsU29P0Olxa82oN1cunNhzRyMxsbsLoc1aWXqARatmdVcgeGNn57K2GJVmGOVwiSQxq5yzD
9tr5VoY1zUZkQCZPHrZvGsptyaHrQZcTrCrrK13559BEv/qIPQpBa6lRv4xmhjSpmjZN5EyLNNM3
QI+1d3dZouFA6CwEdBYagCri2+r99laM+YvG5vAtaPGWFAnyWok+YhV2lkv0ezwiZZYXu7AhAuvi
bil6w7YUlnUStrAnR8V9hUFzGzSt3kMxxzYXJ+wI5fQZDj6BKyzO56Yt2bsGkjO7Zb9G2zZAHJW8
wCUk5gUuhSdCJhLne9q1Qka0ZT5DeUoIwSM5zuJey8obz2Te6DUdwi0Q/iIB8ca4uQgY4+lOsZVK
85ZTSaqdeNcgVXvW7Ddj1/GaYimy4fdTR/Ho2AhwgzE4Mqmgj2iTdjVVw44jyMV9Mt3o+rygKZ8h
IZdrrkpzJXg6FzaqHQQmrG/3XbRnv5BvHaTzNE9wdQRFn2oc0K7CcXNygMvsjGEp3sBLBEtFz/HN
5/yVanvqlFrsfJJ4UemXh9Lt/EuT2uA1dEAeYbdFbL9FOOBSgZV3oZiXxu6OFUE9Uc14P5DquWyT
q2mjqBzofNsiSb2pJSO3C97qQn9lobcK7Nj1ukx+qu2n2w9P4Bslz7K89OCIcMiGJpI0lstxidSN
wi1agnb5aRsYdwF0JJFbi85iM4/xdmt11r80z7Rj4iS/uWKsckDki5jbhtKm34HcnsMm49K+j1Hx
hb6TsTx7WlLxeJDKfjx0tn3o0Qzrcb8n8pQjjkFcZhkkVJr+wbRKFJoTSO6C0mZUEDYGdX6lRzgi
zis70sHia23lEbJfsVeMGSjAtHAe0aBCdr4Ll/4mjGv4pox0Lct85raWbrteHkGnsNCzMCLLRvsu
TSACInn7j7szW24c2bLsr/QP4BrcMfcjR5EUKVGiRCleYJJCwjw5Znx9LUR1ld1URkeaVb/1S2Za
hFIkQcDdzzl7rz1wV3BgZVPAHLoJuw4v28z9H52Nb9bcV3ckhb4MQXdwQ4EOAfme1jdPXdo813r4
2hO5kekahpjI2NmhkGsv3BtNAjoGFS0BZ9mb1A0IRDQYLWVYwNfce00B8Y9M9tuAdHE9LLd5wTpS
ucaDnFmEXUpgHiND8Jdyjh+g0Tewza81pJlwdh3G2fTR1hkEfr1o1q6lMdM1EnNlE89t/ITASsvQ
9rYsbPkyI/qcM29LC6jjfrXFo2Oy1EYBgw3uuMlCQ1QaBI/JgOFfg+9ipL5eBxpSExpLYNleAJ04
GK08Oimi3kFX3uhzUlVk+elN7mKI0vH9R0lfXr3kGbfcrrCbWyNz+xUFttjanvslPO0RPAt6gIDZ
HhDWAF0fhu+eewmFvDNgXZbXwDDqVRNtJ51dmBPQsEboE920sY/3jFMihl9msPgsliqLnt3QebLP
HirvYbTEavLDgyjEoRXNXrOmDqiyvuW2rVY2BhVAd623qRyDWIX4owzyapPrxg+mBdlD2kburhYe
rQ1Vx2d/qLOb1MqmjZ3pLONa5xxxAN/agCCPnQ5PfmRtWbKiHus2DM4GnXPQAi3WG9eAIFM529zT
7iJb9beEIr8nmCBPyVAk1xqd1jhN9l5rxUcZx+Lc1kx8kk63trHPSM43lb1uPYyBXlW8aCCjboj7
SE7QoLtbYGlQLiDblaFTPCJR7VfwG5GeuBO6J46/Kx3C8NZr7C2NWIH2U1GO4o4ns34yNmEvAcdl
EQdLa9zp6bhzjAkcay80DMuaRtTtbeA05rkbfTSus7RD86Jik8adg2wH93ukxmctjMw92t4SZarV
PrfkOEbOx5AZ5obt4xHNCs/XFGVHvLKnoanbdaAi62zRCC+FdU2RuR5CDC0NHTBdQT3hD+qzUC/x
lOyGssW3qU/mOsE0sUzB1j1jHcQN09hq6+hi6emoomDvK84KfXSTtXRP82wI1kaDXmEqM6AptTSe
yjy88VLrxDgiIxnYYHA3zP+p8LptauEQKjci8ndjs7savtzXvvU09nX3HFfk8EaCW8/z2+yiczzx
zCG87YOp3Ro8/pxdbeCDHWCslcGWvNaZgC6E6uO7SGk/I6s594PP4b5uyieos/1qQhq7lQA7uKhT
fdMUeb0fCZ1nX5bjD+D/6yTvrOc+1G/pWOHTzFOkVF136Xkkce33LsdlOe4HG67aUMZrxUFgFVbg
0rzKQB7d+7faKNFI44FMhd0CzBQXz6jCJwddj/AC4ynMk3s3GT/LqZaQ8FlbnRJFTKAca502lMjY
pcYlmwMdVpHRT84Ip2ZyfeM1bTwr5HhUWlETI1K2J6MZ3weWuNh8Za7fMZqJzSeVYl80XiZa169N
7sKSUMwXpJa+Bp7/aJfl+FLU6E6aPPCPeIy0rgcp15ZP6EedQ9LjWBcOFKyuQX7bYdlui9G9oExO
XxxReHcBz9TWjOZRY4PNwqCSQGKmbeipK+i9ab9vm65fFZp6QBnEloLkcR/Fw7A3OYLxCaZpM5pl
fSP8pLtFfLGNWte4NUbz4HromUp2pzNNQRP5RH0vki6EEkwKct9oSDPqNH6x1bXMaXxUA1Ei8z+q
CdWHTqsZddR4sCYvfrIdkPZNfnB5DLQEVnAZ9/WVcVe8qLXA3mntNDyqck4CQgEVjCj+0e1nH9Rj
yySe8h9iyvM1yjSULyj9y65zH4aJN9za4qr3OqbKscv2nBbzfW0mGEeKEotApaut5jGjSMe4AO2Q
vccIqu46+Gm5m09vTECGVc+NuvbdwlrmGikdcE7KF0uQaWqLsiIqwz7mc6eYYZPapyNLRFfCY3Yy
kpnSfnyZO2U4ODat09WHznR+1GUjfpIYucaNCkeizbCJtdOTMWFGRw2wqhNA7qRUmz0n1Mka2DoM
7L2aa6Py1g5djfszQ3CtOS1MZRAbjtGkX6FMH4jACd9qD8WdkzYDQdA8FaqYoOO4cF8MH9PASKbD
Buj1cwSg8thOynkYNWdrOS5HZzm0W+njNbaq2XcXCj+8lXbSIBD3vypDeneV1uTbZOJZ6admFwG+
vMqcxoUV+0fTt8zHpq2Z2tF0/+D2xe6JCgd35r0skJkbuD85MUXxwbEyerNtm7JMKzjFWC+9atCW
omdqVo29ti7hlu5cbd/bD5E/yQ/LnBAHCQYpmtMgZIUQuXbEuO2aonsMw/PU4R2MTd05NHR6vXo4
+XqhP2bTYwKR+wk3V/QEtqzvzlqFfDbgRLlpeu8nFFZ9PbkmB+WqFkeRdS901eadMGDiGRuUv0LP
VwSqnkKmQudQKfuEgnVljY5+bxlTcDKKfumkc9CciTd0a+T6m4zedDusYPaYd3XoPfQmK6+ll/IW
Gb1Y6VHlgmTinRYEiCO9JhSlMKJu46YRcyl7Hkb28VLDTwp3xV/IsK22RAs8UYOY2zbDUGtR6DIA
vXGD8HbUdVSBuhIrjQbs0ijhDoxZxI7YsDeLynmMAgZ8ZMmAfmCns8MNn5EZtJtYKwujvZ3W2arP
kmnHeOms6TanBlfgp2lWesmv8BCdb+12OsBcJSvHWP6KdPv/NubRswWRc//3mMfHt7x5+1/Lt+ZN
RfnbXxIe//N//a+ER/dfBtccNZRNbK6QZD/+V8Cj8S+6oqblEXRqCl1YRBr+d8Cj9S86SLogXdky
HcM2iOesi7YJCYaU3r8M05WG53qu7SK8EP9vAY/CcXVdGKaO+EjK77munl1GU9lH2Sq2ygZiDAna
PjJvgQ40m0h4IrahLkF+ODXHy5iWfTQ576NWcU3+++r9LuDxWxirac/vw3Os+aPpNg2Ib4F/RmWD
uW0JFrACbG6ILOjSA5fCfRO0KINZZzn++sTPVXcuOnWru/zDO/iWav3rHXCtUd8atmno4luotBsY
NK+CJl3lxYjsSvD8ggqhXlMX2jOAqDSE7HpjLulSrKshFv/5iHwM/zv4LH5zCb6FWs+vD/+Y6tWg
AJYI475dgbbnwCs7mN4Dw04DIDIn3Uc/8j5Lrfiwsgrve3z984fm9vtrrOac/qoLqds6tyFys2+v
qaWqbyZqLtewf+gJtieoRj+SSX39+XXmeM6/xHcKz7McT1qUla7BK/71daza0sGSTTT+ZUMhO2yS
uLlgw912WRT+Q3qkmLNr//JiUhe2gQXC0A3wat63D1Whq/YrRTO497o9PFFwJ9EV7/cm6X7AcWgW
vm0jpuC85V7g3MIEPg0tNfifP7L82x3N2/A8V7iwYz3TcL5FWIrOIhnCiskC07wAsozz0jvOJu5K
uebcDlBt4k5Kc3CDjb2oCnufKed+aIe7Wkf8F8zHgTA6FGOyzTXj0dF0LCUuWg3nxsudfwj9/Nt9
IHWpm7YkVZYeoiW/3fs0qZFyofllMDPf4Jb36dNW1qfi8c8X5XevwyIIC0E6jJnmvNt/zxb1R7BP
naWRqkODfJE0CFhRLlD/O9BY/vxS4jfX3zR1g9WT+477/Nv1DwJyCUSalRxjtG2kkpX4SW15TFDj
0GwhYfkmDoKrLptj26l/WEz+9ixzNVnUpcH1xIX/PS4cyMiETyUvVyOKGY78uAwO1CNW3F6cFv+L
W9vnP39crt/fb/t5CSGvd76wUn67thnKMRorKQIRItPKBiV1QkaXwEq9bUPIeKKMdoO2rxrvHPQj
gUS5BOfm3zhNs5ss6KkOWwCTQw3mgP9eo0zD0gkxVnPyWwB0qC6K57ECrC7zptzYYVQvnRDznRhu
XSVeGoW7qOBw1tUUaUkhr3yxN2nm3mp9e2sXNnShiKcsBjdAh658JmaG0J6AsAt8SSlgA+x2vSR4
qQIbb8/U/GhseqBo6hgwT79Fk7S2VXNTjHhzLMNNdpOvbcycaNNZIu6bw45xobmaoOX7WXrMvKAl
zDEgMszuJRM/8wHIwhptGb5cLeJN1PwxpiFv2+mZh92kQdvg9+UGLAjaFVqPfbFSCk5LRCBdna+G
JB3XQZ1hMSc3cUTB7uoVw9uRmrFsOOpJmNNkXRSrSae6950Yitt4a8mcZJf+Kf1lZRs/dHKhuqC9
EH4FekqDIWybqE2r/iAn8g5ruiSLFtIKuES8CI71FjfqgpGIY7izJ3cKoNZPKilIWKgtRdwz/mku
SvtFfVDPUe5fQp1TuNSg6JErY6NzGWE8LmzQVBQ0NmFMoHIr2PZS0GxD5eZ4xTNB4IAKplOLuDek
C73Je/9BDfE+1bO7CLhfloMT6g2UAi5SbUb3frxBl0/SmnFjWwwuzKEe8E1UX5ZbQPhqok0/xxMB
+L9COtsqw721q5GATf/ObrVtjMWaCtzZCUSSC7JrXu3a2wi0gnVtVzd2FpwsU2fc6zWrDv3CLi4Z
IeR5eZQiAc6bPZgCvtE4gkptT33BIFO42E/0igyxwHwHwYDpK6bRyPiu1nQXEpuOH7/dV1VI3Wm/
epN5r5X3Xv/G1L1ZGBl2zmHKMeSJDS37BahvJmMu0+B8H5EYsXFtCfDCO5VuRveeLKNNU6ql7MWR
PIMtCtglHdc7PmerM07UdhN2AIJb7zLH27oq37mCx7OJrEtZnnNzQKJEbCXTavTMOWnOteY9MdAp
Gc1otKrpyXhFNSAuaSR9Ttta2zkdws4TT1khTimeL6Ir1Y+2nXEnRB9gQV7KOrwq230v6+oyrzL9
MKu44vuuSiRTJX7KMcDdBwzWRhQnQCP4h+2jepEoc2A73+uJi6QU8th2HlgNvTjgorAOimI69q3N
OABN0WMbyBtTvdiiiBQILQpnfOmL6LmoOTzhtbrmKroCCbkHC2UubLBq/T/sWeI3mwkzYW44l83V
trxvmeCJq+mI/6imS9O+T5BdV2H53rtL4GnH3BNXt4qvzqwEmb+cQfMvCukkD9YG7+gFHPg/rMC/
ezvS9djXLB4izlN/3dvw5I6xJREI+x62dhHynKFhbpaFU/7DK82/6dsBx+bWtwzPthik299Wemk3
iGhM8ivdDDc1lgwifAbv888bym+2MEoQS8x1gcMJcf64/xYD3gojSxK/K1ZdGl0DEoGNyr+LDJLI
YUn55TYp5c3/5BWpeLh+OsfFbxu2igzC1IsWqrDzoCMdsQfvbDr9XTk4zxAsPzugBP+DVxSUX45l
uRwZ54D3f/uMfHrQLi6fUWIjKHjiy0rfNjpKGBXLB4zgNV6X6fbPL/q7gwkTU+nxBbIhye/Z5oja
4kkLBWnQPdLrBFV/0JdPGWOVFlwYWyJTnGCPZf4SFvYpypJ/KDTm8++328dBYmfr5DTbzt++WY/N
IUHtUq4UwaqL0a73MZ5yr+8OGs3CVeq7//DF/ubJcCRH4blipTr+fiC3Ea7rjmC1CHJmPQYdiw2K
gEvEQX3352v7m1dyLZ1uLr9Pmt73JUG2CDlospVYS4c7GY93Cel0xOphOP3zC4m/VYsSFRMfyub1
WILM+e//7dZxKisocDHj+MnI3GsRyJCoCur3ifPKGuvJjTPDLUZaYhEW+j+/+G8ezbkvIMx54TOo
m//62pLWNXYOm85gJR8i40I5ewMjae8O0Vfmj4glk+T055c03V/1519uG4sus8t9Y1i0CfTvCwK0
aIaluT6uyAJ8VHMuQUDvcZqTCkwiCxqiC4ROhkEFdcsm1CCxSDdI55wDa048KJEgtUQgKJMshJZQ
BDR8mECD7iJzOrwjqI5OZMYhI/llRZoPyszMOquXMRVMQkVXbJKiCxlAy7e41+8S3bsac0IDW6ok
oETdRydmrx5Wfu2HS6TDGBtHryeaKbpRQXmTO3D/vAnAQIkq2YtO1pwNETLSXZrERWRzbkQ0J0ho
xYC4ikwJY06XaIiZEMRNsD1r5zT9qO+qOYuimFMparLHUsjdxBC/OtSZiwOqdyiVc5qFOedahARc
5LO115kzLyLCL3JCMJw5DSN0B4b5NXuUweQ0T+8VwRkYGt9sw9w2JQ1WZ87W8AnZsAowS0V/EnP4
xpzCYdTkMM25HG2oo/kDOju07iYkukPv6ZnX0MhjL/js+oIwtCA/JxXnmLzLd7bX/CzHaaf8d9I7
bj3RJ0srj95QB6dbgeP1QMQr1Hlt0o4yKrFDBCgfHBV9zNS0hqjTLxDv+NEehhjVFl0FD8/BWF0y
V4cji1gHw1ggt5XX54fWaz8pf425Ba5uIBQYx7om0yzvhXlvd8SKqq6rH1LOpHXd6ct+9LNH3Zx/
kSDwJ4yGYWN4bX8sNaO+6W1PoEaKHxhnFkcv8a2Vr2fui+c2hz4YoweJYgwBi3WHJkm8MhodqLZE
e7YDyIzCF2vK8W7rsz5c5+AEadKTzxuUesrv1pnl1GfZMlkZx+xuDhDdjkXZveCcerK9osQX48kz
9udFZBi7SGgx1F893WRjycnCHOJXt4uQz81qPcduUJRk5p2dM9GMEv1a4YNXanYaapyLM60fHvuR
3C6kuDsP/5wlpYbREebUNIeb58DQFprmvFTTcBsoICHkkgkfwY/4LI38B2L5jquFqiiRyNw8Bhmk
AjjLMQKcWjLn0TGnceYJHmIYLwzWKv7I84kZRMHfBfWnBI6CwYElq0cQTYP47GsC4gjiBD3FAAWY
7qkkOXPtZkzbjZHD3dAy1hD3qW8/0UzGhd3v/ERdCWoxmIy5+wo2XGKCamyH/Ww5KaVa1SMqzIjH
Q1g51rPms8j90+wwnBFinjbcx+VwkoHaNT1nyDZ77SOgRLZ+Oxr+pRfDeyxBhsHTS4dmG5VEjZfI
xz1rW2n+vpVguuoacGJfnlzdQPozKxJr1d/LbLh3vOrcfnWh9uoF3qWM9I0C5SPzjnLWgEVWoJwq
hns97D4D7IJqRIdeDScI5TmTtSzT71EmDhwb6fDsfUvtaiatkRxRkml7XfUnsnGX9FGqJXgeVCYL
j59B4HKfVuV1/kwMJjalb0W3SqKA8jo0xBBu9yQ2bgvpvI6+uHGAvOf1QxiNqxRvAOYzzGoK/LLI
m4PuBj7KkiBe15Qald2T8A4W2vJeaykfWg/kRVoeQo+evj69z7+29GYGvLHyjf4eWd2uG9QuZJFw
a++VDsm7Y2k3un8osmqFwEg8xNl0ElVxjRg+yRxVie/OOYcPNVLb0a92sdMeSsZmCAxOVLPbXK9v
Unzjednfa4Z3oVraMnZ/Arl3k4mjVk73/KvWtMOM6Zx/W5dW18iz14Gurajodok3bSKFScDLu5Mf
0FqYr6pvRgdpVGukFbdm6V5sb7hPRPI239zKrK5SqB0in61lmQ9CItjAt3IyzJ0Wj/dkb1yFj7m2
phLsy/40v1kZcjsB5SZEh4ver3AioEm0NroMniwPx4kkh7EUt1MZorhBDzia71G9IUqUYqj9RA5o
Q1hngTGstUr1O0zxr78+aOyhqJkdWRhL7lGYMCM3obTo0acZF0/mON6YLgoEs3pt0FOoXC+3hldf
TTfega55CoZUW4eF+TnI+iEKYUabtblLA2r/tjI+o4zzJ7c1QLXp2CbyPcjV1Qa9PNX6STPtLWl4
qFUKgM5sYn3jUc4E+ioTzqppQmpNwAMkfh3qEOZ4Aiw3M14AEAbYR+dscGpgPXR/uiMjUEz0JhIM
YGloGAYxQgX2hm3iDcj4ulGQ+3AwNf0hieFClURIy/gu11BtZPm1ivQfE4y0Wht/RK6/SgZ0ycYh
hBnx2GopCHgrBqM6Z+AclM+20gv8KtDwj21z7lpVbzgwXHsUPRndBOVFDhZdu9rYpg/GwlO0VvDE
WJ4WMAWeIEiP7IzWhgBCTOXhEwzQB84nmLsxucV1d2phZLnkWC2wceA9sIefqU/QhE34LEyLCkwf
6+SYG8kqya/I37RlWefXvqYojjGUmB0lP5PtF1l7TB1y/4c36LeV08xIQviuPHsW9ue9hLrRmRow
Oi8ymSUWP0yPWB0zsO7xAL0FSfkU6N7jELFyaRrfjEd+ZnQmmdDCPd6GLFV46Ax7FURCrWkLI6Lb
4UafseaLwXL1jSE7jP/tXh/QBxjgPu+91EMYDltGTBhiGsUj55BLBvL9BdDSSqXwsmKGFbOZCPx5
MuSHX0VnkBggthhJUkDFbwKKH12zaYOsPeKnkz2S7lVpIbHyYyJ8kQWTcsXy0fLrulTD/hn3d4pO
TXb7awqjvBC41Yun54epKX74DVFrqJyHifo2qS3QurxFI8eYBsfj4HSAIu0o5GJiXVtC218AAFR7
Y4YXtGnw7GhbTYO9nvK96A1J4yVJBUhGnBUeYeT7LnnuuadYRNMbUah3BONvgbK/XNl8CvI6G43m
T5PmPxI3PPgQcwjL2dZl9FFBe9qFKEAclMKcdD4IViEm2kSjyowdCwADpflF+7fJx6FLWjg5WD6W
hcn8mkPJF5hVlm5CbxEIRkZTJ8IznoEKKjEIyFub0xoK525cmbF8tn0Xu78DKNm/8Bgc7CjZIEGb
05oJT/PJfnbNa8MwGIZMnC1rDOStj43VVEjPhvDnkAKIfBqH7q7y+QjmtHMTseNMjXzMfSXT4ugp
oK8dlTdmOy0+I2skIbh4UkyAvaRxqR01lDM2LcuKwf+iqzTw81gT8GniWir4L2EigR1Sbx3azW50
FMkB9aGJaypMjNyFJl/6qrnrO+c1aN3XKWOLpw+exiR6JxhxgF9E0kKbrLSHdGapTNDr1IBayJic
FWdHiqzkPSjrd7dsfirOKZbmf2Bj/uoj0DyBRlCDpdJ3BNjGTorppZbWserntqbEF5YqaW8ykwzc
FPVthZhjlRV8Ue6Iu3buSYVsFSuU0gjdPP9nSnUV5Lq98ael59DzIwyQJcEiw5eT9NxezHt1FIU+
p9wBOFacWxEJ44N5s4pxJ5pnQy9Wzhgf/YhsELixZts8WROmhJo4zV7/MU8JUNtuwtI5G06+nr+E
BuhR4vd3VCorM9fQIjrszCH9aH/bm+LVDxt6jtahMNS59nx/PWPk6w5e6NgMF79Qm6pjsQTnKjW0
7VkbXLvWOYYTxKBW5s9xZzy0FPiLGZGShdvOIXjGtmZmsE+P3eEkT2IPNN+Qfn0wlU9tUpMN3pK7
MD7bTXBVJBrcploHgcc3t4w3smMxBuc0piHt0qyrXaKzGVV8OJn/TBb4LkotA6QE09Uhwd5qqVcy
NfEpI8BY9vlnDfes1eO9I50Pf3IeQ8YQoK+c12Sy3q2oO0QZ/fABFxziPuTYfq7eXM2CTBmTEwAT
ejkOcu+jKKcmfh/imK6q7J6VXkJotNKvjnDtpa9NX4Pz+msQkFCAYfXelK+jHf+UwBcj2Gm2na1l
084hju86EcIL3EMXkMZPo0M8U9WzLwI+SKdd34s9rPuV5Q53YRXbkM/GvfKY7eEu8rZmUJvrOs8/
nCJwlkM4c3fiIsRuRLM+Ql63EI06I/wiOTJKv1Q6kugSpLfzxZeODyHYoDlUYhCbdKxw1sQ9FF4y
qzgqlyesmZgHoJWfqatCIoAlE9ftadi6jHg0w35lKe/TAn1MN0zkBLcwKz1oioTHGDncehnWSPTc
6sX3Ab7CcxuPXA5eTJaPhgYNtakCha+cHnBqsiYFAfWumSVHpVnnHMfSwk4DtXDq2SUafE2Zf24A
i+PgzppVY7J9Vumlkt5jFY6Q5qtjgnKa1OgBxWoIfKbJXgYR3malkeHa8bah8l9GL1yjhtvbYYco
TewL9ggFOjK2SOR2hpFizVtxz98pnBxLFW2shL2uGgXnLJ2gvuolCB/nr1r3VbQtRuNncG6+ALhB
1Q1owxBcW25q6CerafYXYKZoMniL7CYQG9l458p5XXjlfTs6Zyc0ZzTJzD9xX7tJjZQs/kfhsP7p
QYOqVIOI3LjhuA6jV7DTNvjER6acKaIbDCnAMj8K+E3UxEx6pjlXIcy2HFNAbvesLmOEHyHnO//1
Q78ucaK1nwXIiIWq5CZDmbqKI3mrW7q1thoOFijMHjmcgHx6M2OgpRwbhrXRUV2FMQ+XPd/d0VdT
YjIIiMwp/BhZGiLghaodXPWZuevZzK0ixWWbaNbNiGxrmeYaBrxi2A0Oh3Z8u2HhVcemGR/tuBQ3
1qBdM5dqambmQNYURxhvST5P+RwE6RZRIIbVPakq3zYGni63kCYVY36YkZq0bzEQ9vn4HPmPfB6G
asCuYxaPGci09OJoYBir8ThASKoMxY7VVhUitemZSA0D2urwGFf1hlgSEmh4s4NfGTd5Ob2KqT/2
jOpoy7LFQH5xm7oCNFHu80h+MskCqSh5kPBVPZepZuwy6ZxM14RJxJc+X6FEkQTy69qP0GfNRAdI
VHhU6VBcokiSSCHFDdRN/Wgo/7mYT2MjCLym7u61KsdnOEXbPu8BTTsXNIwuXopObss0PpvwX2LT
s1A0+q9oGKcne98NpHdSbS3LhpIHLw/aUUZay6SzH2TfZ2tIj0cd8/WyC6YQJSgrSUQWnGc1+VpN
GkmEtdxLWUHgqW1ingzY8+Leshg80axQcOvMj6SfrmAv3f0UZB8YRo0n13KeASp6A2ULutSR1E/N
Xoc/Vcu2nvr9T90lTTfXoRP3rcXlTIk3Vs0TMtMPXanPgpTlZSmdB47mzboXzj7p2BS7lnPFUKor
VRVoFGdkMNMy7bOweMh44hFX0zEsugEg33B16ILAE053xryqqd7YmmN1b4ccR5TTnVEelGsTEAsT
pjrmJJQ/WljLVphd6ZW5Gt5B0OA8Ni0R59g/FhE/u+JAADjO0c+OqWDBj+axrWqLIuhS021bmki6
gSowbddbHnlYNK0T3DaKwWdmXEDgDqiLdGOXa/f1YI2rZDp5ibCgxsstg25rKa2K/BmWnKRbB1a0
t9v4a7QrAgZIpsJyh1mNpYsFgz2Os1vcMMRN8wCyNTFXcFZ5ePNS53Qrhr3e6tbNAO9/WZjceSAK
yKhguVTxdBRpcTV7Eit+BX1bLblvuRLAhqu7YhzclU3qPcr/Csjz1KNxBnxgC1YVJDr+Ro2EqIFq
byNDLX6dWTDg8qYQbhITe7Soh9Y6YYBr242/YmtaQ1veGWZp3RBJda2S6IQjAFtnmMgVfsc1jmjW
gjRa0+2QLCbjKpDe/1mhMo84p6b8+nWwbDw4+JPKEMIyQvd1XKtlm+LPTXGmnqom4KSqzzsX6noS
R30ivhHurvXJfiTzhh5ExYsvYocV2HWfAzP5Mc0JQGIgW6sUDyl8Xh1t/WIHLxHHW8v8nmtwLKx6
A2/3p1Xf1k3/bmr1l1vxd7lyr+gbKTL5rVPBIz6U4gtDdtx0+nuXt09dlFM5u82aISb64Jolyi4h
Fw/nCLQ1BVK10EayRolDeeyJoQiGoFrTeXjU6K6XPUC8YMTuosWMVHlHbNn44shjgN8dmvZnNvr3
Q6ZWdsq7obkBEKD5snI+XuUPx0BnLldFb/VtjjV9T2fs0/fGL9sH0v7rLSeywgoSXsGu0H2bU1h9
hccqv9azrhqKHdegaL4U7X6YMhviPBYoDx6ET0spKH/9PxiVAqt4CEI2gSS5N1aq1OCu5K+wRYzm
A87W3NeL38cU6LyunRnJMiGsXnAAfgFL/PTvfa39QjHEtZuX5z5/7hT2NKN8NgmWXpSKAs7KyCLr
Hqd81s94NaGMgYkUoEE9HwFwAFsxgO5aVig+bn2J5aqmbqkzfXjQSgAWoC+2IFU6MnmiPQJsyjRf
2w+5RXTyXIHI/K3yIDNMwQBrysciqBsnLdJOVap/tZ119PxxrQ0e1qOzO8SnxOj1BQJ5vOONLKks
QJPRqi98plsGKnqZ5YRBhtD7WnvaDBgj9hjF8pPXU4OA2cOYGDoYOx0UqGl3sfW4X2T5VBLJiC4c
w/mq4QEdGfL2TvWRB8PCHs0fWvfMCjEfE7E4ArrHitPjtKoY2YPB8S2rv7Aj4WswxJ2BXQfNYnju
uuZuNsA2AVi7sC84YfY7L2ubdVFhuy1LG4qA99g0hLFGYXMpCIsFZi7eyXJddyZnAqaFpAHzvWy7
YpaXRe6NzZRmkbjOtlYmwpjuhyKxrq7HpWEPIUN7/9SUZbSuvX4X2cVt20LJS9V+oNUStXc6oW8L
G/fROncwvIzo/uLntMSzMvbFlfMgN2fJgT0gQ2XUtbXvb3rIUYuxgL4ctEAQxi6+UWZJ7HxxYbD3
Y2OSqDF09tkIWPi1cd2H0aPfjOA5AMxXtX2hpf5ogO6AGfNcBzBCnPHTj92DGbrNVh8vQouOVh/C
cw66m5TE0gwbgJT0U9oU9nWikcuSHhpzLiw65DgiVes8sK7GKJkjmh+U1AlfaHcC9rSrkvEFM8qx
z6ofSIzwYLjOrtMCDOg9MN765PbGvayGd6QfJ02Rh1MJkB9BtxSmhiquKV5ih35m4/4MCKJY9D3E
OAQp74JQOjlwHLbMaNbn30VRdFd35AlyfFnRDnxWIrqnMxfyHRZiX9bmewkUCm16fWtr1tNEx9DG
b+dF0uNWdRA2AM7JVelz70PRIYsHjkmJDzTZ404YSXAbgqWZQgkjVOjRNbqTGVVvmH8uGKABzbkQ
s2eNZhMDbaaD6DYPQmifPcx+VEXNKbGdjAy1ITtqwj4iL4EeKLcAK+0VaHtEClN0Y81NmMwjyWpC
GMj8vb+NDXmIK7nIRxiVXX81IvlgJyxxKjAZJ7n3oe9enRIVpV0W1ZLS+wigzfCORRjeTFa9D32L
gAPtP1g6j+XGlSSKfhEiYApuS++NDGU2iJYownuPr59TfLPpmelRUyRYKFRm3nsupG7VxEvWa9lN
r/EmEQPgg/PCHpO6CzO23+EN5IYHek/dpCWnDHP69DL/AFwSjFfaHbvY3Xtl+uOYFBBemv6GE0g0
djtMZBwbcw4Sc1QW/0qNhCRh7Epa2d3wW2AD8Eh9Wfoif6lN8yPtAARzjn8uDIZb5d4kd9GMXqxa
pZc3z9PsbjhUvTYgjjlTlC+EdrjtOnyGU702bHZ9DC8XA6kAZBBxnhTGOEaWziGDboQ9d6V68qdP
1bcoc1/1gisMI4I8N91HcOZgIlHC6aNx0+VI7wDclb7pexb6gD+ip/Sbmfo/fIMnV+6xtk30DO6i
Mh7oBxUATFK/gLNDHFdTiFOQgwGOr6KSecnHbiRthHDcFwKLGMrVSHrC6N1XeHgULda8mpSebdK8
OCMkefxtBy2hU5Gq6i3TeVRHyLBT0FK0Q6x92yIf9JgD8VAxFiO6FscdTEhIB2ekdY6tfd9kUNss
4mHQWz283v7AOXk1ihr+siHEfPSA85HLwnX3fJnOO4ULIn1XltfDtYM0zQXD5EqOHu0U/FubUKU3
IoHYR60az/aUH31JA8iRLUm0yIUUsC/h1Mae/A5yBNOcVIODz0y3tekuZFtoHi8MwWRbwXj0g3Vg
9E0Mhu7cHAVQOxIxkp+9OQKLTZITBqQhjTL0/hKbYqVQySg689c49PZCC2yJoKUaz43D4EVw/QYz
2Bj576Rem7RHQutUa23whr0zdtWsVfQP2uNk5wTu1RhBuFn5VxLaGxEVRNlMNL28sVsaAb39iSbN
rK/MHxL9IFtjDkJGV5gZmU39XlRMYnxYXFJYN08xwADBOyRy9IdiQoMtwp5L/tQ2BgXUgCDZhfL2
MsaLw2P8WAQhIzlHBW3OJ3C8KYWEmMytJNlmmmvtY8C85nQ3+gqDd9Epy2kMkHlXKhZsByRcHBXR
alAY9tAWSVJ3Ogx1zKUtLqa2SzMv20zItOCMcKwd3fAI6ZeHn0sCihuX3+gvXuiC/tpaFi29rDwG
tktp4P711XCrxg5BUv9ZBTj5ckyKYQCwyoOmxhp0d1lsK5DnzIq5/XRuwmrtWaZ6ztyYKOb+pyBI
UoPCvHBFvfODEOJNoc0NQ2Y0yiSuqWe4qHgJbZk+3BKoNve64U/RbKYTrDYzEfqmrI0/O7I3rcge
JrpBRGyrondOvmrueMRja5WbMlbzUyJt4t7WcfAaahk6Q93TtwXPyiglqIBEc2U0ZkEh6Vrwzrd+
QPxWZGLxTstta/TbUuivsJ8hg4LBJ6nDa39AmNlrRUv3cZsOM9Fp70oLUzNiYsmNJTEIPDsUO6n3
Vt78jZ7BlMqRWeAGZCZfWea0kec6VRzmfhzBWTC6i1JXV16Bq4h35rGioMydVP8f5rEZwMRHLu/7
KNnZpfYt/7efcwDM9cXo99REG0/4dy+TZ+uQPxy6le7YvGsxJiegvqzNeG+ZvMLz7FnR5mm1x2B2
/51ZEQBfE1HMnYafsDo3Ri/A/LM0uwReC39Hk/tR+vjZwuHyfCNZ9Ws4+k0p+0eRjk+T4SNwlXfR
fPp6uZ0YwwXjdHcl2GxQOeUGSvcYMUPa4m667m83pUvGGWerIncmxWy0GCMF1LTyZnBWKSOV1jUB
bwRMB9uR+BqclRxT/tkqIOs6RJuJFNQg5DHs6j/RwWCvB9hulruZGNPPptE7epPBTCo0GfYrtIQL
2ePQ55XLsS7J2584/Uao8K16HL01w6Ya08CROh8Y5jadzczDbdR/Nnc6hDRl3gi+z4yiFGc2+XY+
cWCh3VkzMYp5iAGXrcsir0vvecIQxGJnHckwZru3tHErEmKFC8v97pEQUo9AakOsySfghfSc/OOI
IxU4ABfsbDEtkTUES9fwtBVcuX5J70qv4BGzIEhqq8B99KW7sWPiwtV3K2xR2QrvRmMRLjAN3j6K
8efXIPkD5siRRrqOHf7SwQV6ycNWNS4OBw94t4xn1O6hoGylxM3KHGIzDfgmGB6gi2eGyG+KktB3
9FlAoN8fkVMc/DpY2epAsEo83eWSoCTqmnePFfpcW33TPJiT3Hsa9V4YLG21Phge6lGW6xj39wpm
G1jPc6APD3C5ZNJAG1D4wTof7/pA2WN6w6NIrJ9C7zcjgee5tUxy7d4o6r11lAcS+bsd4KcPKFQl
/oAO87EOy2Xd8WpJQNChMoB6k5VPonlnNb454tVulN9ITI+pz46KaS5sbVqPhAHKV33+Q69hxWdu
vtctZyk/1/NDkpp6x9a6IQx8V/hSKVPw0qbV/mbZ1oVbCJONlZ+YRNblyjcM4I+aVKe8hZZYxN4B
BOxS3mGNAhk47drv2r3TKUDGJdpHaqvcX4pxh5f41TfjQmmdk5NRQE2MZVWOtBa1cNpnL3VQzOV7
UoksTbT03E+QEVxpNg81sWLv3stfIr+R5y/yieeif3173sXPWloZip036htb6x7Cqh9xL971gpw5
/pkT8jY0a/obrs+bPW9AbQ9Iiv4rYy2VC+NP/FFrr50d/doDu2ScyaI8q+akkr/EJac/0Y2PKGAq
yDDc9ZnZUcxyqVxrTef0EMX8zfOCuVROM8ZlNh5RZpV84cRBs9kY7utkTbP/fsgPe3YdwS9N1WAv
u2vTk3wo/7CQFk5ZudMytqfnp3NgOnqZMxcmtbc1KMekyamvqPzjd21S7q3Kmy2j8S58yBUYSFlk
DaBNYZD5BW6MpRjKpWjo6j1LWUCRxeQVnMOzDC+U5EMggXs2M6pmeHRluhiL8vX55uHPxzNVGe6k
6J1q3yS4jt/Rxfqms2rajdmPXIhTqN0H7ggHVVvxORjpBQvmsWscJgAU+cJz/4yMK2ROXDM1tZdU
gye9axeaQZ/dZ2/zct61fKfKsnGrBz4yxAIhVfKzum9ibTFMDdr7cpnWfJTnF2ambLokscbC+kGB
d4iNaUXNwRVPy03ZW/T9jEUT9CfC0YEMBvU7k3xm1gfE9A9VQcnwvHIweh4WOS22+XjeKs8/YoK8
M+P7+S/lKsoG9gQNfK7jR29V7f6G8pmhGvZnJr9ifoI3y7fDitYH4tem7P35vT9fvORHrNbecbzZ
Pq95k9svgobO0LAp5c6jCvXv/55E8kXkx/at8vZ8RS04TRO7FM2GJanos7ATq8Ee7+BScT43FyJK
eRaiIMQ+9WrWXGQlVWSlwZuRv7eMy2VW28cp/hx99zjCTntuInrKT2i4XBw1/g7lUiSjDlx+4wHo
NrcjeCLCkwinDtAkWIq27QqsAs+np2E353Qgw5hP/VyT/10LwGchCVJNyyNLXpyBzZf0qTfUXiBY
+W3PC/tcgIi7vvVhV7Xsb5bh/FIozy21OD83SLkKGOrSPSNwhL118bxR5MrkwfJtNw8R5vvKTret
vGt5V3jm5ftndCYEPZC+bR/Pv1Bc7ara7uK5qT0/7/O+y5HX59rwEaE1I84x/UU1JjtKXKGhN3+e
7/L573Wtv/XQk57r7LnZhJH+rxjOReb+aiW9O3kF3IqjlPamBvX52RzrOlalEylL3bB2kWtthizd
Po8kz6cNzvFHPWqncdAWEZkPKGd4oefhoyVBayiWBL7+98pl9J01+jt9IKzHjaQI0f5S0s/A8Gip
jWQpl0vda496zfdcjcMjGIbHVJvc/ppkuzQfpTznyNeWnTjsVHabLv1uOKq+f3/+3qyUaT3z59t7
fpXyhwEavkagRKAEratsOo7Pb5OPir2d3QQqSkE5HculGgX2yXNchoFsss9LlNf6Sc27daoQVzUi
tmNxchLwyreSJ2Cev9gE9xrm8Gib8a616jHTBF3b9oGfzkfQGv9AHpPXtc54yDgNtasj0YpW+yI/
nqLzdeMDf48Mvm69fQwWHcy2oJXBCnsurueOYeUIeSL4nHyxptf+Cprcck09b4wBpIgGKJGl//89
4Llptn3zVgavNW9sGMufIE1+Ouu768Jv+iBvVQ9IZ+KxoRQwCWoYUNgpXoyaXfq5tiLhHTkLbjyC
DSk2OaGKqOf5Dx6sSYDpOTobjlqC46/cD3lUeO4tsAgJU6wO/30DA9c10NzfKSguIjtPUf+wJ5aH
KN4Ur/wEAkByWr5XK2/tQIPhqULXSh49irB/0AJdVoF3VAg0S2zrIP+OEAu2gA4Viv0u//VzCcoH
aSzKe4sbR26XQq6SILW3kUi3VnN83i/PJ5q8LTgp3iIw+DYL7HmRJze5qnCkdYEhSBwx6xMbrp6f
u8rzC39+9W3ZrMywObryahHYyWZJGThz54bO6o1NUIFTKjtiYBnDRtABk28fp9pMH4O/TFNJHquK
KwFK8MVgvxvwSGqnxHmQ24iESVGaxYO+tGjjhbV/jCZwOt3WIseLc8haz7tL7w97v0ypgdeVsMI1
s/Vr0nr/iuheaPDPPfQ/geN/o645Vz2j0JL6ElQ/wtAGoJpPghk6AQ5a4cXlqbnQJmely36GSqhW
qHRLoUO9HYDoThGEudhpMM5FIL/arGRmijrLkhFgNkBFICi6W2bzTEs/jQSgYlP+WXl0ZAx0NGKV
ARKmoYHZYwtTKG7qoxPD4Gg3mmJx2pYZxrEFU7m05kljfSuxs7BNrig18z6rm3WfaiYn4vaDKhkY
XQT8rjlWWQSnQUVIHusvgjkkvrV0Z9TNV1tdO3dcTqitiT4IHnBwUO+216DLfUZF7W2I+2NU4d62
xatLhl3vip1nFW9eZu6LgnmJqk8np06PQ1lsCeNEy7Zwm+JC3+NfrbQgLpiOtaJDt5UfJwpYoU42
KpZhlaLds7Pirxf3LDFuBS75NSEGbxKuXCEos9WSnL4BP1hUbQd5xBFlsFdqJDpNm64q7GEh862S
DmmLchdFqV/PMyPZjai36LojkRq7D8K50exYiLg1F3ZfXgbzDmY+96kgqpGw+SY5I/amQUtaQAcR
QxCUFE4B3Ub/k8jpCXmH+TbZ5meYjPM2V9IlbsFg3vj5RvejD0dDi542Gyd2D9PQvWFeZT+E85rr
wV640aaJaZPZfCmi0OK18CBkXfqipkv+g/WLSnnMGK2DOdMKhTJBefMVl40hVdckjG07ogMFE2SE
kpzRiJmoi1ZZYLZH3mleHdkvSnsNESNJK0XI6S3ybGo5vGzBUeXunCm6lyzpxh9EHr8ye7iqhKwE
bfTTTe7VLBhLTkHZrpzukoR/UJ8YXNXKcbSHUyCurhauWm1Y+srwSNSp2La+Zc0gQGX5R2uGjFit
dau6a84ukKSNxZSawxsRcRdeh4Y7hv+5TKj0rfCo4mqemWbUrzW1uXh78mi/CCpn7JxnO7dr3gjs
MvgO839VQ8ingS4ObClELC9d055WZ0F8iczqpEYCuqXh3DO0dB1bG5YDgh0sbW6hFlmFTYcOVNnS
9N6iF9PZ1RaJTdq1PbCVYlRYWnfsCLxMxM2g0S6kP3SwAn1tqEWMTbc4kn95cQifUTNn07jTq9ma
47LVoxdRlhcx2ZtEYY+MUv87C7TP2BPvjPbnDjrZwhEV9j2/ALSivGnqdO9b8JhhsUGyD5yh665p
GG7VchrnsavBK0MHVhPXUIOz9G3OogAbjToCmum96xBr5+yTYlXIjBmcr63/qN32hDd0EwGh8xG1
wPtcoDHNnaUXFN2vm1pLnLi7hNLfAMLfGlc1b9t12bdfmqNsoJ628yqnx5xo9bEwglMyselHaQ2Y
y+Hx2qWkMJS8KL41FJzWtCtidQtoCleK1g/bQAO6X2cOaPKe0dZo3Ji6j+vQVBaosuddzEh/6k5d
Z506LzhXinGx+/HuWsygfOAoMDnGmWoPx4IeXm9mK9UpP/rcuZFScEUqBGPPFH9TNlwGSESLBtEh
ovI0XOhq+N7SWJh8Mr7cWkHHTi5sakSvwpwOuug2Ds7kRAHvUqcgxewE/2ocrDPT2rnRAXVltLDo
sBY6uyyYYx8afAseA4WDL7NqNZlaO8n82twk1JG4s0wm26pE3KZE3eINv3UlnTdf8VD7dJRcS47H
5iGqGWpD6HVaUR3DwiYrLt9hLPwqfXJ1FeHtlN75GWXirkf0biUzeAdGFvPKbtbeYP+WHczBqAEp
SQaUSXSX3gI84ItCT8oE1MiQ/TDyvxQtMwhn3Bja8M8sqndy2tZFgLSVmOBQg4BPhSBnJRLgSkLL
FIxzxvJrkPNEl5AtNxCdUoXlIpQ5xB3MwyT/F8t84kYmFQuZWWwj80LNJbuQKEp8go3bjK87GYe1
rtQsKg3J0vjnEIVsDiUVtbfIqQ8wUNAoGGRuclY1R4fhtkWgcosfaoZebONNdQclj35b4v5rCGFG
iTqnJdkBwuyJaA7RVsyhM6WrMq4hdUcnqruOUOeCCODe7ReNA0Mu5XYpC1AeIJ6tjNlnVED67xQe
VeOKYBc6CI7+zI7+ivzOXMcp4UlFRU+ir3Z1U5M43dOJ9RGNiVx7uNY2kNnUzJWwvorw05W51YlM
sC5klvVEqLUvmI53ZU0OCP4LmXtdpAZh33WPxMela6136abmsWEmtpinReLu/OaIyNtfmkRqt3Fw
qahIkMDlq6rVXU6CAu+4xmA+QpUgwn7emJxi2iI0AQqMn5pFMiN0BZ1j0aJsS6z0WrbQdDBnMvM7
k+nfVXNGL7utCQUvZDp4KXPCA7/beXjKelOHPVwzbQWu5M8VYx7TgZ/xn2GsW/QbgCYlwr4afXep
p4LI0w7xd0UkxkhoeWeCOybEHCGhQJBGrrkuE84nTf8IwUg64dlgytcQhE789j7lSy+JBF8pbS32
Q23fVURmDMsIOZjGlSpllKo3bmKC1isC1zOC1xUC2HWZxE4IOlVqpUrn881pG7qsvYbogcygBMYm
ZFy+TqJkprwluge8fUzMkmFV/7Iq+UIVyj0hc+FTlCp70rXlO8nWIBcZjWH2aDD2jeYb9upzM9in
fqIH41YZqS+O+NFdhavC/cIxyBp9ck5lVj15bvuKJnShNfsSlrILEozzNFkxFEoBWcd4gOZe2N5t
5Co2Q2g9yXagRRYGoSkmKzkMWulSY+7qevUNpN5mwrIF22D0hj+vRa8fIJ6dj+Nr5l/pMNJOMtWb
ze65SCuSsfq/DkkgCXTvpie+B655bUKLtio0MzDKY7rbJF5dSG1hbIvK3guBhbu6glnfRmcQfBFq
gFZPF7/Ca35SBxbBuMwDIq5xBIbOW5zEv5U0D9EIIMKN3gDQYi4jD5lysK76lO2QJksgK2KlMOlA
blKAhNFmyJH+qUXwiYxCQ7rqoC3a+fZnLjV0Md/9gmYwcyloE5bCXNo1Xax0qQXEUPHPDIfCGMdU
oYRr2xUVOVSoDmPXSLcTs7c8guGaw/nDH4TQNw8LRPW20Jd9Wd6S3rliIBuZHHgDKqqJIy/+I1fL
+Bk13LoFpYiDTYPiLkZB2mc2DKbmZGmBsiKFCAKR3MINNBxZAfzB98CPip2W9/6qzRl5IjnY+grP
t7Q9muU1MMRRbZmMleIP6RGfzqhfpyF+wxFJv4WKG0IHcq7eZiDW2odCyx9qHQTcUiZxdB65fhnH
FsQ291BH0gojnqQM49oAT4u66s/JKjKDxoLoWC5RqH0jB7q4gftpe9nRM5N3gUywcnoVW4zvLDvX
4OOjSNASexkUPU47v+kI+2L4R+fgB8gM334tnxbM7Da95v4Mlng3I/Lp4GzbsyqmVctp0+ScQq+d
0X5vATYpQ/xmA0U05h3UXHnQBXtHC7qFXYq9NZkK5+ziJwnSaOXF4y9xdsXctgSjGhNAMn/TMSab
1Y3P8Dbpdv090lSmeAKERiSMdFEMBb1wumEFejZqnkVrDRe9+LATV93WRMe5Zq2tBKw/j+ewYtws
NY5muVBu3mieJ/WikwGCMeQEwbeZYaPEg1ICvAeUvA44kcM/RP+AUuGq+vA8zGgNbu4nFN0x40FH
MgWPApWTbzMOr+EY/lpDwvmBglDtlRfTAxFpmf3RVqrTiGqTpb7WnHpXqO2fR3DKzA63tHRl1msM
YlOGlEt2tM8SaVMCCPzmNMUpk2TQLD54PbptJnNiAlO/ihRRSNv8UNmm/GiREMbQJPk1kDM+Ofdc
tWPYLASYQQx3w7qg0FynRMhvbAK+2Ekw7wxqX5ALwhNTMwvWtNsj0hiseVATcOeMHngQwc0Cqha3
kb2L/Bo1J5lKLf1ozgc9HTLCP6CzgMaoqnTVqc25EdwGaeBkyO65T2MESoFdPONS1G6E9ytZL5k9
vAIxhmHkLtMMGk1h1EyWmJLTNrymns5dVpdfGgpoEOLV3O5QbsZ9N5ENSCFi9QsNpQ/U90UgTi1H
YKWI3qX5tBvqvTFFXyWFEnxXturIZKA16XNRnCnrT1Gar8uSVvQTdtEymNJpCxU6FE9VXaOGfHGk
Ns4Owx1PdAp5E6XarKXWlRHUbIYFx/T8YEzKUkFqOdM1npW1X71UQbJSNQu7o9VxxC5/iKGoZplh
sJnQylcHQtYL6t5uCk54PD/UUawsE6U6S2NwaAcVci8s+9idTQoNnyCTsEBUYZ7ClCgse7YieoyJ
CcED+jnz4KAkmIJN0K78t7SdXtogI8pMeUkN7B41QNj85oYu/bDuhTYJhyalkW/q3WmUTaN9K01B
HFZwcmKmrXa8V5JsD8Ty2iFwpyr7i2ovmNtjeSxj2oJVnu0ZqYLrKc8DAsyQcFAYkeRS5QoSI3uH
w/Pi++9mTsdI1Eezjs510tJjDslsCH+1sUipTKfPTrmRr8OoKsm+6A+hG+CSet2i5ZHnBPoOwsVJ
VZuvJjd2RbVkbM7tnwNaiKqXsOyOXoMu3PqiCQipkbDczh4fcR795IOxDUtu4TF7F1MJ2bfzrmrg
/0wRRxa8Z4GRfqdNylUVGYOE6t6p07H0qLTybGlYYIMDd0dM/VlJozcM9rL8/vMCh8N1f5KvSuvi
dWjSFWpDRETsFrGRrbxSv9KU2LWGe7FjCwHeQonMAw+KjXQt6kW+pCZajpFLDdkt+9DHsm7+oqZW
VBj1eQ9BgghjoUse+Y8RZh+MWK26/SP4GAV3of3SzapH6glqFtfIjqEK0q5197lfntAAfiKPa5Bn
T7eAB2ZDXFLL4aUhfcEzkJVm44yo9UVBYkoWmdLYeNLH/Lf23UvrRX/M5BD2J7uJ6ME++mbfwe0S
+SunCHam6+1LIiTB6x+QZZ941ca5CL8n26148FjjPJUeC6s69a53HAPa8vRUQi3Fm0P4BRakWE32
XqttNKi6gUGksLqJwgxHZ3BOygnLQPDae9reok1dKDhUhHoxiH7wo+l9IGNiDPQ/zjQbxUyOkFmW
oiMoCF2Y3YdA9/Tq2xO8FzNdZoXzqrbhmxJ76JJtCLOMdPXiEEb+O1sSAKSyZ4Qzkl/k/5b6l2cG
RycD9por01EAWG37YKuU/k4ZNm2M81JBWe334a1scHvX91jpf6hs92M4HKHJfAxK8Gv4r5UMvEdi
9W+6J/qwMSITRV73Iq91lXpzv1HdeR/XW0K2d57SzYVhE4dVflaV4c2mqD53AhOW+YE9Xd8MA2/T
9Dya9iW2n0r16NWIa5OMybbqiAdvKufqCfMSRxT3upm1J1F99I561xD/z3wdWXWa6cwTONmUk0rq
gUh3pmq9+nESLZRGOxKvYB4a9CsDEuJ56LnJJkfG2OF2nrXZEXq8unTC/K0c04vFAjVSjsyj1uor
U5kKqkST1B3vJWrph6Fg/82Z0VCHv8DsWnlR+Z5kwp+ndnaOCZq3G3xainVOSOOI7DlhRl8aUnae
43kdnJnehq9Bm3vMPmmrW3lMgBb/BTS5o5TrAUNBSFZI0oi9qjKttm4uKk6rdz7j1NxEor6pSvJu
xij6zIviGBe1fMVMfKwpmegNxZ9Kn/30+fBqx/maIvat5VHwjM9ikgb7ooUWo0YMjZ1FwAG4CriH
BhcbT9bTfCgit9u7lHmoKBSxUBvls/ZpiBqhwcLT6vdK69a+n958Dj8y9HnuaHiEi3poZHposywr
+xYzu56VoT7MVc1daz0FRlUj3NI5b5KQ8gNAYsw5hw+8ZoEh1nda7CVUE1g8le8CVsQi6bmhRpKg
0aqtyEAmgCttt1iWnJVXyz3Ir/4Z7M0JntJ87BYqDwErK/djQcM/cPJfg8eKkVi0L2RoCdXT4OOo
04B6OAbl5XjEc0spqS31ot6joMIYSqziLqKD3GI67W+lMB3wHNQZTZVh285fM2P4wJmA82OKf1oO
cssIiQb6KfuFyKkx1UdkVjXG51MWw2jPHOgPMHKWGkNJpGv/Gj1Gjls6bNRSdUjHwJ63drmnoNio
NMIWYOxNtNN4I7BWbCgZD/DVVCy9lCJap59yhVNNrjkuXRQiQqr41zTkkSlCLNm0xyhTXP55fCyd
4mRr+z4uzxms4EUpLBIKnkJulxRUJ7ZeujavZoPODWb48zrOCBF0Oywv2iErjLveUMuAW0Q6l4Ym
h6OvLkQ64DWdO6/K8JdshqU1SaTHpO07hyZpYXqfPoHWdK/aWxlN9FPcleMa6kaz1BeXUDBX6Vau
2TkLI/1tB9fcFqW+QN21M+tamesMJ3NP7xaToUR0j03zEPic17AfLIvYes+KeukN+qdpjP1M4WQ2
hi5yktqhFrcJ4lIDelZBTB6858X3kr4xS192BKZ/wiqpbRE8441cxQyAXlsr+1TfEn9QlkPpyElu
dqgR4jSqFF211YNwZTxnwzHVKLh8pn9FKcYZEwWCP+VoLGzQhwecLzrnve8fhkLzuFQnVKkDVLzB
PpiD/0M7+x6OiNEy8BN4xL6jHKOCEjMgYAfcVCYgM3riQ9cl27j4yEcVAJ/KoWbsVsngaOsy1m3U
lv1PBgfftktzPuFCnvVxsIsC/zLRDdky+yD8QnlFno3MIy7mAdDAeag6MlEx+aLRNnN0qgk/SyIG
5FILAoBlckPUp85LGqCBBT0mRvdCWMSmcsiJGZ1tQIInJzQCw0TKuU2bho8gqKi/UWas87KGflIO
/iprj7HiLzJD/xwceDAIgCsFezQp4ct40ODP+xhXndUEm2IJHCHpXEQoDTN5/g8tK91dX9YopIIN
feVVZUcgsf2XnkMGuXUu7bSAK6PybC+m10RJr33gSMSNsYot7ZqlUAQS+DVh9wfvpzrX1dqy3C+s
8dkmh2YUgoSkeyEeHNpbhTBJLT5x3t8kRrcdktS8+IPz5aBsnJkBZsqoJDXdkS5B6RRnNoUEs83n
rr9k5EhrODkb3ZFShV0QKwORl8G8mNoz2awkXnQEWrQEsGuW9j0E+m0IxWdinDrNpFOme1ANeM5F
lUkXvOgBaUFMjP0WrA0N9FD8piNH38RR4CSgeVXTu6GTXxyG74RIyFuVhN8gfrPLdlkRN2UTKtDK
IHOdxDZLL9s1UqVyxtHjXSI1gHOwxQ+0SmriGAegmPgNnIOrH+y2IiIA9EFtF2RfxsW/fiKcDFa3
i7III4KJJEqfLqZtHkfNCd6CYeuLY1r1m85kHAE8axk73dqY2JiTODk4wz/Ka+Ltfe9ktPEpy7pN
zhFpZigekvyEZqEcEdUhgUlBPjPDYT2VmIfNwF6MQ/GeqZe6V3adI5ZWJwMe+/IjTqjoa8d/ExjF
50nO6aiNo+Og1FefsHbUnzbeVvtQe+goelo3M0sfxFrnOKK9grb7cB37N0w5LMUG5grLV496LlbM
sQUppu2e+fO1Req+EclwNSMilhRp8CkdhmQh2SvVPPXwhU1+90lIJOO4bsLdot5SM2bEROt+wpq5
ZBaLvrsxC9joKqksUzfHn8eI0h6clRb3mwY6P40YGixmeTBqmtmRtUGozCZKiQOhH0tffNaGjhCo
gLSMaEN77Z8Z59cKXUbTRRg2dW032uUpICWWQMjLAJl0qU2MlfW1HXbSpbAjVaMaHdbkp+47wWyq
vG/ba6aZxgmDHCPM0zGRYMbwrXaXQrSvZuDQbII4lcTpjpC4C2wgOSKBdNHdQj4vfgz7JVeSfyNa
cx8woKWOcEpc8PvQZ1SxKKTruG5PIwlNfmadaGYxViuHt8hPLwxFURzqajQneoK2R5PNR7tHpx4e
MGAGS8KSy3k5nsxIAeAxRp+ZP76HqvlF92mWs0xISkJ+wr/1bcLt4ADAjzLo6RXlI63c77qtPzC0
sOcXy0zkl4Q9tx6qa95m17zpLkZvnypL2TuZeuv5xU1g7jWrXw4+40/3X6aE996JPk2/uCVOt3N6
uMpu/Jrq2g9T3EuddNdaBIduaaIBZdi/F+RNpbd0ms6Jo12rggDHtAHvXacrF8pU2lOS1l36HtjW
JqCHrA/RyjTVudL0q2kILmndn3tOpEkJmlChpLbNQ4aJK89IYyut5gph78VXaGgGO/l9iji6TvHI
1zaW5dLPjKvgqgDsWhme8dHRSZ9NJRnludd8o0ha9Rrtt2lgcN833s2MxEkLnaUm6FgVtvFFAbhj
rA3ekQDyWWU0q7Qr1HmXMm+e4k1LhAk+olIzrlbwYwAfLQb/u9PpwMV9vUJPGc4ziyQMJzmHdo7P
REmDuRandBGZ2YXmDx7u/3F3Hs2NK2m6/isdvUcHvFnMRvSUoXxJ2iAkUYT3NvHr75Op09NzeyJm
4m7vok6cUokkCGTm514D+qivrx0EAgetOZik1sYU3GTFm5a4NyKNN6Zv7+xyghBysyTNjRenJy1u
iVLwsOahfJ/zb1enyT1q+8WfXlKUbK9KbAoTGZr6lGL3upuWB9oez+NofCDSdWYYg6cjw4mMtorl
zQe7hpEOX46nkVDEt0Z69IsR1HLQvMeY1MDvqsHN1tBIcQa5isvh2LopqLl4hbXlXsOlI6zBY84A
Q306qFGy7jQIj3kIWXVNe3Oj6dG9rZdHEFtQEJZDWjn3gZ1+zfWdS7t1IvZ2UfmSjajD9zqqA97i
MlKArRHloHJIgySKFp/TztqaWClCQDplsbav++CETdRt1B+MIb0x6+l1gc2pt6+ZZR11q/oAW3YX
VShKJcjR1dp93cwPZdnfR7Z9O4BY7yvzcbaCr8nLDl7znTDFmYPuIUuA+2nVfrLOM+I+VdRzVIzr
hKAhqDfMnkDU2xsJJof6tsHs9IgvBmU6/nVkZCXDNvkz047uLG6FNetfWkPTtwx3qSvWATl7swRr
QUa5dIBOdftgCEYJDge5owdv6extHMN6t239OgxBKPvVabCXteZnDwx1JSh+03vOtdCm0yy96oRZ
PY9BuCbn2/cLU9oMYAXoNiiPlbtdurveNY5lT8Mbj6sujnY1ctCOMW4N4sfE0FzLcI+L43VR9uz4
5GTDNCw4LNls17CoPivUYaqQGT92laKkhiafG8R4Gvoa7ZWhQnCWRD32ZMBc/nQWhJ1Mdg/KDtgb
aimLu4eTtBViAfRN1O3H57bQrifD3VYFjUy/3WhWTrodY2COU4vmr9Mc9G+lrSYG+MnQ3fZTsXfQ
5OmyiWeZ0J21d0bEfL17zGiFk7SNyKT0wMorwJi1VEbSIPhvojR+wSfHBD8LYde/GxJE09xu2Yuv
NDTvmgZ4bsvyBPubbbLWR0+ieK7wRvhfVDn/m0S+o4NvMtE+NT3Tt/5dgn1IwGIPLZBhpcQTOxng
D0NyTQ1sQRFa/Pv/6LcglU3/TczRsxwL/oVhOL5j/ZvWqhf6UISY9a8HCvoRnoDeTHeoZn/oQJqb
jolKgXGh0ZZb9bn///qA+CY66//pZLHG8ONvP2Wf9OLus/j5j78/fVZ/u/8c8ur/tgBRr/qnBYj9
D5JTziOcCHzd9CzkfP/lAcLpFASBCScIxVsdK4N/eoAYwT+8wHCcwAS75zLi4RH9pweI8w9E3qWw
PTrvJm4Z5v+LB8h/Wwv4bpi6y+PmslGFlXKj/1XKdER4l49Dbk2H0DcKMRzaDLN3Iw2OXk4PwvWg
QOsY/90lNUf4f7lf979r7m/lUNxXCXqK//F3+SH/vhi5AFs3Gb1a0Il1+9+Vk0VMSRgs8dpwcT0c
pjzaE0wL8GK0EJmQIfelWfF68CNx33loxVPYfXcDg3NOz6ieWvjGEGLLBOq8Dm5gBYiP2or2ycaN
AF1FIntF7gkfv94AXhlrHX0sJJBmLKYp4xuQUKm7M11AEaYUK/SayVz5JeysApElhMqgXwzGdW6/
kXAEu9oxV2ZhDtu5E906HNizbs8sjvZWA20Al6nCQsAT1D9ihxVtCjg6L3k78FYOSj00Mbt1i/rM
tSaPYRehhi15SX1i22VbvdZRf+9RORLLfBxTEhejfNKaJEXjoLcesSQybrJxAdds5Y/alLcMc7zh
2GOatQPrX97GbXcSfuGhf1mJhyCtEb2eJuatGeXtNDpiD8u6RiyK870AyLNyvdD+HjDINvXvqSdj
DXW7u0PvxRmK4capvW49QC/78ptvkSzLB37Cx8jRoWYj2g6WoPb+zA0nel4BboKETpNaZ57T+yGC
CKX2NlgLA6nBgwGio29sh0N7XYdtvW9H28ChaAKqYwUb4eXJMfvEeGr68HGt2rmNJMgZxkq9S1dh
l+gCECmXsb42hlI8hPies6paxNxTpngZ9VJbtO4xaeibpB2FlUi87B4Z64BALOy1bw8/sAJxQtaT
/gGlpIM+J817ZWoNKQZYjTR2kUjUc8n1TjdaPOZvYQwcpi5mRGlFyOBexLdFPpCdmz9BmObvsZ0a
GwSOVw1DRqozZ4s/TLt1Is8ByDLZW8ueeqzc4+vYqYOXLgcYiv1icQepARR0vqKBh5ZsaNcfKXdn
6IvsrTOW+JCTUjGPKT6wTsE7EuGcjebBYu3sbmsslX/SRP/U1ba+iuxWHJu5rP/YQ3BCn90+BTB8
JkBdGKqBKkArjK4uqCqUOuA3q7+6frF2yZiKMHO3eRkXLw4GoGt7qJqdmPT8JZz9aWs603hlG8Nn
h5TGs6d7FR8EqgM7nuV5jObqrm07/xbsX2uU9sb2gN2MSKikQ1hsLamEEVbg6PI+Nvapjxskno3P
TZBqcO1i86ZJsYCzBGEG96vYC59FUkb0lqxbF4xDq5uPomLHGYCDI88aV6PEKWBujQAoIIDNzAxn
5c7oP6FxmEe1uwFfJ9BC8vO9Hk1HL2juIjEA+9TgeIpS+7DKk/p0FoyOKFdRbkwzqK8piE9DsjUg
BVUO8wXbNhGma9od5NVo5Uw5HhFIcsxhvY0ssDOTmd+3pRFvw0RKjQmgYHlVOWujgRvt+BOG0np3
G5hDvBYVDl+YE0DmkBMABwz4ytaGhMJGXPQJwE86w4ZpFkzoWyAlmY1ZeLfoMey1ASq3nWd79NBO
kUk6w3ljWUN7iAzrMIpKpgh1dqwGP3wozQsNCXHdNQAj2X+Pg/Hu5CNzRnqx5j4sTLTP5H+cdDnM
BlOUNoXgspjCQUKuGLdaLepVavrasxi1TzocuzYT812a11iJN+LZzRmoxdSlKDVHtRnt/IpqvqkB
i3rkRbsnz4wY6+sBqRKEoyskuCmIw+pgppwVUQ9fXes9RJhv3CUNtzUKXSsCg3Ej8EoPGU20Qcr0
ZwCV7+JogTWv9cfAiOJOb8FHUrFY5HoNrUE9Wbag2p8XVDp3cw60ZVmaa28Gtpu3WJPqhCpoWfhY
6BZSzHz9Ytcj1fbH14DXWBO6nszB25U+p9CK2ogRs2ZHvyYg5QA0YyrTdu/FxoQRYHsDnDHYzybt
Uiw2GPcUFdxuVtkkTJ8mUQc0pBz0Tep6+i503MNUQ4XOIzfeJzG7MDZhIwWtZq/cCKGqtLIwTwyf
vAoZnR4jVwpINztmGcwDhEpvfIZrU2C2B6P3Tk1f/ymS9AbtgWCX+fOzV0uH22XstnDEIJuUnN7d
CDA3IIjAzAAcX0uVY/r4dec++yur98tjPwIPLH3bWBtCqjLpgC2L1hb7ynjudZT72pH2gzlbOT2Z
7rvOomy3kJAwLm/vDTOw1yid8f59INYSAeSFyQ8sarEdFzashpJBXr1g6wge0Smz7SL09xjFi1U8
Tx1cmXNcLO4mixjk9GygQDPwkc6CaWuDKVrVLspWrc+LrcrG7J5O7LZJOvxLsrzYNIQhaqfqaLhI
6KZGClbfaPZhi45MXbEQVERG7+ij8n1Q4zO6XESEdQPGMtbmp8Bi2B8XOr9ti/meIFnfh2Yvh6AV
FTtiVdjHR+COe9q+DKQNkOQJFDg4P2vXpss1MGxdVQZyo5KzWmm1sa4tH/WyXiqyFHUHYnyJi55p
sGncVLPzJ85q2vKITVuM/GvTv2mKwvrIXdZ1jhklbUlK4zyb4i2JCDEJld91Jv/VZugr9OIV3MBF
QxDkkKYxFqRMGGLmeMgLFnsblid2hvTq5AsYlfdHXevetTANDlXvMPXAmpU1jQC0qWtPkySs6NoV
fa1vRWhQXEsQveAnfSrVKNvMyyPWGfdJ+uol+RdQQEAMMFuaOvyxCntjaNNRUjyNUfu26/FoCn2r
aE3LtRFGF0XiGc3+JR6+WpupUR2bWGLSZpc0oFLAJvl9W3EGi4eTNlKp1RfMlD9O8eDDTPHT9KoJ
gApnsGn84ZcpNVpcW5EQRM3ptohQDms48uRVF0F8DoBtX1lcz9Sbt0NgrWan5qAxpkvB2sEitt0J
EFGBBvgrTXAjiaXwTtl7X7TJNEm4zlwapjpwaf3YZdqP21IzDyUXnGAw05jJyZTUtLYyd0vk79Xb
u1JIKPXFBbVNZmM2Y53K3E7ONkRx6qprI+yMjPMQ4LhY1UcjfQ+E9t037U/kLH+41fsKOJ3VM0Iz
ivjsme0r9CcClX5edOeVG/J7lbOPEsIQ3ap3tYw0uWLgCs/Gea/xhlFXIgY6bWVyPVrAnUo0J+7n
flkvE0qbNvfEFdfIZeyame8kJAHTL/YQXCELW8YZ3gQUnq65nUZ7ncfLpbS4SUG9XKDfX/dRh4D4
cvH4E0/6S+pK3SneBwXk6yYxtvIVbsz1WJLZk3hwMuPPBoAoGDzjrHfgyn392mmgu/pmcp4Hfit7
hRb2MyZ8FflLoz49JuW8tiXZ0eA8zDvtwXYDprRh/2QkuDXEJN40EE76aEBJyHlPcUFtlussyc0j
HhGjv5OGgJF0rj07g9RnajBn7XGfhmnlSAEoZN8hDqCCUI3nQpJEGwh3uSRxLUuF2O5yr566uk1R
zlcqmuJQxvq+9bKTlqNNJBWfgNOc9fLHCOLPxEfpoHcfw47QZla8IsKhCHSlJC3QOUL9LPOmte/m
b7akhc6NtrMDD3t11ocWll/4pPJCIAPjot278uv3i7igEcIKH3ZGzHEu72+i8S9RKxezuQZSdFI3
nK4PAB3JCQu14lCNADdn/gL+WBL/5b3p4w12Hjf9yPug938R1vA5NN84eF0iAcKpHUjXzHMoKeLq
W1tL/xFM1+o+IuZzhrV8CIV7aBvewWe+UMf6i7pJjiRUTTXThCLZqW9d+3wky+4CuYRJOW7sLJli
4KZMyfTmhk82aRyj3mRvR8W1eqp9yAqgL3MuEVRwu+p+EclbHb8TyM9TihNEtdzmTfgedDzOKKl/
mgtnIXQwr1i34XKybTqQ2Zie1VvDfDwyHtgHDhcrv+OAgq69fAY9a0VyPcGAbyvdvJUrZBDGRf4O
1P+nuhlXyOQFAzL4NrdGK79mkng3vxuRw4vvshSAJT9Mvfki2ebJ4G3cYLiW541eVz9DGf5Mizw/
UT0v5veFIk7jEji6FFvPgpTs5zDCy7jZVq6DnEmyqRv3S5/NSwox3qPxP4rkXh2QMSpbhdswfmax
CZIYmzFhLTfplHgMDCQnkVkX6jQgkhAaU2S8oKfVaJcPZFrQqwfkoECw3gqABYrOqnh4mjW/pvPJ
lVtRETAVIQ+A17tR3UtWbwi7XZL63SF6hnn0GeIeMVju3dw+FYb4lGRXzdFeXEZaiR6stYQyGi3Z
i4FwldN7z6NwfpTSWsI8boGEZCwsb8VCHqWyO6rU+ynOrpNoPsvVH/ofwlheJFdPfnQeAj+rg/UY
8L6Kgah49nUKUmgqX0qt/VBXLImew3LH5AS7tWSnJfW1ZJxKQmVllbvY0u60oqmQZmM3IH9GrGr2
cU6klmHHCGCTg4mSJEtMw1/z/nOUdFYkc1D/jh+ljl2TsS69cV7NxvSgaOvOQMe8rex3I6IyBD6X
zuJQ+P7BUtzcyHj0/JrTk0NFEa7lJwmbJTElLn3gGDxuScdf++4EInsY3vSz9iTPZ3juexdMoKfi
jTwR5ZNooXDITJjFZWndYfaLnYXx49UQt+tx1m/lKqy4nZRz2ivAJISfykNreHt1ba0DeqAoy/e6
OtRzCD2mOHppugHKzww3Ok5gM1DtJESxz+SFNbaUSck28vNYaGf5cxnsm4gmufEZVt5mNJNbuaBH
S94IyXiXZMmpEevJj0/SVJ6vrncAsRUlW7EodRE8BsvyS8ZWJOZi1i4CGpTJPDBi7iaWVegR/9TT
VuxwCYxB8kKqqcJsUsInLTBHuGNkpeHWKrprtTFIx0ks2MDqb7GeXDMV3govfMrdYiWXiO6xf5iN
yYNrD+7gXa15udjkShEshzZG6xaeeYOcgoGQFWzBnaLeK8arb5g8nR8lQqD2j3xZiFmH5os/sOjO
oRveuyGCWyYm56a2a63x6aYZjF+1DUVDlXxU+TIteYiD8imQggnq/qgkbCnOvTO/lgHCD6y6iOEL
Z1Tw7JMLCkQ4sBPbelZxlKvb/v0izhpZ1nusHn7J2QIx9PJVaUkwqb84YJ6ZJoSfWbBTAjIVcFyr
ZignBWTkNdtS27CL5k9qFbrd/xSSIeExLW8ncueAZLeM5uoVY/7X/aVNRDZUVUchnL3bv0ENffnX
Y1AfZUmbvVKP4BQlJ3WrAWcx96A5yPgtujczHVpNfpzcZUfY41+sGXR1dpQyI4PMk/jTIII/B2If
CW6FvAXycS1l9kpXQTHR1QHghOI8+gwngnzXa+bzDF4PgiRCCkyNCYbLyrddpkc8ennzOw+TT0AB
E4NDMD2cnj4yODyZUCdlj/v72TAudCHkM5AL5/eLya0oaccYzbHN5I/t5hvVsAZaoqdz/ASvkz1/
4XwhaQTVT9UtzPfrFxOCJpB9goFmv8v8z0ETaQnMo4vzjnr2jMQTieL+zWtxSd/VrnmteOzycwoC
fssNvGLXo9o6Pfou7Lcpv5PaQAMWl2z6+TzQ9gIPXmIEk99m+F5qLBS5BjidedT5/JkAeJBPEjlq
P2m/1J0bm+A76qpnXB/Xas8hu8hv9KTk8R8Ki/xqSLk4RXGmwIJuoqs8VkNtzIp3oZHf5kn43nsf
NKH/yO/AFAWVTa4lGeZPy9jJW5ab6Y/an0sW4qNKgt0tZyTMUBy1nuX/pzlVQStVM5M+/Ri7X2q4
vDgVPioPEDmnuAof6iRRt0wb6T5QRstqwdLDXZhO+4/Z54Yk1nJOepx6KqwYwOGfqxjibQtGMIVI
J9MOR9MouIlVYXaIq+Isj175cBpQw9JLEfMZVviS58+5Qc6v1o5kqftA73P2t7riwRZqQQaA/A2Q
7UpAIiYqkoK8oRmr9F1K601PX0JssSk8xVlE4hIgeK1pUKM7/wF5H86d5QnLyQvmNDKooBFQNx80
EJCwP1vF8mnKkiAKcdAohq26kVU/nU1blmI7KZRhRsGL/JHKCvrJe9Y8egoy9VS/LdoHzYaYYMta
k+eBF9IGAaDbSa5ppVthyY3i02ECYX7fsu6xvGObyowjyYanXPfe9Ub7HnWx6ZnsiRwRC+x80GZI
Yck35atM5VUeWFnLHeK8a5W8tgjndOb8klmnJAUXJrPbxNlpfflV8HYL2wQjo50ZevskbW+CAPaa
AXM4SAHQIanz4tbmt/r2iJ9fKEmPU1iiwNKjGcv15a737swn1B9upSeSEjuQShqt/BxnXp47nGNO
Y26vrKh/UMpa8n1KdqaHpVeityd0wtg2jQGCsb8loaG96l/7MeLVkvAVf4SyQKTRdPm9kTLfD4bq
VrOwjBGgUaJJv8jo6I0uyXv3EubQsIikQ1Wf+qncKpktM4/O6l5q9IEgwEGH2g5u+rHEJDbFJB+C
PN+yBGAl5iBSfUsdoYiHbx3PvUF5GZo9i0YV5Uk4XOqg3mZecBXoy0Z9bSkVAs7kj/oLJeGDiS+I
zEcjprth/lrZyZcK1SpyyZPUtNwnh6RfHeVWh2HH3OIuzaqnmuOemCbAt/glSq3fU0q9cyKZCCor
xU1l0u0LDLnv33ukvsYw78eg3Kubpb5CN18vc/qVDMWPMXd3oI/WrVR3cMf+qZ7WQfEjT2OZ4igp
DiMCYlaM11IrQqoulX51b8ADkse2/KNClJMEK2Yud0p6RAaE30M8D1YM0O7lYW4N3mszQ5nlcKfj
vW17/xrhgrMK5roTPtu9fwWAZZWmLSIX3o88sGWpEo7dbcyIGqnZj1y/K2y2UN7TORgAewGPhVDl
mDfpFF3iZhf62re8UPUxFhS00ZkeiK4/orAfSxmDWJ/WjDwealFS4CTDbDYI+PazmX61n+rslnie
NGpu/pmHoC150DT0a2T+5DMEMV1zq57cbzIJR8Y1oxOzdo5lY3rORvhoGbU5j9Qv03syro2UAFPJ
biqTXGxcUbFah/n4htnZVSOGN/lhSqxZZugNeteWo9+rdEubM0ApoUArqflVD5FJHofXKvW1x3nW
voOo2dqmd2xish+S9r5owPiEQOOK2xhBSbDbP8IuoUmIMyKSH7KCUj2NsHXuEchEwNrdJLZ1o/on
8ghWBzIWC0k6nOVDkM2LsEMQSC5qIwf9PLgnLXmWyhwqEqmCQGXg0W3hefRtZA9JRYca4EIKU1+T
4szMYzjE8J+jefS6dNl38aJuq1JaykNeo5SJXOSir2IoNPrGbFpcGzg9Sn14UUHGH9nNS7juRfch
AwTymHU5PP22XYr2benfZCWdy5DnAmEJhmbbtv7PSDs9h5TTs7xtmV/IXkuZ+AdzTHeLKS6qzSL/
1QunawcZp6gnVqV9eV2a7qaU20nKSwl5mshC0wP6gLnJQR0vUda9V8NJ/rxhEgp8cHwcQ5ys/6pA
/SY5R2H8NpcftmxThRwphWdcEts4DYzdVNclZTnqdrk3/fkwyPbG0C1fcIrUg+kK76YX463AJUqF
CLkd+wlStZbeqkDnhqjNqaQBcYW06MmjZPIAkwbfBePRT5Mvzq/e4DbLJ6dSHXVvzQQ4T17c/lYH
PbQLdN/U8aKSpyLPtil44ZD5WY9Z3q/O2JJQ8bfjzjeHW1WB5Yhzekb94KZwG0L9VJvLSt4wmq/n
YiHvHRZjn+vTQTX8Ysf7wQDpRy0JpXQ0oTORdpugse9UkayWj29OJ2xe92r3KDmzdETczqaqlJou
vkM1rTTCrKS4d2og6FIETb2p/I6Mr1dG3O7Rd/rdPGqRyQpK5hdp263gbD6rswR/bqqRHj3iIgfm
u3yqWktGI5lF1cBoOlE9OmhFJua7KiHxFT+H8he8xvuJT4FFuRWfhyp4k9VfyVg5m6YH+WEl3HJc
L1BYod83T48ExwstcL6HHT6CDqNFUB+CZt5rqv1ZSjNmxtCG5J0kD9YcfBgVGYeNIAG5ycBZgN2P
bGGqo1D9n9qz443Wrn3dJkTzm+pHeUCvxWnyJx3HvLJYLqnND8JsvrexakPPH7x8T8I3DwQJ50jL
jk6raVy8p9qOfmTvNCnqH9mIKaP41MNosJGq6SGfDyHbYyAjguV5llEesDjuXLvMY4ZCSJR7gft/
LjRg3nVpv+rzs9q8lgudzuye1NZXj7qAxTUp5O1ySxnCgYea4tXgLYd6am7UQhic6SXs+CcPjWUP
IaYlYLJcVtdR8VdqTyu51WgkIRhVmPoBQKVqV8pESFBDug6sSiuS6ENSfxRlrlT5r56kCkOVdokW
eYn7dJ4+I1O8qDYqlK+jSVNTN/oXARtUtvtkp0+9z+RrrwGatDYnlEq/2pZ4HJoOHvMRBo2kgt5S
fNEfbXTn0x8fvaEh0xLnGvEpuWA0QX0Fuz5ujq482KD5fStFMpnDoCn07BIx5QvkUReU5MSJcYc5
E6Lg2VYY9lH+nKd4kUJR6oVYTehp86ZOJd2JHuN+ehFWc4EQLu+C7GJ4nU7PytpFYPXV2pfbNOLC
PTN/nWL3YJreb/KGYCTEsejxV0NQr8/oyqsDUGbPkQc4XRZSblQeF93fI2Dwp+F00dnoaewd5fu7
oXGpZb+6HaJz273VmvfWNz6+lcZOtXBlo3iUWqppRVh36+JjCFFJmTfdlN8ucvWqxQzolYadDQa2
nP+ASuAwlgMEJ6PCLMybWOcvwp0uiSNeIeExPOFXjMR5l2WfVPTlZP9T2cF31Ve7gB4XekLk6VI5
q9I5ygD6yR+EtX0uSA9UQzeBK1pM5mNam3Sk7D/QJMns7XPcTI+OyTIkVqodC1ba7fNLMJCwyG2p
dl4xI2WavaS2f1P67CoZleR+kiFmDMYXL7XluO9o+w1N4q036UiE6vRPky/V+3HEAKy52Kt3/E13
ZOKDQArdXgcE6UBr6M406M0t2o+aCfhN+AlPOQiXvZXR+kqthwIGz1+tckFPPbgFdLNNvOnRGMmP
5Fduh/ItDZ7ldl3EchmxwLsSfvhmpY/9xAeq47oZ5d1Kkr1p9sycDdqldKGojNSqXZZ1lH1Hjvck
NTftFpkEefqmbf3eo0JdFfwgbUkAFtlvzHG7AfDzJlM11dmzI/0xASQhu0XMHUjWkQSFbvrHKqjM
2+lTjVPoRV9B0ngNp/FDzcH+FSUQ+1pzXD86bY9FJQUjNrxreCG3PcMV+aVUdgCRBYeDdxmSzVad
68OV5tTPSje3lEtDrlMnR43HsU6N4exD5k2lnKWoUkUl0TLpjWrjBZtMGLF/tQhkhOjl+MsrlpcW
fYiQyRwGFtAOCMCDP59VnK1Cb91o+0FzbuQkEYG+CSGEGrXLINs0476o69OsliWpsZOHb0FwX2oI
wbFxRU9PUy8+fbc4qy8ue2JDlL35/Vsue/iyCBNyTqZ7UoM0Ip7QG5HabAsWEmFo36gYip5DBatY
iu/Q9xu1j982lCws0SC/LhkYqWfi5MtqceeTSvSp+51oeBcg9TGRPcs8O5C9KW8BnLl0D/Ii5dMc
9OGmdYPNwgXLF3qQ0ptZSUXaNWf3hKq1PlWfRvY8uva77660gIPEnPhgD4mC5kfLWH1uK146/039
fzfz3dqWEzTqu2OA14oUqkUA8FOeitC3P1o02eI93NFi/FDxRUZf+Y8VDVLNpPDM9Gd5dMppqGym
+mawySZvg3TulXyjcLK+clZ/OhR/RP0I2Pdbnr6/pymv0Rbv4EL00TvjWktrlD0xV+J18ugFK7Oe
9flOZQ8qyxGdcSq4L/Iq1OWo8GXa812J3v5vUiOzln4ez1BOnokgCx9uix0Is3f5Ks+meYu99Xfm
rKWO5m88UPqq7sooQfGz3FQuPCOLzJjrQab+Mgoj+LARZnsd5vrbeMpN9p46oPXevO6Nbqcnb0u3
fMg0xEJUrMRQe1nilxh09jQmX43HzWFfy/3diecI4o7cLPLHkGmOcP42TJm30CGPaR3CslwYsPkM
Ofujk5gobFwNdyn4Yh7WlIR7lTKrdGNqeIjTwpJLXuXFq90w1GIdlO1J6bHOCdWVTCImc9uhQNxF
Yg8eBbcF69ShSWdzDWk47aMm3clQJ2OnI8dxfmuddLSNVBndGX8VJHIwHW1yyz01mb2Wvf457Z9U
TKh1/VHk8UqNr9TZhi3I8xD6WCb5N5j9bdUP5akRy6Mwq4BEGNm1bKvJWCK/MfJvZ1nFeaHx6Rvd
dZz5Oz81LzqSTdimGheZUnnzfJuYOgbQiJEB+pI5VM8wTyZ/MokQhn9tYK4rDO3oA+uQlZf6aBk2
vTF5LXx8zeV+UOvKZS6hecsqMwP0nhJVyjlx8JNW76k7viIiBh3NQ0CNpJQgFiX+e6XfypJiMccX
NQCUn+wg49QGBzViN6mfrzJvK2Lnu9HFUasQ6pVRNUj7j9Z5MSDYLnG3Nospv4njOt6Phv4dp1Hy
amKIttKHYFh3ffmdYiVw2zd4laO+bC75qs9QTvQKb42Gi7fWAh/9hy5BqLA8iIA2K8Aq787AH/Zk
T9beTOdHQ7j10TJqLBwN4EaxHe+KxE63EdLem9rb2Zp2KdiAuVPcD3X9OizLV4t4wLpJgBxUnven
MaJ4lVYJljHhUxdNBv2bat7MovvBRuohR/tFesD2DzXe5lcI/hLmPDIF9B6tK2HVj6alYX0XyJZ+
+I6m2/uiMeibElpnxn3hVcG6Gyz8BrCz9HB28ZEWK1KP/Lkx0KeP/RUcFeLzqIEoRMd6pVfupSZb
RiGzHzZFdj8NeB34OvcHVGNcDSDGTLlXTB3L28JAOwHX89L49BwBbEw6uCbEEOB+iJDTcBoqTdt7
qbvpAfntHEAbV2B/37MXoylvIFV021aA+0URDFQWnDxcgcYpe580AaQyh0gJKbKDsJl8ZUFfbBbN
+aqFd2j9YeXzS0itgiAPOztcIc7zp868NdKPGxvILtihPt2gevFUGcgRt1u3hJOYj0Z5FAYy55b3
NBT1ZW4y57Y37Lus8QDcP3ZopKxGOEfr2uRAdMQ3AEf8v8rhj4i1P0gWPNo9IMGUliQ4A3jxnh1t
RDX6V/mQia1dvOMpjOH06DOv17uNOdpIUCwHodMszinuGz3CS6PvnosREQYsCtKVW4sngPLZKm8K
90p76EPNoR5ddq6e3Xhgg9oOmKBh6Xei809tMqCN5I43ZpG+gizE2mh0jW1YeLiWT5q+i2a0naDf
7kUGfZKjDwIpslOuESKjHyA1NYvqwR+jdz0eAvSwhudhEMXKNhiY9/AT6gDyVytr8KGHVRnrr0yk
xlWfMJayom5dLn6wGekOoxS5SVoAhu20Tfwu2kNhOdAjSyBBjkQ/eDnwHl2teKxH+6iz1q5M7b03
EQ6bbcQlM6f7HOZ5z3QlO/ZzeoMkIlC1tNrZOgwgqLmrBXu2poQgFZB809+Gn+k5H76HfEM/FBoa
VpAe6xLHu9Q9GK497sTCue566AhHGFO2Y48rVUzvZbD7NejM9KpAELGy/EOD/kqZhJ+LHnnbDjLn
ldU7xCXapG1d3aQeIUYDnHaE/3ooqYJWuJ9/hkaSbpYqv2UETRzFcNkrSu4t0/EYTbLdMmeXIiph
EIPTBWBiS0knNAXXC6gASDUAEjvAhmvO3mdnwpnSyZNnA7XmWGjzykmw3jPDoF8xm/IAcE6wzp7i
vDnXCJKt87Dy90Y7X9W+v43y7n4h/1wzy5cOKyMY9Ommc2Znp/cd0kGfRqg/eP2nrs0ILOFHegX4
F10oiCFMCKioI+clcSfmIxCi++LbyWKsYKFLIShBNpyFf8Ygcnc2ptyD7q+qpbmPSkyuwq4D0lSd
RV5EVIE4r9pds/aXmHLaQxmNasIakT1Iojd9YSzeQYjtshDTtcjaTPBV1y3ab23UvVk2tXyYYANm
58WeZrSxWfLiue0QQh4a8yZI4NPoxgTMzmxwgrPuor5CmAX214SuuGOAmZgc9or0PskadBEMU0Q7
gHhdcTPAStn1hnvTLNG71UaMmiSGIWwbezPHWnydNbDq6CLOK1v/GTWIckBVnJUWdvdGJnLw7ek7
oqltRjxx3D7desV1AOp0Mw6hS7U2lMCAkJbI5/yhGLn2whHQjscnrwDu2VM26PF45+USI+qGBw1U
3f9h7sya4zbWM/xfcg9VA42lUZXkgpiVHJLivtygJJLCvjV2/Po8kJ2UZOf4nJSrUrqRTYseDnsa
3d/yfs9L7HWRLfqlbptoE7bNxcBwLMp02+IQrp8awumNGTlfMq681V2+jG16dpo4RDUge7TkX4ib
i7qh1VYXOzMitaqtmWdpgYhkqhr0h8Re0VpQek21bR5sXDmJOdt1yjWiWJ5sbCMKgwSLwDN75AnC
6OEiQk1QDChJgBcCF9ZYkotQflMzTwUCk0BJu9g0BVLppnXIPuZDFzFLSSobIEDgGgnF5VKnTLFa
UDd4/Zu42jR+8aISG5vXzgR1IGV8EAYPp5lNuy4pv811zGwm+X49YJZZ8YHO3ZtcfLGL8/zan0bw
RO1L7WJENBkY/sZyYNYxejUnjVwyT0H2W0bA3ntWSfYtl6F7VJPzyoz1TPm5KA5Twyw2MJFvy1Qy
ytDyoQn30a2s9HzEwldAns2iHG8NjKFJ4tbiO/qgMOXigqL9XT4zBEb/BcH524BjFYLErg+mmcGJ
tnSXDUJ3ZN0+GZg5AWLNCuwYEvOo67w9s2OH7xfgPiyHievpY5RcldMktwLegzfb6WWOoCSIebi3
FQgsl0pZ4HSYN6XjIs7QXsfWcE7Fc9kZK7UZf+aDwRDslmeJXz9LvkpchucYCIQ2WPR0okyLZ/hZ
a4tr5O7+oScAAOF8mIrsjs+eAzUqlsMyoszN477fcOjfRUXWBYDCwHt03WXea+subKsLKeyXdJz6
nbuYt87ouxu/HSSj3ILaBjH4QfuyOejQvkp6+gzC2MmyTg9O3ux9DugtBMhjxzWg2fy0pPqdxy/d
hegBa6sIzHV6XkfGGaELZ96CbjmjZjxM5lW/YDEHdnezgxb3zLowgd2uRC6eA2UoxtIrfPKQ+1IP
1LsOl8JA12660RdT1zHtkjKFL4RxFFjeAkyo2J7JW58OcIzogNHD5xfgR04ooRe3Wk6GLw+CaUBa
fWa6jUO+L6PqyYhiiXiMG4LdXQQid24NJqZRBqCCcaZTb8XN1tcENlKXXEXtk8ZCEBHjDELMj3ZU
63HYsxijT5Jy3lpZd835CC84hxE2GeX7aCzbIqmzfVtNhNPvCg0alrb0ndVk9whtFFjOwT+zOWg3
GaDvs3EykTSAAyojQI/lMFy2Tuzsitm/t2M00JWe+EgxJ3bGnTH0D94yMWaK7KUKR9wbbOtohrRD
CULHbQqml2MZOhPFPA44oPVKmDGyjmSjhgqjONIEKgishADAvTci76HvzDjQMZM7AGxdgTMyiqye
vVNT34lceiScClky4wFa5bvScPOtLUc3GGoNqHQaaPLXNm0mK9naGSWyDiAuhbT5jK7Yg1+AjsXU
N5cJQRBeYantVMcJpssuG6PPfeG8hk7a31h6jDdxwfSTbyLY7Fr6MqMMmUeP7jpPHy1vHg/u3Nw0
criGTKFBBHT+SXjwHiNY1DjOdg/Sq1iICmfQc5NT+uCqaZ+r2Ll0De1cMnVxqtr+nFS72HrLbemH
FhkVvtDGHAJewRyGMZ+rXnYMZxnhPXBTcAssXmMbL1os0Igi5gyWqH3NqIbvsHJKz2pRyW1aEjNm
mPYy4uZfYboTMcZCLwDV0t33P7qEi3lsnFPmhAjbzficDtpysmeLj7SG+tEyc7ppKCGfIrwbNw0x
91Q4/p1RFwXY0liez+lrXXfObbtEYtcwA7QZPdtAcYWQxrIGCNYt8++6GQ91Ur2U/WhtPQKdLUXc
D/xrxLVVIIGfmPXIqMTVA1rIigEl1Gn2eemiskoy+iyyqBmx0nVAeIXpuA/CSUnzarHU/BhRIxws
iWDZwCFnydJrU2MDOmHsGGgjbvdDq86TCK6dMkI8pHGSCJzVs4ZK900imuN6aztVsWlRgSIVdsfL
Ii0fTK907trFs++6Ulx5Wk9QF/jKVQzflRh5BGix2VWm1Z6ccFHXzjrfNumy/hoDVoFLZTz0YRMf
2jRHzhUtZ7lvZHAT+WPOG1ru6x8+9jh1lqpDotxhnyfggcNwiJ4ARShjukWt8KUXDe6HSLKeFq+r
iYNleRAa4IptMDYB55Onevoa1bMK/IQcQaftbalI7VxZqa/tYGwyj/q2znPvzH0GApe+ExriO+GN
2WeUkuW5EuG004LJvpLz8UhsOe8EcfYJA4t8U/hJjo6QoFoY82tfy/CpAdHqIp451op1NDnBrrIV
Se1nA/KgbrEBXYfYLnGjOkmBFQytuwP16vOx5BlobGkGZksxyxoKGG+GGAMMUajXF+FwbrRC3C3R
pY8L3BlGbkzGAxzZVZhnHLM0NKBGrx5shmbN9D3zpfGZbYjloShiEtmCuiHibFx/2lmevuDqcjWH
5XTSoUhvRoN2O4/XcDYasBXK8Cq2emNLX5Kq6dR0l5Nn08XM0pcCewA02PDKTb8WG3xMC4j+GB/1
RndURX6aY7ffxgzRBMOHitAFu/hDAZxEeNDXJan4GF2ruKUVw3m7xZa5Bz8BBkQ+8lItFxgfgDeY
dFVTeokjk3K7XOL4NZfTNh1c2uk+bOCynpeLhbMDa1Mr6GdFxdLJHMLHWJ3bVXSpJcySxS6967HH
0HpRihnHGGJOMkBPc8i3gsrCuApmSUk8Rs0sj8tkl2ZP3lysE/RUqiY9HEdlX1b+VyVK974pX5fF
j5m5t7NDKOwgdkcS21rnQQnkbtOVVnzr515gl9ahqozsdqZ4U8HeYeJXHlqMPra5A5zexfy7qSo4
CtMx93kNacLW9HG3b4bWDhQR7l6VMJ+TdO3V+XNOx8PLkMjLJbDGJtkkmpJrnrBWjh/dhwmWZHIa
7avJPHqkcFQFuuw4O/Siq7HEgX3h+bfyaoPOw8/H4c0w8SAEdEGgOuJqt9gUsExXUjdgb7FEalMI
qAqOKy/CYjJ2eZgnNy2VhtJJvD0SzpI0P+7uVORHh2ZkHqs0w2fcQqpLz26ZNJVFt+dZwh4U8uGN
V7d0S8rhUhfiVCzOvRhE8xxNyYNdSEoufv4EMCQNUWTx8N7lUdQdXBtnQ40t8GBn9sksommfuGl2
kqAGQzna+9Ijhze6W4Sj/rUkNdjTYsDrMUNtm1uPqWlSEypwC/r+5dRH4Y4hX5+krmL8qamBn0Vm
iAMhCwArd7p3asYsw9B7tj0LCS8U0UcGLzGCj7qbZlQhum1ZY2GCX7mDdMs3C3UhenXoW5Sw8I0+
ClfQMW/DhF4JLAqUy9oCH+hWer418GLE/W2yA6dBKsNS1TtV4dOJ1BvHSG8zhMgzxVS6wCzIGCLq
LWcDufS5cDI/cIzmlf3LoJoaiWJ4Vu8b+KeOy2Am3aPkQvUDJGLAIMTU08GxHfvMq1B/NJ1MD6XB
qTzWIzz8NAs3saWyl6g2DspfmvemTb7JibjaYYn9DhYpPwJU8GM/T0GUuf7etZtnL4PNXqawa6N2
rDZ13OMQTFxdNMPzbDMfmKcoAMfFuKTggMhoTi7SbHSPXVaszcN4vPCBD0Utl9bg9xPkNU5qeNrn
YYEheD4fCZCaLWx3SuSYbYCcuB0X/1Dm8ymzmnZ96O6LKDxN2sAWQdPUt3zqDR5EyNHxt20tkq0u
sOer6sU4lVDuoU3BGaOrgfoPCLNFNZ/GQXHjRFkG0n/46LtYfpaVE+8hJGOCOfscEUV6bRBkgrSt
wNmVw1bxuUBUg4FO6QW3znC6T7h+Q/g04WCri7bOrxD15xdp2F30RZgHg8JDEUbVfJKZBQbDeZQz
iN5k6JydArc4i+HC4oNtO+HtpxHjUlVGx9b1TkPWAbS3o0vI/y3zSUu9SyiBRiOUOlJ82F2AiHSj
T4kwLhx3giRvtfupjIddlR2Qvwju9GdXhvOGZGRxInrliQeBsTUMCni4+kbNk10Y2cFMC2eXDCmG
nqVhXRtEJjCVvL3DqFLYOmoLaaPIedKs9CRjsWnjIM4JeanvtqOMHxeoU4GHEgfiuYCSfulIUQQR
wVuQsFj4Y+ePRGernhnUK771uVuBaM4VpjUTSGeJTfyS19cJw/MwAcHMF32c7qq8dbcKMwgOZsAE
5ZDeSuFqCiTk2/DloWOrV9eLoiOjq9RKVPol66fPwqW+ykXGb+pF5gEOTr6fKSCCM9qY2oCA4sYk
cpb/FbvjAT7wtBtqkumRu5MyqvOO1LeKwR9pUVY46eZfDGcOwtFVuznDEcECQczAOngkhjbPPIpC
Y0XbtzN8vVkcQEQFvY/UpQE2OQeCt0skq8yOCoacE4nyBqmUWg/9BFRxNY1NYMC8Pg8xOcjJOW0P
Jf8Ib3MHTxOT7ykxyR498+C/2CFpWy9rHdQpbek2o9DauN6mqB7DltncCNRfkKX5auVkyo0YnY9p
Ekhyu/JDp+aD29TlkYDw2a/a01y0EcQyOH02EqyxoO9Q9Z+R915TOb9nTgnkpVSvyWIkF2OMarRM
DnWfrSY+NziyJjs1YfaGANPYmoPOd2pIL0KVXk/EkBvtMjqWQKBpHXLuktBk47nlg7blF+So8Wbo
wFaHcHRZVgvyGR/lrDMZRHPdb7JlxVXKFYIFfGLjM2TsJWNzHhLhndYga0l1YCbttY+l8haEBvz4
TvKf1bJpM3TeXkusNohjXKqPzrPHDSPdgAQA/ycLrveqHY5UUBBwFuW1yEEYmnFZc9vimzJqYyvz
HHAdhOgK5rZB1ax3PDiyJKme8Zar6EpXhfcOSu/CndFKTz4KgxxCbVDHBpgB5E2C5nFM8n+VUMyZ
GElBLozOPaGflYiv9mB5F6YF5lfWTLO72FmcSOlgBBz70RwuRW0wAENKYOrhPLHZlEtLhNVzJ/lZ
uK+JjC69xf+wEqPezQV8ZnG10EncLBm0bsuBKpYvKPd8PJVI076ZisL5WedWO6OLrRu/gPNYJB1S
IZDk4F2jciMZWuQ0o3esqhn7IOio2eRpSsUw8MBRC0obi61hAo3+R4Kzg600WDYesjMtyys+oqMV
9e22nW3MG4D2znkL+Q0T0oTKDARwVi/GksXQxrHHQpTZdcF1SPpcoorb24BUt4VNeaVEVgdPDsxR
VHzYKuMUj25xiwtkSoGt1mD+vG5asEZ/NoyBkhvO7Qe/GrdYtGNVxph4evBdwMalWuqNP/g7vwWq
MIXJgzAZiu0RnaMcr3uwwlgv2vdOo8VjnRd3riguBjTFXHnb0cdAJelrgL9ufdZO871KzDtYqm/N
DKnA6pZzNzH3bIN820kkVoydBZR+OJIZdkGDfGOiZ7aM4bkcw5d5AijtDVG5bR2Tofm4DBYl850B
eZ7r8TYRkPbq0HxE5j0c5jw91BHDk0uLPgFbMUb9G2JG+5iOaxkeL9B9zauWQPBKs3lPpU62wP2X
vAJVASA6dvpnAB8wvW0bkltPFhp1waP0k/JynC+jooQ+lUiSj4xT1PM1FeuIDoMLMD7WxSHPHbHB
TIxwnkANT6BL2mGv89DtiwV+rrlf5ji/Q8HGg4L9hx7pP0gLsp7pwwfx63ORt+1O7sgpASf5gLYL
Z3zGW5torKuehvRzNEaEzAtXMY3+VT9gFUx/57G5Oi56YCLEY6vZkHU9PFIVe++0BjEe7vGpnwf/
DmQb58ZKOq+zR2dWeNCUeVA7MSXftRTlUezuuxfR9prmvIJ6XtencJw26Dh97uPeu7BiQNLWMJ9l
sX2atWNwI5U3VrRcYzrDqKxG4UbNJKaBrHY0jrYTiENVJI+QTzWdY/elWs9LnVPlr2oqZwS4S+Rx
bKXuYUCqj9AKong55BD24xefLdh4K8ezmrezullqdFomjQME1dAjqgbvAZQW5F4Clv9qUQ8nvNHX
A7Z0Nf5iJO7Mf5mGT0UrRQpRPOi6+1DgwbwqToOaMfa98Nt5C6+RQYjVLQeaB/LMq4M5EJl0emvD
dk8BDDAyU7f74i7HG5rnw772qHtu2nKej0564TogP+kR1K15Syqb4h/fP8BKf6C7WO4zfP/2xtC8
trGDnJ+GIeGtd8bTo87nzqyexOJdWqhQrtNuNf4LQZ78zx8E7xojDyyCjWi5b5qwOLZaHKBteRdl
HIHEQ7QQ5MVswg4xi8OSDBfJLIlumuYtFUQCNlEFYHi9Z9ztxhs5D6hzi0O0lKcaPuuR3A/RCjDn
1HsOkQJ8DhFyuvmEURVCP8c0vjlWZrCLxrdRU3ha6BJs3SzdJt6CfbPeoQy4j03iHC72i9QhFhFQ
iANtSbAluvxCp/uQVe4liJtvDCeTAnqEhrb3WAG620hwpdCghzcOdB0YghpFmec3wHkxZpPlsaAi
H6hpfsUMhlOsb2D+mS70l+6KxP9b6VWwruN9vCxkwzSikvgphPkR0rsFrENYPV3GS3VRI9KmXOAh
UPE+15XlbHpNY1hH6bFOgclIBhUsJJmFXBtm8oXy/pFVOU3FU9slX+ahuVkq614zd09v+CnrYFta
hXkFoZTJK4tqdGG8OKnzOjRhME/h17qjNm+7H30+vi5zx+ihhSEfrqijW3yrCvp4iZKbYiBNqCeK
TEsZvoGq/ajWL9yWsy22AM1T5bdjgwp+VryL2DnhMTZDiaf7peR8XDz9uUjlizc7L5Rvrr2yuqqi
6M7hdNnEmFX4iiohLh370i4/xij5FtvzpRm7z12eXbXM05r4jp/F1bs2aVhQmd3VbD9fVcyCEAn2
nY3HcM2aayc/5nZl7ZREN2VNFKmFg2IspBlDVVhuxt7e95hARQa9uHI+WnnenycF81KlrY55J751
2n+f7QcogOZ20M2JtSTacYx7J0qh3RXuHKQYhm+ovwfEx8MmQ3sTCIsfFUl32smkeS6zgVICfdZO
P059Ls4w4aHzoMdNhAw68IzqHQYMp6JrvC4QCA16EuU6eh6V8pwiCQET1ed9axm3rpyTDfI6mtkZ
Nc0558iN8/jKj+PLOGcIeHUAmmNU5Nh2eiXABBVDlwlNgsg4/SAKu04dADSJd50nlnNhN8tepONH
mLA1lJ9zUo4ImcUygqd1mouyNp2gksgVhmWI2CN0cxoYtD14m2Mco/oSJG9J7jya5dAdhqhZNmg5
t5WhzM/Z+BzlTXWqb+hHzifPWMVTnb/DqvpjSnmEk7k/ZOlo7J2hogQirJCJjfYkJvep8jR3jotI
evHhfGEQiOHeESlKMMWdh1692pdtwmj88Nat5kxCRxc6qsZjZTIBqWNj400OHQo/+eY3dbJ3YjSp
RkNLGJFC3kokmovwcTQnph2r6q6vxVsm0IhbVsv0YAp4MK4VCXB6l0Do5CwS4uB0NPhUKJ4zep3c
zvMmdkW+z+gX2S6DRpl9q4wOvBS7LIiW6qrtq+y8J0XGvgWGTJ8f3OWrw5Tl2mB+rxcrhFzm4Gzv
XrsmzFM8QF8hH5ykbIqgVeGlOzFjpFRywHsFtWp538zMQQiCNKBDvrXP3IFo1luQorDxZfvY6Vyv
YeajQJaiGWqKUgjljJBjQHlyQ7p9kQHnkgikrcpLI6+vVN1ee7X5CkYfd25UecDw0Qo8ND6VM8j/
L9IsjTOU4eU+zeCzlFEwQA7vGgs2se18jXW+9Y0bBd2TOk1BfTPOvOPYhJeF/WJX4pTRHNqheHmY
MjFBo59ObZy8ihLBS1P0+8Vp7yHCbOMEtDv1mD0zMV+spWq3szkCerCQjbePdQmmhX93SRZ2hk4f
knS51W0y79KwfS8dzF8M0d/UFQXGeVz9031t7+xuvCjDaoORC+CmbV9wbhDytzsxZbs4bfd2PT1b
69BWa9RHB8qLMrwHN/ReIlRCtLDd5jLKkgNK/Nuxs4fz1aMWn+NEN8gLKvlMxIzXAB2evkKrg28R
MgnsxndtVOy9iAJfzJEm23e5zj7KZj5gBffihTGzpUCAVMvjwjDuo0+/mOKqucUK2di00sF6r1NE
By8MEl/ZRn1fteCxrPlJaMJEZPebfiitrTLdg+PRySlQg/UVOb3AiQftNyia4Y72yRed0fy17frK
0RQGsjklrJy9pzEikhk1WiJ/iqujHm/6gZA54ntGHd8qa7hjXhVt3YVQ4fpJSAmVoNmOLRSf7Lu4
Ip0fwyjFj2zP7n6QvCD0DvojEU9C1cubtrLUncK8IpL+2aDrYediVGtrJ9lNfXsKeag8ZMDwVdKn
pLzvhvkp6osqsKg/tprU34iGrVkV+/mEPcFXjOvRBpwBoJvoi1ufI50cQYoSoteHKMyhhyxOgIo6
2kxW+jiKmsRnaZ9Vj/G5aT23op6R6FHtdo1+P1UtHLd0pL0t7SnIc0lUaN5Hc3MJZ+p8MNb7Nbu0
aw+ejtbLRra00fCJ1RuOoupQWjVJaO+7e7TiOxwHv7p9fdmSUp51fg88ZMgeaHbS8V5oyCe9j262
HfpVGHM32O7XUZL75jmtRpdaz36QHOOiyOpzzdW/1VWLsGfqez6qqHwEa/vRYgK7tWO5KnHGq2qZ
08DsoEtQGLvD/ejIKYK7RT/VmyxUAsERrhPGe0RgSbW7S8mhzIQTL2oCvN2+UIlwt3E/n6dTW2+Q
Ir4i0qzOW8u+b5kpOxaY2W3NuULIsBRXg+fO561q72wRjlt4bA2JJ+RyfNQvmik7Uol8rDQOD42L
sQIZCE7M07s7l3RTddevdGegbcsk4cH2N6MXLudUW6j/meZF40JAnhRhDqbF1sGar3PUKqbZoLdu
7qI7HAhcf7nTHriMrH6Cjn7fQUcnZMBhsp6Of42nNFcS6m/UyuP7f/wbkY1prYhNYVuCHa38P5BS
jdJ2prmsKdXmer7Hj7c+s9t2S6e1ROACU1dF/RVVbK9DtTkMN7rxXsBsmf8ED/snSKdpOZBaTWky
hQ4u8w+QzshoVaEQhHKtQD9u2HWWXCbu4RyX3Kl6VuYszxvyn63sptt/sgZ/YtPywz1h246pLJtA
ZQV4/kAItWc1KdFxO+ta3JaN7e3rJSoPsYpvBvx0z7ohXLZK+e32KiFCowjg1K7NPOKAGqlcpUlZ
eG4u+vKv39ef1wRMrmOt70z6jvj+0f3wtqiAu3gdZJQRnfTDiAW6iNGBDBzyBkTiAU+kLQjjxmTu
9J9tiz8xS03bdIjUHd+x6Hz8EddLGbSfFL4rgVFy8Sf0mu4Epg+GLNELprXktvN3jkL2RNarj2Oh
zoYKHvE/WYH1Y/95d/K7S+QGpu/iwOysn9yPSzCQK6mklIFbr5R8puVteOk1vDbGAEpyP0lf0S/q
82TGTmlFEc4udZyspbZcwF46tnX0OZyRP2jhyENl3HYxjNJobf1w9PERY8llmXZ7JlrvCgD1qXBh
r/hi3jkUKtWynDdmH1Bxp1Uhyzu7oEv4/ecUhvaOvYC77YlrUZopJUezCWolH2gnzkEbzggDRuhz
lbegJOuntzDzMkxt5BEYcrsB27HscGfVOLwM8FBd5zm1iTLWLlxYcSdOKwo1LfP6kC5bpx2v5BTb
DzIUn1WLXNBOLWtPBQVIHxUk7jAcA7K0/exXsBsdr78MkSnVHT7alOLwhGy2y0xvQRZrg2Fo0XUZ
8a4bpzc54TKzrO/Ga9z6kEQVzbgwtbYxiDpMj6sHb2YsKK2ulyRPnmYI6gfpL2rt3roX/epWawOU
xqsRtFRnAuVbRLpNux2sQeczwOCz75vi/8RYvkzeuBKqb92/r//bW1XPOoni7j9//rL97evoo1rB
xj99sf0OOb7pP2hHfcDe/v1//f1b//S3vBI/5/e//Y76vadl2SXd/MNL/Evf9Ncv9Dt8+X6ugS9/
eSfC3CRtp5O37icAM4+l98OTtP5239/U9zfzV6+Rf+E99++8uGGJTxx4ti848SzLXLHIOfSS//5r
x/7krlxnX1L4dUEwOz9+Sv/zE/+XZfjr3/C/V/uvlvOn3+ANC4Zu/ZSipCp/XAXJVfUTufofLMEf
XuCHJTDFJ8+xuPR84Snp+iZk5p/WQH4SsHFwwDR9uM629dtP/H2n/j+uwT/cCdJz1xv7X1mGP7zG
j8vgf/JN5doEAByyyuOT/nEVbPmJYJzVUZzEPiNTrBI/8BdaBejeQvztVXDY8LbPReNatuc4irvm
x2Vw3E/Cl5Y0CZTM35fpF1sGxwew/jf3gvUJWrovhPTF92f+xyWQ6tMahhCfeS5Hg7Q4M36tJfB5
U397CRzI9JZprmEXSQTp0M8bwfY+KVbAEYoWA9+ofrlVWN/6314G7gfazR7Qfh4HwT8IEX/cDPb3
v7cs5a6HEKr2X+5wtDxl/vbZ/OGy+T9dkzwQQinBvndIlQT37k+rID+toalczw0P9I79yx2OvGn1
2939N1bBdD+5vpB0SxyfG0cqDpqflsH/ZDlKKlbKJ4d0vF/umbD8P1td/IOA4R/flJb8hIcDK6AY
CiE98v/4TLBMllKoP0mdiGx/vd3gS5tK7N++LC3nE0mZ7RE9+q4iY/7jY8F+UISXpsNF4VqmILf9
tW4KDoffQ9q/8VhI8YlN4LC3ABh+3xA/PxaO+YnIGrNKYkybEsvvUfuvFDr5FID+7o1peZ8cLPwI
IGGG87H/cTMQNvDfGTtho1jrtvnXN8O/sFS/Z3lv+ccX/Z//BQAA//8=</cx:binary>
              </cx:geoCache>
            </cx:geography>
          </cx:layoutPr>
          <cx:valueColors>
            <cx:minColor>
              <a:schemeClr val="accent4">
                <a:lumMod val="20000"/>
                <a:lumOff val="80000"/>
              </a:schemeClr>
            </cx:minColor>
            <cx:maxColor>
              <a:srgbClr val="FFFF00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13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10</xdr:row>
      <xdr:rowOff>95250</xdr:rowOff>
    </xdr:from>
    <xdr:to>
      <xdr:col>6</xdr:col>
      <xdr:colOff>190500</xdr:colOff>
      <xdr:row>24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E75A5B-E7E9-939C-9743-C3C0F2545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4</xdr:row>
      <xdr:rowOff>133350</xdr:rowOff>
    </xdr:from>
    <xdr:to>
      <xdr:col>8</xdr:col>
      <xdr:colOff>195262</xdr:colOff>
      <xdr:row>19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A099DB-F1AB-4794-D7D7-8233B400B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252412</xdr:colOff>
      <xdr:row>18</xdr:row>
      <xdr:rowOff>23812</xdr:rowOff>
    </xdr:from>
    <xdr:to>
      <xdr:col>4</xdr:col>
      <xdr:colOff>157162</xdr:colOff>
      <xdr:row>32</xdr:row>
      <xdr:rowOff>100012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68A972-E236-8932-3C3C-5247B1A73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690562</xdr:colOff>
      <xdr:row>10</xdr:row>
      <xdr:rowOff>138112</xdr:rowOff>
    </xdr:from>
    <xdr:to>
      <xdr:col>5</xdr:col>
      <xdr:colOff>119062</xdr:colOff>
      <xdr:row>25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C3D1F4-6F8C-98BC-B4E7-3092300CA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2</xdr:row>
      <xdr:rowOff>152400</xdr:rowOff>
    </xdr:from>
    <xdr:to>
      <xdr:col>5</xdr:col>
      <xdr:colOff>209550</xdr:colOff>
      <xdr:row>19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129D09-CF62-531F-98D3-B3EDA780A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671512</xdr:colOff>
      <xdr:row>3</xdr:row>
      <xdr:rowOff>100012</xdr:rowOff>
    </xdr:from>
    <xdr:to>
      <xdr:col>8</xdr:col>
      <xdr:colOff>671512</xdr:colOff>
      <xdr:row>17</xdr:row>
      <xdr:rowOff>176212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3D65E2C-A253-5244-4BE5-D926659DE2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5662" y="671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80962</xdr:rowOff>
    </xdr:from>
    <xdr:to>
      <xdr:col>4</xdr:col>
      <xdr:colOff>247650</xdr:colOff>
      <xdr:row>28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4AD73B-97E8-7249-1B43-314A4FA30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180975</xdr:colOff>
      <xdr:row>14</xdr:row>
      <xdr:rowOff>123825</xdr:rowOff>
    </xdr:from>
    <xdr:to>
      <xdr:col>2</xdr:col>
      <xdr:colOff>190500</xdr:colOff>
      <xdr:row>17</xdr:row>
      <xdr:rowOff>180975</xdr:rowOff>
    </xdr:to>
    <xdr:sp macro="" textlink="$F$4">
      <xdr:nvSpPr>
        <xdr:cNvPr id="4" name="CuadroTexto 3">
          <a:extLst>
            <a:ext uri="{FF2B5EF4-FFF2-40B4-BE49-F238E27FC236}">
              <a16:creationId xmlns:a16="http://schemas.microsoft.com/office/drawing/2014/main" id="{AA75C237-B819-D1AD-97BE-8D5729D56D63}"/>
            </a:ext>
          </a:extLst>
        </xdr:cNvPr>
        <xdr:cNvSpPr txBox="1"/>
      </xdr:nvSpPr>
      <xdr:spPr>
        <a:xfrm>
          <a:off x="1581150" y="2790825"/>
          <a:ext cx="140970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3ECFF0-F986-4FBD-ACFE-4FBC502E927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Objetivo: 2500 tn</a:t>
          </a:fld>
          <a:endParaRPr lang="es-E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180975</xdr:colOff>
      <xdr:row>22</xdr:row>
      <xdr:rowOff>76200</xdr:rowOff>
    </xdr:from>
    <xdr:to>
      <xdr:col>2</xdr:col>
      <xdr:colOff>152400</xdr:colOff>
      <xdr:row>25</xdr:row>
      <xdr:rowOff>104775</xdr:rowOff>
    </xdr:to>
    <xdr:sp macro="" textlink="$F$5">
      <xdr:nvSpPr>
        <xdr:cNvPr id="5" name="CuadroTexto 4">
          <a:extLst>
            <a:ext uri="{FF2B5EF4-FFF2-40B4-BE49-F238E27FC236}">
              <a16:creationId xmlns:a16="http://schemas.microsoft.com/office/drawing/2014/main" id="{317B85CF-CAF1-423D-5CD2-3C2A79CAA85F}"/>
            </a:ext>
          </a:extLst>
        </xdr:cNvPr>
        <xdr:cNvSpPr txBox="1"/>
      </xdr:nvSpPr>
      <xdr:spPr>
        <a:xfrm>
          <a:off x="1581150" y="4267200"/>
          <a:ext cx="137160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BBDB3B7-3254-4E6E-B812-2A9F7354025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ALCANZADO: 74%</a:t>
          </a:fld>
          <a:endParaRPr lang="es-ES" sz="1600" b="1"/>
        </a:p>
      </xdr:txBody>
    </xdr:sp>
    <xdr:clientData/>
  </xdr:twoCellAnchor>
  <xdr:twoCellAnchor>
    <xdr:from>
      <xdr:col>1</xdr:col>
      <xdr:colOff>271461</xdr:colOff>
      <xdr:row>15</xdr:row>
      <xdr:rowOff>152401</xdr:rowOff>
    </xdr:from>
    <xdr:to>
      <xdr:col>5</xdr:col>
      <xdr:colOff>114299</xdr:colOff>
      <xdr:row>27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0A8CB4-2906-8B11-C02E-014BF9D2C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61232</xdr:colOff>
      <xdr:row>6</xdr:row>
      <xdr:rowOff>127567</xdr:rowOff>
    </xdr:from>
    <xdr:to>
      <xdr:col>22</xdr:col>
      <xdr:colOff>523876</xdr:colOff>
      <xdr:row>44</xdr:row>
      <xdr:rowOff>113960</xdr:rowOff>
    </xdr:to>
    <xdr:sp macro="" textlink="">
      <xdr:nvSpPr>
        <xdr:cNvPr id="2" name="Forma libre: forma 1">
          <a:extLst>
            <a:ext uri="{FF2B5EF4-FFF2-40B4-BE49-F238E27FC236}">
              <a16:creationId xmlns:a16="http://schemas.microsoft.com/office/drawing/2014/main" id="{DD3102DC-F0E5-F3D3-7BE9-35EE46FF60E6}"/>
            </a:ext>
          </a:extLst>
        </xdr:cNvPr>
        <xdr:cNvSpPr/>
      </xdr:nvSpPr>
      <xdr:spPr>
        <a:xfrm>
          <a:off x="2347232" y="1270567"/>
          <a:ext cx="14940644" cy="7225393"/>
        </a:xfrm>
        <a:custGeom>
          <a:avLst/>
          <a:gdLst>
            <a:gd name="connsiteX0" fmla="*/ 5050934 w 17395335"/>
            <a:gd name="connsiteY0" fmla="*/ 3796832 h 7037288"/>
            <a:gd name="connsiteX1" fmla="*/ 17395335 w 17395335"/>
            <a:gd name="connsiteY1" fmla="*/ 3796832 h 7037288"/>
            <a:gd name="connsiteX2" fmla="*/ 17395335 w 17395335"/>
            <a:gd name="connsiteY2" fmla="*/ 7037288 h 7037288"/>
            <a:gd name="connsiteX3" fmla="*/ 5050934 w 17395335"/>
            <a:gd name="connsiteY3" fmla="*/ 7037288 h 7037288"/>
            <a:gd name="connsiteX4" fmla="*/ 5050934 w 17395335"/>
            <a:gd name="connsiteY4" fmla="*/ 0 h 7037288"/>
            <a:gd name="connsiteX5" fmla="*/ 17395335 w 17395335"/>
            <a:gd name="connsiteY5" fmla="*/ 0 h 7037288"/>
            <a:gd name="connsiteX6" fmla="*/ 17395335 w 17395335"/>
            <a:gd name="connsiteY6" fmla="*/ 3624167 h 7037288"/>
            <a:gd name="connsiteX7" fmla="*/ 5050934 w 17395335"/>
            <a:gd name="connsiteY7" fmla="*/ 3624167 h 7037288"/>
            <a:gd name="connsiteX8" fmla="*/ 0 w 17395335"/>
            <a:gd name="connsiteY8" fmla="*/ 0 h 7037288"/>
            <a:gd name="connsiteX9" fmla="*/ 4786239 w 17395335"/>
            <a:gd name="connsiteY9" fmla="*/ 0 h 7037288"/>
            <a:gd name="connsiteX10" fmla="*/ 4786239 w 17395335"/>
            <a:gd name="connsiteY10" fmla="*/ 2785922 h 7037288"/>
            <a:gd name="connsiteX11" fmla="*/ 0 w 17395335"/>
            <a:gd name="connsiteY11" fmla="*/ 2785922 h 7037288"/>
            <a:gd name="connsiteX12" fmla="*/ 0 w 17395335"/>
            <a:gd name="connsiteY12" fmla="*/ 2958588 h 7037288"/>
            <a:gd name="connsiteX13" fmla="*/ 4786239 w 17395335"/>
            <a:gd name="connsiteY13" fmla="*/ 2958588 h 7037288"/>
            <a:gd name="connsiteX14" fmla="*/ 4786239 w 17395335"/>
            <a:gd name="connsiteY14" fmla="*/ 7037288 h 7037288"/>
            <a:gd name="connsiteX15" fmla="*/ 0 w 17395335"/>
            <a:gd name="connsiteY15" fmla="*/ 7037288 h 70372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17395335" h="7037288">
              <a:moveTo>
                <a:pt x="5050934" y="3796832"/>
              </a:moveTo>
              <a:lnTo>
                <a:pt x="17395335" y="3796832"/>
              </a:lnTo>
              <a:lnTo>
                <a:pt x="17395335" y="7037288"/>
              </a:lnTo>
              <a:lnTo>
                <a:pt x="5050934" y="7037288"/>
              </a:lnTo>
              <a:close/>
              <a:moveTo>
                <a:pt x="5050934" y="0"/>
              </a:moveTo>
              <a:lnTo>
                <a:pt x="17395335" y="0"/>
              </a:lnTo>
              <a:lnTo>
                <a:pt x="17395335" y="3624167"/>
              </a:lnTo>
              <a:lnTo>
                <a:pt x="5050934" y="3624167"/>
              </a:lnTo>
              <a:close/>
              <a:moveTo>
                <a:pt x="0" y="0"/>
              </a:moveTo>
              <a:lnTo>
                <a:pt x="4786239" y="0"/>
              </a:lnTo>
              <a:lnTo>
                <a:pt x="4786239" y="2785922"/>
              </a:lnTo>
              <a:lnTo>
                <a:pt x="0" y="2785922"/>
              </a:lnTo>
              <a:lnTo>
                <a:pt x="0" y="2958588"/>
              </a:lnTo>
              <a:lnTo>
                <a:pt x="4786239" y="2958588"/>
              </a:lnTo>
              <a:lnTo>
                <a:pt x="4786239" y="7037288"/>
              </a:lnTo>
              <a:lnTo>
                <a:pt x="0" y="7037288"/>
              </a:lnTo>
              <a:close/>
            </a:path>
          </a:pathLst>
        </a:custGeom>
        <a:gradFill flip="none" rotWithShape="1">
          <a:gsLst>
            <a:gs pos="0">
              <a:schemeClr val="bg1">
                <a:lumMod val="65000"/>
                <a:alpha val="0"/>
              </a:schemeClr>
            </a:gs>
            <a:gs pos="0">
              <a:schemeClr val="accent1">
                <a:lumMod val="0"/>
                <a:alpha val="57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6802</xdr:colOff>
      <xdr:row>0</xdr:row>
      <xdr:rowOff>113960</xdr:rowOff>
    </xdr:from>
    <xdr:to>
      <xdr:col>28</xdr:col>
      <xdr:colOff>654843</xdr:colOff>
      <xdr:row>5</xdr:row>
      <xdr:rowOff>174233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118DE40-60B1-7A71-88EF-C3874558BE43}"/>
            </a:ext>
          </a:extLst>
        </xdr:cNvPr>
        <xdr:cNvSpPr/>
      </xdr:nvSpPr>
      <xdr:spPr>
        <a:xfrm>
          <a:off x="1530802" y="113960"/>
          <a:ext cx="20460041" cy="1012773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alpha val="0"/>
              </a:schemeClr>
            </a:gs>
            <a:gs pos="0">
              <a:schemeClr val="accent1">
                <a:lumMod val="0"/>
                <a:alpha val="57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/>
        </a:p>
      </xdr:txBody>
    </xdr:sp>
    <xdr:clientData/>
  </xdr:twoCellAnchor>
  <xdr:twoCellAnchor>
    <xdr:from>
      <xdr:col>2</xdr:col>
      <xdr:colOff>663721</xdr:colOff>
      <xdr:row>0</xdr:row>
      <xdr:rowOff>176892</xdr:rowOff>
    </xdr:from>
    <xdr:to>
      <xdr:col>26</xdr:col>
      <xdr:colOff>372634</xdr:colOff>
      <xdr:row>6</xdr:row>
      <xdr:rowOff>5817</xdr:rowOff>
    </xdr:to>
    <xdr:sp macro="" textlink="">
      <xdr:nvSpPr>
        <xdr:cNvPr id="4" name="CuadroTexto 9">
          <a:extLst>
            <a:ext uri="{FF2B5EF4-FFF2-40B4-BE49-F238E27FC236}">
              <a16:creationId xmlns:a16="http://schemas.microsoft.com/office/drawing/2014/main" id="{2A98703E-08DA-7901-8E54-96D1593628F2}"/>
            </a:ext>
          </a:extLst>
        </xdr:cNvPr>
        <xdr:cNvSpPr txBox="1"/>
      </xdr:nvSpPr>
      <xdr:spPr>
        <a:xfrm>
          <a:off x="2187721" y="176892"/>
          <a:ext cx="17996913" cy="97192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6600" b="1">
              <a:solidFill>
                <a:schemeClr val="bg1"/>
              </a:solidFill>
            </a:rPr>
            <a:t>Resultados</a:t>
          </a:r>
        </a:p>
      </xdr:txBody>
    </xdr:sp>
    <xdr:clientData/>
  </xdr:twoCellAnchor>
  <xdr:twoCellAnchor>
    <xdr:from>
      <xdr:col>22</xdr:col>
      <xdr:colOff>671173</xdr:colOff>
      <xdr:row>6</xdr:row>
      <xdr:rowOff>133689</xdr:rowOff>
    </xdr:from>
    <xdr:to>
      <xdr:col>26</xdr:col>
      <xdr:colOff>557893</xdr:colOff>
      <xdr:row>44</xdr:row>
      <xdr:rowOff>52046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F6B1724-C52D-AC6B-9512-595C095F3F9F}"/>
            </a:ext>
          </a:extLst>
        </xdr:cNvPr>
        <xdr:cNvSpPr/>
      </xdr:nvSpPr>
      <xdr:spPr>
        <a:xfrm>
          <a:off x="17435173" y="1276689"/>
          <a:ext cx="2934720" cy="7157357"/>
        </a:xfrm>
        <a:prstGeom prst="rect">
          <a:avLst/>
        </a:prstGeom>
        <a:gradFill>
          <a:gsLst>
            <a:gs pos="0">
              <a:schemeClr val="bg1">
                <a:lumMod val="65000"/>
                <a:alpha val="0"/>
              </a:schemeClr>
            </a:gs>
            <a:gs pos="0">
              <a:schemeClr val="accent1">
                <a:lumMod val="0"/>
                <a:alpha val="57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/>
        </a:p>
      </xdr:txBody>
    </xdr:sp>
    <xdr:clientData/>
  </xdr:twoCellAnchor>
  <xdr:twoCellAnchor>
    <xdr:from>
      <xdr:col>3</xdr:col>
      <xdr:colOff>138546</xdr:colOff>
      <xdr:row>7</xdr:row>
      <xdr:rowOff>13608</xdr:rowOff>
    </xdr:from>
    <xdr:to>
      <xdr:col>7</xdr:col>
      <xdr:colOff>108857</xdr:colOff>
      <xdr:row>9</xdr:row>
      <xdr:rowOff>7004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E96C0F0-ECC9-5EF4-A3C6-ACD9A8CD63B5}"/>
            </a:ext>
          </a:extLst>
        </xdr:cNvPr>
        <xdr:cNvSpPr txBox="1"/>
      </xdr:nvSpPr>
      <xdr:spPr>
        <a:xfrm>
          <a:off x="2424546" y="1347108"/>
          <a:ext cx="3018311" cy="374396"/>
        </a:xfrm>
        <a:prstGeom prst="rect">
          <a:avLst/>
        </a:prstGeom>
        <a:gradFill flip="none" rotWithShape="1">
          <a:gsLst>
            <a:gs pos="100000">
              <a:schemeClr val="accent4">
                <a:lumMod val="100000"/>
              </a:schemeClr>
            </a:gs>
            <a:gs pos="76000">
              <a:schemeClr val="accent4">
                <a:lumMod val="60000"/>
                <a:lumOff val="40000"/>
              </a:schemeClr>
            </a:gs>
            <a:gs pos="1000">
              <a:schemeClr val="accent4">
                <a:lumMod val="40000"/>
                <a:lumOff val="6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rgbClr val="002060"/>
              </a:solidFill>
            </a:rPr>
            <a:t>DESEMPEÑO SEGUN PRODUCTO</a:t>
          </a:r>
        </a:p>
      </xdr:txBody>
    </xdr:sp>
    <xdr:clientData/>
  </xdr:twoCellAnchor>
  <xdr:twoCellAnchor>
    <xdr:from>
      <xdr:col>3</xdr:col>
      <xdr:colOff>140928</xdr:colOff>
      <xdr:row>23</xdr:row>
      <xdr:rowOff>68035</xdr:rowOff>
    </xdr:from>
    <xdr:to>
      <xdr:col>7</xdr:col>
      <xdr:colOff>40821</xdr:colOff>
      <xdr:row>25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7AE89AC-5DEF-45BD-8A77-9D1DEF43C072}"/>
            </a:ext>
          </a:extLst>
        </xdr:cNvPr>
        <xdr:cNvSpPr txBox="1"/>
      </xdr:nvSpPr>
      <xdr:spPr>
        <a:xfrm>
          <a:off x="2426928" y="4449535"/>
          <a:ext cx="2947893" cy="312965"/>
        </a:xfrm>
        <a:prstGeom prst="rect">
          <a:avLst/>
        </a:prstGeom>
        <a:gradFill flip="none" rotWithShape="1">
          <a:gsLst>
            <a:gs pos="100000">
              <a:schemeClr val="accent4">
                <a:lumMod val="100000"/>
              </a:schemeClr>
            </a:gs>
            <a:gs pos="76000">
              <a:schemeClr val="accent4">
                <a:lumMod val="60000"/>
                <a:lumOff val="40000"/>
              </a:schemeClr>
            </a:gs>
            <a:gs pos="1000">
              <a:schemeClr val="accent4">
                <a:lumMod val="40000"/>
                <a:lumOff val="6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rgbClr val="002060"/>
              </a:solidFill>
            </a:rPr>
            <a:t>CUMPLIMIENTO</a:t>
          </a:r>
          <a:r>
            <a:rPr lang="es-ES" sz="1600" b="1" baseline="0">
              <a:solidFill>
                <a:srgbClr val="002060"/>
              </a:solidFill>
            </a:rPr>
            <a:t> DE OBJETIVOS</a:t>
          </a:r>
          <a:endParaRPr lang="es-E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662701</xdr:colOff>
      <xdr:row>6</xdr:row>
      <xdr:rowOff>163286</xdr:rowOff>
    </xdr:from>
    <xdr:to>
      <xdr:col>11</xdr:col>
      <xdr:colOff>0</xdr:colOff>
      <xdr:row>8</xdr:row>
      <xdr:rowOff>171451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4A84387-2C9A-4677-B6DF-E8590190D24C}"/>
            </a:ext>
          </a:extLst>
        </xdr:cNvPr>
        <xdr:cNvSpPr txBox="1"/>
      </xdr:nvSpPr>
      <xdr:spPr>
        <a:xfrm>
          <a:off x="6758701" y="1306286"/>
          <a:ext cx="1623299" cy="389165"/>
        </a:xfrm>
        <a:prstGeom prst="rect">
          <a:avLst/>
        </a:prstGeom>
        <a:gradFill flip="none" rotWithShape="1">
          <a:gsLst>
            <a:gs pos="100000">
              <a:schemeClr val="accent4">
                <a:lumMod val="100000"/>
              </a:schemeClr>
            </a:gs>
            <a:gs pos="76000">
              <a:schemeClr val="accent4">
                <a:lumMod val="60000"/>
                <a:lumOff val="40000"/>
              </a:schemeClr>
            </a:gs>
            <a:gs pos="1000">
              <a:schemeClr val="accent4">
                <a:lumMod val="40000"/>
                <a:lumOff val="6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" sz="1600" b="1">
              <a:solidFill>
                <a:srgbClr val="002060"/>
              </a:solidFill>
            </a:rPr>
            <a:t>TOP</a:t>
          </a:r>
          <a:r>
            <a:rPr lang="es-ES" sz="1600" b="1" baseline="0">
              <a:solidFill>
                <a:srgbClr val="002060"/>
              </a:solidFill>
            </a:rPr>
            <a:t> -5 MEJORES</a:t>
          </a:r>
          <a:endParaRPr lang="es-E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681470</xdr:colOff>
      <xdr:row>27</xdr:row>
      <xdr:rowOff>164741</xdr:rowOff>
    </xdr:from>
    <xdr:to>
      <xdr:col>13</xdr:col>
      <xdr:colOff>285749</xdr:colOff>
      <xdr:row>29</xdr:row>
      <xdr:rowOff>102395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5AAFFAA-F89D-4FB3-B01A-87FB9E1E150B}"/>
            </a:ext>
          </a:extLst>
        </xdr:cNvPr>
        <xdr:cNvSpPr txBox="1"/>
      </xdr:nvSpPr>
      <xdr:spPr>
        <a:xfrm>
          <a:off x="6777470" y="5308241"/>
          <a:ext cx="3414279" cy="318654"/>
        </a:xfrm>
        <a:prstGeom prst="rect">
          <a:avLst/>
        </a:prstGeom>
        <a:gradFill flip="none" rotWithShape="1">
          <a:gsLst>
            <a:gs pos="100000">
              <a:schemeClr val="accent4">
                <a:lumMod val="100000"/>
              </a:schemeClr>
            </a:gs>
            <a:gs pos="76000">
              <a:schemeClr val="accent4">
                <a:lumMod val="60000"/>
                <a:lumOff val="40000"/>
              </a:schemeClr>
            </a:gs>
            <a:gs pos="1000">
              <a:schemeClr val="accent4">
                <a:lumMod val="40000"/>
                <a:lumOff val="6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rgbClr val="002060"/>
              </a:solidFill>
            </a:rPr>
            <a:t>RENDIMIENTO</a:t>
          </a:r>
          <a:r>
            <a:rPr lang="es-ES" sz="1600" b="1" baseline="0">
              <a:solidFill>
                <a:srgbClr val="002060"/>
              </a:solidFill>
            </a:rPr>
            <a:t> VOLUMEN DE VENTAS</a:t>
          </a:r>
          <a:endParaRPr lang="es-E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15</xdr:col>
      <xdr:colOff>261937</xdr:colOff>
      <xdr:row>6</xdr:row>
      <xdr:rowOff>130969</xdr:rowOff>
    </xdr:from>
    <xdr:to>
      <xdr:col>22</xdr:col>
      <xdr:colOff>500063</xdr:colOff>
      <xdr:row>26</xdr:row>
      <xdr:rowOff>65006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04A1563-9C71-4B4A-86D0-108CF278A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597012</xdr:colOff>
      <xdr:row>10</xdr:row>
      <xdr:rowOff>23812</xdr:rowOff>
    </xdr:from>
    <xdr:to>
      <xdr:col>15</xdr:col>
      <xdr:colOff>35717</xdr:colOff>
      <xdr:row>26</xdr:row>
      <xdr:rowOff>23009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002D9FA-8BC8-44D3-BA57-DB32F6E75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585107</xdr:colOff>
      <xdr:row>27</xdr:row>
      <xdr:rowOff>71436</xdr:rowOff>
    </xdr:from>
    <xdr:to>
      <xdr:col>22</xdr:col>
      <xdr:colOff>428625</xdr:colOff>
      <xdr:row>44</xdr:row>
      <xdr:rowOff>23811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7A99FFE0-7173-4F8E-9BF0-04B410923D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5107" y="5214936"/>
              <a:ext cx="5177518" cy="3190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370794</xdr:colOff>
      <xdr:row>29</xdr:row>
      <xdr:rowOff>127567</xdr:rowOff>
    </xdr:from>
    <xdr:to>
      <xdr:col>15</xdr:col>
      <xdr:colOff>370794</xdr:colOff>
      <xdr:row>44</xdr:row>
      <xdr:rowOff>13267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7C4691E-45F5-4FD2-B46A-CF0FFE336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61232</xdr:colOff>
      <xdr:row>9</xdr:row>
      <xdr:rowOff>108857</xdr:rowOff>
    </xdr:from>
    <xdr:to>
      <xdr:col>8</xdr:col>
      <xdr:colOff>340179</xdr:colOff>
      <xdr:row>21</xdr:row>
      <xdr:rowOff>13267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79EB831-4855-425F-AA11-8CA7DDFA5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380999</xdr:colOff>
      <xdr:row>14</xdr:row>
      <xdr:rowOff>108857</xdr:rowOff>
    </xdr:from>
    <xdr:to>
      <xdr:col>6</xdr:col>
      <xdr:colOff>149677</xdr:colOff>
      <xdr:row>17</xdr:row>
      <xdr:rowOff>149678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E5EEC4E1-8B3A-FC05-921F-7CE1AD8CC503}"/>
            </a:ext>
          </a:extLst>
        </xdr:cNvPr>
        <xdr:cNvSpPr txBox="1"/>
      </xdr:nvSpPr>
      <xdr:spPr>
        <a:xfrm>
          <a:off x="3428999" y="2775857"/>
          <a:ext cx="1292678" cy="612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i="1">
              <a:solidFill>
                <a:schemeClr val="bg1"/>
              </a:solidFill>
            </a:rPr>
            <a:t>GANANCIAS</a:t>
          </a:r>
        </a:p>
      </xdr:txBody>
    </xdr:sp>
    <xdr:clientData/>
  </xdr:twoCellAnchor>
  <xdr:twoCellAnchor>
    <xdr:from>
      <xdr:col>2</xdr:col>
      <xdr:colOff>360589</xdr:colOff>
      <xdr:row>26</xdr:row>
      <xdr:rowOff>0</xdr:rowOff>
    </xdr:from>
    <xdr:to>
      <xdr:col>9</xdr:col>
      <xdr:colOff>136071</xdr:colOff>
      <xdr:row>44</xdr:row>
      <xdr:rowOff>122464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F40F884-0E91-4504-8885-07289B62A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155002</xdr:colOff>
      <xdr:row>33</xdr:row>
      <xdr:rowOff>42595</xdr:rowOff>
    </xdr:from>
    <xdr:to>
      <xdr:col>7</xdr:col>
      <xdr:colOff>467966</xdr:colOff>
      <xdr:row>40</xdr:row>
      <xdr:rowOff>15381</xdr:rowOff>
    </xdr:to>
    <xdr:sp macro="" textlink="Velocimetro!$F$5">
      <xdr:nvSpPr>
        <xdr:cNvPr id="22" name="CuadroTexto 21">
          <a:extLst>
            <a:ext uri="{FF2B5EF4-FFF2-40B4-BE49-F238E27FC236}">
              <a16:creationId xmlns:a16="http://schemas.microsoft.com/office/drawing/2014/main" id="{6F51C2D3-5B5C-76AA-574C-A051E29A4322}"/>
            </a:ext>
          </a:extLst>
        </xdr:cNvPr>
        <xdr:cNvSpPr txBox="1"/>
      </xdr:nvSpPr>
      <xdr:spPr>
        <a:xfrm>
          <a:off x="3203002" y="6329095"/>
          <a:ext cx="2598964" cy="1306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BA5090-AF35-4E54-A68D-86E7AAA4251C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ALCANZADO: 74%</a:t>
          </a:fld>
          <a:endParaRPr lang="es-ES" sz="3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22</xdr:col>
      <xdr:colOff>744308</xdr:colOff>
      <xdr:row>25</xdr:row>
      <xdr:rowOff>13608</xdr:rowOff>
    </xdr:from>
    <xdr:to>
      <xdr:col>26</xdr:col>
      <xdr:colOff>503463</xdr:colOff>
      <xdr:row>31</xdr:row>
      <xdr:rowOff>40824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Región">
              <a:extLst>
                <a:ext uri="{FF2B5EF4-FFF2-40B4-BE49-F238E27FC236}">
                  <a16:creationId xmlns:a16="http://schemas.microsoft.com/office/drawing/2014/main" id="{5EE170FC-9C1E-64B0-9E3E-2DF1DE406F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8308" y="4776108"/>
              <a:ext cx="2807155" cy="1170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22</xdr:col>
      <xdr:colOff>689881</xdr:colOff>
      <xdr:row>7</xdr:row>
      <xdr:rowOff>123827</xdr:rowOff>
    </xdr:from>
    <xdr:to>
      <xdr:col>26</xdr:col>
      <xdr:colOff>517071</xdr:colOff>
      <xdr:row>23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Producto">
              <a:extLst>
                <a:ext uri="{FF2B5EF4-FFF2-40B4-BE49-F238E27FC236}">
                  <a16:creationId xmlns:a16="http://schemas.microsoft.com/office/drawing/2014/main" id="{EA1B4306-8094-D4F4-1C75-B5747B4EE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53881" y="1457327"/>
              <a:ext cx="2875190" cy="30058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16698</xdr:colOff>
      <xdr:row>25</xdr:row>
      <xdr:rowOff>182217</xdr:rowOff>
    </xdr:from>
    <xdr:to>
      <xdr:col>8</xdr:col>
      <xdr:colOff>331303</xdr:colOff>
      <xdr:row>41</xdr:row>
      <xdr:rowOff>132522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A42BA7-F167-4C18-9F4C-22B0B7B2D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736561</xdr:colOff>
      <xdr:row>35</xdr:row>
      <xdr:rowOff>63894</xdr:rowOff>
    </xdr:from>
    <xdr:to>
      <xdr:col>26</xdr:col>
      <xdr:colOff>604039</xdr:colOff>
      <xdr:row>40</xdr:row>
      <xdr:rowOff>148317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 Operación">
              <a:extLst>
                <a:ext uri="{FF2B5EF4-FFF2-40B4-BE49-F238E27FC236}">
                  <a16:creationId xmlns:a16="http://schemas.microsoft.com/office/drawing/2014/main" id="{5C551133-92F6-6000-DFAE-0B674B75B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Oper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0561" y="6731394"/>
              <a:ext cx="2915478" cy="1036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0</xdr:colOff>
      <xdr:row>44</xdr:row>
      <xdr:rowOff>130289</xdr:rowOff>
    </xdr:from>
    <xdr:to>
      <xdr:col>34</xdr:col>
      <xdr:colOff>163286</xdr:colOff>
      <xdr:row>57</xdr:row>
      <xdr:rowOff>163286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A634181-059C-4EFA-ABC4-35E818E72FF5}"/>
            </a:ext>
          </a:extLst>
        </xdr:cNvPr>
        <xdr:cNvSpPr/>
      </xdr:nvSpPr>
      <xdr:spPr>
        <a:xfrm>
          <a:off x="0" y="8512289"/>
          <a:ext cx="26071286" cy="2509497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  <a:alpha val="0"/>
              </a:schemeClr>
            </a:gs>
            <a:gs pos="0">
              <a:schemeClr val="accent1">
                <a:lumMod val="0"/>
                <a:alpha val="57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milio" refreshedDate="45999.583176851855" createdVersion="8" refreshedVersion="8" minRefreshableVersion="3" recordCount="637" xr:uid="{C8947A41-DF18-4651-A923-034A5EDB7C63}">
  <cacheSource type="worksheet">
    <worksheetSource name="TablaDatos"/>
  </cacheSource>
  <cacheFields count="12">
    <cacheField name="Nro. Operación" numFmtId="164">
      <sharedItems containsSemiMixedTypes="0" containsString="0" containsNumber="1" containsInteger="1" minValue="1" maxValue="637"/>
    </cacheField>
    <cacheField name="Fecha Operación" numFmtId="14">
      <sharedItems containsSemiMixedTypes="0" containsNonDate="0" containsDate="1" containsString="0" minDate="2019-01-02T00:00:00" maxDate="2019-12-31T00:00:00" count="312"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2T00:00:00"/>
        <d v="2019-01-24T00:00:00"/>
        <d v="2019-01-25T00:00:00"/>
        <d v="2019-01-26T00:00:00"/>
        <d v="2019-01-28T00:00:00"/>
        <d v="2019-01-29T00:00:00"/>
        <d v="2019-01-30T00:00:00"/>
        <d v="2019-02-01T00:00:00"/>
        <d v="2019-02-03T00:00:00"/>
        <d v="2019-02-04T00:00:00"/>
        <d v="2019-02-05T00:00:00"/>
        <d v="2019-02-06T00:00:00"/>
        <d v="2019-02-08T00:00:00"/>
        <d v="2019-02-09T00:00:00"/>
        <d v="2019-02-10T00:00:00"/>
        <d v="2019-02-13T00:00:00"/>
        <d v="2019-02-15T00:00:00"/>
        <d v="2019-02-16T00:00:00"/>
        <d v="2019-02-17T00:00:00"/>
        <d v="2019-02-18T00:00:00"/>
        <d v="2019-02-19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3-01T00:00:00"/>
        <d v="2019-03-02T00:00:00"/>
        <d v="2019-03-03T00:00:00"/>
        <d v="2019-03-04T00:00:00"/>
        <d v="2019-03-06T00:00:00"/>
        <d v="2019-03-07T00:00:00"/>
        <d v="2019-03-08T00:00:00"/>
        <d v="2019-03-10T00:00:00"/>
        <d v="2019-03-11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3T00:00:00"/>
        <d v="2019-04-05T00:00:00"/>
        <d v="2019-04-06T00:00:00"/>
        <d v="2019-04-07T00:00:00"/>
        <d v="2019-04-09T00:00:00"/>
        <d v="2019-04-10T00:00:00"/>
        <d v="2019-04-11T00:00:00"/>
        <d v="2019-04-13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5T00:00:00"/>
        <d v="2019-05-06T00:00:00"/>
        <d v="2019-05-08T00:00:00"/>
        <d v="2019-05-10T00:00:00"/>
        <d v="2019-05-11T00:00:00"/>
        <d v="2019-05-14T00:00:00"/>
        <d v="2019-05-15T00:00:00"/>
        <d v="2019-05-16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4T00:00:00"/>
        <d v="2019-06-15T00:00:00"/>
        <d v="2019-06-17T00:00:00"/>
        <d v="2019-06-18T00:00:00"/>
        <d v="2019-06-20T00:00:00"/>
        <d v="2019-06-21T00:00:00"/>
        <d v="2019-06-22T00:00:00"/>
        <d v="2019-06-24T00:00:00"/>
        <d v="2019-06-25T00:00:00"/>
        <d v="2019-06-26T00:00:00"/>
        <d v="2019-06-29T00:00:00"/>
        <d v="2019-07-01T00:00:00"/>
        <d v="2019-07-02T00:00:00"/>
        <d v="2019-07-03T00:00:00"/>
        <d v="2019-07-04T00:00:00"/>
        <d v="2019-07-05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3T00:00:00"/>
        <d v="2019-07-24T00:00:00"/>
        <d v="2019-07-26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7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9T00:00:00"/>
        <d v="2019-12-10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  <fieldGroup par="11"/>
    </cacheField>
    <cacheField name="Vendedor" numFmtId="0">
      <sharedItems count="12">
        <s v="Soledad Leal"/>
        <s v="Ignacio Padron"/>
        <s v="Felicidad Montes"/>
        <s v="Marcel Suarez"/>
        <s v="Clara Lorente"/>
        <s v="Laila Cristobal"/>
        <s v="Trinidad Asensio"/>
        <s v="Marius Perera"/>
        <s v="Hamza Bellido"/>
        <s v="Joaquin Mayoral"/>
        <s v="Sergio Piñeiro"/>
        <s v="Jaime Ramiro"/>
      </sharedItems>
    </cacheField>
    <cacheField name="Cliente" numFmtId="0">
      <sharedItems count="18">
        <s v="Vedafuto SC S.L."/>
        <s v="Samoa Agroexport SC S.A."/>
        <s v="Rujitova S.A."/>
        <s v="Samoa Agroexport RGDS S.A."/>
        <s v="Huwigupa S.A."/>
        <s v="Nabelade S.A."/>
        <s v="Hecatike MGDS S.A."/>
        <s v="Hecatike MG S.A."/>
        <s v="Integrales Solt S.R.L"/>
        <s v="Samoa Agroexport Paraná S.A."/>
        <s v="Wadozupe S.A."/>
        <s v="Rilixesu S.A."/>
        <s v="Fubaduxu S.A."/>
        <s v="Qonagono S.L."/>
        <s v="Vedafuto Bahía S.L."/>
        <s v="Vedafuto RGDS S.L."/>
        <s v="Lakuleqo S.A."/>
        <s v="Hecatike Goiás S.A."/>
      </sharedItems>
    </cacheField>
    <cacheField name="Estado" numFmtId="0">
      <sharedItems count="12">
        <s v="Santa Catarina"/>
        <s v="Paraná"/>
        <s v="Río Grande del Sur"/>
        <s v="Minas Gerais"/>
        <s v="Espírito Santo"/>
        <s v="Mato Grosso del Sur"/>
        <s v="Mato Grosso"/>
        <s v="Río de Janeiro"/>
        <s v="São Paulo"/>
        <s v="Bahía"/>
        <s v="Distrito Federal"/>
        <s v="Goiás"/>
      </sharedItems>
    </cacheField>
    <cacheField name="Región" numFmtId="0">
      <sharedItems count="4">
        <s v="Sur"/>
        <s v="Sudeste"/>
        <s v="Centro-Oeste"/>
        <s v="Nordeste"/>
      </sharedItems>
    </cacheField>
    <cacheField name="Producto" numFmtId="0">
      <sharedItems count="9">
        <s v="KMAX-019"/>
        <s v="PSOIL-015"/>
        <s v="NAZOE-009"/>
        <s v="KMAX-021"/>
        <s v="PSOIL-017"/>
        <s v="NAZOE-008"/>
        <s v="KMAX-020"/>
        <s v="PSOIL-016"/>
        <s v="NAZOE-007"/>
      </sharedItems>
    </cacheField>
    <cacheField name="Volumen [tn]" numFmtId="165">
      <sharedItems containsSemiMixedTypes="0" containsString="0" containsNumber="1" minValue="0.18999999999999997" maxValue="9.8021000000000011"/>
    </cacheField>
    <cacheField name="Precio unitario [$/tn]" numFmtId="0">
      <sharedItems containsSemiMixedTypes="0" containsString="0" containsNumber="1" containsInteger="1" minValue="60" maxValue="370"/>
    </cacheField>
    <cacheField name="Monto Total [$]" numFmtId="2">
      <sharedItems containsSemiMixedTypes="0" containsString="0" containsNumber="1" minValue="11.399999999999999" maxValue="3263.1549999999997"/>
    </cacheField>
    <cacheField name="Días (Fecha Operación)" numFmtId="0" databaseField="0">
      <fieldGroup base="1">
        <rangePr groupBy="days" startDate="2019-01-02T00:00:00" endDate="2019-12-31T00:00:00"/>
        <groupItems count="368">
          <s v="&lt;02/01/2019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19"/>
        </groupItems>
      </fieldGroup>
    </cacheField>
    <cacheField name="Meses (Fecha Operación)" numFmtId="0" databaseField="0">
      <fieldGroup base="1">
        <rangePr groupBy="months" startDate="2019-01-02T00:00:00" endDate="2019-12-31T00:00:00"/>
        <groupItems count="14">
          <s v="&lt;02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9"/>
        </groupItems>
      </fieldGroup>
    </cacheField>
  </cacheFields>
  <extLst>
    <ext xmlns:x14="http://schemas.microsoft.com/office/spreadsheetml/2009/9/main" uri="{725AE2AE-9491-48be-B2B4-4EB974FC3084}">
      <x14:pivotCacheDefinition pivotCacheId="4540761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n v="1"/>
    <x v="0"/>
    <x v="0"/>
    <x v="0"/>
    <x v="0"/>
    <x v="0"/>
    <x v="0"/>
    <n v="0.62"/>
    <n v="270"/>
    <n v="167.4"/>
  </r>
  <r>
    <n v="2"/>
    <x v="0"/>
    <x v="0"/>
    <x v="1"/>
    <x v="0"/>
    <x v="0"/>
    <x v="1"/>
    <n v="4.42"/>
    <n v="250"/>
    <n v="1105"/>
  </r>
  <r>
    <n v="3"/>
    <x v="0"/>
    <x v="1"/>
    <x v="2"/>
    <x v="1"/>
    <x v="0"/>
    <x v="2"/>
    <n v="6.83"/>
    <n v="60"/>
    <n v="409.8"/>
  </r>
  <r>
    <n v="4"/>
    <x v="1"/>
    <x v="2"/>
    <x v="3"/>
    <x v="2"/>
    <x v="0"/>
    <x v="2"/>
    <n v="3.41"/>
    <n v="60"/>
    <n v="204.60000000000002"/>
  </r>
  <r>
    <n v="5"/>
    <x v="1"/>
    <x v="3"/>
    <x v="4"/>
    <x v="3"/>
    <x v="1"/>
    <x v="1"/>
    <n v="2.62"/>
    <n v="250"/>
    <n v="655"/>
  </r>
  <r>
    <n v="6"/>
    <x v="2"/>
    <x v="2"/>
    <x v="3"/>
    <x v="2"/>
    <x v="0"/>
    <x v="3"/>
    <n v="0.78000000000000014"/>
    <n v="180"/>
    <n v="140.40000000000003"/>
  </r>
  <r>
    <n v="7"/>
    <x v="3"/>
    <x v="1"/>
    <x v="2"/>
    <x v="1"/>
    <x v="0"/>
    <x v="4"/>
    <n v="2.8999999999999995"/>
    <n v="140"/>
    <n v="405.99999999999994"/>
  </r>
  <r>
    <n v="8"/>
    <x v="3"/>
    <x v="4"/>
    <x v="5"/>
    <x v="4"/>
    <x v="1"/>
    <x v="5"/>
    <n v="3.2266666666666666"/>
    <n v="270"/>
    <n v="871.19999999999993"/>
  </r>
  <r>
    <n v="9"/>
    <x v="4"/>
    <x v="1"/>
    <x v="2"/>
    <x v="1"/>
    <x v="0"/>
    <x v="3"/>
    <n v="2.02"/>
    <n v="180"/>
    <n v="363.6"/>
  </r>
  <r>
    <n v="10"/>
    <x v="4"/>
    <x v="0"/>
    <x v="1"/>
    <x v="0"/>
    <x v="0"/>
    <x v="3"/>
    <n v="2.23"/>
    <n v="180"/>
    <n v="401.4"/>
  </r>
  <r>
    <n v="11"/>
    <x v="4"/>
    <x v="5"/>
    <x v="6"/>
    <x v="5"/>
    <x v="2"/>
    <x v="2"/>
    <n v="3.5066666666666668"/>
    <n v="60"/>
    <n v="210.4"/>
  </r>
  <r>
    <n v="12"/>
    <x v="5"/>
    <x v="0"/>
    <x v="0"/>
    <x v="0"/>
    <x v="0"/>
    <x v="2"/>
    <n v="0.69999999999999984"/>
    <n v="60"/>
    <n v="41.999999999999993"/>
  </r>
  <r>
    <n v="13"/>
    <x v="5"/>
    <x v="2"/>
    <x v="3"/>
    <x v="2"/>
    <x v="0"/>
    <x v="6"/>
    <n v="4.3600000000000003"/>
    <n v="370"/>
    <n v="1613.2"/>
  </r>
  <r>
    <n v="14"/>
    <x v="6"/>
    <x v="6"/>
    <x v="7"/>
    <x v="6"/>
    <x v="2"/>
    <x v="4"/>
    <n v="1.0066666666666666"/>
    <n v="140"/>
    <n v="140.93333333333334"/>
  </r>
  <r>
    <n v="15"/>
    <x v="6"/>
    <x v="3"/>
    <x v="4"/>
    <x v="3"/>
    <x v="1"/>
    <x v="4"/>
    <n v="1.9800000000000002"/>
    <n v="140"/>
    <n v="277.20000000000005"/>
  </r>
  <r>
    <n v="16"/>
    <x v="7"/>
    <x v="0"/>
    <x v="1"/>
    <x v="0"/>
    <x v="0"/>
    <x v="3"/>
    <n v="0.97"/>
    <n v="180"/>
    <n v="174.6"/>
  </r>
  <r>
    <n v="17"/>
    <x v="7"/>
    <x v="3"/>
    <x v="4"/>
    <x v="3"/>
    <x v="1"/>
    <x v="1"/>
    <n v="2.7533333333333334"/>
    <n v="250"/>
    <n v="688.33333333333337"/>
  </r>
  <r>
    <n v="18"/>
    <x v="8"/>
    <x v="0"/>
    <x v="8"/>
    <x v="0"/>
    <x v="0"/>
    <x v="7"/>
    <n v="4.51"/>
    <n v="350"/>
    <n v="1578.5"/>
  </r>
  <r>
    <n v="19"/>
    <x v="9"/>
    <x v="0"/>
    <x v="0"/>
    <x v="0"/>
    <x v="0"/>
    <x v="6"/>
    <n v="0.5"/>
    <n v="370"/>
    <n v="185"/>
  </r>
  <r>
    <n v="20"/>
    <x v="9"/>
    <x v="5"/>
    <x v="6"/>
    <x v="5"/>
    <x v="2"/>
    <x v="2"/>
    <n v="2.66"/>
    <n v="60"/>
    <n v="159.60000000000002"/>
  </r>
  <r>
    <n v="21"/>
    <x v="9"/>
    <x v="0"/>
    <x v="1"/>
    <x v="0"/>
    <x v="0"/>
    <x v="2"/>
    <n v="5.2"/>
    <n v="60"/>
    <n v="312"/>
  </r>
  <r>
    <n v="22"/>
    <x v="9"/>
    <x v="1"/>
    <x v="9"/>
    <x v="1"/>
    <x v="0"/>
    <x v="4"/>
    <n v="6.2000000000000011"/>
    <n v="140"/>
    <n v="868.00000000000011"/>
  </r>
  <r>
    <n v="23"/>
    <x v="10"/>
    <x v="5"/>
    <x v="10"/>
    <x v="5"/>
    <x v="2"/>
    <x v="7"/>
    <n v="4.253333333333333"/>
    <n v="350"/>
    <n v="1488.6666666666665"/>
  </r>
  <r>
    <n v="24"/>
    <x v="10"/>
    <x v="1"/>
    <x v="9"/>
    <x v="1"/>
    <x v="0"/>
    <x v="2"/>
    <n v="0.70999999999999985"/>
    <n v="60"/>
    <n v="42.599999999999994"/>
  </r>
  <r>
    <n v="25"/>
    <x v="10"/>
    <x v="0"/>
    <x v="1"/>
    <x v="0"/>
    <x v="0"/>
    <x v="1"/>
    <n v="0.89"/>
    <n v="250"/>
    <n v="222.5"/>
  </r>
  <r>
    <n v="26"/>
    <x v="11"/>
    <x v="6"/>
    <x v="7"/>
    <x v="6"/>
    <x v="2"/>
    <x v="5"/>
    <n v="1.6600000000000004"/>
    <n v="270"/>
    <n v="448.2000000000001"/>
  </r>
  <r>
    <n v="27"/>
    <x v="12"/>
    <x v="6"/>
    <x v="7"/>
    <x v="6"/>
    <x v="2"/>
    <x v="4"/>
    <n v="3.58"/>
    <n v="140"/>
    <n v="501.2"/>
  </r>
  <r>
    <n v="28"/>
    <x v="13"/>
    <x v="7"/>
    <x v="11"/>
    <x v="7"/>
    <x v="1"/>
    <x v="2"/>
    <n v="3.0466666666666669"/>
    <n v="60"/>
    <n v="182.8"/>
  </r>
  <r>
    <n v="29"/>
    <x v="13"/>
    <x v="2"/>
    <x v="3"/>
    <x v="2"/>
    <x v="0"/>
    <x v="8"/>
    <n v="0.68"/>
    <n v="170"/>
    <n v="115.60000000000001"/>
  </r>
  <r>
    <n v="30"/>
    <x v="13"/>
    <x v="3"/>
    <x v="4"/>
    <x v="3"/>
    <x v="1"/>
    <x v="7"/>
    <n v="2.4866666666666668"/>
    <n v="350"/>
    <n v="870.33333333333337"/>
  </r>
  <r>
    <n v="31"/>
    <x v="14"/>
    <x v="3"/>
    <x v="4"/>
    <x v="3"/>
    <x v="1"/>
    <x v="0"/>
    <n v="3.9133333333333336"/>
    <n v="270"/>
    <n v="1056.6000000000001"/>
  </r>
  <r>
    <n v="32"/>
    <x v="15"/>
    <x v="6"/>
    <x v="7"/>
    <x v="6"/>
    <x v="2"/>
    <x v="6"/>
    <n v="3.3466666666666667"/>
    <n v="370"/>
    <n v="1238.2666666666667"/>
  </r>
  <r>
    <n v="33"/>
    <x v="15"/>
    <x v="5"/>
    <x v="6"/>
    <x v="5"/>
    <x v="2"/>
    <x v="3"/>
    <n v="4.333333333333333"/>
    <n v="180"/>
    <n v="780"/>
  </r>
  <r>
    <n v="34"/>
    <x v="15"/>
    <x v="3"/>
    <x v="4"/>
    <x v="3"/>
    <x v="1"/>
    <x v="2"/>
    <n v="2.52"/>
    <n v="60"/>
    <n v="151.19999999999999"/>
  </r>
  <r>
    <n v="35"/>
    <x v="16"/>
    <x v="8"/>
    <x v="12"/>
    <x v="8"/>
    <x v="1"/>
    <x v="3"/>
    <n v="4.8933333333333335"/>
    <n v="180"/>
    <n v="880.80000000000007"/>
  </r>
  <r>
    <n v="36"/>
    <x v="16"/>
    <x v="6"/>
    <x v="13"/>
    <x v="6"/>
    <x v="2"/>
    <x v="2"/>
    <n v="0.55999999999999994"/>
    <n v="60"/>
    <n v="33.599999999999994"/>
  </r>
  <r>
    <n v="37"/>
    <x v="17"/>
    <x v="3"/>
    <x v="4"/>
    <x v="3"/>
    <x v="1"/>
    <x v="6"/>
    <n v="1.2466666666666668"/>
    <n v="370"/>
    <n v="461.26666666666671"/>
  </r>
  <r>
    <n v="38"/>
    <x v="17"/>
    <x v="3"/>
    <x v="4"/>
    <x v="3"/>
    <x v="1"/>
    <x v="2"/>
    <n v="1"/>
    <n v="60"/>
    <n v="60"/>
  </r>
  <r>
    <n v="39"/>
    <x v="18"/>
    <x v="9"/>
    <x v="14"/>
    <x v="9"/>
    <x v="3"/>
    <x v="8"/>
    <n v="0.95"/>
    <n v="170"/>
    <n v="161.5"/>
  </r>
  <r>
    <n v="40"/>
    <x v="18"/>
    <x v="8"/>
    <x v="12"/>
    <x v="8"/>
    <x v="1"/>
    <x v="6"/>
    <n v="2.9066666666666667"/>
    <n v="370"/>
    <n v="1075.4666666666667"/>
  </r>
  <r>
    <n v="41"/>
    <x v="18"/>
    <x v="2"/>
    <x v="15"/>
    <x v="2"/>
    <x v="0"/>
    <x v="0"/>
    <n v="6.72"/>
    <n v="270"/>
    <n v="1814.3999999999999"/>
  </r>
  <r>
    <n v="42"/>
    <x v="19"/>
    <x v="10"/>
    <x v="16"/>
    <x v="10"/>
    <x v="2"/>
    <x v="4"/>
    <n v="3.4866666666666668"/>
    <n v="140"/>
    <n v="488.13333333333333"/>
  </r>
  <r>
    <n v="43"/>
    <x v="19"/>
    <x v="3"/>
    <x v="4"/>
    <x v="3"/>
    <x v="1"/>
    <x v="8"/>
    <n v="4.9333333333333336"/>
    <n v="170"/>
    <n v="838.66666666666674"/>
  </r>
  <r>
    <n v="44"/>
    <x v="20"/>
    <x v="8"/>
    <x v="12"/>
    <x v="8"/>
    <x v="1"/>
    <x v="3"/>
    <n v="2.0933333333333333"/>
    <n v="180"/>
    <n v="376.8"/>
  </r>
  <r>
    <n v="45"/>
    <x v="21"/>
    <x v="8"/>
    <x v="12"/>
    <x v="8"/>
    <x v="1"/>
    <x v="0"/>
    <n v="3.28"/>
    <n v="270"/>
    <n v="885.59999999999991"/>
  </r>
  <r>
    <n v="46"/>
    <x v="21"/>
    <x v="10"/>
    <x v="16"/>
    <x v="10"/>
    <x v="2"/>
    <x v="1"/>
    <n v="3.98"/>
    <n v="250"/>
    <n v="995"/>
  </r>
  <r>
    <n v="47"/>
    <x v="21"/>
    <x v="0"/>
    <x v="1"/>
    <x v="0"/>
    <x v="0"/>
    <x v="3"/>
    <n v="7.2900000000000009"/>
    <n v="180"/>
    <n v="1312.2000000000003"/>
  </r>
  <r>
    <n v="48"/>
    <x v="22"/>
    <x v="0"/>
    <x v="8"/>
    <x v="0"/>
    <x v="0"/>
    <x v="8"/>
    <n v="3.63"/>
    <n v="170"/>
    <n v="617.1"/>
  </r>
  <r>
    <n v="49"/>
    <x v="23"/>
    <x v="4"/>
    <x v="5"/>
    <x v="4"/>
    <x v="1"/>
    <x v="8"/>
    <n v="4.6000000000000005"/>
    <n v="170"/>
    <n v="782.00000000000011"/>
  </r>
  <r>
    <n v="50"/>
    <x v="23"/>
    <x v="0"/>
    <x v="1"/>
    <x v="0"/>
    <x v="0"/>
    <x v="3"/>
    <n v="5.12"/>
    <n v="180"/>
    <n v="921.6"/>
  </r>
  <r>
    <n v="51"/>
    <x v="24"/>
    <x v="10"/>
    <x v="16"/>
    <x v="10"/>
    <x v="2"/>
    <x v="5"/>
    <n v="4.7933333333333339"/>
    <n v="270"/>
    <n v="1294.2"/>
  </r>
  <r>
    <n v="52"/>
    <x v="25"/>
    <x v="5"/>
    <x v="6"/>
    <x v="5"/>
    <x v="2"/>
    <x v="3"/>
    <n v="3.7666666666666671"/>
    <n v="180"/>
    <n v="678.00000000000011"/>
  </r>
  <r>
    <n v="53"/>
    <x v="26"/>
    <x v="1"/>
    <x v="9"/>
    <x v="1"/>
    <x v="0"/>
    <x v="7"/>
    <n v="3.94"/>
    <n v="350"/>
    <n v="1379"/>
  </r>
  <r>
    <n v="54"/>
    <x v="26"/>
    <x v="6"/>
    <x v="7"/>
    <x v="6"/>
    <x v="2"/>
    <x v="1"/>
    <n v="4.3"/>
    <n v="250"/>
    <n v="1075"/>
  </r>
  <r>
    <n v="55"/>
    <x v="27"/>
    <x v="3"/>
    <x v="4"/>
    <x v="3"/>
    <x v="1"/>
    <x v="1"/>
    <n v="4.12"/>
    <n v="250"/>
    <n v="1030"/>
  </r>
  <r>
    <n v="56"/>
    <x v="27"/>
    <x v="10"/>
    <x v="16"/>
    <x v="10"/>
    <x v="2"/>
    <x v="0"/>
    <n v="3.0800000000000005"/>
    <n v="270"/>
    <n v="831.60000000000014"/>
  </r>
  <r>
    <n v="57"/>
    <x v="28"/>
    <x v="3"/>
    <x v="4"/>
    <x v="3"/>
    <x v="1"/>
    <x v="8"/>
    <n v="2.4466666666666668"/>
    <n v="170"/>
    <n v="415.93333333333334"/>
  </r>
  <r>
    <n v="58"/>
    <x v="28"/>
    <x v="0"/>
    <x v="8"/>
    <x v="0"/>
    <x v="0"/>
    <x v="8"/>
    <n v="1.5400000000000003"/>
    <n v="270"/>
    <n v="415.80000000000007"/>
  </r>
  <r>
    <n v="59"/>
    <x v="28"/>
    <x v="4"/>
    <x v="5"/>
    <x v="4"/>
    <x v="1"/>
    <x v="1"/>
    <n v="0.55999999999999994"/>
    <n v="250"/>
    <n v="139.99999999999997"/>
  </r>
  <r>
    <n v="60"/>
    <x v="28"/>
    <x v="4"/>
    <x v="5"/>
    <x v="4"/>
    <x v="1"/>
    <x v="8"/>
    <n v="3.1266666666666669"/>
    <n v="170"/>
    <n v="531.53333333333342"/>
  </r>
  <r>
    <n v="61"/>
    <x v="28"/>
    <x v="5"/>
    <x v="10"/>
    <x v="5"/>
    <x v="2"/>
    <x v="2"/>
    <n v="3.9466666666666672"/>
    <n v="60"/>
    <n v="236.80000000000004"/>
  </r>
  <r>
    <n v="62"/>
    <x v="29"/>
    <x v="10"/>
    <x v="16"/>
    <x v="10"/>
    <x v="2"/>
    <x v="3"/>
    <n v="3.9666666666666672"/>
    <n v="180"/>
    <n v="714.00000000000011"/>
  </r>
  <r>
    <n v="63"/>
    <x v="29"/>
    <x v="3"/>
    <x v="4"/>
    <x v="3"/>
    <x v="1"/>
    <x v="4"/>
    <n v="3.5333333333333332"/>
    <n v="140"/>
    <n v="494.66666666666663"/>
  </r>
  <r>
    <n v="64"/>
    <x v="30"/>
    <x v="1"/>
    <x v="9"/>
    <x v="1"/>
    <x v="0"/>
    <x v="2"/>
    <n v="2.0499999999999998"/>
    <n v="60"/>
    <n v="122.99999999999999"/>
  </r>
  <r>
    <n v="65"/>
    <x v="31"/>
    <x v="0"/>
    <x v="0"/>
    <x v="0"/>
    <x v="0"/>
    <x v="2"/>
    <n v="4.7"/>
    <n v="60"/>
    <n v="282"/>
  </r>
  <r>
    <n v="66"/>
    <x v="31"/>
    <x v="0"/>
    <x v="0"/>
    <x v="0"/>
    <x v="0"/>
    <x v="3"/>
    <n v="2.31"/>
    <n v="180"/>
    <n v="415.8"/>
  </r>
  <r>
    <n v="67"/>
    <x v="31"/>
    <x v="0"/>
    <x v="0"/>
    <x v="0"/>
    <x v="0"/>
    <x v="2"/>
    <n v="5.61"/>
    <n v="60"/>
    <n v="336.6"/>
  </r>
  <r>
    <n v="68"/>
    <x v="32"/>
    <x v="2"/>
    <x v="15"/>
    <x v="2"/>
    <x v="0"/>
    <x v="4"/>
    <n v="3.1000000000000005"/>
    <n v="140"/>
    <n v="434.00000000000006"/>
  </r>
  <r>
    <n v="69"/>
    <x v="32"/>
    <x v="8"/>
    <x v="12"/>
    <x v="8"/>
    <x v="1"/>
    <x v="2"/>
    <n v="1.0866666666666667"/>
    <n v="60"/>
    <n v="65.2"/>
  </r>
  <r>
    <n v="70"/>
    <x v="32"/>
    <x v="0"/>
    <x v="0"/>
    <x v="0"/>
    <x v="0"/>
    <x v="2"/>
    <n v="3.88"/>
    <n v="60"/>
    <n v="232.79999999999998"/>
  </r>
  <r>
    <n v="71"/>
    <x v="32"/>
    <x v="3"/>
    <x v="4"/>
    <x v="3"/>
    <x v="1"/>
    <x v="1"/>
    <n v="2.7133333333333334"/>
    <n v="250"/>
    <n v="678.33333333333337"/>
  </r>
  <r>
    <n v="72"/>
    <x v="33"/>
    <x v="5"/>
    <x v="6"/>
    <x v="5"/>
    <x v="2"/>
    <x v="4"/>
    <n v="0.72666666666666668"/>
    <n v="140"/>
    <n v="101.73333333333333"/>
  </r>
  <r>
    <n v="73"/>
    <x v="33"/>
    <x v="5"/>
    <x v="6"/>
    <x v="5"/>
    <x v="2"/>
    <x v="3"/>
    <n v="3.2933333333333334"/>
    <n v="180"/>
    <n v="592.80000000000007"/>
  </r>
  <r>
    <n v="74"/>
    <x v="33"/>
    <x v="10"/>
    <x v="16"/>
    <x v="10"/>
    <x v="2"/>
    <x v="1"/>
    <n v="2.0133333333333332"/>
    <n v="250"/>
    <n v="503.33333333333331"/>
  </r>
  <r>
    <n v="75"/>
    <x v="33"/>
    <x v="1"/>
    <x v="2"/>
    <x v="1"/>
    <x v="0"/>
    <x v="3"/>
    <n v="6.47"/>
    <n v="180"/>
    <n v="1164.5999999999999"/>
  </r>
  <r>
    <n v="76"/>
    <x v="34"/>
    <x v="10"/>
    <x v="16"/>
    <x v="10"/>
    <x v="2"/>
    <x v="0"/>
    <n v="1.9866666666666666"/>
    <n v="270"/>
    <n v="536.4"/>
  </r>
  <r>
    <n v="77"/>
    <x v="35"/>
    <x v="2"/>
    <x v="3"/>
    <x v="2"/>
    <x v="0"/>
    <x v="0"/>
    <n v="1.98"/>
    <n v="270"/>
    <n v="534.6"/>
  </r>
  <r>
    <n v="78"/>
    <x v="36"/>
    <x v="6"/>
    <x v="7"/>
    <x v="6"/>
    <x v="2"/>
    <x v="2"/>
    <n v="0.77999999999999992"/>
    <n v="60"/>
    <n v="46.8"/>
  </r>
  <r>
    <n v="79"/>
    <x v="37"/>
    <x v="6"/>
    <x v="7"/>
    <x v="6"/>
    <x v="2"/>
    <x v="8"/>
    <n v="2.5466666666666664"/>
    <n v="170"/>
    <n v="432.93333333333328"/>
  </r>
  <r>
    <n v="80"/>
    <x v="38"/>
    <x v="11"/>
    <x v="17"/>
    <x v="11"/>
    <x v="2"/>
    <x v="8"/>
    <n v="2.9533333333333331"/>
    <n v="170"/>
    <n v="502.06666666666661"/>
  </r>
  <r>
    <n v="81"/>
    <x v="39"/>
    <x v="10"/>
    <x v="16"/>
    <x v="10"/>
    <x v="2"/>
    <x v="5"/>
    <n v="3.4666666666666668"/>
    <n v="270"/>
    <n v="936"/>
  </r>
  <r>
    <n v="82"/>
    <x v="39"/>
    <x v="10"/>
    <x v="16"/>
    <x v="10"/>
    <x v="2"/>
    <x v="2"/>
    <n v="4.62"/>
    <n v="60"/>
    <n v="277.2"/>
  </r>
  <r>
    <n v="83"/>
    <x v="39"/>
    <x v="10"/>
    <x v="16"/>
    <x v="10"/>
    <x v="2"/>
    <x v="4"/>
    <n v="4.66"/>
    <n v="140"/>
    <n v="652.4"/>
  </r>
  <r>
    <n v="84"/>
    <x v="40"/>
    <x v="10"/>
    <x v="16"/>
    <x v="10"/>
    <x v="2"/>
    <x v="1"/>
    <n v="2.3866666666666667"/>
    <n v="250"/>
    <n v="596.66666666666663"/>
  </r>
  <r>
    <n v="85"/>
    <x v="40"/>
    <x v="1"/>
    <x v="2"/>
    <x v="1"/>
    <x v="0"/>
    <x v="1"/>
    <n v="2.95"/>
    <n v="250"/>
    <n v="737.5"/>
  </r>
  <r>
    <n v="86"/>
    <x v="40"/>
    <x v="3"/>
    <x v="4"/>
    <x v="3"/>
    <x v="1"/>
    <x v="3"/>
    <n v="2.3266666666666667"/>
    <n v="180"/>
    <n v="418.8"/>
  </r>
  <r>
    <n v="87"/>
    <x v="41"/>
    <x v="1"/>
    <x v="2"/>
    <x v="1"/>
    <x v="0"/>
    <x v="6"/>
    <n v="6.76"/>
    <n v="370"/>
    <n v="2501.1999999999998"/>
  </r>
  <r>
    <n v="88"/>
    <x v="41"/>
    <x v="5"/>
    <x v="10"/>
    <x v="5"/>
    <x v="2"/>
    <x v="6"/>
    <n v="3.0866666666666664"/>
    <n v="370"/>
    <n v="1142.0666666666666"/>
  </r>
  <r>
    <n v="89"/>
    <x v="41"/>
    <x v="5"/>
    <x v="10"/>
    <x v="5"/>
    <x v="2"/>
    <x v="3"/>
    <n v="2.4533333333333336"/>
    <n v="180"/>
    <n v="441.6"/>
  </r>
  <r>
    <n v="90"/>
    <x v="41"/>
    <x v="0"/>
    <x v="0"/>
    <x v="0"/>
    <x v="0"/>
    <x v="2"/>
    <n v="7.410000000000001"/>
    <n v="60"/>
    <n v="444.60000000000008"/>
  </r>
  <r>
    <n v="91"/>
    <x v="42"/>
    <x v="6"/>
    <x v="13"/>
    <x v="6"/>
    <x v="2"/>
    <x v="2"/>
    <n v="0.6333333333333333"/>
    <n v="60"/>
    <n v="38"/>
  </r>
  <r>
    <n v="92"/>
    <x v="43"/>
    <x v="7"/>
    <x v="11"/>
    <x v="7"/>
    <x v="1"/>
    <x v="2"/>
    <n v="1.8066666666666666"/>
    <n v="60"/>
    <n v="108.4"/>
  </r>
  <r>
    <n v="93"/>
    <x v="44"/>
    <x v="0"/>
    <x v="0"/>
    <x v="0"/>
    <x v="0"/>
    <x v="2"/>
    <n v="1.28"/>
    <n v="60"/>
    <n v="76.8"/>
  </r>
  <r>
    <n v="94"/>
    <x v="44"/>
    <x v="5"/>
    <x v="10"/>
    <x v="5"/>
    <x v="2"/>
    <x v="8"/>
    <n v="4.6533333333333333"/>
    <n v="170"/>
    <n v="791.06666666666672"/>
  </r>
  <r>
    <n v="95"/>
    <x v="44"/>
    <x v="10"/>
    <x v="16"/>
    <x v="10"/>
    <x v="2"/>
    <x v="3"/>
    <n v="3.0800000000000005"/>
    <n v="180"/>
    <n v="554.40000000000009"/>
  </r>
  <r>
    <n v="96"/>
    <x v="44"/>
    <x v="3"/>
    <x v="4"/>
    <x v="3"/>
    <x v="1"/>
    <x v="4"/>
    <n v="2.34"/>
    <n v="140"/>
    <n v="327.59999999999997"/>
  </r>
  <r>
    <n v="97"/>
    <x v="45"/>
    <x v="7"/>
    <x v="11"/>
    <x v="7"/>
    <x v="1"/>
    <x v="4"/>
    <n v="4.08"/>
    <n v="140"/>
    <n v="571.20000000000005"/>
  </r>
  <r>
    <n v="98"/>
    <x v="46"/>
    <x v="4"/>
    <x v="5"/>
    <x v="4"/>
    <x v="1"/>
    <x v="0"/>
    <n v="1.5333333333333332"/>
    <n v="270"/>
    <n v="413.99999999999994"/>
  </r>
  <r>
    <n v="99"/>
    <x v="47"/>
    <x v="6"/>
    <x v="7"/>
    <x v="6"/>
    <x v="2"/>
    <x v="2"/>
    <n v="1.3333333333333333"/>
    <n v="60"/>
    <n v="80"/>
  </r>
  <r>
    <n v="100"/>
    <x v="48"/>
    <x v="8"/>
    <x v="12"/>
    <x v="8"/>
    <x v="1"/>
    <x v="4"/>
    <n v="4.22"/>
    <n v="140"/>
    <n v="590.79999999999995"/>
  </r>
  <r>
    <n v="101"/>
    <x v="48"/>
    <x v="2"/>
    <x v="3"/>
    <x v="2"/>
    <x v="0"/>
    <x v="6"/>
    <n v="6.2800000000000011"/>
    <n v="370"/>
    <n v="2323.6000000000004"/>
  </r>
  <r>
    <n v="102"/>
    <x v="48"/>
    <x v="10"/>
    <x v="16"/>
    <x v="10"/>
    <x v="2"/>
    <x v="4"/>
    <n v="3.2066666666666666"/>
    <n v="140"/>
    <n v="448.93333333333334"/>
  </r>
  <r>
    <n v="103"/>
    <x v="49"/>
    <x v="5"/>
    <x v="6"/>
    <x v="5"/>
    <x v="2"/>
    <x v="8"/>
    <n v="1.76"/>
    <n v="170"/>
    <n v="299.2"/>
  </r>
  <r>
    <n v="104"/>
    <x v="50"/>
    <x v="5"/>
    <x v="10"/>
    <x v="5"/>
    <x v="2"/>
    <x v="4"/>
    <n v="4.8999999999999995"/>
    <n v="140"/>
    <n v="685.99999999999989"/>
  </r>
  <r>
    <n v="105"/>
    <x v="51"/>
    <x v="0"/>
    <x v="0"/>
    <x v="0"/>
    <x v="0"/>
    <x v="2"/>
    <n v="2.85"/>
    <n v="60"/>
    <n v="171"/>
  </r>
  <r>
    <n v="106"/>
    <x v="51"/>
    <x v="2"/>
    <x v="3"/>
    <x v="2"/>
    <x v="0"/>
    <x v="3"/>
    <n v="5.65"/>
    <n v="180"/>
    <n v="1017.0000000000001"/>
  </r>
  <r>
    <n v="107"/>
    <x v="52"/>
    <x v="5"/>
    <x v="6"/>
    <x v="5"/>
    <x v="2"/>
    <x v="6"/>
    <n v="1.4533333333333334"/>
    <n v="370"/>
    <n v="537.73333333333335"/>
  </r>
  <r>
    <n v="108"/>
    <x v="52"/>
    <x v="5"/>
    <x v="10"/>
    <x v="5"/>
    <x v="2"/>
    <x v="7"/>
    <n v="0.84666666666666668"/>
    <n v="350"/>
    <n v="296.33333333333331"/>
  </r>
  <r>
    <n v="109"/>
    <x v="52"/>
    <x v="8"/>
    <x v="12"/>
    <x v="8"/>
    <x v="1"/>
    <x v="5"/>
    <n v="0.54666666666666663"/>
    <n v="270"/>
    <n v="147.6"/>
  </r>
  <r>
    <n v="110"/>
    <x v="53"/>
    <x v="3"/>
    <x v="4"/>
    <x v="3"/>
    <x v="1"/>
    <x v="3"/>
    <n v="1.8866666666666667"/>
    <n v="180"/>
    <n v="339.6"/>
  </r>
  <r>
    <n v="111"/>
    <x v="54"/>
    <x v="2"/>
    <x v="15"/>
    <x v="2"/>
    <x v="0"/>
    <x v="4"/>
    <n v="5.38"/>
    <n v="140"/>
    <n v="753.19999999999993"/>
  </r>
  <r>
    <n v="112"/>
    <x v="55"/>
    <x v="1"/>
    <x v="9"/>
    <x v="1"/>
    <x v="0"/>
    <x v="3"/>
    <n v="1.1499999999999999"/>
    <n v="180"/>
    <n v="206.99999999999997"/>
  </r>
  <r>
    <n v="113"/>
    <x v="55"/>
    <x v="5"/>
    <x v="10"/>
    <x v="5"/>
    <x v="2"/>
    <x v="3"/>
    <n v="4.7333333333333334"/>
    <n v="180"/>
    <n v="852"/>
  </r>
  <r>
    <n v="114"/>
    <x v="56"/>
    <x v="1"/>
    <x v="9"/>
    <x v="1"/>
    <x v="0"/>
    <x v="2"/>
    <n v="2.25"/>
    <n v="60"/>
    <n v="135"/>
  </r>
  <r>
    <n v="115"/>
    <x v="56"/>
    <x v="5"/>
    <x v="6"/>
    <x v="5"/>
    <x v="2"/>
    <x v="2"/>
    <n v="0.7599999999999999"/>
    <n v="60"/>
    <n v="45.599999999999994"/>
  </r>
  <r>
    <n v="116"/>
    <x v="56"/>
    <x v="10"/>
    <x v="16"/>
    <x v="10"/>
    <x v="2"/>
    <x v="2"/>
    <n v="0.42666666666666669"/>
    <n v="60"/>
    <n v="25.6"/>
  </r>
  <r>
    <n v="117"/>
    <x v="56"/>
    <x v="0"/>
    <x v="1"/>
    <x v="0"/>
    <x v="0"/>
    <x v="1"/>
    <n v="2.3199999999999998"/>
    <n v="250"/>
    <n v="580"/>
  </r>
  <r>
    <n v="118"/>
    <x v="56"/>
    <x v="10"/>
    <x v="16"/>
    <x v="10"/>
    <x v="2"/>
    <x v="5"/>
    <n v="3.5533333333333332"/>
    <n v="270"/>
    <n v="959.4"/>
  </r>
  <r>
    <n v="119"/>
    <x v="57"/>
    <x v="6"/>
    <x v="7"/>
    <x v="6"/>
    <x v="2"/>
    <x v="2"/>
    <n v="4.5666666666666664"/>
    <n v="60"/>
    <n v="274"/>
  </r>
  <r>
    <n v="120"/>
    <x v="57"/>
    <x v="5"/>
    <x v="10"/>
    <x v="5"/>
    <x v="2"/>
    <x v="0"/>
    <n v="0.52"/>
    <n v="270"/>
    <n v="140.4"/>
  </r>
  <r>
    <n v="121"/>
    <x v="57"/>
    <x v="3"/>
    <x v="4"/>
    <x v="3"/>
    <x v="1"/>
    <x v="8"/>
    <n v="1.2333333333333334"/>
    <n v="170"/>
    <n v="209.66666666666669"/>
  </r>
  <r>
    <n v="122"/>
    <x v="58"/>
    <x v="3"/>
    <x v="4"/>
    <x v="3"/>
    <x v="1"/>
    <x v="8"/>
    <n v="2.6666666666666665"/>
    <n v="170"/>
    <n v="453.33333333333331"/>
  </r>
  <r>
    <n v="123"/>
    <x v="58"/>
    <x v="6"/>
    <x v="7"/>
    <x v="6"/>
    <x v="2"/>
    <x v="3"/>
    <n v="1.1866666666666668"/>
    <n v="180"/>
    <n v="213.60000000000002"/>
  </r>
  <r>
    <n v="124"/>
    <x v="58"/>
    <x v="0"/>
    <x v="1"/>
    <x v="0"/>
    <x v="0"/>
    <x v="2"/>
    <n v="1.04"/>
    <n v="60"/>
    <n v="62.400000000000006"/>
  </r>
  <r>
    <n v="125"/>
    <x v="59"/>
    <x v="11"/>
    <x v="17"/>
    <x v="11"/>
    <x v="2"/>
    <x v="1"/>
    <n v="0.6133333333333334"/>
    <n v="250"/>
    <n v="153.33333333333334"/>
  </r>
  <r>
    <n v="126"/>
    <x v="60"/>
    <x v="0"/>
    <x v="0"/>
    <x v="0"/>
    <x v="0"/>
    <x v="6"/>
    <n v="2.8999999999999995"/>
    <n v="370"/>
    <n v="1072.9999999999998"/>
  </r>
  <r>
    <n v="127"/>
    <x v="60"/>
    <x v="5"/>
    <x v="10"/>
    <x v="5"/>
    <x v="2"/>
    <x v="7"/>
    <n v="2.7866666666666666"/>
    <n v="350"/>
    <n v="975.33333333333337"/>
  </r>
  <r>
    <n v="128"/>
    <x v="61"/>
    <x v="10"/>
    <x v="16"/>
    <x v="10"/>
    <x v="2"/>
    <x v="3"/>
    <n v="2.3466666666666667"/>
    <n v="180"/>
    <n v="422.4"/>
  </r>
  <r>
    <n v="129"/>
    <x v="62"/>
    <x v="9"/>
    <x v="14"/>
    <x v="9"/>
    <x v="3"/>
    <x v="1"/>
    <n v="4.21"/>
    <n v="250"/>
    <n v="1052.5"/>
  </r>
  <r>
    <n v="130"/>
    <x v="63"/>
    <x v="0"/>
    <x v="0"/>
    <x v="0"/>
    <x v="0"/>
    <x v="3"/>
    <n v="6.05"/>
    <n v="180"/>
    <n v="1089"/>
  </r>
  <r>
    <n v="131"/>
    <x v="63"/>
    <x v="8"/>
    <x v="12"/>
    <x v="8"/>
    <x v="1"/>
    <x v="4"/>
    <n v="4.04"/>
    <n v="140"/>
    <n v="565.6"/>
  </r>
  <r>
    <n v="132"/>
    <x v="64"/>
    <x v="5"/>
    <x v="10"/>
    <x v="5"/>
    <x v="2"/>
    <x v="6"/>
    <n v="1.9000000000000001"/>
    <n v="370"/>
    <n v="703"/>
  </r>
  <r>
    <n v="133"/>
    <x v="64"/>
    <x v="2"/>
    <x v="15"/>
    <x v="2"/>
    <x v="0"/>
    <x v="8"/>
    <n v="4.01"/>
    <n v="170"/>
    <n v="681.69999999999993"/>
  </r>
  <r>
    <n v="134"/>
    <x v="64"/>
    <x v="1"/>
    <x v="2"/>
    <x v="1"/>
    <x v="0"/>
    <x v="2"/>
    <n v="3.43"/>
    <n v="60"/>
    <n v="205.8"/>
  </r>
  <r>
    <n v="135"/>
    <x v="65"/>
    <x v="6"/>
    <x v="7"/>
    <x v="6"/>
    <x v="2"/>
    <x v="4"/>
    <n v="4.78"/>
    <n v="140"/>
    <n v="669.2"/>
  </r>
  <r>
    <n v="136"/>
    <x v="66"/>
    <x v="3"/>
    <x v="4"/>
    <x v="3"/>
    <x v="1"/>
    <x v="3"/>
    <n v="3.3066666666666666"/>
    <n v="180"/>
    <n v="595.20000000000005"/>
  </r>
  <r>
    <n v="137"/>
    <x v="67"/>
    <x v="9"/>
    <x v="14"/>
    <x v="9"/>
    <x v="3"/>
    <x v="6"/>
    <n v="0.89"/>
    <n v="370"/>
    <n v="329.3"/>
  </r>
  <r>
    <n v="138"/>
    <x v="67"/>
    <x v="10"/>
    <x v="16"/>
    <x v="10"/>
    <x v="2"/>
    <x v="3"/>
    <n v="0.52"/>
    <n v="180"/>
    <n v="93.600000000000009"/>
  </r>
  <r>
    <n v="139"/>
    <x v="67"/>
    <x v="6"/>
    <x v="13"/>
    <x v="6"/>
    <x v="2"/>
    <x v="4"/>
    <n v="4.3600000000000003"/>
    <n v="140"/>
    <n v="610.40000000000009"/>
  </r>
  <r>
    <n v="140"/>
    <x v="68"/>
    <x v="3"/>
    <x v="4"/>
    <x v="3"/>
    <x v="1"/>
    <x v="4"/>
    <n v="2.5666666666666669"/>
    <n v="140"/>
    <n v="359.33333333333337"/>
  </r>
  <r>
    <n v="141"/>
    <x v="68"/>
    <x v="0"/>
    <x v="0"/>
    <x v="0"/>
    <x v="0"/>
    <x v="7"/>
    <n v="5.2299999999999995"/>
    <n v="350"/>
    <n v="1830.4999999999998"/>
  </r>
  <r>
    <n v="142"/>
    <x v="68"/>
    <x v="11"/>
    <x v="17"/>
    <x v="11"/>
    <x v="2"/>
    <x v="1"/>
    <n v="1.6433333333333333"/>
    <n v="250"/>
    <n v="410.83333333333331"/>
  </r>
  <r>
    <n v="143"/>
    <x v="68"/>
    <x v="0"/>
    <x v="8"/>
    <x v="0"/>
    <x v="0"/>
    <x v="0"/>
    <n v="2.37"/>
    <n v="270"/>
    <n v="639.9"/>
  </r>
  <r>
    <n v="144"/>
    <x v="68"/>
    <x v="1"/>
    <x v="9"/>
    <x v="1"/>
    <x v="0"/>
    <x v="6"/>
    <n v="2.085"/>
    <n v="370"/>
    <n v="771.44999999999993"/>
  </r>
  <r>
    <n v="145"/>
    <x v="69"/>
    <x v="10"/>
    <x v="16"/>
    <x v="10"/>
    <x v="2"/>
    <x v="3"/>
    <n v="1.9033333333333335"/>
    <n v="180"/>
    <n v="342.6"/>
  </r>
  <r>
    <n v="146"/>
    <x v="69"/>
    <x v="8"/>
    <x v="12"/>
    <x v="8"/>
    <x v="1"/>
    <x v="3"/>
    <n v="1.04"/>
    <n v="180"/>
    <n v="187.20000000000002"/>
  </r>
  <r>
    <n v="147"/>
    <x v="70"/>
    <x v="5"/>
    <x v="10"/>
    <x v="5"/>
    <x v="2"/>
    <x v="5"/>
    <n v="2.35"/>
    <n v="270"/>
    <n v="634.5"/>
  </r>
  <r>
    <n v="148"/>
    <x v="70"/>
    <x v="5"/>
    <x v="10"/>
    <x v="5"/>
    <x v="2"/>
    <x v="4"/>
    <n v="1.5800000000000003"/>
    <n v="140"/>
    <n v="221.20000000000005"/>
  </r>
  <r>
    <n v="149"/>
    <x v="71"/>
    <x v="2"/>
    <x v="3"/>
    <x v="2"/>
    <x v="0"/>
    <x v="3"/>
    <n v="3.2200000000000006"/>
    <n v="180"/>
    <n v="579.60000000000014"/>
  </r>
  <r>
    <n v="150"/>
    <x v="71"/>
    <x v="0"/>
    <x v="0"/>
    <x v="0"/>
    <x v="0"/>
    <x v="6"/>
    <n v="2.6349999999999998"/>
    <n v="370"/>
    <n v="974.94999999999993"/>
  </r>
  <r>
    <n v="151"/>
    <x v="72"/>
    <x v="5"/>
    <x v="10"/>
    <x v="5"/>
    <x v="2"/>
    <x v="3"/>
    <n v="2.2833333333333332"/>
    <n v="180"/>
    <n v="411"/>
  </r>
  <r>
    <n v="152"/>
    <x v="72"/>
    <x v="6"/>
    <x v="13"/>
    <x v="6"/>
    <x v="2"/>
    <x v="8"/>
    <n v="1.9800000000000002"/>
    <n v="170"/>
    <n v="336.6"/>
  </r>
  <r>
    <n v="153"/>
    <x v="73"/>
    <x v="2"/>
    <x v="3"/>
    <x v="2"/>
    <x v="0"/>
    <x v="3"/>
    <n v="3.74"/>
    <n v="180"/>
    <n v="673.2"/>
  </r>
  <r>
    <n v="154"/>
    <x v="74"/>
    <x v="3"/>
    <x v="4"/>
    <x v="3"/>
    <x v="1"/>
    <x v="8"/>
    <n v="0.24333333333333332"/>
    <n v="170"/>
    <n v="41.366666666666667"/>
  </r>
  <r>
    <n v="155"/>
    <x v="74"/>
    <x v="6"/>
    <x v="7"/>
    <x v="6"/>
    <x v="2"/>
    <x v="2"/>
    <n v="0.65"/>
    <n v="60"/>
    <n v="39"/>
  </r>
  <r>
    <n v="156"/>
    <x v="75"/>
    <x v="0"/>
    <x v="0"/>
    <x v="0"/>
    <x v="0"/>
    <x v="2"/>
    <n v="3.7"/>
    <n v="60"/>
    <n v="222"/>
  </r>
  <r>
    <n v="157"/>
    <x v="75"/>
    <x v="8"/>
    <x v="12"/>
    <x v="8"/>
    <x v="1"/>
    <x v="3"/>
    <n v="0.30333333333333334"/>
    <n v="180"/>
    <n v="54.6"/>
  </r>
  <r>
    <n v="158"/>
    <x v="75"/>
    <x v="0"/>
    <x v="0"/>
    <x v="0"/>
    <x v="0"/>
    <x v="8"/>
    <n v="2.7549999999999999"/>
    <n v="270"/>
    <n v="743.85"/>
  </r>
  <r>
    <n v="159"/>
    <x v="76"/>
    <x v="0"/>
    <x v="1"/>
    <x v="0"/>
    <x v="0"/>
    <x v="4"/>
    <n v="1.1950000000000001"/>
    <n v="140"/>
    <n v="167.3"/>
  </r>
  <r>
    <n v="160"/>
    <x v="77"/>
    <x v="10"/>
    <x v="16"/>
    <x v="10"/>
    <x v="2"/>
    <x v="5"/>
    <n v="1.26"/>
    <n v="270"/>
    <n v="340.2"/>
  </r>
  <r>
    <n v="161"/>
    <x v="77"/>
    <x v="2"/>
    <x v="15"/>
    <x v="2"/>
    <x v="0"/>
    <x v="8"/>
    <n v="0.59"/>
    <n v="270"/>
    <n v="159.29999999999998"/>
  </r>
  <r>
    <n v="162"/>
    <x v="78"/>
    <x v="10"/>
    <x v="16"/>
    <x v="10"/>
    <x v="2"/>
    <x v="6"/>
    <n v="1.1100000000000001"/>
    <n v="370"/>
    <n v="410.70000000000005"/>
  </r>
  <r>
    <n v="163"/>
    <x v="78"/>
    <x v="0"/>
    <x v="0"/>
    <x v="0"/>
    <x v="0"/>
    <x v="0"/>
    <n v="0.86499999999999999"/>
    <n v="270"/>
    <n v="233.55"/>
  </r>
  <r>
    <n v="164"/>
    <x v="78"/>
    <x v="1"/>
    <x v="9"/>
    <x v="1"/>
    <x v="0"/>
    <x v="8"/>
    <n v="1.34"/>
    <n v="170"/>
    <n v="227.8"/>
  </r>
  <r>
    <n v="165"/>
    <x v="79"/>
    <x v="3"/>
    <x v="4"/>
    <x v="3"/>
    <x v="1"/>
    <x v="0"/>
    <n v="2.1266666666666665"/>
    <n v="270"/>
    <n v="574.19999999999993"/>
  </r>
  <r>
    <n v="166"/>
    <x v="80"/>
    <x v="3"/>
    <x v="4"/>
    <x v="3"/>
    <x v="1"/>
    <x v="6"/>
    <n v="1.3266666666666667"/>
    <n v="370"/>
    <n v="490.86666666666667"/>
  </r>
  <r>
    <n v="167"/>
    <x v="80"/>
    <x v="5"/>
    <x v="6"/>
    <x v="5"/>
    <x v="2"/>
    <x v="2"/>
    <n v="1.1866666666666668"/>
    <n v="60"/>
    <n v="71.2"/>
  </r>
  <r>
    <n v="168"/>
    <x v="81"/>
    <x v="1"/>
    <x v="2"/>
    <x v="1"/>
    <x v="0"/>
    <x v="0"/>
    <n v="1.0449999999999999"/>
    <n v="270"/>
    <n v="282.14999999999998"/>
  </r>
  <r>
    <n v="169"/>
    <x v="81"/>
    <x v="3"/>
    <x v="4"/>
    <x v="3"/>
    <x v="1"/>
    <x v="8"/>
    <n v="0.3833333333333333"/>
    <n v="170"/>
    <n v="65.166666666666657"/>
  </r>
  <r>
    <n v="170"/>
    <x v="82"/>
    <x v="6"/>
    <x v="13"/>
    <x v="6"/>
    <x v="2"/>
    <x v="4"/>
    <n v="2.4433333333333334"/>
    <n v="140"/>
    <n v="342.06666666666666"/>
  </r>
  <r>
    <n v="171"/>
    <x v="83"/>
    <x v="4"/>
    <x v="5"/>
    <x v="4"/>
    <x v="1"/>
    <x v="3"/>
    <n v="2.31"/>
    <n v="180"/>
    <n v="415.8"/>
  </r>
  <r>
    <n v="172"/>
    <x v="83"/>
    <x v="6"/>
    <x v="7"/>
    <x v="6"/>
    <x v="2"/>
    <x v="8"/>
    <n v="1.6166666666666665"/>
    <n v="170"/>
    <n v="274.83333333333331"/>
  </r>
  <r>
    <n v="173"/>
    <x v="84"/>
    <x v="1"/>
    <x v="2"/>
    <x v="1"/>
    <x v="0"/>
    <x v="2"/>
    <n v="2.2149999999999999"/>
    <n v="60"/>
    <n v="132.89999999999998"/>
  </r>
  <r>
    <n v="174"/>
    <x v="84"/>
    <x v="0"/>
    <x v="8"/>
    <x v="0"/>
    <x v="0"/>
    <x v="1"/>
    <n v="2.8199999999999994"/>
    <n v="250"/>
    <n v="704.99999999999989"/>
  </r>
  <r>
    <n v="175"/>
    <x v="85"/>
    <x v="3"/>
    <x v="4"/>
    <x v="3"/>
    <x v="1"/>
    <x v="1"/>
    <n v="1.1300000000000001"/>
    <n v="250"/>
    <n v="282.50000000000006"/>
  </r>
  <r>
    <n v="176"/>
    <x v="85"/>
    <x v="10"/>
    <x v="16"/>
    <x v="10"/>
    <x v="2"/>
    <x v="2"/>
    <n v="1.07"/>
    <n v="60"/>
    <n v="64.2"/>
  </r>
  <r>
    <n v="177"/>
    <x v="86"/>
    <x v="7"/>
    <x v="11"/>
    <x v="7"/>
    <x v="1"/>
    <x v="5"/>
    <n v="0.19999999999999998"/>
    <n v="270"/>
    <n v="53.999999999999993"/>
  </r>
  <r>
    <n v="178"/>
    <x v="86"/>
    <x v="6"/>
    <x v="7"/>
    <x v="6"/>
    <x v="2"/>
    <x v="0"/>
    <n v="1.4433333333333334"/>
    <n v="270"/>
    <n v="389.7"/>
  </r>
  <r>
    <n v="179"/>
    <x v="86"/>
    <x v="3"/>
    <x v="4"/>
    <x v="3"/>
    <x v="1"/>
    <x v="0"/>
    <n v="1.0866666666666667"/>
    <n v="270"/>
    <n v="293.39999999999998"/>
  </r>
  <r>
    <n v="180"/>
    <x v="87"/>
    <x v="1"/>
    <x v="9"/>
    <x v="1"/>
    <x v="0"/>
    <x v="0"/>
    <n v="3.62"/>
    <n v="270"/>
    <n v="977.4"/>
  </r>
  <r>
    <n v="181"/>
    <x v="87"/>
    <x v="0"/>
    <x v="8"/>
    <x v="0"/>
    <x v="0"/>
    <x v="0"/>
    <n v="0.84"/>
    <n v="270"/>
    <n v="226.79999999999998"/>
  </r>
  <r>
    <n v="182"/>
    <x v="87"/>
    <x v="3"/>
    <x v="4"/>
    <x v="3"/>
    <x v="1"/>
    <x v="2"/>
    <n v="0.68999999999999984"/>
    <n v="60"/>
    <n v="41.399999999999991"/>
  </r>
  <r>
    <n v="183"/>
    <x v="87"/>
    <x v="10"/>
    <x v="16"/>
    <x v="10"/>
    <x v="2"/>
    <x v="0"/>
    <n v="1.6166666666666665"/>
    <n v="270"/>
    <n v="436.49999999999994"/>
  </r>
  <r>
    <n v="184"/>
    <x v="88"/>
    <x v="4"/>
    <x v="5"/>
    <x v="4"/>
    <x v="1"/>
    <x v="0"/>
    <n v="1.3166666666666667"/>
    <n v="270"/>
    <n v="355.5"/>
  </r>
  <r>
    <n v="185"/>
    <x v="88"/>
    <x v="2"/>
    <x v="15"/>
    <x v="2"/>
    <x v="0"/>
    <x v="8"/>
    <n v="3.48"/>
    <n v="170"/>
    <n v="591.6"/>
  </r>
  <r>
    <n v="186"/>
    <x v="88"/>
    <x v="5"/>
    <x v="10"/>
    <x v="5"/>
    <x v="2"/>
    <x v="1"/>
    <n v="2.1266666666666665"/>
    <n v="250"/>
    <n v="531.66666666666663"/>
  </r>
  <r>
    <n v="187"/>
    <x v="88"/>
    <x v="6"/>
    <x v="7"/>
    <x v="6"/>
    <x v="2"/>
    <x v="3"/>
    <n v="0.68"/>
    <n v="180"/>
    <n v="122.4"/>
  </r>
  <r>
    <n v="188"/>
    <x v="88"/>
    <x v="8"/>
    <x v="12"/>
    <x v="8"/>
    <x v="1"/>
    <x v="7"/>
    <n v="1.8266666666666669"/>
    <n v="350"/>
    <n v="639.33333333333337"/>
  </r>
  <r>
    <n v="189"/>
    <x v="89"/>
    <x v="4"/>
    <x v="5"/>
    <x v="4"/>
    <x v="1"/>
    <x v="2"/>
    <n v="0.51"/>
    <n v="60"/>
    <n v="30.6"/>
  </r>
  <r>
    <n v="190"/>
    <x v="89"/>
    <x v="1"/>
    <x v="2"/>
    <x v="1"/>
    <x v="0"/>
    <x v="3"/>
    <n v="1.5049999999999999"/>
    <n v="180"/>
    <n v="270.89999999999998"/>
  </r>
  <r>
    <n v="191"/>
    <x v="89"/>
    <x v="3"/>
    <x v="4"/>
    <x v="3"/>
    <x v="1"/>
    <x v="3"/>
    <n v="0.22666666666666668"/>
    <n v="180"/>
    <n v="40.800000000000004"/>
  </r>
  <r>
    <n v="192"/>
    <x v="89"/>
    <x v="0"/>
    <x v="1"/>
    <x v="0"/>
    <x v="0"/>
    <x v="3"/>
    <n v="3.11"/>
    <n v="180"/>
    <n v="559.79999999999995"/>
  </r>
  <r>
    <n v="193"/>
    <x v="90"/>
    <x v="5"/>
    <x v="10"/>
    <x v="5"/>
    <x v="2"/>
    <x v="2"/>
    <n v="0.81000000000000016"/>
    <n v="60"/>
    <n v="48.600000000000009"/>
  </r>
  <r>
    <n v="194"/>
    <x v="91"/>
    <x v="3"/>
    <x v="4"/>
    <x v="3"/>
    <x v="1"/>
    <x v="2"/>
    <n v="2.27"/>
    <n v="60"/>
    <n v="136.19999999999999"/>
  </r>
  <r>
    <n v="195"/>
    <x v="92"/>
    <x v="10"/>
    <x v="16"/>
    <x v="10"/>
    <x v="2"/>
    <x v="3"/>
    <n v="1.82"/>
    <n v="180"/>
    <n v="327.60000000000002"/>
  </r>
  <r>
    <n v="196"/>
    <x v="92"/>
    <x v="1"/>
    <x v="9"/>
    <x v="1"/>
    <x v="0"/>
    <x v="0"/>
    <n v="1.175"/>
    <n v="270"/>
    <n v="317.25"/>
  </r>
  <r>
    <n v="197"/>
    <x v="93"/>
    <x v="0"/>
    <x v="0"/>
    <x v="0"/>
    <x v="0"/>
    <x v="2"/>
    <n v="2.7"/>
    <n v="60"/>
    <n v="162"/>
  </r>
  <r>
    <n v="198"/>
    <x v="93"/>
    <x v="6"/>
    <x v="7"/>
    <x v="6"/>
    <x v="2"/>
    <x v="3"/>
    <n v="1.8866666666666667"/>
    <n v="180"/>
    <n v="339.6"/>
  </r>
  <r>
    <n v="199"/>
    <x v="94"/>
    <x v="1"/>
    <x v="2"/>
    <x v="1"/>
    <x v="0"/>
    <x v="3"/>
    <n v="0.85"/>
    <n v="180"/>
    <n v="153"/>
  </r>
  <r>
    <n v="200"/>
    <x v="94"/>
    <x v="8"/>
    <x v="12"/>
    <x v="8"/>
    <x v="1"/>
    <x v="4"/>
    <n v="1.5433333333333332"/>
    <n v="140"/>
    <n v="216.06666666666666"/>
  </r>
  <r>
    <n v="201"/>
    <x v="95"/>
    <x v="8"/>
    <x v="12"/>
    <x v="8"/>
    <x v="1"/>
    <x v="1"/>
    <n v="2.27"/>
    <n v="250"/>
    <n v="567.5"/>
  </r>
  <r>
    <n v="202"/>
    <x v="95"/>
    <x v="0"/>
    <x v="1"/>
    <x v="0"/>
    <x v="0"/>
    <x v="3"/>
    <n v="3.5450000000000004"/>
    <n v="180"/>
    <n v="638.1"/>
  </r>
  <r>
    <n v="203"/>
    <x v="95"/>
    <x v="6"/>
    <x v="13"/>
    <x v="6"/>
    <x v="2"/>
    <x v="2"/>
    <n v="0.90333333333333332"/>
    <n v="60"/>
    <n v="54.2"/>
  </r>
  <r>
    <n v="204"/>
    <x v="96"/>
    <x v="10"/>
    <x v="16"/>
    <x v="10"/>
    <x v="2"/>
    <x v="2"/>
    <n v="0.72666666666666668"/>
    <n v="60"/>
    <n v="43.6"/>
  </r>
  <r>
    <n v="205"/>
    <x v="96"/>
    <x v="3"/>
    <x v="4"/>
    <x v="3"/>
    <x v="1"/>
    <x v="6"/>
    <n v="1.6033333333333333"/>
    <n v="370"/>
    <n v="593.23333333333335"/>
  </r>
  <r>
    <n v="206"/>
    <x v="97"/>
    <x v="10"/>
    <x v="16"/>
    <x v="10"/>
    <x v="2"/>
    <x v="4"/>
    <n v="2.4633333333333334"/>
    <n v="140"/>
    <n v="344.86666666666667"/>
  </r>
  <r>
    <n v="207"/>
    <x v="97"/>
    <x v="10"/>
    <x v="16"/>
    <x v="10"/>
    <x v="2"/>
    <x v="8"/>
    <n v="1.0533333333333335"/>
    <n v="170"/>
    <n v="179.06666666666669"/>
  </r>
  <r>
    <n v="208"/>
    <x v="97"/>
    <x v="5"/>
    <x v="10"/>
    <x v="5"/>
    <x v="2"/>
    <x v="2"/>
    <n v="1.6633333333333333"/>
    <n v="60"/>
    <n v="99.8"/>
  </r>
  <r>
    <n v="209"/>
    <x v="98"/>
    <x v="0"/>
    <x v="1"/>
    <x v="0"/>
    <x v="0"/>
    <x v="2"/>
    <n v="0.625"/>
    <n v="60"/>
    <n v="37.5"/>
  </r>
  <r>
    <n v="210"/>
    <x v="99"/>
    <x v="8"/>
    <x v="12"/>
    <x v="8"/>
    <x v="1"/>
    <x v="4"/>
    <n v="2.1133333333333333"/>
    <n v="140"/>
    <n v="295.86666666666667"/>
  </r>
  <r>
    <n v="211"/>
    <x v="99"/>
    <x v="6"/>
    <x v="7"/>
    <x v="6"/>
    <x v="2"/>
    <x v="1"/>
    <n v="0.60666666666666669"/>
    <n v="250"/>
    <n v="151.66666666666669"/>
  </r>
  <r>
    <n v="212"/>
    <x v="100"/>
    <x v="0"/>
    <x v="1"/>
    <x v="0"/>
    <x v="0"/>
    <x v="1"/>
    <n v="1.645"/>
    <n v="250"/>
    <n v="411.25"/>
  </r>
  <r>
    <n v="213"/>
    <x v="100"/>
    <x v="6"/>
    <x v="7"/>
    <x v="6"/>
    <x v="2"/>
    <x v="0"/>
    <n v="0.24"/>
    <n v="270"/>
    <n v="64.8"/>
  </r>
  <r>
    <n v="214"/>
    <x v="100"/>
    <x v="5"/>
    <x v="10"/>
    <x v="5"/>
    <x v="2"/>
    <x v="4"/>
    <n v="1.5599999999999998"/>
    <n v="140"/>
    <n v="218.39999999999998"/>
  </r>
  <r>
    <n v="215"/>
    <x v="101"/>
    <x v="0"/>
    <x v="1"/>
    <x v="0"/>
    <x v="0"/>
    <x v="1"/>
    <n v="3.5650000000000004"/>
    <n v="250"/>
    <n v="891.25000000000011"/>
  </r>
  <r>
    <n v="216"/>
    <x v="102"/>
    <x v="5"/>
    <x v="6"/>
    <x v="5"/>
    <x v="2"/>
    <x v="4"/>
    <n v="0.42666666666666669"/>
    <n v="140"/>
    <n v="59.733333333333334"/>
  </r>
  <r>
    <n v="217"/>
    <x v="103"/>
    <x v="5"/>
    <x v="10"/>
    <x v="5"/>
    <x v="2"/>
    <x v="4"/>
    <n v="1.9666666666666668"/>
    <n v="140"/>
    <n v="275.33333333333337"/>
  </r>
  <r>
    <n v="218"/>
    <x v="103"/>
    <x v="3"/>
    <x v="4"/>
    <x v="3"/>
    <x v="1"/>
    <x v="8"/>
    <n v="0.35666666666666669"/>
    <n v="170"/>
    <n v="60.63333333333334"/>
  </r>
  <r>
    <n v="219"/>
    <x v="104"/>
    <x v="1"/>
    <x v="2"/>
    <x v="1"/>
    <x v="0"/>
    <x v="1"/>
    <n v="2.4950000000000001"/>
    <n v="250"/>
    <n v="623.75"/>
  </r>
  <r>
    <n v="220"/>
    <x v="104"/>
    <x v="2"/>
    <x v="15"/>
    <x v="2"/>
    <x v="0"/>
    <x v="3"/>
    <n v="1.175"/>
    <n v="180"/>
    <n v="211.5"/>
  </r>
  <r>
    <n v="221"/>
    <x v="104"/>
    <x v="4"/>
    <x v="5"/>
    <x v="4"/>
    <x v="1"/>
    <x v="8"/>
    <n v="0.32"/>
    <n v="170"/>
    <n v="54.4"/>
  </r>
  <r>
    <n v="222"/>
    <x v="105"/>
    <x v="6"/>
    <x v="7"/>
    <x v="6"/>
    <x v="2"/>
    <x v="5"/>
    <n v="1.36"/>
    <n v="270"/>
    <n v="367.20000000000005"/>
  </r>
  <r>
    <n v="223"/>
    <x v="105"/>
    <x v="10"/>
    <x v="16"/>
    <x v="10"/>
    <x v="2"/>
    <x v="1"/>
    <n v="1.4233333333333331"/>
    <n v="250"/>
    <n v="355.83333333333326"/>
  </r>
  <r>
    <n v="224"/>
    <x v="106"/>
    <x v="5"/>
    <x v="6"/>
    <x v="5"/>
    <x v="2"/>
    <x v="4"/>
    <n v="1.8766666666666667"/>
    <n v="140"/>
    <n v="262.73333333333335"/>
  </r>
  <r>
    <n v="225"/>
    <x v="106"/>
    <x v="5"/>
    <x v="10"/>
    <x v="5"/>
    <x v="2"/>
    <x v="0"/>
    <n v="1.4899999999999998"/>
    <n v="270"/>
    <n v="402.29999999999995"/>
  </r>
  <r>
    <n v="226"/>
    <x v="106"/>
    <x v="5"/>
    <x v="10"/>
    <x v="5"/>
    <x v="2"/>
    <x v="7"/>
    <n v="1.0999999999999999"/>
    <n v="350"/>
    <n v="384.99999999999994"/>
  </r>
  <r>
    <n v="227"/>
    <x v="107"/>
    <x v="0"/>
    <x v="0"/>
    <x v="0"/>
    <x v="0"/>
    <x v="0"/>
    <n v="0.86"/>
    <n v="270"/>
    <n v="232.2"/>
  </r>
  <r>
    <n v="228"/>
    <x v="107"/>
    <x v="8"/>
    <x v="12"/>
    <x v="8"/>
    <x v="1"/>
    <x v="2"/>
    <n v="2.2166666666666668"/>
    <n v="60"/>
    <n v="133"/>
  </r>
  <r>
    <n v="229"/>
    <x v="107"/>
    <x v="0"/>
    <x v="8"/>
    <x v="0"/>
    <x v="0"/>
    <x v="0"/>
    <n v="3.7250000000000005"/>
    <n v="270"/>
    <n v="1005.7500000000001"/>
  </r>
  <r>
    <n v="230"/>
    <x v="107"/>
    <x v="8"/>
    <x v="12"/>
    <x v="8"/>
    <x v="1"/>
    <x v="5"/>
    <n v="2.1366666666666667"/>
    <n v="270"/>
    <n v="576.9"/>
  </r>
  <r>
    <n v="231"/>
    <x v="108"/>
    <x v="6"/>
    <x v="13"/>
    <x v="6"/>
    <x v="2"/>
    <x v="8"/>
    <n v="1.3333333333333333"/>
    <n v="170"/>
    <n v="226.66666666666666"/>
  </r>
  <r>
    <n v="232"/>
    <x v="109"/>
    <x v="2"/>
    <x v="15"/>
    <x v="2"/>
    <x v="0"/>
    <x v="1"/>
    <n v="0.34"/>
    <n v="250"/>
    <n v="85"/>
  </r>
  <r>
    <n v="233"/>
    <x v="109"/>
    <x v="5"/>
    <x v="10"/>
    <x v="5"/>
    <x v="2"/>
    <x v="5"/>
    <n v="1.5400000000000003"/>
    <n v="270"/>
    <n v="415.80000000000007"/>
  </r>
  <r>
    <n v="234"/>
    <x v="110"/>
    <x v="3"/>
    <x v="4"/>
    <x v="3"/>
    <x v="1"/>
    <x v="1"/>
    <n v="2.02"/>
    <n v="250"/>
    <n v="505"/>
  </r>
  <r>
    <n v="235"/>
    <x v="110"/>
    <x v="10"/>
    <x v="16"/>
    <x v="10"/>
    <x v="2"/>
    <x v="4"/>
    <n v="1.4433333333333334"/>
    <n v="140"/>
    <n v="202.06666666666666"/>
  </r>
  <r>
    <n v="236"/>
    <x v="110"/>
    <x v="0"/>
    <x v="0"/>
    <x v="0"/>
    <x v="0"/>
    <x v="7"/>
    <n v="2.105"/>
    <n v="350"/>
    <n v="736.75"/>
  </r>
  <r>
    <n v="237"/>
    <x v="111"/>
    <x v="3"/>
    <x v="4"/>
    <x v="3"/>
    <x v="1"/>
    <x v="2"/>
    <n v="2.1866666666666665"/>
    <n v="60"/>
    <n v="131.19999999999999"/>
  </r>
  <r>
    <n v="238"/>
    <x v="112"/>
    <x v="0"/>
    <x v="0"/>
    <x v="0"/>
    <x v="0"/>
    <x v="4"/>
    <n v="0.77000000000000013"/>
    <n v="140"/>
    <n v="107.80000000000001"/>
  </r>
  <r>
    <n v="239"/>
    <x v="112"/>
    <x v="6"/>
    <x v="7"/>
    <x v="6"/>
    <x v="2"/>
    <x v="1"/>
    <n v="0.34333333333333332"/>
    <n v="250"/>
    <n v="85.833333333333329"/>
  </r>
  <r>
    <n v="240"/>
    <x v="113"/>
    <x v="5"/>
    <x v="10"/>
    <x v="5"/>
    <x v="2"/>
    <x v="2"/>
    <n v="0.73666666666666669"/>
    <n v="60"/>
    <n v="44.2"/>
  </r>
  <r>
    <n v="241"/>
    <x v="114"/>
    <x v="10"/>
    <x v="16"/>
    <x v="10"/>
    <x v="2"/>
    <x v="1"/>
    <n v="1.19"/>
    <n v="250"/>
    <n v="297.5"/>
  </r>
  <r>
    <n v="242"/>
    <x v="114"/>
    <x v="10"/>
    <x v="16"/>
    <x v="10"/>
    <x v="2"/>
    <x v="6"/>
    <n v="1.79"/>
    <n v="370"/>
    <n v="662.30000000000007"/>
  </r>
  <r>
    <n v="243"/>
    <x v="115"/>
    <x v="10"/>
    <x v="16"/>
    <x v="10"/>
    <x v="2"/>
    <x v="4"/>
    <n v="1.6600000000000004"/>
    <n v="140"/>
    <n v="232.40000000000006"/>
  </r>
  <r>
    <n v="244"/>
    <x v="115"/>
    <x v="2"/>
    <x v="3"/>
    <x v="2"/>
    <x v="0"/>
    <x v="2"/>
    <n v="0.29499999999999998"/>
    <n v="60"/>
    <n v="17.7"/>
  </r>
  <r>
    <n v="245"/>
    <x v="116"/>
    <x v="3"/>
    <x v="4"/>
    <x v="3"/>
    <x v="1"/>
    <x v="4"/>
    <n v="0.6366666666666666"/>
    <n v="140"/>
    <n v="89.133333333333326"/>
  </r>
  <r>
    <n v="246"/>
    <x v="116"/>
    <x v="6"/>
    <x v="7"/>
    <x v="6"/>
    <x v="2"/>
    <x v="6"/>
    <n v="0.72999999999999987"/>
    <n v="370"/>
    <n v="270.09999999999997"/>
  </r>
  <r>
    <n v="247"/>
    <x v="117"/>
    <x v="6"/>
    <x v="13"/>
    <x v="6"/>
    <x v="2"/>
    <x v="5"/>
    <n v="2.3733333333333335"/>
    <n v="270"/>
    <n v="640.80000000000007"/>
  </r>
  <r>
    <n v="248"/>
    <x v="117"/>
    <x v="8"/>
    <x v="12"/>
    <x v="8"/>
    <x v="1"/>
    <x v="3"/>
    <n v="1.6366666666666667"/>
    <n v="180"/>
    <n v="294.60000000000002"/>
  </r>
  <r>
    <n v="249"/>
    <x v="117"/>
    <x v="11"/>
    <x v="17"/>
    <x v="11"/>
    <x v="2"/>
    <x v="8"/>
    <n v="1.5933333333333335"/>
    <n v="170"/>
    <n v="270.86666666666667"/>
  </r>
  <r>
    <n v="250"/>
    <x v="118"/>
    <x v="10"/>
    <x v="16"/>
    <x v="10"/>
    <x v="2"/>
    <x v="3"/>
    <n v="1.6200000000000003"/>
    <n v="180"/>
    <n v="291.60000000000008"/>
  </r>
  <r>
    <n v="251"/>
    <x v="119"/>
    <x v="9"/>
    <x v="14"/>
    <x v="9"/>
    <x v="3"/>
    <x v="8"/>
    <n v="0.31"/>
    <n v="170"/>
    <n v="52.7"/>
  </r>
  <r>
    <n v="252"/>
    <x v="120"/>
    <x v="5"/>
    <x v="6"/>
    <x v="5"/>
    <x v="2"/>
    <x v="0"/>
    <n v="1.0533333333333335"/>
    <n v="270"/>
    <n v="284.40000000000003"/>
  </r>
  <r>
    <n v="253"/>
    <x v="121"/>
    <x v="8"/>
    <x v="12"/>
    <x v="8"/>
    <x v="1"/>
    <x v="3"/>
    <n v="2.25"/>
    <n v="180"/>
    <n v="405"/>
  </r>
  <r>
    <n v="254"/>
    <x v="121"/>
    <x v="0"/>
    <x v="0"/>
    <x v="0"/>
    <x v="0"/>
    <x v="2"/>
    <n v="2.4300000000000002"/>
    <n v="60"/>
    <n v="145.80000000000001"/>
  </r>
  <r>
    <n v="255"/>
    <x v="122"/>
    <x v="8"/>
    <x v="12"/>
    <x v="8"/>
    <x v="1"/>
    <x v="7"/>
    <n v="0.44666666666666671"/>
    <n v="350"/>
    <n v="156.33333333333334"/>
  </r>
  <r>
    <n v="256"/>
    <x v="123"/>
    <x v="6"/>
    <x v="13"/>
    <x v="6"/>
    <x v="2"/>
    <x v="2"/>
    <n v="0.18999999999999997"/>
    <n v="60"/>
    <n v="11.399999999999999"/>
  </r>
  <r>
    <n v="257"/>
    <x v="124"/>
    <x v="3"/>
    <x v="4"/>
    <x v="3"/>
    <x v="1"/>
    <x v="2"/>
    <n v="1.7533333333333334"/>
    <n v="60"/>
    <n v="105.2"/>
  </r>
  <r>
    <n v="258"/>
    <x v="125"/>
    <x v="2"/>
    <x v="3"/>
    <x v="2"/>
    <x v="0"/>
    <x v="2"/>
    <n v="0.995"/>
    <n v="60"/>
    <n v="59.7"/>
  </r>
  <r>
    <n v="259"/>
    <x v="125"/>
    <x v="5"/>
    <x v="10"/>
    <x v="5"/>
    <x v="2"/>
    <x v="2"/>
    <n v="0.75000000000000011"/>
    <n v="60"/>
    <n v="45.000000000000007"/>
  </r>
  <r>
    <n v="260"/>
    <x v="126"/>
    <x v="2"/>
    <x v="3"/>
    <x v="2"/>
    <x v="0"/>
    <x v="3"/>
    <n v="1.6100000000000003"/>
    <n v="180"/>
    <n v="289.80000000000007"/>
  </r>
  <r>
    <n v="261"/>
    <x v="126"/>
    <x v="10"/>
    <x v="16"/>
    <x v="10"/>
    <x v="2"/>
    <x v="2"/>
    <n v="2.4466666666666668"/>
    <n v="60"/>
    <n v="146.80000000000001"/>
  </r>
  <r>
    <n v="262"/>
    <x v="127"/>
    <x v="6"/>
    <x v="13"/>
    <x v="6"/>
    <x v="2"/>
    <x v="3"/>
    <n v="0.70000000000000007"/>
    <n v="180"/>
    <n v="126.00000000000001"/>
  </r>
  <r>
    <n v="263"/>
    <x v="128"/>
    <x v="10"/>
    <x v="16"/>
    <x v="10"/>
    <x v="2"/>
    <x v="3"/>
    <n v="2.1666666666666665"/>
    <n v="180"/>
    <n v="390"/>
  </r>
  <r>
    <n v="264"/>
    <x v="128"/>
    <x v="10"/>
    <x v="16"/>
    <x v="10"/>
    <x v="2"/>
    <x v="2"/>
    <n v="1.3"/>
    <n v="60"/>
    <n v="78"/>
  </r>
  <r>
    <n v="265"/>
    <x v="128"/>
    <x v="8"/>
    <x v="12"/>
    <x v="8"/>
    <x v="1"/>
    <x v="2"/>
    <n v="0.20666666666666667"/>
    <n v="60"/>
    <n v="12.4"/>
  </r>
  <r>
    <n v="266"/>
    <x v="129"/>
    <x v="0"/>
    <x v="8"/>
    <x v="0"/>
    <x v="0"/>
    <x v="2"/>
    <n v="1.7050000000000001"/>
    <n v="60"/>
    <n v="102.30000000000001"/>
  </r>
  <r>
    <n v="267"/>
    <x v="130"/>
    <x v="5"/>
    <x v="10"/>
    <x v="5"/>
    <x v="2"/>
    <x v="7"/>
    <n v="2.2966666666666664"/>
    <n v="350"/>
    <n v="803.83333333333326"/>
  </r>
  <r>
    <n v="268"/>
    <x v="131"/>
    <x v="2"/>
    <x v="15"/>
    <x v="2"/>
    <x v="0"/>
    <x v="1"/>
    <n v="0.98"/>
    <n v="250"/>
    <n v="245"/>
  </r>
  <r>
    <n v="269"/>
    <x v="131"/>
    <x v="8"/>
    <x v="12"/>
    <x v="8"/>
    <x v="1"/>
    <x v="7"/>
    <n v="0.51333333333333331"/>
    <n v="350"/>
    <n v="179.66666666666666"/>
  </r>
  <r>
    <n v="270"/>
    <x v="132"/>
    <x v="2"/>
    <x v="15"/>
    <x v="2"/>
    <x v="0"/>
    <x v="8"/>
    <n v="2.81"/>
    <n v="170"/>
    <n v="477.7"/>
  </r>
  <r>
    <n v="271"/>
    <x v="133"/>
    <x v="0"/>
    <x v="0"/>
    <x v="0"/>
    <x v="0"/>
    <x v="3"/>
    <n v="1.5049999999999999"/>
    <n v="180"/>
    <n v="270.89999999999998"/>
  </r>
  <r>
    <n v="272"/>
    <x v="134"/>
    <x v="6"/>
    <x v="7"/>
    <x v="6"/>
    <x v="2"/>
    <x v="0"/>
    <n v="0.85666666666666669"/>
    <n v="270"/>
    <n v="231.3"/>
  </r>
  <r>
    <n v="273"/>
    <x v="135"/>
    <x v="3"/>
    <x v="4"/>
    <x v="3"/>
    <x v="1"/>
    <x v="3"/>
    <n v="1.5199999999999998"/>
    <n v="180"/>
    <n v="273.59999999999997"/>
  </r>
  <r>
    <n v="274"/>
    <x v="136"/>
    <x v="6"/>
    <x v="13"/>
    <x v="6"/>
    <x v="2"/>
    <x v="3"/>
    <n v="0.70000000000000007"/>
    <n v="180"/>
    <n v="126.00000000000001"/>
  </r>
  <r>
    <n v="275"/>
    <x v="136"/>
    <x v="9"/>
    <x v="14"/>
    <x v="9"/>
    <x v="3"/>
    <x v="8"/>
    <n v="2.02"/>
    <n v="60"/>
    <n v="121.2"/>
  </r>
  <r>
    <n v="276"/>
    <x v="136"/>
    <x v="1"/>
    <x v="2"/>
    <x v="1"/>
    <x v="0"/>
    <x v="3"/>
    <n v="0.55000000000000004"/>
    <n v="180"/>
    <n v="99.000000000000014"/>
  </r>
  <r>
    <n v="277"/>
    <x v="137"/>
    <x v="8"/>
    <x v="12"/>
    <x v="8"/>
    <x v="1"/>
    <x v="7"/>
    <n v="1.2633333333333334"/>
    <n v="350"/>
    <n v="442.16666666666669"/>
  </r>
  <r>
    <n v="278"/>
    <x v="138"/>
    <x v="5"/>
    <x v="6"/>
    <x v="5"/>
    <x v="2"/>
    <x v="3"/>
    <n v="2.0033333333333334"/>
    <n v="180"/>
    <n v="360.6"/>
  </r>
  <r>
    <n v="279"/>
    <x v="138"/>
    <x v="5"/>
    <x v="10"/>
    <x v="5"/>
    <x v="2"/>
    <x v="2"/>
    <n v="1.5100000000000002"/>
    <n v="60"/>
    <n v="90.600000000000009"/>
  </r>
  <r>
    <n v="280"/>
    <x v="139"/>
    <x v="10"/>
    <x v="16"/>
    <x v="10"/>
    <x v="2"/>
    <x v="2"/>
    <n v="0.52666666666666673"/>
    <n v="60"/>
    <n v="31.600000000000005"/>
  </r>
  <r>
    <n v="281"/>
    <x v="139"/>
    <x v="8"/>
    <x v="12"/>
    <x v="8"/>
    <x v="1"/>
    <x v="3"/>
    <n v="0.62"/>
    <n v="180"/>
    <n v="111.6"/>
  </r>
  <r>
    <n v="282"/>
    <x v="140"/>
    <x v="6"/>
    <x v="7"/>
    <x v="6"/>
    <x v="2"/>
    <x v="3"/>
    <n v="2.4899999999999998"/>
    <n v="180"/>
    <n v="448.19999999999993"/>
  </r>
  <r>
    <n v="283"/>
    <x v="141"/>
    <x v="11"/>
    <x v="17"/>
    <x v="11"/>
    <x v="2"/>
    <x v="5"/>
    <n v="2.0633333333333335"/>
    <n v="270"/>
    <n v="557.1"/>
  </r>
  <r>
    <n v="284"/>
    <x v="141"/>
    <x v="6"/>
    <x v="7"/>
    <x v="6"/>
    <x v="2"/>
    <x v="3"/>
    <n v="0.67666666666666664"/>
    <n v="180"/>
    <n v="121.8"/>
  </r>
  <r>
    <n v="285"/>
    <x v="142"/>
    <x v="0"/>
    <x v="0"/>
    <x v="0"/>
    <x v="0"/>
    <x v="2"/>
    <n v="1.36"/>
    <n v="60"/>
    <n v="81.600000000000009"/>
  </r>
  <r>
    <n v="286"/>
    <x v="143"/>
    <x v="2"/>
    <x v="15"/>
    <x v="2"/>
    <x v="0"/>
    <x v="3"/>
    <n v="0.58499999999999996"/>
    <n v="180"/>
    <n v="105.3"/>
  </r>
  <r>
    <n v="287"/>
    <x v="144"/>
    <x v="0"/>
    <x v="0"/>
    <x v="0"/>
    <x v="0"/>
    <x v="8"/>
    <n v="1.165"/>
    <n v="270"/>
    <n v="314.55"/>
  </r>
  <r>
    <n v="288"/>
    <x v="144"/>
    <x v="10"/>
    <x v="16"/>
    <x v="10"/>
    <x v="2"/>
    <x v="4"/>
    <n v="0.27333333333333332"/>
    <n v="140"/>
    <n v="38.266666666666666"/>
  </r>
  <r>
    <n v="289"/>
    <x v="144"/>
    <x v="5"/>
    <x v="10"/>
    <x v="5"/>
    <x v="2"/>
    <x v="2"/>
    <n v="2.1966666666666668"/>
    <n v="60"/>
    <n v="131.80000000000001"/>
  </r>
  <r>
    <n v="290"/>
    <x v="145"/>
    <x v="3"/>
    <x v="4"/>
    <x v="3"/>
    <x v="1"/>
    <x v="4"/>
    <n v="1.4699999999999998"/>
    <n v="140"/>
    <n v="205.79999999999995"/>
  </r>
  <r>
    <n v="291"/>
    <x v="145"/>
    <x v="5"/>
    <x v="10"/>
    <x v="5"/>
    <x v="2"/>
    <x v="4"/>
    <n v="1.9066666666666665"/>
    <n v="140"/>
    <n v="266.93333333333334"/>
  </r>
  <r>
    <n v="292"/>
    <x v="146"/>
    <x v="3"/>
    <x v="4"/>
    <x v="3"/>
    <x v="1"/>
    <x v="8"/>
    <n v="1.9066666666666665"/>
    <n v="170"/>
    <n v="324.13333333333333"/>
  </r>
  <r>
    <n v="293"/>
    <x v="146"/>
    <x v="0"/>
    <x v="8"/>
    <x v="0"/>
    <x v="0"/>
    <x v="3"/>
    <n v="0.84"/>
    <n v="180"/>
    <n v="151.19999999999999"/>
  </r>
  <r>
    <n v="294"/>
    <x v="146"/>
    <x v="0"/>
    <x v="1"/>
    <x v="0"/>
    <x v="0"/>
    <x v="8"/>
    <n v="0.95"/>
    <n v="270"/>
    <n v="256.5"/>
  </r>
  <r>
    <n v="295"/>
    <x v="147"/>
    <x v="8"/>
    <x v="12"/>
    <x v="8"/>
    <x v="1"/>
    <x v="1"/>
    <n v="2.1666666666666665"/>
    <n v="250"/>
    <n v="541.66666666666663"/>
  </r>
  <r>
    <n v="296"/>
    <x v="148"/>
    <x v="4"/>
    <x v="5"/>
    <x v="4"/>
    <x v="1"/>
    <x v="7"/>
    <n v="0.33"/>
    <n v="350"/>
    <n v="115.5"/>
  </r>
  <r>
    <n v="297"/>
    <x v="149"/>
    <x v="9"/>
    <x v="14"/>
    <x v="9"/>
    <x v="3"/>
    <x v="1"/>
    <n v="5.09"/>
    <n v="250"/>
    <n v="1272.5"/>
  </r>
  <r>
    <n v="298"/>
    <x v="149"/>
    <x v="0"/>
    <x v="0"/>
    <x v="0"/>
    <x v="0"/>
    <x v="8"/>
    <n v="5.32"/>
    <n v="170"/>
    <n v="904.40000000000009"/>
  </r>
  <r>
    <n v="299"/>
    <x v="149"/>
    <x v="3"/>
    <x v="4"/>
    <x v="3"/>
    <x v="1"/>
    <x v="3"/>
    <n v="3.3800000000000003"/>
    <n v="180"/>
    <n v="608.40000000000009"/>
  </r>
  <r>
    <n v="300"/>
    <x v="150"/>
    <x v="10"/>
    <x v="16"/>
    <x v="10"/>
    <x v="2"/>
    <x v="2"/>
    <n v="3.7266666666666666"/>
    <n v="60"/>
    <n v="223.6"/>
  </r>
  <r>
    <n v="301"/>
    <x v="150"/>
    <x v="5"/>
    <x v="10"/>
    <x v="5"/>
    <x v="2"/>
    <x v="2"/>
    <n v="3.5866666666666664"/>
    <n v="60"/>
    <n v="215.2"/>
  </r>
  <r>
    <n v="302"/>
    <x v="151"/>
    <x v="9"/>
    <x v="14"/>
    <x v="9"/>
    <x v="3"/>
    <x v="1"/>
    <n v="3.24"/>
    <n v="250"/>
    <n v="810"/>
  </r>
  <r>
    <n v="303"/>
    <x v="152"/>
    <x v="6"/>
    <x v="13"/>
    <x v="6"/>
    <x v="2"/>
    <x v="2"/>
    <n v="4.4400000000000004"/>
    <n v="60"/>
    <n v="266.40000000000003"/>
  </r>
  <r>
    <n v="304"/>
    <x v="152"/>
    <x v="10"/>
    <x v="16"/>
    <x v="10"/>
    <x v="2"/>
    <x v="4"/>
    <n v="4.5866666666666669"/>
    <n v="140"/>
    <n v="642.13333333333333"/>
  </r>
  <r>
    <n v="305"/>
    <x v="153"/>
    <x v="5"/>
    <x v="10"/>
    <x v="5"/>
    <x v="2"/>
    <x v="3"/>
    <n v="4.9799999999999995"/>
    <n v="180"/>
    <n v="896.39999999999986"/>
  </r>
  <r>
    <n v="306"/>
    <x v="153"/>
    <x v="5"/>
    <x v="10"/>
    <x v="5"/>
    <x v="2"/>
    <x v="5"/>
    <n v="3.5333333333333332"/>
    <n v="270"/>
    <n v="954"/>
  </r>
  <r>
    <n v="307"/>
    <x v="153"/>
    <x v="1"/>
    <x v="2"/>
    <x v="1"/>
    <x v="0"/>
    <x v="3"/>
    <n v="6.25"/>
    <n v="180"/>
    <n v="1125"/>
  </r>
  <r>
    <n v="308"/>
    <x v="154"/>
    <x v="5"/>
    <x v="10"/>
    <x v="5"/>
    <x v="2"/>
    <x v="5"/>
    <n v="2.7866666666666666"/>
    <n v="270"/>
    <n v="752.4"/>
  </r>
  <r>
    <n v="309"/>
    <x v="154"/>
    <x v="6"/>
    <x v="7"/>
    <x v="6"/>
    <x v="2"/>
    <x v="2"/>
    <n v="3.1333333333333333"/>
    <n v="60"/>
    <n v="188"/>
  </r>
  <r>
    <n v="310"/>
    <x v="155"/>
    <x v="5"/>
    <x v="6"/>
    <x v="5"/>
    <x v="2"/>
    <x v="3"/>
    <n v="0.52666666666666673"/>
    <n v="180"/>
    <n v="94.800000000000011"/>
  </r>
  <r>
    <n v="311"/>
    <x v="156"/>
    <x v="7"/>
    <x v="11"/>
    <x v="7"/>
    <x v="1"/>
    <x v="4"/>
    <n v="4.5333333333333332"/>
    <n v="140"/>
    <n v="634.66666666666663"/>
  </r>
  <r>
    <n v="312"/>
    <x v="156"/>
    <x v="1"/>
    <x v="2"/>
    <x v="1"/>
    <x v="0"/>
    <x v="3"/>
    <n v="7.32"/>
    <n v="180"/>
    <n v="1317.6000000000001"/>
  </r>
  <r>
    <n v="313"/>
    <x v="156"/>
    <x v="3"/>
    <x v="4"/>
    <x v="3"/>
    <x v="1"/>
    <x v="8"/>
    <n v="5"/>
    <n v="170"/>
    <n v="850"/>
  </r>
  <r>
    <n v="314"/>
    <x v="157"/>
    <x v="9"/>
    <x v="14"/>
    <x v="9"/>
    <x v="3"/>
    <x v="1"/>
    <n v="0.55000000000000004"/>
    <n v="250"/>
    <n v="137.5"/>
  </r>
  <r>
    <n v="315"/>
    <x v="157"/>
    <x v="0"/>
    <x v="0"/>
    <x v="0"/>
    <x v="0"/>
    <x v="0"/>
    <n v="1.41"/>
    <n v="270"/>
    <n v="380.7"/>
  </r>
  <r>
    <n v="316"/>
    <x v="158"/>
    <x v="1"/>
    <x v="9"/>
    <x v="1"/>
    <x v="0"/>
    <x v="3"/>
    <n v="4.92"/>
    <n v="180"/>
    <n v="885.6"/>
  </r>
  <r>
    <n v="317"/>
    <x v="158"/>
    <x v="9"/>
    <x v="14"/>
    <x v="9"/>
    <x v="3"/>
    <x v="0"/>
    <n v="5.69"/>
    <n v="270"/>
    <n v="1536.3000000000002"/>
  </r>
  <r>
    <n v="318"/>
    <x v="159"/>
    <x v="6"/>
    <x v="13"/>
    <x v="6"/>
    <x v="2"/>
    <x v="2"/>
    <n v="3.1666666666666665"/>
    <n v="60"/>
    <n v="190"/>
  </r>
  <r>
    <n v="319"/>
    <x v="160"/>
    <x v="5"/>
    <x v="6"/>
    <x v="5"/>
    <x v="2"/>
    <x v="4"/>
    <n v="2.14"/>
    <n v="140"/>
    <n v="299.60000000000002"/>
  </r>
  <r>
    <n v="320"/>
    <x v="160"/>
    <x v="10"/>
    <x v="16"/>
    <x v="10"/>
    <x v="2"/>
    <x v="8"/>
    <n v="4.253333333333333"/>
    <n v="170"/>
    <n v="723.06666666666661"/>
  </r>
  <r>
    <n v="321"/>
    <x v="161"/>
    <x v="6"/>
    <x v="7"/>
    <x v="6"/>
    <x v="2"/>
    <x v="1"/>
    <n v="3.4733333333333332"/>
    <n v="250"/>
    <n v="868.33333333333326"/>
  </r>
  <r>
    <n v="322"/>
    <x v="161"/>
    <x v="6"/>
    <x v="7"/>
    <x v="6"/>
    <x v="2"/>
    <x v="0"/>
    <n v="0.6"/>
    <n v="270"/>
    <n v="162"/>
  </r>
  <r>
    <n v="323"/>
    <x v="162"/>
    <x v="5"/>
    <x v="6"/>
    <x v="5"/>
    <x v="2"/>
    <x v="4"/>
    <n v="0.80666666666666664"/>
    <n v="140"/>
    <n v="112.93333333333334"/>
  </r>
  <r>
    <n v="324"/>
    <x v="162"/>
    <x v="10"/>
    <x v="16"/>
    <x v="10"/>
    <x v="2"/>
    <x v="2"/>
    <n v="1.3"/>
    <n v="60"/>
    <n v="78"/>
  </r>
  <r>
    <n v="325"/>
    <x v="163"/>
    <x v="6"/>
    <x v="7"/>
    <x v="6"/>
    <x v="2"/>
    <x v="7"/>
    <n v="0.5"/>
    <n v="350"/>
    <n v="175"/>
  </r>
  <r>
    <n v="326"/>
    <x v="164"/>
    <x v="2"/>
    <x v="3"/>
    <x v="2"/>
    <x v="0"/>
    <x v="0"/>
    <n v="1.7"/>
    <n v="270"/>
    <n v="459"/>
  </r>
  <r>
    <n v="327"/>
    <x v="164"/>
    <x v="0"/>
    <x v="0"/>
    <x v="0"/>
    <x v="0"/>
    <x v="6"/>
    <n v="6.75"/>
    <n v="370"/>
    <n v="2497.5"/>
  </r>
  <r>
    <n v="328"/>
    <x v="164"/>
    <x v="8"/>
    <x v="12"/>
    <x v="8"/>
    <x v="1"/>
    <x v="4"/>
    <n v="1.62"/>
    <n v="140"/>
    <n v="226.8"/>
  </r>
  <r>
    <n v="329"/>
    <x v="164"/>
    <x v="10"/>
    <x v="16"/>
    <x v="10"/>
    <x v="2"/>
    <x v="4"/>
    <n v="2.98"/>
    <n v="140"/>
    <n v="417.2"/>
  </r>
  <r>
    <n v="330"/>
    <x v="164"/>
    <x v="5"/>
    <x v="10"/>
    <x v="5"/>
    <x v="2"/>
    <x v="2"/>
    <n v="4.08"/>
    <n v="60"/>
    <n v="244.8"/>
  </r>
  <r>
    <n v="331"/>
    <x v="164"/>
    <x v="8"/>
    <x v="12"/>
    <x v="8"/>
    <x v="1"/>
    <x v="2"/>
    <n v="3.3266666666666667"/>
    <n v="60"/>
    <n v="199.6"/>
  </r>
  <r>
    <n v="332"/>
    <x v="164"/>
    <x v="10"/>
    <x v="16"/>
    <x v="10"/>
    <x v="2"/>
    <x v="2"/>
    <n v="2.4733333333333332"/>
    <n v="60"/>
    <n v="148.39999999999998"/>
  </r>
  <r>
    <n v="333"/>
    <x v="165"/>
    <x v="8"/>
    <x v="12"/>
    <x v="8"/>
    <x v="1"/>
    <x v="3"/>
    <n v="1.7866666666666668"/>
    <n v="180"/>
    <n v="321.60000000000002"/>
  </r>
  <r>
    <n v="334"/>
    <x v="166"/>
    <x v="0"/>
    <x v="1"/>
    <x v="0"/>
    <x v="0"/>
    <x v="2"/>
    <n v="7.32"/>
    <n v="60"/>
    <n v="439.20000000000005"/>
  </r>
  <r>
    <n v="335"/>
    <x v="166"/>
    <x v="1"/>
    <x v="9"/>
    <x v="1"/>
    <x v="0"/>
    <x v="8"/>
    <n v="7.49"/>
    <n v="170"/>
    <n v="1273.3"/>
  </r>
  <r>
    <n v="336"/>
    <x v="166"/>
    <x v="0"/>
    <x v="0"/>
    <x v="0"/>
    <x v="0"/>
    <x v="2"/>
    <n v="1.08"/>
    <n v="60"/>
    <n v="64.800000000000011"/>
  </r>
  <r>
    <n v="337"/>
    <x v="167"/>
    <x v="2"/>
    <x v="3"/>
    <x v="2"/>
    <x v="0"/>
    <x v="3"/>
    <n v="1.94"/>
    <n v="180"/>
    <n v="349.2"/>
  </r>
  <r>
    <n v="338"/>
    <x v="168"/>
    <x v="11"/>
    <x v="17"/>
    <x v="11"/>
    <x v="2"/>
    <x v="8"/>
    <n v="1.18"/>
    <n v="170"/>
    <n v="200.6"/>
  </r>
  <r>
    <n v="339"/>
    <x v="168"/>
    <x v="6"/>
    <x v="7"/>
    <x v="6"/>
    <x v="2"/>
    <x v="3"/>
    <n v="3.2266666666666666"/>
    <n v="180"/>
    <n v="580.79999999999995"/>
  </r>
  <r>
    <n v="340"/>
    <x v="168"/>
    <x v="7"/>
    <x v="11"/>
    <x v="7"/>
    <x v="1"/>
    <x v="2"/>
    <n v="3.0866666666666664"/>
    <n v="60"/>
    <n v="185.2"/>
  </r>
  <r>
    <n v="341"/>
    <x v="169"/>
    <x v="8"/>
    <x v="12"/>
    <x v="8"/>
    <x v="1"/>
    <x v="2"/>
    <n v="4.8133333333333335"/>
    <n v="60"/>
    <n v="288.8"/>
  </r>
  <r>
    <n v="342"/>
    <x v="169"/>
    <x v="0"/>
    <x v="0"/>
    <x v="0"/>
    <x v="0"/>
    <x v="4"/>
    <n v="6.96"/>
    <n v="140"/>
    <n v="974.4"/>
  </r>
  <r>
    <n v="343"/>
    <x v="170"/>
    <x v="0"/>
    <x v="1"/>
    <x v="0"/>
    <x v="0"/>
    <x v="8"/>
    <n v="3.42"/>
    <n v="170"/>
    <n v="581.4"/>
  </r>
  <r>
    <n v="344"/>
    <x v="170"/>
    <x v="5"/>
    <x v="10"/>
    <x v="5"/>
    <x v="2"/>
    <x v="3"/>
    <n v="2.12"/>
    <n v="180"/>
    <n v="381.6"/>
  </r>
  <r>
    <n v="345"/>
    <x v="170"/>
    <x v="1"/>
    <x v="2"/>
    <x v="1"/>
    <x v="0"/>
    <x v="2"/>
    <n v="1.95"/>
    <n v="60"/>
    <n v="117"/>
  </r>
  <r>
    <n v="346"/>
    <x v="171"/>
    <x v="3"/>
    <x v="4"/>
    <x v="3"/>
    <x v="1"/>
    <x v="6"/>
    <n v="4.9533333333333331"/>
    <n v="370"/>
    <n v="1832.7333333333333"/>
  </r>
  <r>
    <n v="347"/>
    <x v="171"/>
    <x v="1"/>
    <x v="2"/>
    <x v="1"/>
    <x v="0"/>
    <x v="0"/>
    <n v="0.56999999999999995"/>
    <n v="270"/>
    <n v="153.89999999999998"/>
  </r>
  <r>
    <n v="348"/>
    <x v="171"/>
    <x v="9"/>
    <x v="14"/>
    <x v="9"/>
    <x v="3"/>
    <x v="8"/>
    <n v="0.79"/>
    <n v="170"/>
    <n v="134.30000000000001"/>
  </r>
  <r>
    <n v="349"/>
    <x v="171"/>
    <x v="4"/>
    <x v="5"/>
    <x v="4"/>
    <x v="1"/>
    <x v="3"/>
    <n v="1.1066666666666667"/>
    <n v="180"/>
    <n v="199.20000000000002"/>
  </r>
  <r>
    <n v="350"/>
    <x v="172"/>
    <x v="11"/>
    <x v="17"/>
    <x v="11"/>
    <x v="2"/>
    <x v="1"/>
    <n v="2.2133333333333334"/>
    <n v="250"/>
    <n v="553.33333333333337"/>
  </r>
  <r>
    <n v="351"/>
    <x v="173"/>
    <x v="8"/>
    <x v="12"/>
    <x v="8"/>
    <x v="1"/>
    <x v="7"/>
    <n v="2.1066666666666669"/>
    <n v="350"/>
    <n v="737.33333333333337"/>
  </r>
  <r>
    <n v="352"/>
    <x v="173"/>
    <x v="3"/>
    <x v="4"/>
    <x v="3"/>
    <x v="1"/>
    <x v="5"/>
    <n v="2.2799999999999998"/>
    <n v="270"/>
    <n v="615.59999999999991"/>
  </r>
  <r>
    <n v="353"/>
    <x v="173"/>
    <x v="10"/>
    <x v="16"/>
    <x v="10"/>
    <x v="2"/>
    <x v="4"/>
    <n v="3.56"/>
    <n v="140"/>
    <n v="498.40000000000003"/>
  </r>
  <r>
    <n v="354"/>
    <x v="174"/>
    <x v="6"/>
    <x v="7"/>
    <x v="6"/>
    <x v="2"/>
    <x v="8"/>
    <n v="4.32"/>
    <n v="170"/>
    <n v="734.40000000000009"/>
  </r>
  <r>
    <n v="355"/>
    <x v="174"/>
    <x v="6"/>
    <x v="13"/>
    <x v="6"/>
    <x v="2"/>
    <x v="3"/>
    <n v="3.4133333333333336"/>
    <n v="180"/>
    <n v="614.40000000000009"/>
  </r>
  <r>
    <n v="356"/>
    <x v="175"/>
    <x v="0"/>
    <x v="1"/>
    <x v="0"/>
    <x v="0"/>
    <x v="1"/>
    <n v="4.7"/>
    <n v="250"/>
    <n v="1175"/>
  </r>
  <r>
    <n v="357"/>
    <x v="176"/>
    <x v="6"/>
    <x v="13"/>
    <x v="6"/>
    <x v="2"/>
    <x v="0"/>
    <n v="4.72"/>
    <n v="270"/>
    <n v="1274.3999999999999"/>
  </r>
  <r>
    <n v="358"/>
    <x v="177"/>
    <x v="0"/>
    <x v="1"/>
    <x v="0"/>
    <x v="0"/>
    <x v="1"/>
    <n v="7.2"/>
    <n v="250"/>
    <n v="1800"/>
  </r>
  <r>
    <n v="359"/>
    <x v="177"/>
    <x v="1"/>
    <x v="2"/>
    <x v="1"/>
    <x v="0"/>
    <x v="2"/>
    <n v="2"/>
    <n v="60"/>
    <n v="120"/>
  </r>
  <r>
    <n v="360"/>
    <x v="178"/>
    <x v="6"/>
    <x v="13"/>
    <x v="6"/>
    <x v="2"/>
    <x v="2"/>
    <n v="0.62"/>
    <n v="60"/>
    <n v="37.200000000000003"/>
  </r>
  <r>
    <n v="361"/>
    <x v="178"/>
    <x v="9"/>
    <x v="14"/>
    <x v="9"/>
    <x v="3"/>
    <x v="6"/>
    <n v="6.79"/>
    <n v="370"/>
    <n v="2512.3000000000002"/>
  </r>
  <r>
    <n v="362"/>
    <x v="179"/>
    <x v="6"/>
    <x v="7"/>
    <x v="6"/>
    <x v="2"/>
    <x v="3"/>
    <n v="2.0066666666666664"/>
    <n v="180"/>
    <n v="361.19999999999993"/>
  </r>
  <r>
    <n v="363"/>
    <x v="179"/>
    <x v="6"/>
    <x v="7"/>
    <x v="6"/>
    <x v="2"/>
    <x v="0"/>
    <n v="1.5133333333333334"/>
    <n v="270"/>
    <n v="408.6"/>
  </r>
  <r>
    <n v="364"/>
    <x v="179"/>
    <x v="1"/>
    <x v="2"/>
    <x v="1"/>
    <x v="0"/>
    <x v="2"/>
    <n v="3.67"/>
    <n v="60"/>
    <n v="220.2"/>
  </r>
  <r>
    <n v="365"/>
    <x v="180"/>
    <x v="0"/>
    <x v="1"/>
    <x v="0"/>
    <x v="0"/>
    <x v="2"/>
    <n v="1.48"/>
    <n v="60"/>
    <n v="88.8"/>
  </r>
  <r>
    <n v="366"/>
    <x v="181"/>
    <x v="2"/>
    <x v="3"/>
    <x v="2"/>
    <x v="0"/>
    <x v="3"/>
    <n v="6.92"/>
    <n v="180"/>
    <n v="1245.5999999999999"/>
  </r>
  <r>
    <n v="367"/>
    <x v="181"/>
    <x v="5"/>
    <x v="6"/>
    <x v="5"/>
    <x v="2"/>
    <x v="2"/>
    <n v="1.5266666666666666"/>
    <n v="60"/>
    <n v="91.6"/>
  </r>
  <r>
    <n v="368"/>
    <x v="181"/>
    <x v="0"/>
    <x v="0"/>
    <x v="0"/>
    <x v="0"/>
    <x v="3"/>
    <n v="5.04"/>
    <n v="180"/>
    <n v="907.2"/>
  </r>
  <r>
    <n v="369"/>
    <x v="181"/>
    <x v="3"/>
    <x v="4"/>
    <x v="3"/>
    <x v="1"/>
    <x v="7"/>
    <n v="2.7266666666666666"/>
    <n v="350"/>
    <n v="954.33333333333326"/>
  </r>
  <r>
    <n v="370"/>
    <x v="181"/>
    <x v="10"/>
    <x v="16"/>
    <x v="10"/>
    <x v="2"/>
    <x v="0"/>
    <n v="4.3533333333333335"/>
    <n v="270"/>
    <n v="1175.4000000000001"/>
  </r>
  <r>
    <n v="371"/>
    <x v="181"/>
    <x v="3"/>
    <x v="4"/>
    <x v="3"/>
    <x v="1"/>
    <x v="6"/>
    <n v="4.5533333333333337"/>
    <n v="370"/>
    <n v="1684.7333333333333"/>
  </r>
  <r>
    <n v="372"/>
    <x v="182"/>
    <x v="3"/>
    <x v="4"/>
    <x v="3"/>
    <x v="1"/>
    <x v="8"/>
    <n v="2.9533333333333331"/>
    <n v="170"/>
    <n v="502.06666666666661"/>
  </r>
  <r>
    <n v="373"/>
    <x v="182"/>
    <x v="8"/>
    <x v="12"/>
    <x v="8"/>
    <x v="1"/>
    <x v="6"/>
    <n v="3.3933333333333331"/>
    <n v="370"/>
    <n v="1255.5333333333333"/>
  </r>
  <r>
    <n v="374"/>
    <x v="183"/>
    <x v="9"/>
    <x v="14"/>
    <x v="9"/>
    <x v="3"/>
    <x v="1"/>
    <n v="4"/>
    <n v="140"/>
    <n v="560"/>
  </r>
  <r>
    <n v="375"/>
    <x v="183"/>
    <x v="3"/>
    <x v="4"/>
    <x v="3"/>
    <x v="1"/>
    <x v="3"/>
    <n v="3.86"/>
    <n v="180"/>
    <n v="694.8"/>
  </r>
  <r>
    <n v="376"/>
    <x v="183"/>
    <x v="6"/>
    <x v="7"/>
    <x v="6"/>
    <x v="2"/>
    <x v="8"/>
    <n v="3.4866666666666668"/>
    <n v="170"/>
    <n v="592.73333333333335"/>
  </r>
  <r>
    <n v="377"/>
    <x v="184"/>
    <x v="6"/>
    <x v="7"/>
    <x v="6"/>
    <x v="2"/>
    <x v="1"/>
    <n v="0.37999999999999995"/>
    <n v="250"/>
    <n v="94.999999999999986"/>
  </r>
  <r>
    <n v="378"/>
    <x v="184"/>
    <x v="10"/>
    <x v="16"/>
    <x v="10"/>
    <x v="2"/>
    <x v="2"/>
    <n v="3.8466666666666662"/>
    <n v="60"/>
    <n v="230.79999999999998"/>
  </r>
  <r>
    <n v="379"/>
    <x v="184"/>
    <x v="7"/>
    <x v="11"/>
    <x v="7"/>
    <x v="1"/>
    <x v="2"/>
    <n v="2.06"/>
    <n v="60"/>
    <n v="123.60000000000001"/>
  </r>
  <r>
    <n v="380"/>
    <x v="184"/>
    <x v="3"/>
    <x v="4"/>
    <x v="3"/>
    <x v="1"/>
    <x v="3"/>
    <n v="4.5333333333333332"/>
    <n v="180"/>
    <n v="816"/>
  </r>
  <r>
    <n v="381"/>
    <x v="184"/>
    <x v="6"/>
    <x v="13"/>
    <x v="6"/>
    <x v="2"/>
    <x v="1"/>
    <n v="0.36000000000000004"/>
    <n v="250"/>
    <n v="90.000000000000014"/>
  </r>
  <r>
    <n v="382"/>
    <x v="185"/>
    <x v="0"/>
    <x v="1"/>
    <x v="0"/>
    <x v="0"/>
    <x v="1"/>
    <n v="3.65"/>
    <n v="250"/>
    <n v="912.5"/>
  </r>
  <r>
    <n v="383"/>
    <x v="185"/>
    <x v="0"/>
    <x v="0"/>
    <x v="0"/>
    <x v="0"/>
    <x v="6"/>
    <n v="0.5"/>
    <n v="370"/>
    <n v="185"/>
  </r>
  <r>
    <n v="384"/>
    <x v="186"/>
    <x v="10"/>
    <x v="16"/>
    <x v="10"/>
    <x v="2"/>
    <x v="2"/>
    <n v="0.98"/>
    <n v="60"/>
    <n v="58.8"/>
  </r>
  <r>
    <n v="385"/>
    <x v="187"/>
    <x v="5"/>
    <x v="10"/>
    <x v="5"/>
    <x v="2"/>
    <x v="2"/>
    <n v="1.2733333333333332"/>
    <n v="60"/>
    <n v="76.399999999999991"/>
  </r>
  <r>
    <n v="386"/>
    <x v="187"/>
    <x v="2"/>
    <x v="3"/>
    <x v="2"/>
    <x v="0"/>
    <x v="3"/>
    <n v="4.95"/>
    <n v="180"/>
    <n v="891"/>
  </r>
  <r>
    <n v="387"/>
    <x v="187"/>
    <x v="10"/>
    <x v="16"/>
    <x v="10"/>
    <x v="2"/>
    <x v="4"/>
    <n v="2.7066666666666666"/>
    <n v="140"/>
    <n v="378.93333333333334"/>
  </r>
  <r>
    <n v="388"/>
    <x v="187"/>
    <x v="0"/>
    <x v="0"/>
    <x v="0"/>
    <x v="0"/>
    <x v="0"/>
    <n v="3.57"/>
    <n v="270"/>
    <n v="963.9"/>
  </r>
  <r>
    <n v="389"/>
    <x v="188"/>
    <x v="5"/>
    <x v="10"/>
    <x v="5"/>
    <x v="2"/>
    <x v="7"/>
    <n v="1.74"/>
    <n v="350"/>
    <n v="609"/>
  </r>
  <r>
    <n v="390"/>
    <x v="189"/>
    <x v="10"/>
    <x v="16"/>
    <x v="10"/>
    <x v="2"/>
    <x v="0"/>
    <n v="1.5266666666666666"/>
    <n v="270"/>
    <n v="412.2"/>
  </r>
  <r>
    <n v="391"/>
    <x v="189"/>
    <x v="6"/>
    <x v="7"/>
    <x v="6"/>
    <x v="2"/>
    <x v="8"/>
    <n v="0.7533333333333333"/>
    <n v="170"/>
    <n v="128.06666666666666"/>
  </r>
  <r>
    <n v="392"/>
    <x v="189"/>
    <x v="5"/>
    <x v="10"/>
    <x v="5"/>
    <x v="2"/>
    <x v="3"/>
    <n v="3.7133333333333334"/>
    <n v="180"/>
    <n v="668.4"/>
  </r>
  <r>
    <n v="393"/>
    <x v="190"/>
    <x v="1"/>
    <x v="2"/>
    <x v="1"/>
    <x v="0"/>
    <x v="6"/>
    <n v="7.16"/>
    <n v="370"/>
    <n v="2649.2000000000003"/>
  </r>
  <r>
    <n v="394"/>
    <x v="190"/>
    <x v="5"/>
    <x v="6"/>
    <x v="5"/>
    <x v="2"/>
    <x v="6"/>
    <n v="4.253333333333333"/>
    <n v="370"/>
    <n v="1573.7333333333331"/>
  </r>
  <r>
    <n v="395"/>
    <x v="190"/>
    <x v="4"/>
    <x v="5"/>
    <x v="4"/>
    <x v="1"/>
    <x v="8"/>
    <n v="0.87333333333333341"/>
    <n v="170"/>
    <n v="148.46666666666667"/>
  </r>
  <r>
    <n v="396"/>
    <x v="191"/>
    <x v="5"/>
    <x v="6"/>
    <x v="5"/>
    <x v="2"/>
    <x v="6"/>
    <n v="2.4666666666666668"/>
    <n v="370"/>
    <n v="912.66666666666674"/>
  </r>
  <r>
    <n v="397"/>
    <x v="191"/>
    <x v="3"/>
    <x v="4"/>
    <x v="3"/>
    <x v="1"/>
    <x v="4"/>
    <n v="0.78666666666666663"/>
    <n v="140"/>
    <n v="110.13333333333333"/>
  </r>
  <r>
    <n v="398"/>
    <x v="192"/>
    <x v="2"/>
    <x v="3"/>
    <x v="2"/>
    <x v="0"/>
    <x v="2"/>
    <n v="6.6"/>
    <n v="60"/>
    <n v="396"/>
  </r>
  <r>
    <n v="399"/>
    <x v="192"/>
    <x v="6"/>
    <x v="7"/>
    <x v="6"/>
    <x v="2"/>
    <x v="2"/>
    <n v="4.78"/>
    <n v="60"/>
    <n v="286.8"/>
  </r>
  <r>
    <n v="400"/>
    <x v="192"/>
    <x v="6"/>
    <x v="7"/>
    <x v="6"/>
    <x v="2"/>
    <x v="2"/>
    <n v="3.3466666666666662"/>
    <n v="60"/>
    <n v="200.79999999999998"/>
  </r>
  <r>
    <n v="401"/>
    <x v="192"/>
    <x v="3"/>
    <x v="4"/>
    <x v="3"/>
    <x v="1"/>
    <x v="5"/>
    <n v="4.8600000000000003"/>
    <n v="270"/>
    <n v="1312.2"/>
  </r>
  <r>
    <n v="402"/>
    <x v="192"/>
    <x v="5"/>
    <x v="10"/>
    <x v="5"/>
    <x v="2"/>
    <x v="4"/>
    <n v="2.92"/>
    <n v="140"/>
    <n v="408.8"/>
  </r>
  <r>
    <n v="403"/>
    <x v="193"/>
    <x v="0"/>
    <x v="1"/>
    <x v="0"/>
    <x v="0"/>
    <x v="8"/>
    <n v="2.1"/>
    <n v="170"/>
    <n v="357"/>
  </r>
  <r>
    <n v="404"/>
    <x v="193"/>
    <x v="1"/>
    <x v="2"/>
    <x v="1"/>
    <x v="0"/>
    <x v="8"/>
    <n v="6.72"/>
    <n v="170"/>
    <n v="1142.3999999999999"/>
  </r>
  <r>
    <n v="405"/>
    <x v="193"/>
    <x v="5"/>
    <x v="6"/>
    <x v="5"/>
    <x v="2"/>
    <x v="4"/>
    <n v="3.44"/>
    <n v="140"/>
    <n v="481.59999999999997"/>
  </r>
  <r>
    <n v="406"/>
    <x v="194"/>
    <x v="10"/>
    <x v="16"/>
    <x v="10"/>
    <x v="2"/>
    <x v="2"/>
    <n v="1.42"/>
    <n v="60"/>
    <n v="85.199999999999989"/>
  </r>
  <r>
    <n v="407"/>
    <x v="194"/>
    <x v="0"/>
    <x v="0"/>
    <x v="0"/>
    <x v="0"/>
    <x v="2"/>
    <n v="1.98"/>
    <n v="60"/>
    <n v="118.8"/>
  </r>
  <r>
    <n v="408"/>
    <x v="195"/>
    <x v="6"/>
    <x v="13"/>
    <x v="6"/>
    <x v="2"/>
    <x v="8"/>
    <n v="4.6866666666666665"/>
    <n v="170"/>
    <n v="796.73333333333335"/>
  </r>
  <r>
    <n v="409"/>
    <x v="195"/>
    <x v="6"/>
    <x v="7"/>
    <x v="6"/>
    <x v="2"/>
    <x v="2"/>
    <n v="2.3666666666666667"/>
    <n v="60"/>
    <n v="142"/>
  </r>
  <r>
    <n v="410"/>
    <x v="196"/>
    <x v="3"/>
    <x v="4"/>
    <x v="3"/>
    <x v="1"/>
    <x v="0"/>
    <n v="2.6999999999999997"/>
    <n v="270"/>
    <n v="728.99999999999989"/>
  </r>
  <r>
    <n v="411"/>
    <x v="196"/>
    <x v="6"/>
    <x v="7"/>
    <x v="6"/>
    <x v="2"/>
    <x v="4"/>
    <n v="2.3000000000000003"/>
    <n v="140"/>
    <n v="322.00000000000006"/>
  </r>
  <r>
    <n v="412"/>
    <x v="197"/>
    <x v="10"/>
    <x v="16"/>
    <x v="10"/>
    <x v="2"/>
    <x v="4"/>
    <n v="4.7666666666666666"/>
    <n v="140"/>
    <n v="667.33333333333337"/>
  </r>
  <r>
    <n v="413"/>
    <x v="198"/>
    <x v="3"/>
    <x v="4"/>
    <x v="3"/>
    <x v="1"/>
    <x v="7"/>
    <n v="0.6"/>
    <n v="350"/>
    <n v="210"/>
  </r>
  <r>
    <n v="414"/>
    <x v="199"/>
    <x v="4"/>
    <x v="5"/>
    <x v="4"/>
    <x v="1"/>
    <x v="3"/>
    <n v="3.8866666666666667"/>
    <n v="180"/>
    <n v="699.6"/>
  </r>
  <r>
    <n v="415"/>
    <x v="199"/>
    <x v="0"/>
    <x v="0"/>
    <x v="0"/>
    <x v="0"/>
    <x v="3"/>
    <n v="3.26"/>
    <n v="180"/>
    <n v="586.79999999999995"/>
  </r>
  <r>
    <n v="416"/>
    <x v="200"/>
    <x v="6"/>
    <x v="13"/>
    <x v="6"/>
    <x v="2"/>
    <x v="7"/>
    <n v="1.5733333333333333"/>
    <n v="350"/>
    <n v="550.66666666666663"/>
  </r>
  <r>
    <n v="417"/>
    <x v="200"/>
    <x v="10"/>
    <x v="16"/>
    <x v="10"/>
    <x v="2"/>
    <x v="8"/>
    <n v="1.0533333333333335"/>
    <n v="170"/>
    <n v="179.06666666666669"/>
  </r>
  <r>
    <n v="418"/>
    <x v="200"/>
    <x v="1"/>
    <x v="9"/>
    <x v="1"/>
    <x v="0"/>
    <x v="7"/>
    <n v="4.8899999999999997"/>
    <n v="350"/>
    <n v="1711.5"/>
  </r>
  <r>
    <n v="419"/>
    <x v="200"/>
    <x v="10"/>
    <x v="16"/>
    <x v="10"/>
    <x v="2"/>
    <x v="2"/>
    <n v="0.47333333333333333"/>
    <n v="60"/>
    <n v="28.4"/>
  </r>
  <r>
    <n v="420"/>
    <x v="201"/>
    <x v="3"/>
    <x v="4"/>
    <x v="3"/>
    <x v="1"/>
    <x v="5"/>
    <n v="0.70000000000000007"/>
    <n v="270"/>
    <n v="189.00000000000003"/>
  </r>
  <r>
    <n v="421"/>
    <x v="202"/>
    <x v="0"/>
    <x v="1"/>
    <x v="0"/>
    <x v="0"/>
    <x v="3"/>
    <n v="3.74"/>
    <n v="180"/>
    <n v="673.2"/>
  </r>
  <r>
    <n v="422"/>
    <x v="203"/>
    <x v="0"/>
    <x v="0"/>
    <x v="0"/>
    <x v="0"/>
    <x v="3"/>
    <n v="5.43"/>
    <n v="180"/>
    <n v="977.4"/>
  </r>
  <r>
    <n v="423"/>
    <x v="204"/>
    <x v="5"/>
    <x v="10"/>
    <x v="5"/>
    <x v="2"/>
    <x v="4"/>
    <n v="4.6533333333333333"/>
    <n v="140"/>
    <n v="651.4666666666667"/>
  </r>
  <r>
    <n v="424"/>
    <x v="204"/>
    <x v="8"/>
    <x v="12"/>
    <x v="8"/>
    <x v="1"/>
    <x v="0"/>
    <n v="4.9666666666666668"/>
    <n v="270"/>
    <n v="1341"/>
  </r>
  <r>
    <n v="425"/>
    <x v="205"/>
    <x v="6"/>
    <x v="7"/>
    <x v="6"/>
    <x v="2"/>
    <x v="6"/>
    <n v="4.5733333333333333"/>
    <n v="370"/>
    <n v="1692.1333333333332"/>
  </r>
  <r>
    <n v="426"/>
    <x v="205"/>
    <x v="6"/>
    <x v="7"/>
    <x v="6"/>
    <x v="2"/>
    <x v="2"/>
    <n v="2.4333333333333331"/>
    <n v="60"/>
    <n v="146"/>
  </r>
  <r>
    <n v="427"/>
    <x v="205"/>
    <x v="3"/>
    <x v="4"/>
    <x v="3"/>
    <x v="1"/>
    <x v="4"/>
    <n v="2.52"/>
    <n v="140"/>
    <n v="352.8"/>
  </r>
  <r>
    <n v="428"/>
    <x v="206"/>
    <x v="5"/>
    <x v="10"/>
    <x v="5"/>
    <x v="2"/>
    <x v="1"/>
    <n v="1.4266666666666667"/>
    <n v="250"/>
    <n v="356.66666666666669"/>
  </r>
  <r>
    <n v="429"/>
    <x v="206"/>
    <x v="0"/>
    <x v="0"/>
    <x v="0"/>
    <x v="0"/>
    <x v="4"/>
    <n v="2.99"/>
    <n v="140"/>
    <n v="418.6"/>
  </r>
  <r>
    <n v="430"/>
    <x v="206"/>
    <x v="10"/>
    <x v="16"/>
    <x v="10"/>
    <x v="2"/>
    <x v="4"/>
    <n v="4.6333333333333337"/>
    <n v="140"/>
    <n v="648.66666666666674"/>
  </r>
  <r>
    <n v="431"/>
    <x v="206"/>
    <x v="1"/>
    <x v="2"/>
    <x v="1"/>
    <x v="0"/>
    <x v="3"/>
    <n v="0.88"/>
    <n v="180"/>
    <n v="158.4"/>
  </r>
  <r>
    <n v="432"/>
    <x v="207"/>
    <x v="6"/>
    <x v="13"/>
    <x v="6"/>
    <x v="2"/>
    <x v="2"/>
    <n v="3.313333333333333"/>
    <n v="60"/>
    <n v="198.79999999999998"/>
  </r>
  <r>
    <n v="433"/>
    <x v="207"/>
    <x v="10"/>
    <x v="16"/>
    <x v="10"/>
    <x v="2"/>
    <x v="0"/>
    <n v="0.79999999999999993"/>
    <n v="270"/>
    <n v="215.99999999999997"/>
  </r>
  <r>
    <n v="434"/>
    <x v="208"/>
    <x v="9"/>
    <x v="14"/>
    <x v="9"/>
    <x v="3"/>
    <x v="6"/>
    <n v="4.8899999999999997"/>
    <n v="370"/>
    <n v="1809.3"/>
  </r>
  <r>
    <n v="435"/>
    <x v="208"/>
    <x v="0"/>
    <x v="1"/>
    <x v="0"/>
    <x v="0"/>
    <x v="2"/>
    <n v="6.84"/>
    <n v="60"/>
    <n v="410.4"/>
  </r>
  <r>
    <n v="436"/>
    <x v="208"/>
    <x v="4"/>
    <x v="5"/>
    <x v="4"/>
    <x v="1"/>
    <x v="1"/>
    <n v="0.71333333333333337"/>
    <n v="250"/>
    <n v="178.33333333333334"/>
  </r>
  <r>
    <n v="437"/>
    <x v="208"/>
    <x v="1"/>
    <x v="9"/>
    <x v="1"/>
    <x v="0"/>
    <x v="2"/>
    <n v="1.35"/>
    <n v="60"/>
    <n v="81"/>
  </r>
  <r>
    <n v="438"/>
    <x v="208"/>
    <x v="0"/>
    <x v="0"/>
    <x v="0"/>
    <x v="0"/>
    <x v="1"/>
    <n v="3.84"/>
    <n v="250"/>
    <n v="960"/>
  </r>
  <r>
    <n v="439"/>
    <x v="208"/>
    <x v="1"/>
    <x v="9"/>
    <x v="1"/>
    <x v="0"/>
    <x v="3"/>
    <n v="3.21"/>
    <n v="180"/>
    <n v="577.79999999999995"/>
  </r>
  <r>
    <n v="440"/>
    <x v="209"/>
    <x v="0"/>
    <x v="1"/>
    <x v="0"/>
    <x v="0"/>
    <x v="1"/>
    <n v="2.7"/>
    <n v="250"/>
    <n v="675"/>
  </r>
  <r>
    <n v="441"/>
    <x v="209"/>
    <x v="3"/>
    <x v="4"/>
    <x v="3"/>
    <x v="1"/>
    <x v="2"/>
    <n v="3.0533333333333332"/>
    <n v="60"/>
    <n v="183.2"/>
  </r>
  <r>
    <n v="442"/>
    <x v="209"/>
    <x v="0"/>
    <x v="8"/>
    <x v="0"/>
    <x v="0"/>
    <x v="0"/>
    <n v="5.91"/>
    <n v="270"/>
    <n v="1595.7"/>
  </r>
  <r>
    <n v="443"/>
    <x v="210"/>
    <x v="5"/>
    <x v="6"/>
    <x v="5"/>
    <x v="2"/>
    <x v="3"/>
    <n v="0.88"/>
    <n v="180"/>
    <n v="158.4"/>
  </r>
  <r>
    <n v="444"/>
    <x v="210"/>
    <x v="10"/>
    <x v="16"/>
    <x v="10"/>
    <x v="2"/>
    <x v="4"/>
    <n v="0.58666666666666667"/>
    <n v="140"/>
    <n v="82.13333333333334"/>
  </r>
  <r>
    <n v="445"/>
    <x v="211"/>
    <x v="9"/>
    <x v="14"/>
    <x v="9"/>
    <x v="3"/>
    <x v="1"/>
    <n v="5.12"/>
    <n v="250"/>
    <n v="1280"/>
  </r>
  <r>
    <n v="446"/>
    <x v="212"/>
    <x v="5"/>
    <x v="10"/>
    <x v="5"/>
    <x v="2"/>
    <x v="0"/>
    <n v="3.6333333333333333"/>
    <n v="270"/>
    <n v="981"/>
  </r>
  <r>
    <n v="447"/>
    <x v="212"/>
    <x v="0"/>
    <x v="0"/>
    <x v="0"/>
    <x v="0"/>
    <x v="4"/>
    <n v="3.67"/>
    <n v="140"/>
    <n v="513.79999999999995"/>
  </r>
  <r>
    <n v="448"/>
    <x v="212"/>
    <x v="3"/>
    <x v="4"/>
    <x v="3"/>
    <x v="1"/>
    <x v="2"/>
    <n v="1.0666666666666667"/>
    <n v="60"/>
    <n v="64"/>
  </r>
  <r>
    <n v="449"/>
    <x v="212"/>
    <x v="5"/>
    <x v="10"/>
    <x v="5"/>
    <x v="2"/>
    <x v="0"/>
    <n v="4.2733333333333334"/>
    <n v="270"/>
    <n v="1153.8"/>
  </r>
  <r>
    <n v="450"/>
    <x v="212"/>
    <x v="3"/>
    <x v="4"/>
    <x v="3"/>
    <x v="1"/>
    <x v="0"/>
    <n v="3.8266666666666667"/>
    <n v="270"/>
    <n v="1033.2"/>
  </r>
  <r>
    <n v="451"/>
    <x v="213"/>
    <x v="0"/>
    <x v="8"/>
    <x v="0"/>
    <x v="0"/>
    <x v="1"/>
    <n v="1.48"/>
    <n v="250"/>
    <n v="370"/>
  </r>
  <r>
    <n v="452"/>
    <x v="213"/>
    <x v="3"/>
    <x v="4"/>
    <x v="3"/>
    <x v="1"/>
    <x v="8"/>
    <n v="0.57333333333333336"/>
    <n v="170"/>
    <n v="97.466666666666669"/>
  </r>
  <r>
    <n v="453"/>
    <x v="213"/>
    <x v="2"/>
    <x v="15"/>
    <x v="2"/>
    <x v="0"/>
    <x v="1"/>
    <n v="4.58"/>
    <n v="250"/>
    <n v="1145"/>
  </r>
  <r>
    <n v="454"/>
    <x v="213"/>
    <x v="10"/>
    <x v="16"/>
    <x v="10"/>
    <x v="2"/>
    <x v="2"/>
    <n v="1.6733333333333331"/>
    <n v="60"/>
    <n v="100.39999999999999"/>
  </r>
  <r>
    <n v="455"/>
    <x v="213"/>
    <x v="0"/>
    <x v="0"/>
    <x v="0"/>
    <x v="0"/>
    <x v="3"/>
    <n v="3.41"/>
    <n v="180"/>
    <n v="613.80000000000007"/>
  </r>
  <r>
    <n v="456"/>
    <x v="214"/>
    <x v="7"/>
    <x v="11"/>
    <x v="7"/>
    <x v="1"/>
    <x v="8"/>
    <n v="4.166666666666667"/>
    <n v="170"/>
    <n v="708.33333333333337"/>
  </r>
  <r>
    <n v="457"/>
    <x v="214"/>
    <x v="6"/>
    <x v="7"/>
    <x v="6"/>
    <x v="2"/>
    <x v="1"/>
    <n v="2.7733333333333334"/>
    <n v="250"/>
    <n v="693.33333333333337"/>
  </r>
  <r>
    <n v="458"/>
    <x v="215"/>
    <x v="6"/>
    <x v="7"/>
    <x v="6"/>
    <x v="2"/>
    <x v="8"/>
    <n v="1"/>
    <n v="170"/>
    <n v="170"/>
  </r>
  <r>
    <n v="459"/>
    <x v="215"/>
    <x v="10"/>
    <x v="16"/>
    <x v="10"/>
    <x v="2"/>
    <x v="3"/>
    <n v="2.1266666666666665"/>
    <n v="180"/>
    <n v="382.79999999999995"/>
  </r>
  <r>
    <n v="460"/>
    <x v="216"/>
    <x v="2"/>
    <x v="3"/>
    <x v="2"/>
    <x v="0"/>
    <x v="4"/>
    <n v="2.52"/>
    <n v="140"/>
    <n v="352.8"/>
  </r>
  <r>
    <n v="461"/>
    <x v="216"/>
    <x v="0"/>
    <x v="8"/>
    <x v="0"/>
    <x v="0"/>
    <x v="6"/>
    <n v="7.43"/>
    <n v="370"/>
    <n v="2749.1"/>
  </r>
  <r>
    <n v="462"/>
    <x v="217"/>
    <x v="11"/>
    <x v="17"/>
    <x v="11"/>
    <x v="2"/>
    <x v="1"/>
    <n v="2.46"/>
    <n v="250"/>
    <n v="615"/>
  </r>
  <r>
    <n v="463"/>
    <x v="217"/>
    <x v="0"/>
    <x v="0"/>
    <x v="0"/>
    <x v="0"/>
    <x v="7"/>
    <n v="1.08"/>
    <n v="350"/>
    <n v="378"/>
  </r>
  <r>
    <n v="464"/>
    <x v="217"/>
    <x v="10"/>
    <x v="16"/>
    <x v="10"/>
    <x v="2"/>
    <x v="6"/>
    <n v="1.0133333333333334"/>
    <n v="370"/>
    <n v="374.93333333333334"/>
  </r>
  <r>
    <n v="465"/>
    <x v="218"/>
    <x v="2"/>
    <x v="3"/>
    <x v="2"/>
    <x v="0"/>
    <x v="3"/>
    <n v="3.92"/>
    <n v="180"/>
    <n v="705.6"/>
  </r>
  <r>
    <n v="466"/>
    <x v="219"/>
    <x v="6"/>
    <x v="7"/>
    <x v="6"/>
    <x v="2"/>
    <x v="5"/>
    <n v="3.8866666666666667"/>
    <n v="270"/>
    <n v="1049.4000000000001"/>
  </r>
  <r>
    <n v="467"/>
    <x v="219"/>
    <x v="0"/>
    <x v="0"/>
    <x v="0"/>
    <x v="0"/>
    <x v="2"/>
    <n v="3.38"/>
    <n v="60"/>
    <n v="202.79999999999998"/>
  </r>
  <r>
    <n v="468"/>
    <x v="219"/>
    <x v="10"/>
    <x v="16"/>
    <x v="10"/>
    <x v="2"/>
    <x v="5"/>
    <n v="3.7466666666666666"/>
    <n v="270"/>
    <n v="1011.6"/>
  </r>
  <r>
    <n v="469"/>
    <x v="220"/>
    <x v="8"/>
    <x v="12"/>
    <x v="8"/>
    <x v="1"/>
    <x v="2"/>
    <n v="1.0533333333333335"/>
    <n v="60"/>
    <n v="63.20000000000001"/>
  </r>
  <r>
    <n v="470"/>
    <x v="220"/>
    <x v="6"/>
    <x v="13"/>
    <x v="6"/>
    <x v="2"/>
    <x v="0"/>
    <n v="4.04"/>
    <n v="270"/>
    <n v="1090.8"/>
  </r>
  <r>
    <n v="471"/>
    <x v="220"/>
    <x v="6"/>
    <x v="13"/>
    <x v="6"/>
    <x v="2"/>
    <x v="2"/>
    <n v="2.4933333333333336"/>
    <n v="60"/>
    <n v="149.60000000000002"/>
  </r>
  <r>
    <n v="472"/>
    <x v="221"/>
    <x v="10"/>
    <x v="16"/>
    <x v="10"/>
    <x v="2"/>
    <x v="7"/>
    <n v="0.57999999999999996"/>
    <n v="350"/>
    <n v="203"/>
  </r>
  <r>
    <n v="473"/>
    <x v="222"/>
    <x v="1"/>
    <x v="9"/>
    <x v="1"/>
    <x v="0"/>
    <x v="4"/>
    <n v="3.45"/>
    <n v="140"/>
    <n v="483"/>
  </r>
  <r>
    <n v="474"/>
    <x v="222"/>
    <x v="6"/>
    <x v="7"/>
    <x v="6"/>
    <x v="2"/>
    <x v="2"/>
    <n v="2.38"/>
    <n v="60"/>
    <n v="142.79999999999998"/>
  </r>
  <r>
    <n v="475"/>
    <x v="222"/>
    <x v="0"/>
    <x v="0"/>
    <x v="0"/>
    <x v="0"/>
    <x v="4"/>
    <n v="1.35"/>
    <n v="140"/>
    <n v="189"/>
  </r>
  <r>
    <n v="476"/>
    <x v="223"/>
    <x v="5"/>
    <x v="6"/>
    <x v="5"/>
    <x v="2"/>
    <x v="8"/>
    <n v="1.2866666666666666"/>
    <n v="170"/>
    <n v="218.73333333333332"/>
  </r>
  <r>
    <n v="477"/>
    <x v="223"/>
    <x v="3"/>
    <x v="4"/>
    <x v="3"/>
    <x v="1"/>
    <x v="1"/>
    <n v="4.3733333333333331"/>
    <n v="250"/>
    <n v="1093.3333333333333"/>
  </r>
  <r>
    <n v="478"/>
    <x v="223"/>
    <x v="4"/>
    <x v="5"/>
    <x v="4"/>
    <x v="1"/>
    <x v="3"/>
    <n v="4.753333333333333"/>
    <n v="180"/>
    <n v="855.59999999999991"/>
  </r>
  <r>
    <n v="479"/>
    <x v="224"/>
    <x v="6"/>
    <x v="13"/>
    <x v="6"/>
    <x v="2"/>
    <x v="3"/>
    <n v="3.8200000000000003"/>
    <n v="180"/>
    <n v="687.6"/>
  </r>
  <r>
    <n v="480"/>
    <x v="224"/>
    <x v="1"/>
    <x v="9"/>
    <x v="1"/>
    <x v="0"/>
    <x v="3"/>
    <n v="2.79"/>
    <n v="180"/>
    <n v="502.2"/>
  </r>
  <r>
    <n v="481"/>
    <x v="225"/>
    <x v="5"/>
    <x v="6"/>
    <x v="5"/>
    <x v="2"/>
    <x v="7"/>
    <n v="4.0466666666666669"/>
    <n v="350"/>
    <n v="1416.3333333333335"/>
  </r>
  <r>
    <n v="482"/>
    <x v="226"/>
    <x v="2"/>
    <x v="3"/>
    <x v="2"/>
    <x v="0"/>
    <x v="0"/>
    <n v="6.98"/>
    <n v="270"/>
    <n v="1884.6000000000001"/>
  </r>
  <r>
    <n v="483"/>
    <x v="227"/>
    <x v="6"/>
    <x v="7"/>
    <x v="6"/>
    <x v="2"/>
    <x v="2"/>
    <n v="4.8999999999999995"/>
    <n v="60"/>
    <n v="293.99999999999994"/>
  </r>
  <r>
    <n v="484"/>
    <x v="227"/>
    <x v="3"/>
    <x v="4"/>
    <x v="3"/>
    <x v="1"/>
    <x v="3"/>
    <n v="1.0266666666666666"/>
    <n v="180"/>
    <n v="184.79999999999998"/>
  </r>
  <r>
    <n v="485"/>
    <x v="228"/>
    <x v="8"/>
    <x v="12"/>
    <x v="8"/>
    <x v="1"/>
    <x v="4"/>
    <n v="2.5066666666666664"/>
    <n v="140"/>
    <n v="350.93333333333328"/>
  </r>
  <r>
    <n v="486"/>
    <x v="228"/>
    <x v="3"/>
    <x v="4"/>
    <x v="3"/>
    <x v="1"/>
    <x v="1"/>
    <n v="1.3666666666666665"/>
    <n v="250"/>
    <n v="341.66666666666663"/>
  </r>
  <r>
    <n v="487"/>
    <x v="229"/>
    <x v="5"/>
    <x v="10"/>
    <x v="5"/>
    <x v="2"/>
    <x v="1"/>
    <n v="3.3666666666666667"/>
    <n v="250"/>
    <n v="841.66666666666663"/>
  </r>
  <r>
    <n v="488"/>
    <x v="229"/>
    <x v="6"/>
    <x v="7"/>
    <x v="6"/>
    <x v="2"/>
    <x v="6"/>
    <n v="4.4666666666666668"/>
    <n v="370"/>
    <n v="1652.6666666666667"/>
  </r>
  <r>
    <n v="489"/>
    <x v="230"/>
    <x v="3"/>
    <x v="4"/>
    <x v="3"/>
    <x v="1"/>
    <x v="1"/>
    <n v="2.5933333333333333"/>
    <n v="250"/>
    <n v="648.33333333333337"/>
  </r>
  <r>
    <n v="490"/>
    <x v="230"/>
    <x v="5"/>
    <x v="10"/>
    <x v="5"/>
    <x v="2"/>
    <x v="0"/>
    <n v="0.41333333333333333"/>
    <n v="270"/>
    <n v="111.6"/>
  </r>
  <r>
    <n v="491"/>
    <x v="231"/>
    <x v="0"/>
    <x v="8"/>
    <x v="0"/>
    <x v="0"/>
    <x v="0"/>
    <n v="3.11"/>
    <n v="270"/>
    <n v="839.69999999999993"/>
  </r>
  <r>
    <n v="492"/>
    <x v="231"/>
    <x v="3"/>
    <x v="4"/>
    <x v="3"/>
    <x v="1"/>
    <x v="8"/>
    <n v="2.8333333333333335"/>
    <n v="170"/>
    <n v="481.66666666666669"/>
  </r>
  <r>
    <n v="493"/>
    <x v="232"/>
    <x v="3"/>
    <x v="4"/>
    <x v="3"/>
    <x v="1"/>
    <x v="7"/>
    <n v="2.1999999999999997"/>
    <n v="350"/>
    <n v="769.99999999999989"/>
  </r>
  <r>
    <n v="494"/>
    <x v="232"/>
    <x v="4"/>
    <x v="5"/>
    <x v="4"/>
    <x v="1"/>
    <x v="0"/>
    <n v="2.58"/>
    <n v="270"/>
    <n v="696.6"/>
  </r>
  <r>
    <n v="495"/>
    <x v="233"/>
    <x v="6"/>
    <x v="7"/>
    <x v="6"/>
    <x v="2"/>
    <x v="0"/>
    <n v="1.96"/>
    <n v="270"/>
    <n v="529.20000000000005"/>
  </r>
  <r>
    <n v="496"/>
    <x v="233"/>
    <x v="6"/>
    <x v="7"/>
    <x v="6"/>
    <x v="2"/>
    <x v="4"/>
    <n v="4.0266666666666664"/>
    <n v="140"/>
    <n v="563.73333333333335"/>
  </r>
  <r>
    <n v="497"/>
    <x v="234"/>
    <x v="8"/>
    <x v="12"/>
    <x v="8"/>
    <x v="1"/>
    <x v="1"/>
    <n v="4.1933333333333334"/>
    <n v="250"/>
    <n v="1048.3333333333333"/>
  </r>
  <r>
    <n v="498"/>
    <x v="234"/>
    <x v="10"/>
    <x v="16"/>
    <x v="10"/>
    <x v="2"/>
    <x v="3"/>
    <n v="4.7133333333333338"/>
    <n v="180"/>
    <n v="848.40000000000009"/>
  </r>
  <r>
    <n v="499"/>
    <x v="234"/>
    <x v="1"/>
    <x v="9"/>
    <x v="1"/>
    <x v="0"/>
    <x v="2"/>
    <n v="2.16"/>
    <n v="60"/>
    <n v="129.60000000000002"/>
  </r>
  <r>
    <n v="500"/>
    <x v="235"/>
    <x v="3"/>
    <x v="4"/>
    <x v="3"/>
    <x v="1"/>
    <x v="4"/>
    <n v="4.34"/>
    <n v="140"/>
    <n v="607.6"/>
  </r>
  <r>
    <n v="501"/>
    <x v="236"/>
    <x v="10"/>
    <x v="16"/>
    <x v="10"/>
    <x v="2"/>
    <x v="3"/>
    <n v="0.55999999999999994"/>
    <n v="180"/>
    <n v="100.79999999999998"/>
  </r>
  <r>
    <n v="502"/>
    <x v="236"/>
    <x v="10"/>
    <x v="16"/>
    <x v="10"/>
    <x v="2"/>
    <x v="0"/>
    <n v="3.4866666666666668"/>
    <n v="270"/>
    <n v="941.40000000000009"/>
  </r>
  <r>
    <n v="503"/>
    <x v="236"/>
    <x v="1"/>
    <x v="2"/>
    <x v="1"/>
    <x v="0"/>
    <x v="4"/>
    <n v="6.68"/>
    <n v="140"/>
    <n v="935.19999999999993"/>
  </r>
  <r>
    <n v="504"/>
    <x v="236"/>
    <x v="9"/>
    <x v="14"/>
    <x v="9"/>
    <x v="3"/>
    <x v="8"/>
    <n v="3.5"/>
    <n v="270"/>
    <n v="945"/>
  </r>
  <r>
    <n v="505"/>
    <x v="236"/>
    <x v="1"/>
    <x v="9"/>
    <x v="1"/>
    <x v="0"/>
    <x v="8"/>
    <n v="4.5199999999999996"/>
    <n v="170"/>
    <n v="768.4"/>
  </r>
  <r>
    <n v="506"/>
    <x v="237"/>
    <x v="8"/>
    <x v="12"/>
    <x v="8"/>
    <x v="1"/>
    <x v="4"/>
    <n v="3.746666666666667"/>
    <n v="140"/>
    <n v="524.53333333333342"/>
  </r>
  <r>
    <n v="507"/>
    <x v="238"/>
    <x v="2"/>
    <x v="15"/>
    <x v="2"/>
    <x v="0"/>
    <x v="3"/>
    <n v="0.52"/>
    <n v="180"/>
    <n v="93.600000000000009"/>
  </r>
  <r>
    <n v="508"/>
    <x v="238"/>
    <x v="5"/>
    <x v="10"/>
    <x v="5"/>
    <x v="2"/>
    <x v="5"/>
    <n v="2.5333333333333332"/>
    <n v="270"/>
    <n v="684"/>
  </r>
  <r>
    <n v="509"/>
    <x v="238"/>
    <x v="6"/>
    <x v="13"/>
    <x v="6"/>
    <x v="2"/>
    <x v="1"/>
    <n v="3.2133333333333334"/>
    <n v="250"/>
    <n v="803.33333333333337"/>
  </r>
  <r>
    <n v="510"/>
    <x v="239"/>
    <x v="6"/>
    <x v="13"/>
    <x v="6"/>
    <x v="2"/>
    <x v="4"/>
    <n v="0.55999999999999994"/>
    <n v="140"/>
    <n v="78.399999999999991"/>
  </r>
  <r>
    <n v="511"/>
    <x v="240"/>
    <x v="11"/>
    <x v="17"/>
    <x v="11"/>
    <x v="2"/>
    <x v="0"/>
    <n v="2.8066666666666666"/>
    <n v="270"/>
    <n v="757.8"/>
  </r>
  <r>
    <n v="512"/>
    <x v="240"/>
    <x v="4"/>
    <x v="5"/>
    <x v="4"/>
    <x v="1"/>
    <x v="3"/>
    <n v="3.34"/>
    <n v="180"/>
    <n v="601.19999999999993"/>
  </r>
  <r>
    <n v="513"/>
    <x v="241"/>
    <x v="0"/>
    <x v="0"/>
    <x v="0"/>
    <x v="0"/>
    <x v="8"/>
    <n v="1.5100000000000002"/>
    <n v="170"/>
    <n v="256.70000000000005"/>
  </r>
  <r>
    <n v="514"/>
    <x v="242"/>
    <x v="0"/>
    <x v="0"/>
    <x v="0"/>
    <x v="0"/>
    <x v="8"/>
    <n v="1.9817"/>
    <n v="270"/>
    <n v="535.05899999999997"/>
  </r>
  <r>
    <n v="515"/>
    <x v="243"/>
    <x v="2"/>
    <x v="3"/>
    <x v="2"/>
    <x v="0"/>
    <x v="7"/>
    <n v="6.7165000000000008"/>
    <n v="350"/>
    <n v="2350.7750000000001"/>
  </r>
  <r>
    <n v="516"/>
    <x v="244"/>
    <x v="1"/>
    <x v="2"/>
    <x v="1"/>
    <x v="0"/>
    <x v="6"/>
    <n v="7.7805"/>
    <n v="370"/>
    <n v="2878.7849999999999"/>
  </r>
  <r>
    <n v="517"/>
    <x v="245"/>
    <x v="5"/>
    <x v="10"/>
    <x v="5"/>
    <x v="2"/>
    <x v="0"/>
    <n v="5.5682666666666663"/>
    <n v="270"/>
    <n v="1503.4319999999998"/>
  </r>
  <r>
    <n v="518"/>
    <x v="245"/>
    <x v="9"/>
    <x v="14"/>
    <x v="9"/>
    <x v="3"/>
    <x v="8"/>
    <n v="0.86450000000000005"/>
    <n v="60"/>
    <n v="51.870000000000005"/>
  </r>
  <r>
    <n v="519"/>
    <x v="246"/>
    <x v="5"/>
    <x v="10"/>
    <x v="5"/>
    <x v="2"/>
    <x v="3"/>
    <n v="4.5397333333333334"/>
    <n v="180"/>
    <n v="817.15200000000004"/>
  </r>
  <r>
    <n v="520"/>
    <x v="247"/>
    <x v="10"/>
    <x v="16"/>
    <x v="10"/>
    <x v="2"/>
    <x v="2"/>
    <n v="1.4097999999999999"/>
    <n v="60"/>
    <n v="84.587999999999994"/>
  </r>
  <r>
    <n v="521"/>
    <x v="248"/>
    <x v="6"/>
    <x v="13"/>
    <x v="6"/>
    <x v="2"/>
    <x v="1"/>
    <n v="3.7772000000000006"/>
    <n v="250"/>
    <n v="944.30000000000018"/>
  </r>
  <r>
    <n v="522"/>
    <x v="249"/>
    <x v="3"/>
    <x v="4"/>
    <x v="3"/>
    <x v="1"/>
    <x v="8"/>
    <n v="5.807666666666667"/>
    <n v="170"/>
    <n v="987.3033333333334"/>
  </r>
  <r>
    <n v="523"/>
    <x v="249"/>
    <x v="10"/>
    <x v="16"/>
    <x v="10"/>
    <x v="2"/>
    <x v="1"/>
    <n v="2.4649333333333332"/>
    <n v="250"/>
    <n v="616.23333333333335"/>
  </r>
  <r>
    <n v="524"/>
    <x v="249"/>
    <x v="8"/>
    <x v="12"/>
    <x v="8"/>
    <x v="1"/>
    <x v="5"/>
    <n v="5.4973333333333336"/>
    <n v="270"/>
    <n v="1484.28"/>
  </r>
  <r>
    <n v="525"/>
    <x v="250"/>
    <x v="6"/>
    <x v="13"/>
    <x v="6"/>
    <x v="2"/>
    <x v="2"/>
    <n v="5.009666666666666"/>
    <n v="60"/>
    <n v="300.58"/>
  </r>
  <r>
    <n v="526"/>
    <x v="250"/>
    <x v="5"/>
    <x v="6"/>
    <x v="5"/>
    <x v="2"/>
    <x v="3"/>
    <n v="6.5169999999999995"/>
    <n v="180"/>
    <n v="1173.06"/>
  </r>
  <r>
    <n v="527"/>
    <x v="251"/>
    <x v="5"/>
    <x v="6"/>
    <x v="5"/>
    <x v="2"/>
    <x v="4"/>
    <n v="1.0817333333333334"/>
    <n v="140"/>
    <n v="151.44266666666667"/>
  </r>
  <r>
    <n v="528"/>
    <x v="252"/>
    <x v="5"/>
    <x v="6"/>
    <x v="5"/>
    <x v="2"/>
    <x v="6"/>
    <n v="2.9880666666666666"/>
    <n v="370"/>
    <n v="1105.5846666666666"/>
  </r>
  <r>
    <n v="529"/>
    <x v="253"/>
    <x v="4"/>
    <x v="5"/>
    <x v="4"/>
    <x v="1"/>
    <x v="5"/>
    <n v="1.9240666666666666"/>
    <n v="270"/>
    <n v="519.49799999999993"/>
  </r>
  <r>
    <n v="530"/>
    <x v="254"/>
    <x v="9"/>
    <x v="14"/>
    <x v="9"/>
    <x v="3"/>
    <x v="8"/>
    <n v="7.3017000000000003"/>
    <n v="170"/>
    <n v="1241.289"/>
  </r>
  <r>
    <n v="531"/>
    <x v="254"/>
    <x v="8"/>
    <x v="12"/>
    <x v="8"/>
    <x v="1"/>
    <x v="1"/>
    <n v="2.4738000000000002"/>
    <n v="250"/>
    <n v="618.45000000000005"/>
  </r>
  <r>
    <n v="532"/>
    <x v="255"/>
    <x v="5"/>
    <x v="6"/>
    <x v="5"/>
    <x v="2"/>
    <x v="3"/>
    <n v="4.3712666666666662"/>
    <n v="180"/>
    <n v="786.82799999999986"/>
  </r>
  <r>
    <n v="533"/>
    <x v="255"/>
    <x v="5"/>
    <x v="10"/>
    <x v="5"/>
    <x v="2"/>
    <x v="6"/>
    <n v="1.5871333333333333"/>
    <n v="370"/>
    <n v="587.23933333333332"/>
  </r>
  <r>
    <n v="534"/>
    <x v="256"/>
    <x v="4"/>
    <x v="5"/>
    <x v="4"/>
    <x v="1"/>
    <x v="3"/>
    <n v="5.3377333333333326"/>
    <n v="180"/>
    <n v="960.79199999999992"/>
  </r>
  <r>
    <n v="535"/>
    <x v="257"/>
    <x v="4"/>
    <x v="5"/>
    <x v="4"/>
    <x v="1"/>
    <x v="2"/>
    <n v="2.9082666666666666"/>
    <n v="60"/>
    <n v="174.49599999999998"/>
  </r>
  <r>
    <n v="536"/>
    <x v="257"/>
    <x v="0"/>
    <x v="0"/>
    <x v="0"/>
    <x v="0"/>
    <x v="0"/>
    <n v="2.9525999999999999"/>
    <n v="270"/>
    <n v="797.202"/>
  </r>
  <r>
    <n v="537"/>
    <x v="257"/>
    <x v="11"/>
    <x v="17"/>
    <x v="11"/>
    <x v="2"/>
    <x v="2"/>
    <n v="2.4117333333333337"/>
    <n v="60"/>
    <n v="144.70400000000004"/>
  </r>
  <r>
    <n v="538"/>
    <x v="257"/>
    <x v="3"/>
    <x v="4"/>
    <x v="3"/>
    <x v="1"/>
    <x v="0"/>
    <n v="4.7614000000000001"/>
    <n v="270"/>
    <n v="1285.578"/>
  </r>
  <r>
    <n v="539"/>
    <x v="258"/>
    <x v="0"/>
    <x v="0"/>
    <x v="0"/>
    <x v="0"/>
    <x v="7"/>
    <n v="9.3232999999999997"/>
    <n v="350"/>
    <n v="3263.1549999999997"/>
  </r>
  <r>
    <n v="540"/>
    <x v="259"/>
    <x v="8"/>
    <x v="12"/>
    <x v="8"/>
    <x v="1"/>
    <x v="3"/>
    <n v="5.9761333333333333"/>
    <n v="180"/>
    <n v="1075.704"/>
  </r>
  <r>
    <n v="541"/>
    <x v="259"/>
    <x v="6"/>
    <x v="7"/>
    <x v="6"/>
    <x v="2"/>
    <x v="3"/>
    <n v="1.2501999999999998"/>
    <n v="180"/>
    <n v="225.03599999999994"/>
  </r>
  <r>
    <n v="542"/>
    <x v="260"/>
    <x v="5"/>
    <x v="10"/>
    <x v="5"/>
    <x v="2"/>
    <x v="7"/>
    <n v="6.0204666666666684"/>
    <n v="350"/>
    <n v="2107.1633333333339"/>
  </r>
  <r>
    <n v="543"/>
    <x v="261"/>
    <x v="3"/>
    <x v="4"/>
    <x v="3"/>
    <x v="1"/>
    <x v="7"/>
    <n v="5.5771333333333333"/>
    <n v="350"/>
    <n v="1951.9966666666667"/>
  </r>
  <r>
    <n v="544"/>
    <x v="261"/>
    <x v="8"/>
    <x v="12"/>
    <x v="8"/>
    <x v="1"/>
    <x v="2"/>
    <n v="2.6954666666666669"/>
    <n v="60"/>
    <n v="161.72800000000001"/>
  </r>
  <r>
    <n v="545"/>
    <x v="262"/>
    <x v="6"/>
    <x v="13"/>
    <x v="6"/>
    <x v="2"/>
    <x v="7"/>
    <n v="3.3515999999999999"/>
    <n v="350"/>
    <n v="1173.06"/>
  </r>
  <r>
    <n v="546"/>
    <x v="262"/>
    <x v="1"/>
    <x v="9"/>
    <x v="1"/>
    <x v="0"/>
    <x v="0"/>
    <n v="6.0249000000000006"/>
    <n v="270"/>
    <n v="1626.7230000000002"/>
  </r>
  <r>
    <n v="547"/>
    <x v="263"/>
    <x v="1"/>
    <x v="2"/>
    <x v="1"/>
    <x v="0"/>
    <x v="4"/>
    <n v="5.4397000000000002"/>
    <n v="140"/>
    <n v="761.55799999999999"/>
  </r>
  <r>
    <n v="548"/>
    <x v="263"/>
    <x v="5"/>
    <x v="6"/>
    <x v="5"/>
    <x v="2"/>
    <x v="1"/>
    <n v="1.1260666666666668"/>
    <n v="250"/>
    <n v="281.51666666666671"/>
  </r>
  <r>
    <n v="549"/>
    <x v="263"/>
    <x v="6"/>
    <x v="7"/>
    <x v="6"/>
    <x v="2"/>
    <x v="1"/>
    <n v="4.3890000000000002"/>
    <n v="250"/>
    <n v="1097.25"/>
  </r>
  <r>
    <n v="550"/>
    <x v="264"/>
    <x v="2"/>
    <x v="15"/>
    <x v="2"/>
    <x v="0"/>
    <x v="4"/>
    <n v="3.6043000000000003"/>
    <n v="140"/>
    <n v="504.60200000000003"/>
  </r>
  <r>
    <n v="551"/>
    <x v="265"/>
    <x v="10"/>
    <x v="16"/>
    <x v="10"/>
    <x v="2"/>
    <x v="2"/>
    <n v="1.3743333333333334"/>
    <n v="60"/>
    <n v="82.460000000000008"/>
  </r>
  <r>
    <n v="552"/>
    <x v="265"/>
    <x v="2"/>
    <x v="3"/>
    <x v="2"/>
    <x v="0"/>
    <x v="6"/>
    <n v="5.5593999999999992"/>
    <n v="370"/>
    <n v="2056.9779999999996"/>
  </r>
  <r>
    <n v="553"/>
    <x v="266"/>
    <x v="5"/>
    <x v="6"/>
    <x v="5"/>
    <x v="2"/>
    <x v="1"/>
    <n v="4.0254666666666674"/>
    <n v="250"/>
    <n v="1006.3666666666669"/>
  </r>
  <r>
    <n v="554"/>
    <x v="267"/>
    <x v="5"/>
    <x v="10"/>
    <x v="5"/>
    <x v="2"/>
    <x v="3"/>
    <n v="1.2324666666666666"/>
    <n v="180"/>
    <n v="221.84399999999999"/>
  </r>
  <r>
    <n v="555"/>
    <x v="267"/>
    <x v="5"/>
    <x v="10"/>
    <x v="5"/>
    <x v="2"/>
    <x v="3"/>
    <n v="2.0836666666666668"/>
    <n v="180"/>
    <n v="375.06"/>
  </r>
  <r>
    <n v="556"/>
    <x v="268"/>
    <x v="8"/>
    <x v="12"/>
    <x v="8"/>
    <x v="1"/>
    <x v="1"/>
    <n v="2.775266666666667"/>
    <n v="250"/>
    <n v="693.81666666666672"/>
  </r>
  <r>
    <n v="557"/>
    <x v="268"/>
    <x v="6"/>
    <x v="7"/>
    <x v="6"/>
    <x v="2"/>
    <x v="2"/>
    <n v="5.4086666666666661"/>
    <n v="60"/>
    <n v="324.52"/>
  </r>
  <r>
    <n v="558"/>
    <x v="269"/>
    <x v="0"/>
    <x v="0"/>
    <x v="0"/>
    <x v="0"/>
    <x v="7"/>
    <n v="7.9933000000000005"/>
    <n v="350"/>
    <n v="2797.6550000000002"/>
  </r>
  <r>
    <n v="559"/>
    <x v="269"/>
    <x v="0"/>
    <x v="0"/>
    <x v="0"/>
    <x v="0"/>
    <x v="6"/>
    <n v="4.0697999999999999"/>
    <n v="370"/>
    <n v="1505.826"/>
  </r>
  <r>
    <n v="560"/>
    <x v="269"/>
    <x v="10"/>
    <x v="16"/>
    <x v="10"/>
    <x v="2"/>
    <x v="4"/>
    <n v="6.1623333333333337"/>
    <n v="140"/>
    <n v="862.72666666666669"/>
  </r>
  <r>
    <n v="561"/>
    <x v="270"/>
    <x v="5"/>
    <x v="10"/>
    <x v="5"/>
    <x v="2"/>
    <x v="3"/>
    <n v="3.6974"/>
    <n v="180"/>
    <n v="665.53200000000004"/>
  </r>
  <r>
    <n v="562"/>
    <x v="270"/>
    <x v="0"/>
    <x v="8"/>
    <x v="0"/>
    <x v="0"/>
    <x v="8"/>
    <n v="3.4712999999999998"/>
    <n v="270"/>
    <n v="937.25099999999998"/>
  </r>
  <r>
    <n v="563"/>
    <x v="271"/>
    <x v="10"/>
    <x v="16"/>
    <x v="10"/>
    <x v="2"/>
    <x v="8"/>
    <n v="0.50539999999999996"/>
    <n v="170"/>
    <n v="85.917999999999992"/>
  </r>
  <r>
    <n v="564"/>
    <x v="272"/>
    <x v="0"/>
    <x v="0"/>
    <x v="0"/>
    <x v="0"/>
    <x v="2"/>
    <n v="6.4638000000000018"/>
    <n v="60"/>
    <n v="387.82800000000009"/>
  </r>
  <r>
    <n v="565"/>
    <x v="272"/>
    <x v="0"/>
    <x v="1"/>
    <x v="0"/>
    <x v="0"/>
    <x v="4"/>
    <n v="1.9817"/>
    <n v="140"/>
    <n v="277.43799999999999"/>
  </r>
  <r>
    <n v="566"/>
    <x v="273"/>
    <x v="4"/>
    <x v="5"/>
    <x v="4"/>
    <x v="1"/>
    <x v="4"/>
    <n v="4.9032666666666671"/>
    <n v="140"/>
    <n v="686.45733333333339"/>
  </r>
  <r>
    <n v="567"/>
    <x v="273"/>
    <x v="3"/>
    <x v="4"/>
    <x v="3"/>
    <x v="1"/>
    <x v="2"/>
    <n v="3.307266666666667"/>
    <n v="60"/>
    <n v="198.43600000000004"/>
  </r>
  <r>
    <n v="568"/>
    <x v="274"/>
    <x v="10"/>
    <x v="16"/>
    <x v="10"/>
    <x v="2"/>
    <x v="2"/>
    <n v="3.6353333333333331"/>
    <n v="60"/>
    <n v="218.11999999999998"/>
  </r>
  <r>
    <n v="569"/>
    <x v="274"/>
    <x v="3"/>
    <x v="4"/>
    <x v="3"/>
    <x v="1"/>
    <x v="0"/>
    <n v="5.5328000000000008"/>
    <n v="270"/>
    <n v="1493.8560000000002"/>
  </r>
  <r>
    <n v="570"/>
    <x v="275"/>
    <x v="0"/>
    <x v="0"/>
    <x v="0"/>
    <x v="0"/>
    <x v="3"/>
    <n v="5.5993000000000004"/>
    <n v="180"/>
    <n v="1007.874"/>
  </r>
  <r>
    <n v="571"/>
    <x v="276"/>
    <x v="5"/>
    <x v="10"/>
    <x v="5"/>
    <x v="2"/>
    <x v="1"/>
    <n v="4.4156000000000004"/>
    <n v="250"/>
    <n v="1103.9000000000001"/>
  </r>
  <r>
    <n v="572"/>
    <x v="276"/>
    <x v="8"/>
    <x v="12"/>
    <x v="8"/>
    <x v="1"/>
    <x v="4"/>
    <n v="1.1704000000000001"/>
    <n v="140"/>
    <n v="163.85600000000002"/>
  </r>
  <r>
    <n v="573"/>
    <x v="276"/>
    <x v="5"/>
    <x v="6"/>
    <x v="5"/>
    <x v="2"/>
    <x v="3"/>
    <n v="1.9950000000000001"/>
    <n v="180"/>
    <n v="359.1"/>
  </r>
  <r>
    <n v="574"/>
    <x v="277"/>
    <x v="6"/>
    <x v="7"/>
    <x v="6"/>
    <x v="2"/>
    <x v="6"/>
    <n v="3.3427333333333333"/>
    <n v="370"/>
    <n v="1236.8113333333333"/>
  </r>
  <r>
    <n v="575"/>
    <x v="277"/>
    <x v="2"/>
    <x v="3"/>
    <x v="2"/>
    <x v="0"/>
    <x v="3"/>
    <n v="2.0615000000000001"/>
    <n v="180"/>
    <n v="371.07"/>
  </r>
  <r>
    <n v="576"/>
    <x v="278"/>
    <x v="3"/>
    <x v="4"/>
    <x v="3"/>
    <x v="1"/>
    <x v="8"/>
    <n v="4.8766666666666669"/>
    <n v="170"/>
    <n v="829.03333333333342"/>
  </r>
  <r>
    <n v="577"/>
    <x v="278"/>
    <x v="1"/>
    <x v="9"/>
    <x v="1"/>
    <x v="0"/>
    <x v="2"/>
    <n v="3.4979000000000005"/>
    <n v="60"/>
    <n v="209.87400000000002"/>
  </r>
  <r>
    <n v="578"/>
    <x v="279"/>
    <x v="0"/>
    <x v="1"/>
    <x v="0"/>
    <x v="0"/>
    <x v="0"/>
    <n v="8.6317000000000004"/>
    <n v="270"/>
    <n v="2330.5590000000002"/>
  </r>
  <r>
    <n v="579"/>
    <x v="280"/>
    <x v="8"/>
    <x v="12"/>
    <x v="8"/>
    <x v="1"/>
    <x v="1"/>
    <n v="2.5802"/>
    <n v="250"/>
    <n v="645.05000000000007"/>
  </r>
  <r>
    <n v="580"/>
    <x v="280"/>
    <x v="8"/>
    <x v="12"/>
    <x v="8"/>
    <x v="1"/>
    <x v="0"/>
    <n v="4.2560000000000002"/>
    <n v="270"/>
    <n v="1149.1200000000001"/>
  </r>
  <r>
    <n v="581"/>
    <x v="280"/>
    <x v="3"/>
    <x v="4"/>
    <x v="3"/>
    <x v="1"/>
    <x v="1"/>
    <n v="0.75366666666666671"/>
    <n v="250"/>
    <n v="188.41666666666669"/>
  </r>
  <r>
    <n v="582"/>
    <x v="281"/>
    <x v="0"/>
    <x v="0"/>
    <x v="0"/>
    <x v="0"/>
    <x v="1"/>
    <n v="5.2003000000000004"/>
    <n v="250"/>
    <n v="1300.075"/>
  </r>
  <r>
    <n v="583"/>
    <x v="281"/>
    <x v="3"/>
    <x v="4"/>
    <x v="3"/>
    <x v="1"/>
    <x v="4"/>
    <n v="2.1723333333333339"/>
    <n v="140"/>
    <n v="304.12666666666672"/>
  </r>
  <r>
    <n v="584"/>
    <x v="282"/>
    <x v="1"/>
    <x v="2"/>
    <x v="1"/>
    <x v="0"/>
    <x v="3"/>
    <n v="1.9551000000000001"/>
    <n v="180"/>
    <n v="351.91800000000001"/>
  </r>
  <r>
    <n v="585"/>
    <x v="282"/>
    <x v="1"/>
    <x v="2"/>
    <x v="1"/>
    <x v="0"/>
    <x v="3"/>
    <n v="7.2884000000000011"/>
    <n v="180"/>
    <n v="1311.9120000000003"/>
  </r>
  <r>
    <n v="586"/>
    <x v="283"/>
    <x v="10"/>
    <x v="16"/>
    <x v="10"/>
    <x v="2"/>
    <x v="8"/>
    <n v="2.1280000000000001"/>
    <n v="170"/>
    <n v="361.76"/>
  </r>
  <r>
    <n v="587"/>
    <x v="283"/>
    <x v="2"/>
    <x v="15"/>
    <x v="2"/>
    <x v="0"/>
    <x v="3"/>
    <n v="6.6765999999999996"/>
    <n v="180"/>
    <n v="1201.788"/>
  </r>
  <r>
    <n v="588"/>
    <x v="283"/>
    <x v="4"/>
    <x v="5"/>
    <x v="4"/>
    <x v="1"/>
    <x v="3"/>
    <n v="3.5555333333333339"/>
    <n v="180"/>
    <n v="639.99600000000009"/>
  </r>
  <r>
    <n v="589"/>
    <x v="284"/>
    <x v="4"/>
    <x v="5"/>
    <x v="4"/>
    <x v="1"/>
    <x v="8"/>
    <n v="1.7910666666666668"/>
    <n v="170"/>
    <n v="304.48133333333334"/>
  </r>
  <r>
    <n v="590"/>
    <x v="284"/>
    <x v="5"/>
    <x v="10"/>
    <x v="5"/>
    <x v="2"/>
    <x v="2"/>
    <n v="6.4904000000000011"/>
    <n v="60"/>
    <n v="389.42400000000009"/>
  </r>
  <r>
    <n v="591"/>
    <x v="285"/>
    <x v="4"/>
    <x v="5"/>
    <x v="4"/>
    <x v="1"/>
    <x v="8"/>
    <n v="6.4726666666666661"/>
    <n v="170"/>
    <n v="1100.3533333333332"/>
  </r>
  <r>
    <n v="592"/>
    <x v="285"/>
    <x v="8"/>
    <x v="12"/>
    <x v="8"/>
    <x v="1"/>
    <x v="8"/>
    <n v="4.3092000000000006"/>
    <n v="170"/>
    <n v="732.56400000000008"/>
  </r>
  <r>
    <n v="593"/>
    <x v="285"/>
    <x v="0"/>
    <x v="0"/>
    <x v="0"/>
    <x v="0"/>
    <x v="3"/>
    <n v="9.4829000000000008"/>
    <n v="180"/>
    <n v="1706.922"/>
  </r>
  <r>
    <n v="594"/>
    <x v="286"/>
    <x v="2"/>
    <x v="3"/>
    <x v="2"/>
    <x v="0"/>
    <x v="2"/>
    <n v="5.1471"/>
    <n v="60"/>
    <n v="308.82600000000002"/>
  </r>
  <r>
    <n v="595"/>
    <x v="286"/>
    <x v="2"/>
    <x v="3"/>
    <x v="2"/>
    <x v="0"/>
    <x v="8"/>
    <n v="6.3574000000000019"/>
    <n v="270"/>
    <n v="1716.4980000000005"/>
  </r>
  <r>
    <n v="596"/>
    <x v="286"/>
    <x v="3"/>
    <x v="4"/>
    <x v="3"/>
    <x v="1"/>
    <x v="1"/>
    <n v="4.220533333333333"/>
    <n v="250"/>
    <n v="1055.1333333333332"/>
  </r>
  <r>
    <n v="597"/>
    <x v="287"/>
    <x v="7"/>
    <x v="11"/>
    <x v="7"/>
    <x v="1"/>
    <x v="4"/>
    <n v="2.2166666666666668"/>
    <n v="140"/>
    <n v="310.33333333333337"/>
  </r>
  <r>
    <n v="598"/>
    <x v="288"/>
    <x v="10"/>
    <x v="16"/>
    <x v="10"/>
    <x v="2"/>
    <x v="8"/>
    <n v="4.8057333333333334"/>
    <n v="170"/>
    <n v="816.97466666666674"/>
  </r>
  <r>
    <n v="599"/>
    <x v="288"/>
    <x v="1"/>
    <x v="2"/>
    <x v="1"/>
    <x v="0"/>
    <x v="1"/>
    <n v="7.0889000000000006"/>
    <n v="250"/>
    <n v="1772.2250000000001"/>
  </r>
  <r>
    <n v="600"/>
    <x v="289"/>
    <x v="0"/>
    <x v="0"/>
    <x v="0"/>
    <x v="0"/>
    <x v="8"/>
    <n v="6.6234000000000011"/>
    <n v="270"/>
    <n v="1788.3180000000002"/>
  </r>
  <r>
    <n v="601"/>
    <x v="290"/>
    <x v="0"/>
    <x v="0"/>
    <x v="0"/>
    <x v="0"/>
    <x v="2"/>
    <n v="2.0748000000000002"/>
    <n v="60"/>
    <n v="124.48800000000001"/>
  </r>
  <r>
    <n v="602"/>
    <x v="290"/>
    <x v="6"/>
    <x v="7"/>
    <x v="6"/>
    <x v="2"/>
    <x v="2"/>
    <n v="3.5821333333333336"/>
    <n v="60"/>
    <n v="214.92800000000003"/>
  </r>
  <r>
    <n v="603"/>
    <x v="291"/>
    <x v="0"/>
    <x v="8"/>
    <x v="0"/>
    <x v="0"/>
    <x v="2"/>
    <n v="7.4879000000000007"/>
    <n v="60"/>
    <n v="449.27400000000006"/>
  </r>
  <r>
    <n v="604"/>
    <x v="291"/>
    <x v="1"/>
    <x v="9"/>
    <x v="1"/>
    <x v="0"/>
    <x v="4"/>
    <n v="6.8628000000000009"/>
    <n v="140"/>
    <n v="960.79200000000014"/>
  </r>
  <r>
    <n v="605"/>
    <x v="292"/>
    <x v="1"/>
    <x v="9"/>
    <x v="1"/>
    <x v="0"/>
    <x v="4"/>
    <n v="0.78469999999999995"/>
    <n v="140"/>
    <n v="109.85799999999999"/>
  </r>
  <r>
    <n v="606"/>
    <x v="293"/>
    <x v="6"/>
    <x v="13"/>
    <x v="6"/>
    <x v="2"/>
    <x v="2"/>
    <n v="3.2984000000000004"/>
    <n v="60"/>
    <n v="197.90400000000002"/>
  </r>
  <r>
    <n v="607"/>
    <x v="294"/>
    <x v="0"/>
    <x v="0"/>
    <x v="0"/>
    <x v="0"/>
    <x v="8"/>
    <n v="7.5011999999999999"/>
    <n v="170"/>
    <n v="1275.204"/>
  </r>
  <r>
    <n v="608"/>
    <x v="295"/>
    <x v="4"/>
    <x v="5"/>
    <x v="4"/>
    <x v="1"/>
    <x v="4"/>
    <n v="2.3673999999999999"/>
    <n v="140"/>
    <n v="331.43599999999998"/>
  </r>
  <r>
    <n v="609"/>
    <x v="295"/>
    <x v="6"/>
    <x v="7"/>
    <x v="6"/>
    <x v="2"/>
    <x v="1"/>
    <n v="4.8589333333333338"/>
    <n v="250"/>
    <n v="1214.7333333333333"/>
  </r>
  <r>
    <n v="610"/>
    <x v="295"/>
    <x v="1"/>
    <x v="2"/>
    <x v="1"/>
    <x v="0"/>
    <x v="3"/>
    <n v="1.6492"/>
    <n v="180"/>
    <n v="296.85599999999999"/>
  </r>
  <r>
    <n v="611"/>
    <x v="296"/>
    <x v="8"/>
    <x v="12"/>
    <x v="8"/>
    <x v="1"/>
    <x v="0"/>
    <n v="4.8411999999999997"/>
    <n v="270"/>
    <n v="1307.124"/>
  </r>
  <r>
    <n v="612"/>
    <x v="296"/>
    <x v="5"/>
    <x v="10"/>
    <x v="5"/>
    <x v="2"/>
    <x v="2"/>
    <n v="5.0185333333333331"/>
    <n v="60"/>
    <n v="301.11199999999997"/>
  </r>
  <r>
    <n v="613"/>
    <x v="296"/>
    <x v="2"/>
    <x v="3"/>
    <x v="2"/>
    <x v="0"/>
    <x v="8"/>
    <n v="1.3034000000000001"/>
    <n v="170"/>
    <n v="221.57800000000003"/>
  </r>
  <r>
    <n v="614"/>
    <x v="297"/>
    <x v="3"/>
    <x v="4"/>
    <x v="3"/>
    <x v="1"/>
    <x v="4"/>
    <n v="4.7081999999999997"/>
    <n v="140"/>
    <n v="659.14799999999991"/>
  </r>
  <r>
    <n v="615"/>
    <x v="298"/>
    <x v="10"/>
    <x v="16"/>
    <x v="10"/>
    <x v="2"/>
    <x v="8"/>
    <n v="2.4738000000000002"/>
    <n v="170"/>
    <n v="420.54600000000005"/>
  </r>
  <r>
    <n v="616"/>
    <x v="298"/>
    <x v="5"/>
    <x v="6"/>
    <x v="5"/>
    <x v="2"/>
    <x v="2"/>
    <n v="6.2953333333333328"/>
    <n v="60"/>
    <n v="377.71999999999997"/>
  </r>
  <r>
    <n v="617"/>
    <x v="298"/>
    <x v="8"/>
    <x v="12"/>
    <x v="8"/>
    <x v="1"/>
    <x v="6"/>
    <n v="3.9368000000000003"/>
    <n v="370"/>
    <n v="1456.6160000000002"/>
  </r>
  <r>
    <n v="618"/>
    <x v="299"/>
    <x v="1"/>
    <x v="2"/>
    <x v="1"/>
    <x v="0"/>
    <x v="7"/>
    <n v="5.9450999999999992"/>
    <n v="350"/>
    <n v="2080.7849999999999"/>
  </r>
  <r>
    <n v="619"/>
    <x v="300"/>
    <x v="4"/>
    <x v="5"/>
    <x v="4"/>
    <x v="1"/>
    <x v="4"/>
    <n v="1.0906"/>
    <n v="140"/>
    <n v="152.684"/>
  </r>
  <r>
    <n v="620"/>
    <x v="301"/>
    <x v="8"/>
    <x v="12"/>
    <x v="8"/>
    <x v="1"/>
    <x v="2"/>
    <n v="4.0520666666666676"/>
    <n v="60"/>
    <n v="243.12400000000005"/>
  </r>
  <r>
    <n v="621"/>
    <x v="301"/>
    <x v="0"/>
    <x v="0"/>
    <x v="0"/>
    <x v="0"/>
    <x v="3"/>
    <n v="6.4771000000000001"/>
    <n v="180"/>
    <n v="1165.8779999999999"/>
  </r>
  <r>
    <n v="622"/>
    <x v="302"/>
    <x v="0"/>
    <x v="0"/>
    <x v="0"/>
    <x v="0"/>
    <x v="4"/>
    <n v="2.7796999999999996"/>
    <n v="140"/>
    <n v="389.15799999999996"/>
  </r>
  <r>
    <n v="623"/>
    <x v="302"/>
    <x v="3"/>
    <x v="4"/>
    <x v="3"/>
    <x v="1"/>
    <x v="5"/>
    <n v="6.3485333333333331"/>
    <n v="270"/>
    <n v="1714.104"/>
  </r>
  <r>
    <n v="624"/>
    <x v="303"/>
    <x v="10"/>
    <x v="16"/>
    <x v="10"/>
    <x v="2"/>
    <x v="5"/>
    <n v="5.0274000000000001"/>
    <n v="270"/>
    <n v="1357.3980000000001"/>
  </r>
  <r>
    <n v="625"/>
    <x v="303"/>
    <x v="0"/>
    <x v="1"/>
    <x v="0"/>
    <x v="0"/>
    <x v="1"/>
    <n v="7.5544000000000011"/>
    <n v="250"/>
    <n v="1888.6000000000004"/>
  </r>
  <r>
    <n v="626"/>
    <x v="304"/>
    <x v="3"/>
    <x v="4"/>
    <x v="3"/>
    <x v="1"/>
    <x v="0"/>
    <n v="0.71820000000000006"/>
    <n v="270"/>
    <n v="193.91400000000002"/>
  </r>
  <r>
    <n v="627"/>
    <x v="305"/>
    <x v="6"/>
    <x v="13"/>
    <x v="6"/>
    <x v="2"/>
    <x v="6"/>
    <n v="5.2224666666666657"/>
    <n v="370"/>
    <n v="1932.3126666666662"/>
  </r>
  <r>
    <n v="628"/>
    <x v="305"/>
    <x v="6"/>
    <x v="13"/>
    <x v="6"/>
    <x v="2"/>
    <x v="4"/>
    <n v="3.9722666666666675"/>
    <n v="140"/>
    <n v="556.11733333333348"/>
  </r>
  <r>
    <n v="629"/>
    <x v="305"/>
    <x v="2"/>
    <x v="3"/>
    <x v="2"/>
    <x v="0"/>
    <x v="0"/>
    <n v="9.8021000000000011"/>
    <n v="270"/>
    <n v="2646.5670000000005"/>
  </r>
  <r>
    <n v="630"/>
    <x v="306"/>
    <x v="10"/>
    <x v="16"/>
    <x v="10"/>
    <x v="2"/>
    <x v="8"/>
    <n v="1.8886000000000003"/>
    <n v="170"/>
    <n v="321.06200000000007"/>
  </r>
  <r>
    <n v="631"/>
    <x v="306"/>
    <x v="9"/>
    <x v="14"/>
    <x v="9"/>
    <x v="3"/>
    <x v="3"/>
    <n v="8.5253000000000014"/>
    <n v="180"/>
    <n v="1534.5540000000003"/>
  </r>
  <r>
    <n v="632"/>
    <x v="307"/>
    <x v="3"/>
    <x v="4"/>
    <x v="3"/>
    <x v="1"/>
    <x v="3"/>
    <n v="2.3408000000000002"/>
    <n v="180"/>
    <n v="421.34400000000005"/>
  </r>
  <r>
    <n v="633"/>
    <x v="308"/>
    <x v="10"/>
    <x v="16"/>
    <x v="10"/>
    <x v="2"/>
    <x v="6"/>
    <n v="3.9545333333333335"/>
    <n v="370"/>
    <n v="1463.1773333333333"/>
  </r>
  <r>
    <n v="634"/>
    <x v="309"/>
    <x v="6"/>
    <x v="13"/>
    <x v="6"/>
    <x v="2"/>
    <x v="0"/>
    <n v="4.5397333333333334"/>
    <n v="270"/>
    <n v="1225.7280000000001"/>
  </r>
  <r>
    <n v="635"/>
    <x v="309"/>
    <x v="1"/>
    <x v="9"/>
    <x v="1"/>
    <x v="0"/>
    <x v="1"/>
    <n v="6.2377000000000011"/>
    <n v="250"/>
    <n v="1559.4250000000002"/>
  </r>
  <r>
    <n v="636"/>
    <x v="310"/>
    <x v="6"/>
    <x v="7"/>
    <x v="6"/>
    <x v="2"/>
    <x v="0"/>
    <n v="2.3142"/>
    <n v="270"/>
    <n v="624.83400000000006"/>
  </r>
  <r>
    <n v="637"/>
    <x v="311"/>
    <x v="5"/>
    <x v="6"/>
    <x v="5"/>
    <x v="2"/>
    <x v="8"/>
    <n v="2.14"/>
    <n v="170"/>
    <n v="36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984E9-77F6-4F9C-BD8E-324101E0E1F0}" name="TablaDinámica2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 rowHeaderCaption="Estado-Región">
  <location ref="A3:B8" firstHeaderRow="1" firstDataRow="1" firstDataCol="1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numFmtId="165" showAll="0"/>
    <pivotField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Gasto Total" fld="9" baseField="5" baseItem="0" numFmtId="166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C6FC5-067A-499D-A259-2928F3EC57C1}" name="TablaDinámica1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 rowHeaderCaption="Producto">
  <location ref="A3:B13" firstHeaderRow="1" firstDataRow="1" firstDataCol="1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axis="axisRow"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numFmtId="165" showAll="0"/>
    <pivotField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Gasto Total" fld="9" baseField="6" baseItem="0" numFmtId="166"/>
  </dataFields>
  <formats count="2">
    <format dxfId="3">
      <pivotArea collapsedLevelsAreSubtotals="1" fieldPosition="0">
        <references count="1">
          <reference field="6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908BD-043E-458D-A916-3532C9F81F34}" name="TablaDinámica3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 rowHeaderCaption="Meses">
  <location ref="A3:B16" firstHeaderRow="1" firstDataRow="1" firstDataCol="1"/>
  <pivotFields count="12">
    <pivotField numFmtId="164" showAll="0"/>
    <pivotField axis="axisRow" numFmtId="14" showAll="0" countASubtotal="1">
      <items count="313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countA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dataField="1" numFmtId="165" showAll="0"/>
    <pivotField showAll="0"/>
    <pivotField numFmtId="2" showAll="0"/>
    <pivotField showAll="0" includeNewItemsInFilter="1" sumSubtotal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sum"/>
      </items>
    </pivotField>
    <pivotField axis="axisRow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Volumen [tn]" fld="7" baseField="11" baseItem="5" numFmtId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29B31-8215-4002-AB44-6F1B3B9BA1AA}" name="TablaDinámica1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1:B7" firstHeaderRow="1" firstDataRow="1" firstDataCol="1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 measureFilter="1">
      <items count="13">
        <item x="4"/>
        <item x="2"/>
        <item x="8"/>
        <item x="1"/>
        <item x="11"/>
        <item x="9"/>
        <item x="5"/>
        <item x="3"/>
        <item x="7"/>
        <item x="10"/>
        <item x="0"/>
        <item x="6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numFmtId="165" showAll="0"/>
    <pivotField showAll="0"/>
    <pivotField dataField="1"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3"/>
    </i>
    <i>
      <x v="6"/>
    </i>
    <i>
      <x v="7"/>
    </i>
    <i>
      <x v="10"/>
    </i>
    <i>
      <x v="11"/>
    </i>
    <i t="grand">
      <x/>
    </i>
  </rowItems>
  <colItems count="1">
    <i/>
  </colItems>
  <dataFields count="1">
    <dataField name="Suma de Gasto Total" fld="9" baseField="2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5D52E-31BA-48FD-AB8A-47141753C8EA}" name="TablaDinámica4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 rowHeaderCaption="Clientes">
  <location ref="A3:B9" firstHeaderRow="1" firstDataRow="1" firstDataCol="1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axis="axisRow" showAll="0" measureFilter="1">
      <items count="19">
        <item x="12"/>
        <item x="17"/>
        <item x="7"/>
        <item x="6"/>
        <item x="4"/>
        <item x="8"/>
        <item x="16"/>
        <item x="5"/>
        <item x="13"/>
        <item x="11"/>
        <item x="2"/>
        <item x="9"/>
        <item x="3"/>
        <item x="1"/>
        <item x="14"/>
        <item x="15"/>
        <item x="0"/>
        <item x="10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numFmtId="165" showAll="0"/>
    <pivotField showAll="0"/>
    <pivotField dataField="1"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4"/>
    </i>
    <i>
      <x v="6"/>
    </i>
    <i>
      <x v="16"/>
    </i>
    <i>
      <x v="17"/>
    </i>
    <i t="grand">
      <x/>
    </i>
  </rowItems>
  <colItems count="1">
    <i/>
  </colItems>
  <dataFields count="1">
    <dataField name="Suma de Gasto Total" fld="9" baseField="3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0087B-A8E3-4458-9E45-D447EC0FF80E}" name="TablaDinámica5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:B14" firstHeaderRow="1" firstDataRow="1" firstDataCol="1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axis="axisRow" showAll="0">
      <items count="13">
        <item x="9"/>
        <item x="10"/>
        <item x="4"/>
        <item x="11"/>
        <item x="6"/>
        <item x="5"/>
        <item x="3"/>
        <item x="1"/>
        <item x="7"/>
        <item x="2"/>
        <item x="0"/>
        <item x="8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dataField="1" numFmtId="165" showAll="0"/>
    <pivotField showAll="0"/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olumen [tn]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291AF-EA1A-4F55-8436-827B08D379FF}" name="TablaDinámica6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4:A5" firstHeaderRow="1" firstDataRow="1" firstDataCol="0"/>
  <pivotFields count="12">
    <pivotField numFmtId="164" showAll="0"/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10">
        <item x="0"/>
        <item x="6"/>
        <item x="3"/>
        <item x="8"/>
        <item x="5"/>
        <item x="2"/>
        <item x="1"/>
        <item x="7"/>
        <item x="4"/>
        <item t="default"/>
      </items>
    </pivotField>
    <pivotField dataField="1" numFmtId="165" showAll="0"/>
    <pivotField showAll="0"/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uma de Volumen [tn]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3370B0DF-DC2B-48AF-AEEB-E79530E5D64E}" sourceName="Región">
  <pivotTables>
    <pivotTable tabId="2" name="TablaDinámica1"/>
    <pivotTable tabId="5" name="TablaDinámica4"/>
    <pivotTable tabId="4" name="TablaDinámica3"/>
    <pivotTable tabId="7" name="TablaDinámica5"/>
    <pivotTable tabId="8" name="TablaDinámica6"/>
    <pivotTable tabId="10" name="TablaDinámica1"/>
    <pivotTable tabId="3" name="TablaDinámica2"/>
  </pivotTables>
  <data>
    <tabular pivotCacheId="454076155">
      <items count="4">
        <i x="2" s="1"/>
        <i x="3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46F8C51F-8191-4B3F-96C1-51DB5A5F87B3}" sourceName="Producto">
  <pivotTables>
    <pivotTable tabId="2" name="TablaDinámica1"/>
    <pivotTable tabId="5" name="TablaDinámica4"/>
    <pivotTable tabId="4" name="TablaDinámica3"/>
    <pivotTable tabId="7" name="TablaDinámica5"/>
    <pivotTable tabId="8" name="TablaDinámica6"/>
    <pivotTable tabId="10" name="TablaDinámica1"/>
    <pivotTable tabId="3" name="TablaDinámica2"/>
  </pivotTables>
  <data>
    <tabular pivotCacheId="454076155">
      <items count="9">
        <i x="0" s="1"/>
        <i x="6" s="1"/>
        <i x="3" s="1"/>
        <i x="8" s="1"/>
        <i x="5" s="1"/>
        <i x="2" s="1"/>
        <i x="1" s="1"/>
        <i x="7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6E5ECE35-F9A6-4710-8254-F921182E501D}" cache="SegmentaciónDeDatos_Región" caption="Región" columnCount="2" style="Estilo de segmentación de datos 2" rowHeight="241300"/>
  <slicer name="Producto" xr10:uid="{506A144F-72A4-41EB-A273-1CA214812064}" cache="SegmentaciónDeDatos_Producto" caption="Producto" style="Estilo de segmentación de dat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36A74-E151-4927-BCDB-EAAD9EF45BF6}" name="TablaDatos" displayName="TablaDatos" ref="A1:J638" totalsRowShown="0">
  <autoFilter ref="A1:J638" xr:uid="{2A3B67CB-31DF-4E2A-9686-7515845E9ACC}"/>
  <tableColumns count="10">
    <tableColumn id="1" xr3:uid="{0498AFD2-DEA9-447F-9B30-A31C65199571}" name="Nro. Operación" dataDxfId="7"/>
    <tableColumn id="2" xr3:uid="{A7FF5C4D-B1C0-457B-9820-5BABC78BE097}" name="Fecha Operación" dataDxfId="6"/>
    <tableColumn id="3" xr3:uid="{7DE8BB3F-42DE-4B1A-947F-856E23FC8E8C}" name="Vendedor"/>
    <tableColumn id="4" xr3:uid="{0BD08C11-23A2-47D5-BDC7-A66CC392D4FF}" name="Cliente"/>
    <tableColumn id="5" xr3:uid="{8627FF42-EE26-4DE1-BE8E-DE4D9CA4642C}" name="Estado"/>
    <tableColumn id="6" xr3:uid="{ADE95C56-8AF2-444E-B68A-327269385581}" name="Región"/>
    <tableColumn id="7" xr3:uid="{B939DCF2-C587-4FCD-885A-EF30EAEE412E}" name="Producto"/>
    <tableColumn id="8" xr3:uid="{5C33B1A2-B31C-4F22-8B7C-315F8F9F5962}" name="Volumen [tn]" dataDxfId="5"/>
    <tableColumn id="9" xr3:uid="{119826C9-E63E-424E-A57A-B67E0E083DFF}" name="Precio unitario [$/tn]"/>
    <tableColumn id="10" xr3:uid="{07EAE2FF-4D27-407B-B8A2-4ED3FF0FF80A}" name="Monto Total [$]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Operación" xr10:uid="{ED9C0C6F-7606-42BE-9516-93EF0F7FC852}" sourceName="Fecha Operación">
  <pivotTables>
    <pivotTable tabId="4" name="TablaDinámica3"/>
    <pivotTable tabId="5" name="TablaDinámica4"/>
    <pivotTable tabId="7" name="TablaDinámica5"/>
    <pivotTable tabId="8" name="TablaDinámica6"/>
    <pivotTable tabId="10" name="TablaDinámica1"/>
    <pivotTable tabId="2" name="TablaDinámica1"/>
    <pivotTable tabId="3" name="TablaDinámica2"/>
  </pivotTables>
  <state minimalRefreshVersion="6" lastRefreshVersion="6" pivotCacheId="454076155" filterType="unknown">
    <bounds startDate="2019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Operación" xr10:uid="{6655798E-074F-4158-8972-57724A1235A9}" cache="NativeTimeline_Fecha_Operación" caption="Fecha Operación" showSelectionLabel="0" showTimeLevel="0" showHorizontalScrollbar="0" level="2" selectionLevel="2" scrollPosition="2019-05-28T00:00:00" style="Editado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jpeg"/><Relationship Id="rId1" Type="http://schemas.openxmlformats.org/officeDocument/2006/relationships/drawing" Target="../drawings/drawing8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D0A6-00F5-4B7D-B15E-B058A01AD954}">
  <sheetPr codeName="Hoja9"/>
  <dimension ref="A1:J638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16.5703125" customWidth="1"/>
    <col min="2" max="2" width="17.85546875" customWidth="1"/>
    <col min="3" max="3" width="19.5703125" bestFit="1" customWidth="1"/>
    <col min="4" max="4" width="28" bestFit="1" customWidth="1"/>
    <col min="5" max="5" width="18.7109375" bestFit="1" customWidth="1"/>
    <col min="6" max="6" width="13" bestFit="1" customWidth="1"/>
    <col min="7" max="7" width="11.140625" customWidth="1"/>
    <col min="8" max="8" width="15" customWidth="1"/>
    <col min="9" max="9" width="21.7109375" customWidth="1"/>
    <col min="10" max="10" width="16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43467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0.62</v>
      </c>
      <c r="I2">
        <v>270</v>
      </c>
      <c r="J2" s="4">
        <v>167.4</v>
      </c>
    </row>
    <row r="3" spans="1:10" x14ac:dyDescent="0.25">
      <c r="A3" s="1">
        <v>2</v>
      </c>
      <c r="B3" s="2">
        <v>43467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s="3">
        <v>4.42</v>
      </c>
      <c r="I3">
        <v>250</v>
      </c>
      <c r="J3" s="4">
        <v>1105</v>
      </c>
    </row>
    <row r="4" spans="1:10" x14ac:dyDescent="0.25">
      <c r="A4" s="1">
        <v>3</v>
      </c>
      <c r="B4" s="2">
        <v>43467</v>
      </c>
      <c r="C4" t="s">
        <v>17</v>
      </c>
      <c r="D4" t="s">
        <v>18</v>
      </c>
      <c r="E4" t="s">
        <v>19</v>
      </c>
      <c r="F4" t="s">
        <v>13</v>
      </c>
      <c r="G4" t="s">
        <v>20</v>
      </c>
      <c r="H4" s="3">
        <v>6.83</v>
      </c>
      <c r="I4">
        <v>60</v>
      </c>
      <c r="J4" s="4">
        <v>409.8</v>
      </c>
    </row>
    <row r="5" spans="1:10" x14ac:dyDescent="0.25">
      <c r="A5" s="1">
        <v>4</v>
      </c>
      <c r="B5" s="2">
        <v>43468</v>
      </c>
      <c r="C5" t="s">
        <v>21</v>
      </c>
      <c r="D5" t="s">
        <v>22</v>
      </c>
      <c r="E5" t="s">
        <v>23</v>
      </c>
      <c r="F5" t="s">
        <v>13</v>
      </c>
      <c r="G5" t="s">
        <v>20</v>
      </c>
      <c r="H5" s="3">
        <v>3.41</v>
      </c>
      <c r="I5">
        <v>60</v>
      </c>
      <c r="J5" s="4">
        <v>204.60000000000002</v>
      </c>
    </row>
    <row r="6" spans="1:10" x14ac:dyDescent="0.25">
      <c r="A6" s="1">
        <v>5</v>
      </c>
      <c r="B6" s="2">
        <v>43468</v>
      </c>
      <c r="C6" t="s">
        <v>28</v>
      </c>
      <c r="D6" t="s">
        <v>29</v>
      </c>
      <c r="E6" t="s">
        <v>30</v>
      </c>
      <c r="F6" t="s">
        <v>31</v>
      </c>
      <c r="G6" t="s">
        <v>16</v>
      </c>
      <c r="H6" s="3">
        <v>2.62</v>
      </c>
      <c r="I6">
        <v>250</v>
      </c>
      <c r="J6" s="4">
        <v>655</v>
      </c>
    </row>
    <row r="7" spans="1:10" x14ac:dyDescent="0.25">
      <c r="A7" s="1">
        <v>6</v>
      </c>
      <c r="B7" s="2">
        <v>43469</v>
      </c>
      <c r="C7" t="s">
        <v>21</v>
      </c>
      <c r="D7" t="s">
        <v>22</v>
      </c>
      <c r="E7" t="s">
        <v>23</v>
      </c>
      <c r="F7" t="s">
        <v>13</v>
      </c>
      <c r="G7" t="s">
        <v>32</v>
      </c>
      <c r="H7" s="3">
        <v>0.78000000000000014</v>
      </c>
      <c r="I7">
        <v>180</v>
      </c>
      <c r="J7" s="4">
        <v>140.40000000000003</v>
      </c>
    </row>
    <row r="8" spans="1:10" x14ac:dyDescent="0.25">
      <c r="A8" s="1">
        <v>7</v>
      </c>
      <c r="B8" s="2">
        <v>43470</v>
      </c>
      <c r="C8" t="s">
        <v>17</v>
      </c>
      <c r="D8" t="s">
        <v>18</v>
      </c>
      <c r="E8" t="s">
        <v>19</v>
      </c>
      <c r="F8" t="s">
        <v>13</v>
      </c>
      <c r="G8" t="s">
        <v>37</v>
      </c>
      <c r="H8" s="3">
        <v>2.8999999999999995</v>
      </c>
      <c r="I8">
        <v>140</v>
      </c>
      <c r="J8" s="4">
        <v>405.99999999999994</v>
      </c>
    </row>
    <row r="9" spans="1:10" x14ac:dyDescent="0.25">
      <c r="A9" s="1">
        <v>8</v>
      </c>
      <c r="B9" s="2">
        <v>43470</v>
      </c>
      <c r="C9" t="s">
        <v>38</v>
      </c>
      <c r="D9" t="s">
        <v>39</v>
      </c>
      <c r="E9" t="s">
        <v>40</v>
      </c>
      <c r="F9" t="s">
        <v>31</v>
      </c>
      <c r="G9" t="s">
        <v>41</v>
      </c>
      <c r="H9" s="3">
        <v>3.2266666666666666</v>
      </c>
      <c r="I9">
        <v>270</v>
      </c>
      <c r="J9" s="4">
        <v>871.19999999999993</v>
      </c>
    </row>
    <row r="10" spans="1:10" x14ac:dyDescent="0.25">
      <c r="A10" s="1">
        <v>9</v>
      </c>
      <c r="B10" s="2">
        <v>43471</v>
      </c>
      <c r="C10" t="s">
        <v>17</v>
      </c>
      <c r="D10" t="s">
        <v>18</v>
      </c>
      <c r="E10" t="s">
        <v>19</v>
      </c>
      <c r="F10" t="s">
        <v>13</v>
      </c>
      <c r="G10" t="s">
        <v>32</v>
      </c>
      <c r="H10" s="3">
        <v>2.02</v>
      </c>
      <c r="I10">
        <v>180</v>
      </c>
      <c r="J10" s="4">
        <v>363.6</v>
      </c>
    </row>
    <row r="11" spans="1:10" x14ac:dyDescent="0.25">
      <c r="A11" s="1">
        <v>10</v>
      </c>
      <c r="B11" s="2">
        <v>43471</v>
      </c>
      <c r="C11" t="s">
        <v>10</v>
      </c>
      <c r="D11" t="s">
        <v>15</v>
      </c>
      <c r="E11" t="s">
        <v>12</v>
      </c>
      <c r="F11" t="s">
        <v>13</v>
      </c>
      <c r="G11" t="s">
        <v>32</v>
      </c>
      <c r="H11" s="3">
        <v>2.23</v>
      </c>
      <c r="I11">
        <v>180</v>
      </c>
      <c r="J11" s="4">
        <v>401.4</v>
      </c>
    </row>
    <row r="12" spans="1:10" x14ac:dyDescent="0.25">
      <c r="A12" s="1">
        <v>11</v>
      </c>
      <c r="B12" s="2">
        <v>43471</v>
      </c>
      <c r="C12" t="s">
        <v>46</v>
      </c>
      <c r="D12" t="s">
        <v>47</v>
      </c>
      <c r="E12" t="s">
        <v>48</v>
      </c>
      <c r="F12" t="s">
        <v>27</v>
      </c>
      <c r="G12" t="s">
        <v>20</v>
      </c>
      <c r="H12" s="3">
        <v>3.5066666666666668</v>
      </c>
      <c r="I12">
        <v>60</v>
      </c>
      <c r="J12" s="4">
        <v>210.4</v>
      </c>
    </row>
    <row r="13" spans="1:10" x14ac:dyDescent="0.25">
      <c r="A13" s="1">
        <v>12</v>
      </c>
      <c r="B13" s="2">
        <v>43472</v>
      </c>
      <c r="C13" t="s">
        <v>10</v>
      </c>
      <c r="D13" t="s">
        <v>11</v>
      </c>
      <c r="E13" t="s">
        <v>12</v>
      </c>
      <c r="F13" t="s">
        <v>13</v>
      </c>
      <c r="G13" t="s">
        <v>20</v>
      </c>
      <c r="H13" s="3">
        <v>0.69999999999999984</v>
      </c>
      <c r="I13">
        <v>60</v>
      </c>
      <c r="J13" s="4">
        <v>41.999999999999993</v>
      </c>
    </row>
    <row r="14" spans="1:10" x14ac:dyDescent="0.25">
      <c r="A14" s="1">
        <v>13</v>
      </c>
      <c r="B14" s="2">
        <v>43472</v>
      </c>
      <c r="C14" t="s">
        <v>21</v>
      </c>
      <c r="D14" t="s">
        <v>22</v>
      </c>
      <c r="E14" t="s">
        <v>23</v>
      </c>
      <c r="F14" t="s">
        <v>13</v>
      </c>
      <c r="G14" t="s">
        <v>49</v>
      </c>
      <c r="H14" s="3">
        <v>4.3600000000000003</v>
      </c>
      <c r="I14">
        <v>370</v>
      </c>
      <c r="J14" s="4">
        <v>1613.2</v>
      </c>
    </row>
    <row r="15" spans="1:10" x14ac:dyDescent="0.25">
      <c r="A15" s="1">
        <v>14</v>
      </c>
      <c r="B15" s="2">
        <v>43473</v>
      </c>
      <c r="C15" t="s">
        <v>51</v>
      </c>
      <c r="D15" t="s">
        <v>52</v>
      </c>
      <c r="E15" t="s">
        <v>53</v>
      </c>
      <c r="F15" t="s">
        <v>27</v>
      </c>
      <c r="G15" t="s">
        <v>37</v>
      </c>
      <c r="H15" s="3">
        <v>1.0066666666666666</v>
      </c>
      <c r="I15">
        <v>140</v>
      </c>
      <c r="J15" s="4">
        <v>140.93333333333334</v>
      </c>
    </row>
    <row r="16" spans="1:10" x14ac:dyDescent="0.25">
      <c r="A16" s="1">
        <v>15</v>
      </c>
      <c r="B16" s="2">
        <v>43473</v>
      </c>
      <c r="C16" t="s">
        <v>28</v>
      </c>
      <c r="D16" t="s">
        <v>29</v>
      </c>
      <c r="E16" t="s">
        <v>30</v>
      </c>
      <c r="F16" t="s">
        <v>31</v>
      </c>
      <c r="G16" t="s">
        <v>37</v>
      </c>
      <c r="H16" s="3">
        <v>1.9800000000000002</v>
      </c>
      <c r="I16">
        <v>140</v>
      </c>
      <c r="J16" s="4">
        <v>277.20000000000005</v>
      </c>
    </row>
    <row r="17" spans="1:10" x14ac:dyDescent="0.25">
      <c r="A17" s="1">
        <v>16</v>
      </c>
      <c r="B17" s="2">
        <v>43474</v>
      </c>
      <c r="C17" t="s">
        <v>10</v>
      </c>
      <c r="D17" t="s">
        <v>15</v>
      </c>
      <c r="E17" t="s">
        <v>12</v>
      </c>
      <c r="F17" t="s">
        <v>13</v>
      </c>
      <c r="G17" t="s">
        <v>32</v>
      </c>
      <c r="H17" s="3">
        <v>0.97</v>
      </c>
      <c r="I17">
        <v>180</v>
      </c>
      <c r="J17" s="4">
        <v>174.6</v>
      </c>
    </row>
    <row r="18" spans="1:10" x14ac:dyDescent="0.25">
      <c r="A18" s="1">
        <v>17</v>
      </c>
      <c r="B18" s="2">
        <v>43474</v>
      </c>
      <c r="C18" t="s">
        <v>28</v>
      </c>
      <c r="D18" t="s">
        <v>29</v>
      </c>
      <c r="E18" t="s">
        <v>30</v>
      </c>
      <c r="F18" t="s">
        <v>31</v>
      </c>
      <c r="G18" t="s">
        <v>16</v>
      </c>
      <c r="H18" s="3">
        <v>2.7533333333333334</v>
      </c>
      <c r="I18">
        <v>250</v>
      </c>
      <c r="J18" s="4">
        <v>688.33333333333337</v>
      </c>
    </row>
    <row r="19" spans="1:10" x14ac:dyDescent="0.25">
      <c r="A19" s="1">
        <v>18</v>
      </c>
      <c r="B19" s="2">
        <v>43475</v>
      </c>
      <c r="C19" t="s">
        <v>10</v>
      </c>
      <c r="D19" t="s">
        <v>54</v>
      </c>
      <c r="E19" t="s">
        <v>12</v>
      </c>
      <c r="F19" t="s">
        <v>13</v>
      </c>
      <c r="G19" t="s">
        <v>55</v>
      </c>
      <c r="H19" s="3">
        <v>4.51</v>
      </c>
      <c r="I19">
        <v>350</v>
      </c>
      <c r="J19" s="4">
        <v>1578.5</v>
      </c>
    </row>
    <row r="20" spans="1:10" x14ac:dyDescent="0.25">
      <c r="A20" s="1">
        <v>19</v>
      </c>
      <c r="B20" s="2">
        <v>43476</v>
      </c>
      <c r="C20" t="s">
        <v>10</v>
      </c>
      <c r="D20" t="s">
        <v>11</v>
      </c>
      <c r="E20" t="s">
        <v>12</v>
      </c>
      <c r="F20" t="s">
        <v>13</v>
      </c>
      <c r="G20" t="s">
        <v>49</v>
      </c>
      <c r="H20" s="3">
        <v>0.5</v>
      </c>
      <c r="I20">
        <v>370</v>
      </c>
      <c r="J20" s="4">
        <v>185</v>
      </c>
    </row>
    <row r="21" spans="1:10" x14ac:dyDescent="0.25">
      <c r="A21" s="1">
        <v>20</v>
      </c>
      <c r="B21" s="2">
        <v>43476</v>
      </c>
      <c r="C21" t="s">
        <v>46</v>
      </c>
      <c r="D21" t="s">
        <v>47</v>
      </c>
      <c r="E21" t="s">
        <v>48</v>
      </c>
      <c r="F21" t="s">
        <v>27</v>
      </c>
      <c r="G21" t="s">
        <v>20</v>
      </c>
      <c r="H21" s="3">
        <v>2.66</v>
      </c>
      <c r="I21">
        <v>60</v>
      </c>
      <c r="J21" s="4">
        <v>159.60000000000002</v>
      </c>
    </row>
    <row r="22" spans="1:10" x14ac:dyDescent="0.25">
      <c r="A22" s="1">
        <v>21</v>
      </c>
      <c r="B22" s="2">
        <v>43476</v>
      </c>
      <c r="C22" t="s">
        <v>10</v>
      </c>
      <c r="D22" t="s">
        <v>15</v>
      </c>
      <c r="E22" t="s">
        <v>12</v>
      </c>
      <c r="F22" t="s">
        <v>13</v>
      </c>
      <c r="G22" t="s">
        <v>20</v>
      </c>
      <c r="H22" s="3">
        <v>5.2</v>
      </c>
      <c r="I22">
        <v>60</v>
      </c>
      <c r="J22" s="4">
        <v>312</v>
      </c>
    </row>
    <row r="23" spans="1:10" x14ac:dyDescent="0.25">
      <c r="A23" s="1">
        <v>22</v>
      </c>
      <c r="B23" s="2">
        <v>43476</v>
      </c>
      <c r="C23" t="s">
        <v>17</v>
      </c>
      <c r="D23" t="s">
        <v>58</v>
      </c>
      <c r="E23" t="s">
        <v>19</v>
      </c>
      <c r="F23" t="s">
        <v>13</v>
      </c>
      <c r="G23" t="s">
        <v>37</v>
      </c>
      <c r="H23" s="3">
        <v>6.2000000000000011</v>
      </c>
      <c r="I23">
        <v>140</v>
      </c>
      <c r="J23" s="4">
        <v>868.00000000000011</v>
      </c>
    </row>
    <row r="24" spans="1:10" x14ac:dyDescent="0.25">
      <c r="A24" s="1">
        <v>23</v>
      </c>
      <c r="B24" s="2">
        <v>43477</v>
      </c>
      <c r="C24" t="s">
        <v>46</v>
      </c>
      <c r="D24" t="s">
        <v>56</v>
      </c>
      <c r="E24" t="s">
        <v>48</v>
      </c>
      <c r="F24" t="s">
        <v>27</v>
      </c>
      <c r="G24" t="s">
        <v>55</v>
      </c>
      <c r="H24" s="3">
        <v>4.253333333333333</v>
      </c>
      <c r="I24">
        <v>350</v>
      </c>
      <c r="J24" s="4">
        <v>1488.6666666666665</v>
      </c>
    </row>
    <row r="25" spans="1:10" x14ac:dyDescent="0.25">
      <c r="A25" s="1">
        <v>24</v>
      </c>
      <c r="B25" s="2">
        <v>43477</v>
      </c>
      <c r="C25" t="s">
        <v>17</v>
      </c>
      <c r="D25" t="s">
        <v>58</v>
      </c>
      <c r="E25" t="s">
        <v>19</v>
      </c>
      <c r="F25" t="s">
        <v>13</v>
      </c>
      <c r="G25" t="s">
        <v>20</v>
      </c>
      <c r="H25" s="3">
        <v>0.70999999999999985</v>
      </c>
      <c r="I25">
        <v>60</v>
      </c>
      <c r="J25" s="4">
        <v>42.599999999999994</v>
      </c>
    </row>
    <row r="26" spans="1:10" x14ac:dyDescent="0.25">
      <c r="A26" s="1">
        <v>25</v>
      </c>
      <c r="B26" s="2">
        <v>43477</v>
      </c>
      <c r="C26" t="s">
        <v>10</v>
      </c>
      <c r="D26" t="s">
        <v>15</v>
      </c>
      <c r="E26" t="s">
        <v>12</v>
      </c>
      <c r="F26" t="s">
        <v>13</v>
      </c>
      <c r="G26" t="s">
        <v>16</v>
      </c>
      <c r="H26" s="3">
        <v>0.89</v>
      </c>
      <c r="I26">
        <v>250</v>
      </c>
      <c r="J26" s="4">
        <v>222.5</v>
      </c>
    </row>
    <row r="27" spans="1:10" x14ac:dyDescent="0.25">
      <c r="A27" s="1">
        <v>26</v>
      </c>
      <c r="B27" s="2">
        <v>43478</v>
      </c>
      <c r="C27" t="s">
        <v>51</v>
      </c>
      <c r="D27" t="s">
        <v>52</v>
      </c>
      <c r="E27" t="s">
        <v>53</v>
      </c>
      <c r="F27" t="s">
        <v>27</v>
      </c>
      <c r="G27" t="s">
        <v>41</v>
      </c>
      <c r="H27" s="3">
        <v>1.6600000000000004</v>
      </c>
      <c r="I27">
        <v>270</v>
      </c>
      <c r="J27" s="4">
        <v>448.2000000000001</v>
      </c>
    </row>
    <row r="28" spans="1:10" x14ac:dyDescent="0.25">
      <c r="A28" s="1">
        <v>27</v>
      </c>
      <c r="B28" s="2">
        <v>43479</v>
      </c>
      <c r="C28" t="s">
        <v>51</v>
      </c>
      <c r="D28" t="s">
        <v>52</v>
      </c>
      <c r="E28" t="s">
        <v>53</v>
      </c>
      <c r="F28" t="s">
        <v>27</v>
      </c>
      <c r="G28" t="s">
        <v>37</v>
      </c>
      <c r="H28" s="3">
        <v>3.58</v>
      </c>
      <c r="I28">
        <v>140</v>
      </c>
      <c r="J28" s="4">
        <v>501.2</v>
      </c>
    </row>
    <row r="29" spans="1:10" x14ac:dyDescent="0.25">
      <c r="A29" s="1">
        <v>28</v>
      </c>
      <c r="B29" s="2">
        <v>43480</v>
      </c>
      <c r="C29" t="s">
        <v>33</v>
      </c>
      <c r="D29" t="s">
        <v>34</v>
      </c>
      <c r="E29" t="s">
        <v>35</v>
      </c>
      <c r="F29" t="s">
        <v>31</v>
      </c>
      <c r="G29" t="s">
        <v>20</v>
      </c>
      <c r="H29" s="3">
        <v>3.0466666666666669</v>
      </c>
      <c r="I29">
        <v>60</v>
      </c>
      <c r="J29" s="4">
        <v>182.8</v>
      </c>
    </row>
    <row r="30" spans="1:10" x14ac:dyDescent="0.25">
      <c r="A30" s="1">
        <v>29</v>
      </c>
      <c r="B30" s="2">
        <v>43480</v>
      </c>
      <c r="C30" t="s">
        <v>21</v>
      </c>
      <c r="D30" t="s">
        <v>22</v>
      </c>
      <c r="E30" t="s">
        <v>23</v>
      </c>
      <c r="F30" t="s">
        <v>13</v>
      </c>
      <c r="G30" t="s">
        <v>36</v>
      </c>
      <c r="H30" s="3">
        <v>0.68</v>
      </c>
      <c r="I30">
        <v>170</v>
      </c>
      <c r="J30" s="4">
        <v>115.60000000000001</v>
      </c>
    </row>
    <row r="31" spans="1:10" x14ac:dyDescent="0.25">
      <c r="A31" s="1">
        <v>30</v>
      </c>
      <c r="B31" s="2">
        <v>43480</v>
      </c>
      <c r="C31" t="s">
        <v>28</v>
      </c>
      <c r="D31" t="s">
        <v>29</v>
      </c>
      <c r="E31" t="s">
        <v>30</v>
      </c>
      <c r="F31" t="s">
        <v>31</v>
      </c>
      <c r="G31" t="s">
        <v>55</v>
      </c>
      <c r="H31" s="3">
        <v>2.4866666666666668</v>
      </c>
      <c r="I31">
        <v>350</v>
      </c>
      <c r="J31" s="4">
        <v>870.33333333333337</v>
      </c>
    </row>
    <row r="32" spans="1:10" x14ac:dyDescent="0.25">
      <c r="A32" s="1">
        <v>31</v>
      </c>
      <c r="B32" s="2">
        <v>43481</v>
      </c>
      <c r="C32" t="s">
        <v>28</v>
      </c>
      <c r="D32" t="s">
        <v>29</v>
      </c>
      <c r="E32" t="s">
        <v>30</v>
      </c>
      <c r="F32" t="s">
        <v>31</v>
      </c>
      <c r="G32" t="s">
        <v>14</v>
      </c>
      <c r="H32" s="3">
        <v>3.9133333333333336</v>
      </c>
      <c r="I32">
        <v>270</v>
      </c>
      <c r="J32" s="4">
        <v>1056.6000000000001</v>
      </c>
    </row>
    <row r="33" spans="1:10" x14ac:dyDescent="0.25">
      <c r="A33" s="1">
        <v>32</v>
      </c>
      <c r="B33" s="2">
        <v>43482</v>
      </c>
      <c r="C33" t="s">
        <v>51</v>
      </c>
      <c r="D33" t="s">
        <v>52</v>
      </c>
      <c r="E33" t="s">
        <v>53</v>
      </c>
      <c r="F33" t="s">
        <v>27</v>
      </c>
      <c r="G33" t="s">
        <v>49</v>
      </c>
      <c r="H33" s="3">
        <v>3.3466666666666667</v>
      </c>
      <c r="I33">
        <v>370</v>
      </c>
      <c r="J33" s="4">
        <v>1238.2666666666667</v>
      </c>
    </row>
    <row r="34" spans="1:10" x14ac:dyDescent="0.25">
      <c r="A34" s="1">
        <v>33</v>
      </c>
      <c r="B34" s="2">
        <v>43482</v>
      </c>
      <c r="C34" t="s">
        <v>46</v>
      </c>
      <c r="D34" t="s">
        <v>47</v>
      </c>
      <c r="E34" t="s">
        <v>48</v>
      </c>
      <c r="F34" t="s">
        <v>27</v>
      </c>
      <c r="G34" t="s">
        <v>32</v>
      </c>
      <c r="H34" s="3">
        <v>4.333333333333333</v>
      </c>
      <c r="I34">
        <v>180</v>
      </c>
      <c r="J34" s="4">
        <v>780</v>
      </c>
    </row>
    <row r="35" spans="1:10" x14ac:dyDescent="0.25">
      <c r="A35" s="1">
        <v>34</v>
      </c>
      <c r="B35" s="2">
        <v>43482</v>
      </c>
      <c r="C35" t="s">
        <v>28</v>
      </c>
      <c r="D35" t="s">
        <v>29</v>
      </c>
      <c r="E35" t="s">
        <v>30</v>
      </c>
      <c r="F35" t="s">
        <v>31</v>
      </c>
      <c r="G35" t="s">
        <v>20</v>
      </c>
      <c r="H35" s="3">
        <v>2.52</v>
      </c>
      <c r="I35">
        <v>60</v>
      </c>
      <c r="J35" s="4">
        <v>151.19999999999999</v>
      </c>
    </row>
    <row r="36" spans="1:10" x14ac:dyDescent="0.25">
      <c r="A36" s="1">
        <v>35</v>
      </c>
      <c r="B36" s="2">
        <v>43483</v>
      </c>
      <c r="C36" t="s">
        <v>59</v>
      </c>
      <c r="D36" t="s">
        <v>60</v>
      </c>
      <c r="E36" t="s">
        <v>61</v>
      </c>
      <c r="F36" t="s">
        <v>31</v>
      </c>
      <c r="G36" t="s">
        <v>32</v>
      </c>
      <c r="H36" s="3">
        <v>4.8933333333333335</v>
      </c>
      <c r="I36">
        <v>180</v>
      </c>
      <c r="J36" s="4">
        <v>880.80000000000007</v>
      </c>
    </row>
    <row r="37" spans="1:10" x14ac:dyDescent="0.25">
      <c r="A37" s="1">
        <v>36</v>
      </c>
      <c r="B37" s="2">
        <v>43483</v>
      </c>
      <c r="C37" t="s">
        <v>51</v>
      </c>
      <c r="D37" t="s">
        <v>57</v>
      </c>
      <c r="E37" t="s">
        <v>53</v>
      </c>
      <c r="F37" t="s">
        <v>27</v>
      </c>
      <c r="G37" t="s">
        <v>20</v>
      </c>
      <c r="H37" s="3">
        <v>0.55999999999999994</v>
      </c>
      <c r="I37">
        <v>60</v>
      </c>
      <c r="J37" s="4">
        <v>33.599999999999994</v>
      </c>
    </row>
    <row r="38" spans="1:10" x14ac:dyDescent="0.25">
      <c r="A38" s="1">
        <v>37</v>
      </c>
      <c r="B38" s="2">
        <v>43484</v>
      </c>
      <c r="C38" t="s">
        <v>28</v>
      </c>
      <c r="D38" t="s">
        <v>29</v>
      </c>
      <c r="E38" t="s">
        <v>30</v>
      </c>
      <c r="F38" t="s">
        <v>31</v>
      </c>
      <c r="G38" t="s">
        <v>49</v>
      </c>
      <c r="H38" s="3">
        <v>1.2466666666666668</v>
      </c>
      <c r="I38">
        <v>370</v>
      </c>
      <c r="J38" s="4">
        <v>461.26666666666671</v>
      </c>
    </row>
    <row r="39" spans="1:10" x14ac:dyDescent="0.25">
      <c r="A39" s="1">
        <v>38</v>
      </c>
      <c r="B39" s="2">
        <v>43484</v>
      </c>
      <c r="C39" t="s">
        <v>28</v>
      </c>
      <c r="D39" t="s">
        <v>29</v>
      </c>
      <c r="E39" t="s">
        <v>30</v>
      </c>
      <c r="F39" t="s">
        <v>31</v>
      </c>
      <c r="G39" t="s">
        <v>20</v>
      </c>
      <c r="H39" s="3">
        <v>1</v>
      </c>
      <c r="I39">
        <v>60</v>
      </c>
      <c r="J39" s="4">
        <v>60</v>
      </c>
    </row>
    <row r="40" spans="1:10" x14ac:dyDescent="0.25">
      <c r="A40" s="1">
        <v>39</v>
      </c>
      <c r="B40" s="2">
        <v>43485</v>
      </c>
      <c r="C40" t="s">
        <v>42</v>
      </c>
      <c r="D40" t="s">
        <v>43</v>
      </c>
      <c r="E40" t="s">
        <v>44</v>
      </c>
      <c r="F40" t="s">
        <v>45</v>
      </c>
      <c r="G40" t="s">
        <v>36</v>
      </c>
      <c r="H40" s="3">
        <v>0.95</v>
      </c>
      <c r="I40">
        <v>170</v>
      </c>
      <c r="J40" s="4">
        <v>161.5</v>
      </c>
    </row>
    <row r="41" spans="1:10" x14ac:dyDescent="0.25">
      <c r="A41" s="1">
        <v>40</v>
      </c>
      <c r="B41" s="2">
        <v>43485</v>
      </c>
      <c r="C41" t="s">
        <v>59</v>
      </c>
      <c r="D41" t="s">
        <v>60</v>
      </c>
      <c r="E41" t="s">
        <v>61</v>
      </c>
      <c r="F41" t="s">
        <v>31</v>
      </c>
      <c r="G41" t="s">
        <v>49</v>
      </c>
      <c r="H41" s="3">
        <v>2.9066666666666667</v>
      </c>
      <c r="I41">
        <v>370</v>
      </c>
      <c r="J41" s="4">
        <v>1075.4666666666667</v>
      </c>
    </row>
    <row r="42" spans="1:10" x14ac:dyDescent="0.25">
      <c r="A42" s="1">
        <v>41</v>
      </c>
      <c r="B42" s="2">
        <v>43485</v>
      </c>
      <c r="C42" t="s">
        <v>21</v>
      </c>
      <c r="D42" t="s">
        <v>50</v>
      </c>
      <c r="E42" t="s">
        <v>23</v>
      </c>
      <c r="F42" t="s">
        <v>13</v>
      </c>
      <c r="G42" t="s">
        <v>14</v>
      </c>
      <c r="H42" s="3">
        <v>6.72</v>
      </c>
      <c r="I42">
        <v>270</v>
      </c>
      <c r="J42" s="4">
        <v>1814.3999999999999</v>
      </c>
    </row>
    <row r="43" spans="1:10" x14ac:dyDescent="0.25">
      <c r="A43" s="1">
        <v>42</v>
      </c>
      <c r="B43" s="2">
        <v>43487</v>
      </c>
      <c r="C43" t="s">
        <v>24</v>
      </c>
      <c r="D43" t="s">
        <v>25</v>
      </c>
      <c r="E43" t="s">
        <v>26</v>
      </c>
      <c r="F43" t="s">
        <v>27</v>
      </c>
      <c r="G43" t="s">
        <v>37</v>
      </c>
      <c r="H43" s="3">
        <v>3.4866666666666668</v>
      </c>
      <c r="I43">
        <v>140</v>
      </c>
      <c r="J43" s="4">
        <v>488.13333333333333</v>
      </c>
    </row>
    <row r="44" spans="1:10" x14ac:dyDescent="0.25">
      <c r="A44" s="1">
        <v>43</v>
      </c>
      <c r="B44" s="2">
        <v>43487</v>
      </c>
      <c r="C44" t="s">
        <v>28</v>
      </c>
      <c r="D44" t="s">
        <v>29</v>
      </c>
      <c r="E44" t="s">
        <v>30</v>
      </c>
      <c r="F44" t="s">
        <v>31</v>
      </c>
      <c r="G44" t="s">
        <v>36</v>
      </c>
      <c r="H44" s="3">
        <v>4.9333333333333336</v>
      </c>
      <c r="I44">
        <v>170</v>
      </c>
      <c r="J44" s="4">
        <v>838.66666666666674</v>
      </c>
    </row>
    <row r="45" spans="1:10" x14ac:dyDescent="0.25">
      <c r="A45" s="1">
        <v>44</v>
      </c>
      <c r="B45" s="2">
        <v>43489</v>
      </c>
      <c r="C45" t="s">
        <v>59</v>
      </c>
      <c r="D45" t="s">
        <v>60</v>
      </c>
      <c r="E45" t="s">
        <v>61</v>
      </c>
      <c r="F45" t="s">
        <v>31</v>
      </c>
      <c r="G45" t="s">
        <v>32</v>
      </c>
      <c r="H45" s="3">
        <v>2.0933333333333333</v>
      </c>
      <c r="I45">
        <v>180</v>
      </c>
      <c r="J45" s="4">
        <v>376.8</v>
      </c>
    </row>
    <row r="46" spans="1:10" x14ac:dyDescent="0.25">
      <c r="A46" s="1">
        <v>45</v>
      </c>
      <c r="B46" s="2">
        <v>43490</v>
      </c>
      <c r="C46" t="s">
        <v>59</v>
      </c>
      <c r="D46" t="s">
        <v>60</v>
      </c>
      <c r="E46" t="s">
        <v>61</v>
      </c>
      <c r="F46" t="s">
        <v>31</v>
      </c>
      <c r="G46" t="s">
        <v>14</v>
      </c>
      <c r="H46" s="3">
        <v>3.28</v>
      </c>
      <c r="I46">
        <v>270</v>
      </c>
      <c r="J46" s="4">
        <v>885.59999999999991</v>
      </c>
    </row>
    <row r="47" spans="1:10" x14ac:dyDescent="0.25">
      <c r="A47" s="1">
        <v>46</v>
      </c>
      <c r="B47" s="2">
        <v>43490</v>
      </c>
      <c r="C47" t="s">
        <v>24</v>
      </c>
      <c r="D47" t="s">
        <v>25</v>
      </c>
      <c r="E47" t="s">
        <v>26</v>
      </c>
      <c r="F47" t="s">
        <v>27</v>
      </c>
      <c r="G47" t="s">
        <v>16</v>
      </c>
      <c r="H47" s="3">
        <v>3.98</v>
      </c>
      <c r="I47">
        <v>250</v>
      </c>
      <c r="J47" s="4">
        <v>995</v>
      </c>
    </row>
    <row r="48" spans="1:10" x14ac:dyDescent="0.25">
      <c r="A48" s="1">
        <v>47</v>
      </c>
      <c r="B48" s="2">
        <v>43490</v>
      </c>
      <c r="C48" t="s">
        <v>10</v>
      </c>
      <c r="D48" t="s">
        <v>15</v>
      </c>
      <c r="E48" t="s">
        <v>12</v>
      </c>
      <c r="F48" t="s">
        <v>13</v>
      </c>
      <c r="G48" t="s">
        <v>32</v>
      </c>
      <c r="H48" s="3">
        <v>7.2900000000000009</v>
      </c>
      <c r="I48">
        <v>180</v>
      </c>
      <c r="J48" s="4">
        <v>1312.2000000000003</v>
      </c>
    </row>
    <row r="49" spans="1:10" x14ac:dyDescent="0.25">
      <c r="A49" s="1">
        <v>48</v>
      </c>
      <c r="B49" s="2">
        <v>43491</v>
      </c>
      <c r="C49" t="s">
        <v>10</v>
      </c>
      <c r="D49" t="s">
        <v>54</v>
      </c>
      <c r="E49" t="s">
        <v>12</v>
      </c>
      <c r="F49" t="s">
        <v>13</v>
      </c>
      <c r="G49" t="s">
        <v>36</v>
      </c>
      <c r="H49" s="3">
        <v>3.63</v>
      </c>
      <c r="I49">
        <v>170</v>
      </c>
      <c r="J49" s="4">
        <v>617.1</v>
      </c>
    </row>
    <row r="50" spans="1:10" x14ac:dyDescent="0.25">
      <c r="A50" s="1">
        <v>49</v>
      </c>
      <c r="B50" s="2">
        <v>43493</v>
      </c>
      <c r="C50" t="s">
        <v>38</v>
      </c>
      <c r="D50" t="s">
        <v>39</v>
      </c>
      <c r="E50" t="s">
        <v>40</v>
      </c>
      <c r="F50" t="s">
        <v>31</v>
      </c>
      <c r="G50" t="s">
        <v>36</v>
      </c>
      <c r="H50" s="3">
        <v>4.6000000000000005</v>
      </c>
      <c r="I50">
        <v>170</v>
      </c>
      <c r="J50" s="4">
        <v>782.00000000000011</v>
      </c>
    </row>
    <row r="51" spans="1:10" x14ac:dyDescent="0.25">
      <c r="A51" s="1">
        <v>50</v>
      </c>
      <c r="B51" s="2">
        <v>43493</v>
      </c>
      <c r="C51" t="s">
        <v>10</v>
      </c>
      <c r="D51" t="s">
        <v>15</v>
      </c>
      <c r="E51" t="s">
        <v>12</v>
      </c>
      <c r="F51" t="s">
        <v>13</v>
      </c>
      <c r="G51" t="s">
        <v>32</v>
      </c>
      <c r="H51" s="3">
        <v>5.12</v>
      </c>
      <c r="I51">
        <v>180</v>
      </c>
      <c r="J51" s="4">
        <v>921.6</v>
      </c>
    </row>
    <row r="52" spans="1:10" x14ac:dyDescent="0.25">
      <c r="A52" s="1">
        <v>51</v>
      </c>
      <c r="B52" s="2">
        <v>43494</v>
      </c>
      <c r="C52" t="s">
        <v>24</v>
      </c>
      <c r="D52" t="s">
        <v>25</v>
      </c>
      <c r="E52" t="s">
        <v>26</v>
      </c>
      <c r="F52" t="s">
        <v>27</v>
      </c>
      <c r="G52" t="s">
        <v>41</v>
      </c>
      <c r="H52" s="3">
        <v>4.7933333333333339</v>
      </c>
      <c r="I52">
        <v>270</v>
      </c>
      <c r="J52" s="4">
        <v>1294.2</v>
      </c>
    </row>
    <row r="53" spans="1:10" x14ac:dyDescent="0.25">
      <c r="A53" s="1">
        <v>52</v>
      </c>
      <c r="B53" s="2">
        <v>43495</v>
      </c>
      <c r="C53" t="s">
        <v>46</v>
      </c>
      <c r="D53" t="s">
        <v>47</v>
      </c>
      <c r="E53" t="s">
        <v>48</v>
      </c>
      <c r="F53" t="s">
        <v>27</v>
      </c>
      <c r="G53" t="s">
        <v>32</v>
      </c>
      <c r="H53" s="3">
        <v>3.7666666666666671</v>
      </c>
      <c r="I53">
        <v>180</v>
      </c>
      <c r="J53" s="4">
        <v>678.00000000000011</v>
      </c>
    </row>
    <row r="54" spans="1:10" x14ac:dyDescent="0.25">
      <c r="A54" s="1">
        <v>53</v>
      </c>
      <c r="B54" s="2">
        <v>43497</v>
      </c>
      <c r="C54" t="s">
        <v>17</v>
      </c>
      <c r="D54" t="s">
        <v>58</v>
      </c>
      <c r="E54" t="s">
        <v>19</v>
      </c>
      <c r="F54" t="s">
        <v>13</v>
      </c>
      <c r="G54" t="s">
        <v>55</v>
      </c>
      <c r="H54" s="3">
        <v>3.94</v>
      </c>
      <c r="I54">
        <v>350</v>
      </c>
      <c r="J54" s="4">
        <v>1379</v>
      </c>
    </row>
    <row r="55" spans="1:10" x14ac:dyDescent="0.25">
      <c r="A55" s="1">
        <v>54</v>
      </c>
      <c r="B55" s="2">
        <v>43497</v>
      </c>
      <c r="C55" t="s">
        <v>51</v>
      </c>
      <c r="D55" t="s">
        <v>52</v>
      </c>
      <c r="E55" t="s">
        <v>53</v>
      </c>
      <c r="F55" t="s">
        <v>27</v>
      </c>
      <c r="G55" t="s">
        <v>16</v>
      </c>
      <c r="H55" s="3">
        <v>4.3</v>
      </c>
      <c r="I55">
        <v>250</v>
      </c>
      <c r="J55" s="4">
        <v>1075</v>
      </c>
    </row>
    <row r="56" spans="1:10" x14ac:dyDescent="0.25">
      <c r="A56" s="1">
        <v>55</v>
      </c>
      <c r="B56" s="2">
        <v>43499</v>
      </c>
      <c r="C56" t="s">
        <v>28</v>
      </c>
      <c r="D56" t="s">
        <v>29</v>
      </c>
      <c r="E56" t="s">
        <v>30</v>
      </c>
      <c r="F56" t="s">
        <v>31</v>
      </c>
      <c r="G56" t="s">
        <v>16</v>
      </c>
      <c r="H56" s="3">
        <v>4.12</v>
      </c>
      <c r="I56">
        <v>250</v>
      </c>
      <c r="J56" s="4">
        <v>1030</v>
      </c>
    </row>
    <row r="57" spans="1:10" x14ac:dyDescent="0.25">
      <c r="A57" s="1">
        <v>56</v>
      </c>
      <c r="B57" s="2">
        <v>43499</v>
      </c>
      <c r="C57" t="s">
        <v>24</v>
      </c>
      <c r="D57" t="s">
        <v>25</v>
      </c>
      <c r="E57" t="s">
        <v>26</v>
      </c>
      <c r="F57" t="s">
        <v>27</v>
      </c>
      <c r="G57" t="s">
        <v>14</v>
      </c>
      <c r="H57" s="3">
        <v>3.0800000000000005</v>
      </c>
      <c r="I57">
        <v>270</v>
      </c>
      <c r="J57" s="4">
        <v>831.60000000000014</v>
      </c>
    </row>
    <row r="58" spans="1:10" x14ac:dyDescent="0.25">
      <c r="A58" s="1">
        <v>57</v>
      </c>
      <c r="B58" s="2">
        <v>43500</v>
      </c>
      <c r="C58" t="s">
        <v>28</v>
      </c>
      <c r="D58" t="s">
        <v>29</v>
      </c>
      <c r="E58" t="s">
        <v>30</v>
      </c>
      <c r="F58" t="s">
        <v>31</v>
      </c>
      <c r="G58" t="s">
        <v>36</v>
      </c>
      <c r="H58" s="3">
        <v>2.4466666666666668</v>
      </c>
      <c r="I58">
        <v>170</v>
      </c>
      <c r="J58" s="4">
        <v>415.93333333333334</v>
      </c>
    </row>
    <row r="59" spans="1:10" x14ac:dyDescent="0.25">
      <c r="A59" s="1">
        <v>58</v>
      </c>
      <c r="B59" s="2">
        <v>43500</v>
      </c>
      <c r="C59" t="s">
        <v>10</v>
      </c>
      <c r="D59" t="s">
        <v>54</v>
      </c>
      <c r="E59" t="s">
        <v>12</v>
      </c>
      <c r="F59" t="s">
        <v>13</v>
      </c>
      <c r="G59" t="s">
        <v>36</v>
      </c>
      <c r="H59" s="3">
        <v>1.5400000000000003</v>
      </c>
      <c r="I59">
        <v>270</v>
      </c>
      <c r="J59" s="4">
        <v>415.80000000000007</v>
      </c>
    </row>
    <row r="60" spans="1:10" x14ac:dyDescent="0.25">
      <c r="A60" s="1">
        <v>59</v>
      </c>
      <c r="B60" s="2">
        <v>43500</v>
      </c>
      <c r="C60" t="s">
        <v>38</v>
      </c>
      <c r="D60" t="s">
        <v>39</v>
      </c>
      <c r="E60" t="s">
        <v>40</v>
      </c>
      <c r="F60" t="s">
        <v>31</v>
      </c>
      <c r="G60" t="s">
        <v>16</v>
      </c>
      <c r="H60" s="3">
        <v>0.55999999999999994</v>
      </c>
      <c r="I60">
        <v>250</v>
      </c>
      <c r="J60" s="4">
        <v>139.99999999999997</v>
      </c>
    </row>
    <row r="61" spans="1:10" x14ac:dyDescent="0.25">
      <c r="A61" s="1">
        <v>60</v>
      </c>
      <c r="B61" s="2">
        <v>43500</v>
      </c>
      <c r="C61" t="s">
        <v>38</v>
      </c>
      <c r="D61" t="s">
        <v>39</v>
      </c>
      <c r="E61" t="s">
        <v>40</v>
      </c>
      <c r="F61" t="s">
        <v>31</v>
      </c>
      <c r="G61" t="s">
        <v>36</v>
      </c>
      <c r="H61" s="3">
        <v>3.1266666666666669</v>
      </c>
      <c r="I61">
        <v>170</v>
      </c>
      <c r="J61" s="4">
        <v>531.53333333333342</v>
      </c>
    </row>
    <row r="62" spans="1:10" x14ac:dyDescent="0.25">
      <c r="A62" s="1">
        <v>61</v>
      </c>
      <c r="B62" s="2">
        <v>43500</v>
      </c>
      <c r="C62" t="s">
        <v>46</v>
      </c>
      <c r="D62" t="s">
        <v>56</v>
      </c>
      <c r="E62" t="s">
        <v>48</v>
      </c>
      <c r="F62" t="s">
        <v>27</v>
      </c>
      <c r="G62" t="s">
        <v>20</v>
      </c>
      <c r="H62" s="3">
        <v>3.9466666666666672</v>
      </c>
      <c r="I62">
        <v>60</v>
      </c>
      <c r="J62" s="4">
        <v>236.80000000000004</v>
      </c>
    </row>
    <row r="63" spans="1:10" x14ac:dyDescent="0.25">
      <c r="A63" s="1">
        <v>62</v>
      </c>
      <c r="B63" s="2">
        <v>43501</v>
      </c>
      <c r="C63" t="s">
        <v>24</v>
      </c>
      <c r="D63" t="s">
        <v>25</v>
      </c>
      <c r="E63" t="s">
        <v>26</v>
      </c>
      <c r="F63" t="s">
        <v>27</v>
      </c>
      <c r="G63" t="s">
        <v>32</v>
      </c>
      <c r="H63" s="3">
        <v>3.9666666666666672</v>
      </c>
      <c r="I63">
        <v>180</v>
      </c>
      <c r="J63" s="4">
        <v>714.00000000000011</v>
      </c>
    </row>
    <row r="64" spans="1:10" x14ac:dyDescent="0.25">
      <c r="A64" s="1">
        <v>63</v>
      </c>
      <c r="B64" s="2">
        <v>43501</v>
      </c>
      <c r="C64" t="s">
        <v>28</v>
      </c>
      <c r="D64" t="s">
        <v>29</v>
      </c>
      <c r="E64" t="s">
        <v>30</v>
      </c>
      <c r="F64" t="s">
        <v>31</v>
      </c>
      <c r="G64" t="s">
        <v>37</v>
      </c>
      <c r="H64" s="3">
        <v>3.5333333333333332</v>
      </c>
      <c r="I64">
        <v>140</v>
      </c>
      <c r="J64" s="4">
        <v>494.66666666666663</v>
      </c>
    </row>
    <row r="65" spans="1:10" x14ac:dyDescent="0.25">
      <c r="A65" s="1">
        <v>64</v>
      </c>
      <c r="B65" s="2">
        <v>43502</v>
      </c>
      <c r="C65" t="s">
        <v>17</v>
      </c>
      <c r="D65" t="s">
        <v>58</v>
      </c>
      <c r="E65" t="s">
        <v>19</v>
      </c>
      <c r="F65" t="s">
        <v>13</v>
      </c>
      <c r="G65" t="s">
        <v>20</v>
      </c>
      <c r="H65" s="3">
        <v>2.0499999999999998</v>
      </c>
      <c r="I65">
        <v>60</v>
      </c>
      <c r="J65" s="4">
        <v>122.99999999999999</v>
      </c>
    </row>
    <row r="66" spans="1:10" x14ac:dyDescent="0.25">
      <c r="A66" s="1">
        <v>65</v>
      </c>
      <c r="B66" s="2">
        <v>43504</v>
      </c>
      <c r="C66" t="s">
        <v>10</v>
      </c>
      <c r="D66" t="s">
        <v>11</v>
      </c>
      <c r="E66" t="s">
        <v>12</v>
      </c>
      <c r="F66" t="s">
        <v>13</v>
      </c>
      <c r="G66" t="s">
        <v>20</v>
      </c>
      <c r="H66" s="3">
        <v>4.7</v>
      </c>
      <c r="I66">
        <v>60</v>
      </c>
      <c r="J66" s="4">
        <v>282</v>
      </c>
    </row>
    <row r="67" spans="1:10" x14ac:dyDescent="0.25">
      <c r="A67" s="1">
        <v>66</v>
      </c>
      <c r="B67" s="2">
        <v>43504</v>
      </c>
      <c r="C67" t="s">
        <v>10</v>
      </c>
      <c r="D67" t="s">
        <v>11</v>
      </c>
      <c r="E67" t="s">
        <v>12</v>
      </c>
      <c r="F67" t="s">
        <v>13</v>
      </c>
      <c r="G67" t="s">
        <v>32</v>
      </c>
      <c r="H67" s="3">
        <v>2.31</v>
      </c>
      <c r="I67">
        <v>180</v>
      </c>
      <c r="J67" s="4">
        <v>415.8</v>
      </c>
    </row>
    <row r="68" spans="1:10" x14ac:dyDescent="0.25">
      <c r="A68" s="1">
        <v>67</v>
      </c>
      <c r="B68" s="2">
        <v>43504</v>
      </c>
      <c r="C68" t="s">
        <v>10</v>
      </c>
      <c r="D68" t="s">
        <v>11</v>
      </c>
      <c r="E68" t="s">
        <v>12</v>
      </c>
      <c r="F68" t="s">
        <v>13</v>
      </c>
      <c r="G68" t="s">
        <v>20</v>
      </c>
      <c r="H68" s="3">
        <v>5.61</v>
      </c>
      <c r="I68">
        <v>60</v>
      </c>
      <c r="J68" s="4">
        <v>336.6</v>
      </c>
    </row>
    <row r="69" spans="1:10" x14ac:dyDescent="0.25">
      <c r="A69" s="1">
        <v>68</v>
      </c>
      <c r="B69" s="2">
        <v>43505</v>
      </c>
      <c r="C69" t="s">
        <v>21</v>
      </c>
      <c r="D69" t="s">
        <v>50</v>
      </c>
      <c r="E69" t="s">
        <v>23</v>
      </c>
      <c r="F69" t="s">
        <v>13</v>
      </c>
      <c r="G69" t="s">
        <v>37</v>
      </c>
      <c r="H69" s="3">
        <v>3.1000000000000005</v>
      </c>
      <c r="I69">
        <v>140</v>
      </c>
      <c r="J69" s="4">
        <v>434.00000000000006</v>
      </c>
    </row>
    <row r="70" spans="1:10" x14ac:dyDescent="0.25">
      <c r="A70" s="1">
        <v>69</v>
      </c>
      <c r="B70" s="2">
        <v>43505</v>
      </c>
      <c r="C70" t="s">
        <v>59</v>
      </c>
      <c r="D70" t="s">
        <v>60</v>
      </c>
      <c r="E70" t="s">
        <v>61</v>
      </c>
      <c r="F70" t="s">
        <v>31</v>
      </c>
      <c r="G70" t="s">
        <v>20</v>
      </c>
      <c r="H70" s="3">
        <v>1.0866666666666667</v>
      </c>
      <c r="I70">
        <v>60</v>
      </c>
      <c r="J70" s="4">
        <v>65.2</v>
      </c>
    </row>
    <row r="71" spans="1:10" x14ac:dyDescent="0.25">
      <c r="A71" s="1">
        <v>70</v>
      </c>
      <c r="B71" s="2">
        <v>43505</v>
      </c>
      <c r="C71" t="s">
        <v>10</v>
      </c>
      <c r="D71" t="s">
        <v>11</v>
      </c>
      <c r="E71" t="s">
        <v>12</v>
      </c>
      <c r="F71" t="s">
        <v>13</v>
      </c>
      <c r="G71" t="s">
        <v>20</v>
      </c>
      <c r="H71" s="3">
        <v>3.88</v>
      </c>
      <c r="I71">
        <v>60</v>
      </c>
      <c r="J71" s="4">
        <v>232.79999999999998</v>
      </c>
    </row>
    <row r="72" spans="1:10" x14ac:dyDescent="0.25">
      <c r="A72" s="1">
        <v>71</v>
      </c>
      <c r="B72" s="2">
        <v>43505</v>
      </c>
      <c r="C72" t="s">
        <v>28</v>
      </c>
      <c r="D72" t="s">
        <v>29</v>
      </c>
      <c r="E72" t="s">
        <v>30</v>
      </c>
      <c r="F72" t="s">
        <v>31</v>
      </c>
      <c r="G72" t="s">
        <v>16</v>
      </c>
      <c r="H72" s="3">
        <v>2.7133333333333334</v>
      </c>
      <c r="I72">
        <v>250</v>
      </c>
      <c r="J72" s="4">
        <v>678.33333333333337</v>
      </c>
    </row>
    <row r="73" spans="1:10" x14ac:dyDescent="0.25">
      <c r="A73" s="1">
        <v>72</v>
      </c>
      <c r="B73" s="2">
        <v>43506</v>
      </c>
      <c r="C73" t="s">
        <v>46</v>
      </c>
      <c r="D73" t="s">
        <v>47</v>
      </c>
      <c r="E73" t="s">
        <v>48</v>
      </c>
      <c r="F73" t="s">
        <v>27</v>
      </c>
      <c r="G73" t="s">
        <v>37</v>
      </c>
      <c r="H73" s="3">
        <v>0.72666666666666668</v>
      </c>
      <c r="I73">
        <v>140</v>
      </c>
      <c r="J73" s="4">
        <v>101.73333333333333</v>
      </c>
    </row>
    <row r="74" spans="1:10" x14ac:dyDescent="0.25">
      <c r="A74" s="1">
        <v>73</v>
      </c>
      <c r="B74" s="2">
        <v>43506</v>
      </c>
      <c r="C74" t="s">
        <v>46</v>
      </c>
      <c r="D74" t="s">
        <v>47</v>
      </c>
      <c r="E74" t="s">
        <v>48</v>
      </c>
      <c r="F74" t="s">
        <v>27</v>
      </c>
      <c r="G74" t="s">
        <v>32</v>
      </c>
      <c r="H74" s="3">
        <v>3.2933333333333334</v>
      </c>
      <c r="I74">
        <v>180</v>
      </c>
      <c r="J74" s="4">
        <v>592.80000000000007</v>
      </c>
    </row>
    <row r="75" spans="1:10" x14ac:dyDescent="0.25">
      <c r="A75" s="1">
        <v>74</v>
      </c>
      <c r="B75" s="2">
        <v>43506</v>
      </c>
      <c r="C75" t="s">
        <v>24</v>
      </c>
      <c r="D75" t="s">
        <v>25</v>
      </c>
      <c r="E75" t="s">
        <v>26</v>
      </c>
      <c r="F75" t="s">
        <v>27</v>
      </c>
      <c r="G75" t="s">
        <v>16</v>
      </c>
      <c r="H75" s="3">
        <v>2.0133333333333332</v>
      </c>
      <c r="I75">
        <v>250</v>
      </c>
      <c r="J75" s="4">
        <v>503.33333333333331</v>
      </c>
    </row>
    <row r="76" spans="1:10" x14ac:dyDescent="0.25">
      <c r="A76" s="1">
        <v>75</v>
      </c>
      <c r="B76" s="2">
        <v>43506</v>
      </c>
      <c r="C76" t="s">
        <v>17</v>
      </c>
      <c r="D76" t="s">
        <v>18</v>
      </c>
      <c r="E76" t="s">
        <v>19</v>
      </c>
      <c r="F76" t="s">
        <v>13</v>
      </c>
      <c r="G76" t="s">
        <v>32</v>
      </c>
      <c r="H76" s="3">
        <v>6.47</v>
      </c>
      <c r="I76">
        <v>180</v>
      </c>
      <c r="J76" s="4">
        <v>1164.5999999999999</v>
      </c>
    </row>
    <row r="77" spans="1:10" x14ac:dyDescent="0.25">
      <c r="A77" s="1">
        <v>76</v>
      </c>
      <c r="B77" s="2">
        <v>43509</v>
      </c>
      <c r="C77" t="s">
        <v>24</v>
      </c>
      <c r="D77" t="s">
        <v>25</v>
      </c>
      <c r="E77" t="s">
        <v>26</v>
      </c>
      <c r="F77" t="s">
        <v>27</v>
      </c>
      <c r="G77" t="s">
        <v>14</v>
      </c>
      <c r="H77" s="3">
        <v>1.9866666666666666</v>
      </c>
      <c r="I77">
        <v>270</v>
      </c>
      <c r="J77" s="4">
        <v>536.4</v>
      </c>
    </row>
    <row r="78" spans="1:10" x14ac:dyDescent="0.25">
      <c r="A78" s="1">
        <v>77</v>
      </c>
      <c r="B78" s="2">
        <v>43511</v>
      </c>
      <c r="C78" t="s">
        <v>21</v>
      </c>
      <c r="D78" t="s">
        <v>22</v>
      </c>
      <c r="E78" t="s">
        <v>23</v>
      </c>
      <c r="F78" t="s">
        <v>13</v>
      </c>
      <c r="G78" t="s">
        <v>14</v>
      </c>
      <c r="H78" s="3">
        <v>1.98</v>
      </c>
      <c r="I78">
        <v>270</v>
      </c>
      <c r="J78" s="4">
        <v>534.6</v>
      </c>
    </row>
    <row r="79" spans="1:10" x14ac:dyDescent="0.25">
      <c r="A79" s="1">
        <v>78</v>
      </c>
      <c r="B79" s="2">
        <v>43512</v>
      </c>
      <c r="C79" t="s">
        <v>51</v>
      </c>
      <c r="D79" t="s">
        <v>52</v>
      </c>
      <c r="E79" t="s">
        <v>53</v>
      </c>
      <c r="F79" t="s">
        <v>27</v>
      </c>
      <c r="G79" t="s">
        <v>20</v>
      </c>
      <c r="H79" s="3">
        <v>0.77999999999999992</v>
      </c>
      <c r="I79">
        <v>60</v>
      </c>
      <c r="J79" s="4">
        <v>46.8</v>
      </c>
    </row>
    <row r="80" spans="1:10" x14ac:dyDescent="0.25">
      <c r="A80" s="1">
        <v>79</v>
      </c>
      <c r="B80" s="2">
        <v>43513</v>
      </c>
      <c r="C80" t="s">
        <v>51</v>
      </c>
      <c r="D80" t="s">
        <v>52</v>
      </c>
      <c r="E80" t="s">
        <v>53</v>
      </c>
      <c r="F80" t="s">
        <v>27</v>
      </c>
      <c r="G80" t="s">
        <v>36</v>
      </c>
      <c r="H80" s="3">
        <v>2.5466666666666664</v>
      </c>
      <c r="I80">
        <v>170</v>
      </c>
      <c r="J80" s="4">
        <v>432.93333333333328</v>
      </c>
    </row>
    <row r="81" spans="1:10" x14ac:dyDescent="0.25">
      <c r="A81" s="1">
        <v>80</v>
      </c>
      <c r="B81" s="2">
        <v>43514</v>
      </c>
      <c r="C81" t="s">
        <v>62</v>
      </c>
      <c r="D81" t="s">
        <v>63</v>
      </c>
      <c r="E81" t="s">
        <v>64</v>
      </c>
      <c r="F81" t="s">
        <v>27</v>
      </c>
      <c r="G81" t="s">
        <v>36</v>
      </c>
      <c r="H81" s="3">
        <v>2.9533333333333331</v>
      </c>
      <c r="I81">
        <v>170</v>
      </c>
      <c r="J81" s="4">
        <v>502.06666666666661</v>
      </c>
    </row>
    <row r="82" spans="1:10" x14ac:dyDescent="0.25">
      <c r="A82" s="1">
        <v>81</v>
      </c>
      <c r="B82" s="2">
        <v>43515</v>
      </c>
      <c r="C82" t="s">
        <v>24</v>
      </c>
      <c r="D82" t="s">
        <v>25</v>
      </c>
      <c r="E82" t="s">
        <v>26</v>
      </c>
      <c r="F82" t="s">
        <v>27</v>
      </c>
      <c r="G82" t="s">
        <v>41</v>
      </c>
      <c r="H82" s="3">
        <v>3.4666666666666668</v>
      </c>
      <c r="I82">
        <v>270</v>
      </c>
      <c r="J82" s="4">
        <v>936</v>
      </c>
    </row>
    <row r="83" spans="1:10" x14ac:dyDescent="0.25">
      <c r="A83" s="1">
        <v>82</v>
      </c>
      <c r="B83" s="2">
        <v>43515</v>
      </c>
      <c r="C83" t="s">
        <v>24</v>
      </c>
      <c r="D83" t="s">
        <v>25</v>
      </c>
      <c r="E83" t="s">
        <v>26</v>
      </c>
      <c r="F83" t="s">
        <v>27</v>
      </c>
      <c r="G83" t="s">
        <v>20</v>
      </c>
      <c r="H83" s="3">
        <v>4.62</v>
      </c>
      <c r="I83">
        <v>60</v>
      </c>
      <c r="J83" s="4">
        <v>277.2</v>
      </c>
    </row>
    <row r="84" spans="1:10" x14ac:dyDescent="0.25">
      <c r="A84" s="1">
        <v>83</v>
      </c>
      <c r="B84" s="2">
        <v>43515</v>
      </c>
      <c r="C84" t="s">
        <v>24</v>
      </c>
      <c r="D84" t="s">
        <v>25</v>
      </c>
      <c r="E84" t="s">
        <v>26</v>
      </c>
      <c r="F84" t="s">
        <v>27</v>
      </c>
      <c r="G84" t="s">
        <v>37</v>
      </c>
      <c r="H84" s="3">
        <v>4.66</v>
      </c>
      <c r="I84">
        <v>140</v>
      </c>
      <c r="J84" s="4">
        <v>652.4</v>
      </c>
    </row>
    <row r="85" spans="1:10" x14ac:dyDescent="0.25">
      <c r="A85" s="1">
        <v>84</v>
      </c>
      <c r="B85" s="2">
        <v>43517</v>
      </c>
      <c r="C85" t="s">
        <v>24</v>
      </c>
      <c r="D85" t="s">
        <v>25</v>
      </c>
      <c r="E85" t="s">
        <v>26</v>
      </c>
      <c r="F85" t="s">
        <v>27</v>
      </c>
      <c r="G85" t="s">
        <v>16</v>
      </c>
      <c r="H85" s="3">
        <v>2.3866666666666667</v>
      </c>
      <c r="I85">
        <v>250</v>
      </c>
      <c r="J85" s="4">
        <v>596.66666666666663</v>
      </c>
    </row>
    <row r="86" spans="1:10" x14ac:dyDescent="0.25">
      <c r="A86" s="1">
        <v>85</v>
      </c>
      <c r="B86" s="2">
        <v>43517</v>
      </c>
      <c r="C86" t="s">
        <v>17</v>
      </c>
      <c r="D86" t="s">
        <v>18</v>
      </c>
      <c r="E86" t="s">
        <v>19</v>
      </c>
      <c r="F86" t="s">
        <v>13</v>
      </c>
      <c r="G86" t="s">
        <v>16</v>
      </c>
      <c r="H86" s="3">
        <v>2.95</v>
      </c>
      <c r="I86">
        <v>250</v>
      </c>
      <c r="J86" s="4">
        <v>737.5</v>
      </c>
    </row>
    <row r="87" spans="1:10" x14ac:dyDescent="0.25">
      <c r="A87" s="1">
        <v>86</v>
      </c>
      <c r="B87" s="2">
        <v>43517</v>
      </c>
      <c r="C87" t="s">
        <v>28</v>
      </c>
      <c r="D87" t="s">
        <v>29</v>
      </c>
      <c r="E87" t="s">
        <v>30</v>
      </c>
      <c r="F87" t="s">
        <v>31</v>
      </c>
      <c r="G87" t="s">
        <v>32</v>
      </c>
      <c r="H87" s="3">
        <v>2.3266666666666667</v>
      </c>
      <c r="I87">
        <v>180</v>
      </c>
      <c r="J87" s="4">
        <v>418.8</v>
      </c>
    </row>
    <row r="88" spans="1:10" x14ac:dyDescent="0.25">
      <c r="A88" s="1">
        <v>87</v>
      </c>
      <c r="B88" s="2">
        <v>43518</v>
      </c>
      <c r="C88" t="s">
        <v>17</v>
      </c>
      <c r="D88" t="s">
        <v>18</v>
      </c>
      <c r="E88" t="s">
        <v>19</v>
      </c>
      <c r="F88" t="s">
        <v>13</v>
      </c>
      <c r="G88" t="s">
        <v>49</v>
      </c>
      <c r="H88" s="3">
        <v>6.76</v>
      </c>
      <c r="I88">
        <v>370</v>
      </c>
      <c r="J88" s="4">
        <v>2501.1999999999998</v>
      </c>
    </row>
    <row r="89" spans="1:10" x14ac:dyDescent="0.25">
      <c r="A89" s="1">
        <v>88</v>
      </c>
      <c r="B89" s="2">
        <v>43518</v>
      </c>
      <c r="C89" t="s">
        <v>46</v>
      </c>
      <c r="D89" t="s">
        <v>56</v>
      </c>
      <c r="E89" t="s">
        <v>48</v>
      </c>
      <c r="F89" t="s">
        <v>27</v>
      </c>
      <c r="G89" t="s">
        <v>49</v>
      </c>
      <c r="H89" s="3">
        <v>3.0866666666666664</v>
      </c>
      <c r="I89">
        <v>370</v>
      </c>
      <c r="J89" s="4">
        <v>1142.0666666666666</v>
      </c>
    </row>
    <row r="90" spans="1:10" x14ac:dyDescent="0.25">
      <c r="A90" s="1">
        <v>89</v>
      </c>
      <c r="B90" s="2">
        <v>43518</v>
      </c>
      <c r="C90" t="s">
        <v>46</v>
      </c>
      <c r="D90" t="s">
        <v>56</v>
      </c>
      <c r="E90" t="s">
        <v>48</v>
      </c>
      <c r="F90" t="s">
        <v>27</v>
      </c>
      <c r="G90" t="s">
        <v>32</v>
      </c>
      <c r="H90" s="3">
        <v>2.4533333333333336</v>
      </c>
      <c r="I90">
        <v>180</v>
      </c>
      <c r="J90" s="4">
        <v>441.6</v>
      </c>
    </row>
    <row r="91" spans="1:10" x14ac:dyDescent="0.25">
      <c r="A91" s="1">
        <v>90</v>
      </c>
      <c r="B91" s="2">
        <v>43518</v>
      </c>
      <c r="C91" t="s">
        <v>10</v>
      </c>
      <c r="D91" t="s">
        <v>11</v>
      </c>
      <c r="E91" t="s">
        <v>12</v>
      </c>
      <c r="F91" t="s">
        <v>13</v>
      </c>
      <c r="G91" t="s">
        <v>20</v>
      </c>
      <c r="H91" s="3">
        <v>7.410000000000001</v>
      </c>
      <c r="I91">
        <v>60</v>
      </c>
      <c r="J91" s="4">
        <v>444.60000000000008</v>
      </c>
    </row>
    <row r="92" spans="1:10" x14ac:dyDescent="0.25">
      <c r="A92" s="1">
        <v>91</v>
      </c>
      <c r="B92" s="2">
        <v>43519</v>
      </c>
      <c r="C92" t="s">
        <v>51</v>
      </c>
      <c r="D92" t="s">
        <v>57</v>
      </c>
      <c r="E92" t="s">
        <v>53</v>
      </c>
      <c r="F92" t="s">
        <v>27</v>
      </c>
      <c r="G92" t="s">
        <v>20</v>
      </c>
      <c r="H92" s="3">
        <v>0.6333333333333333</v>
      </c>
      <c r="I92">
        <v>60</v>
      </c>
      <c r="J92" s="4">
        <v>38</v>
      </c>
    </row>
    <row r="93" spans="1:10" x14ac:dyDescent="0.25">
      <c r="A93" s="1">
        <v>92</v>
      </c>
      <c r="B93" s="2">
        <v>43520</v>
      </c>
      <c r="C93" t="s">
        <v>33</v>
      </c>
      <c r="D93" t="s">
        <v>34</v>
      </c>
      <c r="E93" t="s">
        <v>35</v>
      </c>
      <c r="F93" t="s">
        <v>31</v>
      </c>
      <c r="G93" t="s">
        <v>20</v>
      </c>
      <c r="H93" s="3">
        <v>1.8066666666666666</v>
      </c>
      <c r="I93">
        <v>60</v>
      </c>
      <c r="J93" s="4">
        <v>108.4</v>
      </c>
    </row>
    <row r="94" spans="1:10" x14ac:dyDescent="0.25">
      <c r="A94" s="1">
        <v>93</v>
      </c>
      <c r="B94" s="2">
        <v>43521</v>
      </c>
      <c r="C94" t="s">
        <v>10</v>
      </c>
      <c r="D94" t="s">
        <v>11</v>
      </c>
      <c r="E94" t="s">
        <v>12</v>
      </c>
      <c r="F94" t="s">
        <v>13</v>
      </c>
      <c r="G94" t="s">
        <v>20</v>
      </c>
      <c r="H94" s="3">
        <v>1.28</v>
      </c>
      <c r="I94">
        <v>60</v>
      </c>
      <c r="J94" s="4">
        <v>76.8</v>
      </c>
    </row>
    <row r="95" spans="1:10" x14ac:dyDescent="0.25">
      <c r="A95" s="1">
        <v>94</v>
      </c>
      <c r="B95" s="2">
        <v>43521</v>
      </c>
      <c r="C95" t="s">
        <v>46</v>
      </c>
      <c r="D95" t="s">
        <v>56</v>
      </c>
      <c r="E95" t="s">
        <v>48</v>
      </c>
      <c r="F95" t="s">
        <v>27</v>
      </c>
      <c r="G95" t="s">
        <v>36</v>
      </c>
      <c r="H95" s="3">
        <v>4.6533333333333333</v>
      </c>
      <c r="I95">
        <v>170</v>
      </c>
      <c r="J95" s="4">
        <v>791.06666666666672</v>
      </c>
    </row>
    <row r="96" spans="1:10" x14ac:dyDescent="0.25">
      <c r="A96" s="1">
        <v>95</v>
      </c>
      <c r="B96" s="2">
        <v>43521</v>
      </c>
      <c r="C96" t="s">
        <v>24</v>
      </c>
      <c r="D96" t="s">
        <v>25</v>
      </c>
      <c r="E96" t="s">
        <v>26</v>
      </c>
      <c r="F96" t="s">
        <v>27</v>
      </c>
      <c r="G96" t="s">
        <v>32</v>
      </c>
      <c r="H96" s="3">
        <v>3.0800000000000005</v>
      </c>
      <c r="I96">
        <v>180</v>
      </c>
      <c r="J96" s="4">
        <v>554.40000000000009</v>
      </c>
    </row>
    <row r="97" spans="1:10" x14ac:dyDescent="0.25">
      <c r="A97" s="1">
        <v>96</v>
      </c>
      <c r="B97" s="2">
        <v>43521</v>
      </c>
      <c r="C97" t="s">
        <v>28</v>
      </c>
      <c r="D97" t="s">
        <v>29</v>
      </c>
      <c r="E97" t="s">
        <v>30</v>
      </c>
      <c r="F97" t="s">
        <v>31</v>
      </c>
      <c r="G97" t="s">
        <v>37</v>
      </c>
      <c r="H97" s="3">
        <v>2.34</v>
      </c>
      <c r="I97">
        <v>140</v>
      </c>
      <c r="J97" s="4">
        <v>327.59999999999997</v>
      </c>
    </row>
    <row r="98" spans="1:10" x14ac:dyDescent="0.25">
      <c r="A98" s="1">
        <v>97</v>
      </c>
      <c r="B98" s="2">
        <v>43522</v>
      </c>
      <c r="C98" t="s">
        <v>33</v>
      </c>
      <c r="D98" t="s">
        <v>34</v>
      </c>
      <c r="E98" t="s">
        <v>35</v>
      </c>
      <c r="F98" t="s">
        <v>31</v>
      </c>
      <c r="G98" t="s">
        <v>37</v>
      </c>
      <c r="H98" s="3">
        <v>4.08</v>
      </c>
      <c r="I98">
        <v>140</v>
      </c>
      <c r="J98" s="4">
        <v>571.20000000000005</v>
      </c>
    </row>
    <row r="99" spans="1:10" x14ac:dyDescent="0.25">
      <c r="A99" s="1">
        <v>98</v>
      </c>
      <c r="B99" s="2">
        <v>43523</v>
      </c>
      <c r="C99" t="s">
        <v>38</v>
      </c>
      <c r="D99" t="s">
        <v>39</v>
      </c>
      <c r="E99" t="s">
        <v>40</v>
      </c>
      <c r="F99" t="s">
        <v>31</v>
      </c>
      <c r="G99" t="s">
        <v>14</v>
      </c>
      <c r="H99" s="3">
        <v>1.5333333333333332</v>
      </c>
      <c r="I99">
        <v>270</v>
      </c>
      <c r="J99" s="4">
        <v>413.99999999999994</v>
      </c>
    </row>
    <row r="100" spans="1:10" x14ac:dyDescent="0.25">
      <c r="A100" s="1">
        <v>99</v>
      </c>
      <c r="B100" s="2">
        <v>43525</v>
      </c>
      <c r="C100" t="s">
        <v>51</v>
      </c>
      <c r="D100" t="s">
        <v>52</v>
      </c>
      <c r="E100" t="s">
        <v>53</v>
      </c>
      <c r="F100" t="s">
        <v>27</v>
      </c>
      <c r="G100" t="s">
        <v>20</v>
      </c>
      <c r="H100" s="3">
        <v>1.3333333333333333</v>
      </c>
      <c r="I100">
        <v>60</v>
      </c>
      <c r="J100" s="4">
        <v>80</v>
      </c>
    </row>
    <row r="101" spans="1:10" x14ac:dyDescent="0.25">
      <c r="A101" s="1">
        <v>100</v>
      </c>
      <c r="B101" s="2">
        <v>43526</v>
      </c>
      <c r="C101" t="s">
        <v>59</v>
      </c>
      <c r="D101" t="s">
        <v>60</v>
      </c>
      <c r="E101" t="s">
        <v>61</v>
      </c>
      <c r="F101" t="s">
        <v>31</v>
      </c>
      <c r="G101" t="s">
        <v>37</v>
      </c>
      <c r="H101" s="3">
        <v>4.22</v>
      </c>
      <c r="I101">
        <v>140</v>
      </c>
      <c r="J101" s="4">
        <v>590.79999999999995</v>
      </c>
    </row>
    <row r="102" spans="1:10" x14ac:dyDescent="0.25">
      <c r="A102" s="1">
        <v>101</v>
      </c>
      <c r="B102" s="2">
        <v>43526</v>
      </c>
      <c r="C102" t="s">
        <v>21</v>
      </c>
      <c r="D102" t="s">
        <v>22</v>
      </c>
      <c r="E102" t="s">
        <v>23</v>
      </c>
      <c r="F102" t="s">
        <v>13</v>
      </c>
      <c r="G102" t="s">
        <v>49</v>
      </c>
      <c r="H102" s="3">
        <v>6.2800000000000011</v>
      </c>
      <c r="I102">
        <v>370</v>
      </c>
      <c r="J102" s="4">
        <v>2323.6000000000004</v>
      </c>
    </row>
    <row r="103" spans="1:10" x14ac:dyDescent="0.25">
      <c r="A103" s="1">
        <v>102</v>
      </c>
      <c r="B103" s="2">
        <v>43526</v>
      </c>
      <c r="C103" t="s">
        <v>24</v>
      </c>
      <c r="D103" t="s">
        <v>25</v>
      </c>
      <c r="E103" t="s">
        <v>26</v>
      </c>
      <c r="F103" t="s">
        <v>27</v>
      </c>
      <c r="G103" t="s">
        <v>37</v>
      </c>
      <c r="H103" s="3">
        <v>3.2066666666666666</v>
      </c>
      <c r="I103">
        <v>140</v>
      </c>
      <c r="J103" s="4">
        <v>448.93333333333334</v>
      </c>
    </row>
    <row r="104" spans="1:10" x14ac:dyDescent="0.25">
      <c r="A104" s="1">
        <v>103</v>
      </c>
      <c r="B104" s="2">
        <v>43527</v>
      </c>
      <c r="C104" t="s">
        <v>46</v>
      </c>
      <c r="D104" t="s">
        <v>47</v>
      </c>
      <c r="E104" t="s">
        <v>48</v>
      </c>
      <c r="F104" t="s">
        <v>27</v>
      </c>
      <c r="G104" t="s">
        <v>36</v>
      </c>
      <c r="H104" s="3">
        <v>1.76</v>
      </c>
      <c r="I104">
        <v>170</v>
      </c>
      <c r="J104" s="4">
        <v>299.2</v>
      </c>
    </row>
    <row r="105" spans="1:10" x14ac:dyDescent="0.25">
      <c r="A105" s="1">
        <v>104</v>
      </c>
      <c r="B105" s="2">
        <v>43528</v>
      </c>
      <c r="C105" t="s">
        <v>46</v>
      </c>
      <c r="D105" t="s">
        <v>56</v>
      </c>
      <c r="E105" t="s">
        <v>48</v>
      </c>
      <c r="F105" t="s">
        <v>27</v>
      </c>
      <c r="G105" t="s">
        <v>37</v>
      </c>
      <c r="H105" s="3">
        <v>4.8999999999999995</v>
      </c>
      <c r="I105">
        <v>140</v>
      </c>
      <c r="J105" s="4">
        <v>685.99999999999989</v>
      </c>
    </row>
    <row r="106" spans="1:10" x14ac:dyDescent="0.25">
      <c r="A106" s="1">
        <v>105</v>
      </c>
      <c r="B106" s="2">
        <v>43530</v>
      </c>
      <c r="C106" t="s">
        <v>10</v>
      </c>
      <c r="D106" t="s">
        <v>11</v>
      </c>
      <c r="E106" t="s">
        <v>12</v>
      </c>
      <c r="F106" t="s">
        <v>13</v>
      </c>
      <c r="G106" t="s">
        <v>20</v>
      </c>
      <c r="H106" s="3">
        <v>2.85</v>
      </c>
      <c r="I106">
        <v>60</v>
      </c>
      <c r="J106" s="4">
        <v>171</v>
      </c>
    </row>
    <row r="107" spans="1:10" x14ac:dyDescent="0.25">
      <c r="A107" s="1">
        <v>106</v>
      </c>
      <c r="B107" s="2">
        <v>43530</v>
      </c>
      <c r="C107" t="s">
        <v>21</v>
      </c>
      <c r="D107" t="s">
        <v>22</v>
      </c>
      <c r="E107" t="s">
        <v>23</v>
      </c>
      <c r="F107" t="s">
        <v>13</v>
      </c>
      <c r="G107" t="s">
        <v>32</v>
      </c>
      <c r="H107" s="3">
        <v>5.65</v>
      </c>
      <c r="I107">
        <v>180</v>
      </c>
      <c r="J107" s="4">
        <v>1017.0000000000001</v>
      </c>
    </row>
    <row r="108" spans="1:10" x14ac:dyDescent="0.25">
      <c r="A108" s="1">
        <v>107</v>
      </c>
      <c r="B108" s="2">
        <v>43531</v>
      </c>
      <c r="C108" t="s">
        <v>46</v>
      </c>
      <c r="D108" t="s">
        <v>47</v>
      </c>
      <c r="E108" t="s">
        <v>48</v>
      </c>
      <c r="F108" t="s">
        <v>27</v>
      </c>
      <c r="G108" t="s">
        <v>49</v>
      </c>
      <c r="H108" s="3">
        <v>1.4533333333333334</v>
      </c>
      <c r="I108">
        <v>370</v>
      </c>
      <c r="J108" s="4">
        <v>537.73333333333335</v>
      </c>
    </row>
    <row r="109" spans="1:10" x14ac:dyDescent="0.25">
      <c r="A109" s="1">
        <v>108</v>
      </c>
      <c r="B109" s="2">
        <v>43531</v>
      </c>
      <c r="C109" t="s">
        <v>46</v>
      </c>
      <c r="D109" t="s">
        <v>56</v>
      </c>
      <c r="E109" t="s">
        <v>48</v>
      </c>
      <c r="F109" t="s">
        <v>27</v>
      </c>
      <c r="G109" t="s">
        <v>55</v>
      </c>
      <c r="H109" s="3">
        <v>0.84666666666666668</v>
      </c>
      <c r="I109">
        <v>350</v>
      </c>
      <c r="J109" s="4">
        <v>296.33333333333331</v>
      </c>
    </row>
    <row r="110" spans="1:10" x14ac:dyDescent="0.25">
      <c r="A110" s="1">
        <v>109</v>
      </c>
      <c r="B110" s="2">
        <v>43531</v>
      </c>
      <c r="C110" t="s">
        <v>59</v>
      </c>
      <c r="D110" t="s">
        <v>60</v>
      </c>
      <c r="E110" t="s">
        <v>61</v>
      </c>
      <c r="F110" t="s">
        <v>31</v>
      </c>
      <c r="G110" t="s">
        <v>41</v>
      </c>
      <c r="H110" s="3">
        <v>0.54666666666666663</v>
      </c>
      <c r="I110">
        <v>270</v>
      </c>
      <c r="J110" s="4">
        <v>147.6</v>
      </c>
    </row>
    <row r="111" spans="1:10" x14ac:dyDescent="0.25">
      <c r="A111" s="1">
        <v>110</v>
      </c>
      <c r="B111" s="2">
        <v>43532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s="3">
        <v>1.8866666666666667</v>
      </c>
      <c r="I111">
        <v>180</v>
      </c>
      <c r="J111" s="4">
        <v>339.6</v>
      </c>
    </row>
    <row r="112" spans="1:10" x14ac:dyDescent="0.25">
      <c r="A112" s="1">
        <v>111</v>
      </c>
      <c r="B112" s="2">
        <v>43534</v>
      </c>
      <c r="C112" t="s">
        <v>21</v>
      </c>
      <c r="D112" t="s">
        <v>50</v>
      </c>
      <c r="E112" t="s">
        <v>23</v>
      </c>
      <c r="F112" t="s">
        <v>13</v>
      </c>
      <c r="G112" t="s">
        <v>37</v>
      </c>
      <c r="H112" s="3">
        <v>5.38</v>
      </c>
      <c r="I112">
        <v>140</v>
      </c>
      <c r="J112" s="4">
        <v>753.19999999999993</v>
      </c>
    </row>
    <row r="113" spans="1:10" x14ac:dyDescent="0.25">
      <c r="A113" s="1">
        <v>112</v>
      </c>
      <c r="B113" s="2">
        <v>43535</v>
      </c>
      <c r="C113" t="s">
        <v>17</v>
      </c>
      <c r="D113" t="s">
        <v>58</v>
      </c>
      <c r="E113" t="s">
        <v>19</v>
      </c>
      <c r="F113" t="s">
        <v>13</v>
      </c>
      <c r="G113" t="s">
        <v>32</v>
      </c>
      <c r="H113" s="3">
        <v>1.1499999999999999</v>
      </c>
      <c r="I113">
        <v>180</v>
      </c>
      <c r="J113" s="4">
        <v>206.99999999999997</v>
      </c>
    </row>
    <row r="114" spans="1:10" x14ac:dyDescent="0.25">
      <c r="A114" s="1">
        <v>113</v>
      </c>
      <c r="B114" s="2">
        <v>43535</v>
      </c>
      <c r="C114" t="s">
        <v>46</v>
      </c>
      <c r="D114" t="s">
        <v>56</v>
      </c>
      <c r="E114" t="s">
        <v>48</v>
      </c>
      <c r="F114" t="s">
        <v>27</v>
      </c>
      <c r="G114" t="s">
        <v>32</v>
      </c>
      <c r="H114" s="3">
        <v>4.7333333333333334</v>
      </c>
      <c r="I114">
        <v>180</v>
      </c>
      <c r="J114" s="4">
        <v>852</v>
      </c>
    </row>
    <row r="115" spans="1:10" x14ac:dyDescent="0.25">
      <c r="A115" s="1">
        <v>114</v>
      </c>
      <c r="B115" s="2">
        <v>43537</v>
      </c>
      <c r="C115" t="s">
        <v>17</v>
      </c>
      <c r="D115" t="s">
        <v>58</v>
      </c>
      <c r="E115" t="s">
        <v>19</v>
      </c>
      <c r="F115" t="s">
        <v>13</v>
      </c>
      <c r="G115" t="s">
        <v>20</v>
      </c>
      <c r="H115" s="3">
        <v>2.25</v>
      </c>
      <c r="I115">
        <v>60</v>
      </c>
      <c r="J115" s="4">
        <v>135</v>
      </c>
    </row>
    <row r="116" spans="1:10" x14ac:dyDescent="0.25">
      <c r="A116" s="1">
        <v>115</v>
      </c>
      <c r="B116" s="2">
        <v>43537</v>
      </c>
      <c r="C116" t="s">
        <v>46</v>
      </c>
      <c r="D116" t="s">
        <v>47</v>
      </c>
      <c r="E116" t="s">
        <v>48</v>
      </c>
      <c r="F116" t="s">
        <v>27</v>
      </c>
      <c r="G116" t="s">
        <v>20</v>
      </c>
      <c r="H116" s="3">
        <v>0.7599999999999999</v>
      </c>
      <c r="I116">
        <v>60</v>
      </c>
      <c r="J116" s="4">
        <v>45.599999999999994</v>
      </c>
    </row>
    <row r="117" spans="1:10" x14ac:dyDescent="0.25">
      <c r="A117" s="1">
        <v>116</v>
      </c>
      <c r="B117" s="2">
        <v>43537</v>
      </c>
      <c r="C117" t="s">
        <v>24</v>
      </c>
      <c r="D117" t="s">
        <v>25</v>
      </c>
      <c r="E117" t="s">
        <v>26</v>
      </c>
      <c r="F117" t="s">
        <v>27</v>
      </c>
      <c r="G117" t="s">
        <v>20</v>
      </c>
      <c r="H117" s="3">
        <v>0.42666666666666669</v>
      </c>
      <c r="I117">
        <v>60</v>
      </c>
      <c r="J117" s="4">
        <v>25.6</v>
      </c>
    </row>
    <row r="118" spans="1:10" x14ac:dyDescent="0.25">
      <c r="A118" s="1">
        <v>117</v>
      </c>
      <c r="B118" s="2">
        <v>43537</v>
      </c>
      <c r="C118" t="s">
        <v>10</v>
      </c>
      <c r="D118" t="s">
        <v>15</v>
      </c>
      <c r="E118" t="s">
        <v>12</v>
      </c>
      <c r="F118" t="s">
        <v>13</v>
      </c>
      <c r="G118" t="s">
        <v>16</v>
      </c>
      <c r="H118" s="3">
        <v>2.3199999999999998</v>
      </c>
      <c r="I118">
        <v>250</v>
      </c>
      <c r="J118" s="4">
        <v>580</v>
      </c>
    </row>
    <row r="119" spans="1:10" x14ac:dyDescent="0.25">
      <c r="A119" s="1">
        <v>118</v>
      </c>
      <c r="B119" s="2">
        <v>43537</v>
      </c>
      <c r="C119" t="s">
        <v>24</v>
      </c>
      <c r="D119" t="s">
        <v>25</v>
      </c>
      <c r="E119" t="s">
        <v>26</v>
      </c>
      <c r="F119" t="s">
        <v>27</v>
      </c>
      <c r="G119" t="s">
        <v>41</v>
      </c>
      <c r="H119" s="3">
        <v>3.5533333333333332</v>
      </c>
      <c r="I119">
        <v>270</v>
      </c>
      <c r="J119" s="4">
        <v>959.4</v>
      </c>
    </row>
    <row r="120" spans="1:10" x14ac:dyDescent="0.25">
      <c r="A120" s="1">
        <v>119</v>
      </c>
      <c r="B120" s="2">
        <v>43538</v>
      </c>
      <c r="C120" t="s">
        <v>51</v>
      </c>
      <c r="D120" t="s">
        <v>52</v>
      </c>
      <c r="E120" t="s">
        <v>53</v>
      </c>
      <c r="F120" t="s">
        <v>27</v>
      </c>
      <c r="G120" t="s">
        <v>20</v>
      </c>
      <c r="H120" s="3">
        <v>4.5666666666666664</v>
      </c>
      <c r="I120">
        <v>60</v>
      </c>
      <c r="J120" s="4">
        <v>274</v>
      </c>
    </row>
    <row r="121" spans="1:10" x14ac:dyDescent="0.25">
      <c r="A121" s="1">
        <v>120</v>
      </c>
      <c r="B121" s="2">
        <v>43538</v>
      </c>
      <c r="C121" t="s">
        <v>46</v>
      </c>
      <c r="D121" t="s">
        <v>56</v>
      </c>
      <c r="E121" t="s">
        <v>48</v>
      </c>
      <c r="F121" t="s">
        <v>27</v>
      </c>
      <c r="G121" t="s">
        <v>14</v>
      </c>
      <c r="H121" s="3">
        <v>0.52</v>
      </c>
      <c r="I121">
        <v>270</v>
      </c>
      <c r="J121" s="4">
        <v>140.4</v>
      </c>
    </row>
    <row r="122" spans="1:10" x14ac:dyDescent="0.25">
      <c r="A122" s="1">
        <v>121</v>
      </c>
      <c r="B122" s="2">
        <v>43538</v>
      </c>
      <c r="C122" t="s">
        <v>28</v>
      </c>
      <c r="D122" t="s">
        <v>29</v>
      </c>
      <c r="E122" t="s">
        <v>30</v>
      </c>
      <c r="F122" t="s">
        <v>31</v>
      </c>
      <c r="G122" t="s">
        <v>36</v>
      </c>
      <c r="H122" s="3">
        <v>1.2333333333333334</v>
      </c>
      <c r="I122">
        <v>170</v>
      </c>
      <c r="J122" s="4">
        <v>209.66666666666669</v>
      </c>
    </row>
    <row r="123" spans="1:10" x14ac:dyDescent="0.25">
      <c r="A123" s="1">
        <v>122</v>
      </c>
      <c r="B123" s="2">
        <v>43539</v>
      </c>
      <c r="C123" t="s">
        <v>28</v>
      </c>
      <c r="D123" t="s">
        <v>29</v>
      </c>
      <c r="E123" t="s">
        <v>30</v>
      </c>
      <c r="F123" t="s">
        <v>31</v>
      </c>
      <c r="G123" t="s">
        <v>36</v>
      </c>
      <c r="H123" s="3">
        <v>2.6666666666666665</v>
      </c>
      <c r="I123">
        <v>170</v>
      </c>
      <c r="J123" s="4">
        <v>453.33333333333331</v>
      </c>
    </row>
    <row r="124" spans="1:10" x14ac:dyDescent="0.25">
      <c r="A124" s="1">
        <v>123</v>
      </c>
      <c r="B124" s="2">
        <v>43539</v>
      </c>
      <c r="C124" t="s">
        <v>51</v>
      </c>
      <c r="D124" t="s">
        <v>52</v>
      </c>
      <c r="E124" t="s">
        <v>53</v>
      </c>
      <c r="F124" t="s">
        <v>27</v>
      </c>
      <c r="G124" t="s">
        <v>32</v>
      </c>
      <c r="H124" s="3">
        <v>1.1866666666666668</v>
      </c>
      <c r="I124">
        <v>180</v>
      </c>
      <c r="J124" s="4">
        <v>213.60000000000002</v>
      </c>
    </row>
    <row r="125" spans="1:10" x14ac:dyDescent="0.25">
      <c r="A125" s="1">
        <v>124</v>
      </c>
      <c r="B125" s="2">
        <v>43539</v>
      </c>
      <c r="C125" t="s">
        <v>10</v>
      </c>
      <c r="D125" t="s">
        <v>15</v>
      </c>
      <c r="E125" t="s">
        <v>12</v>
      </c>
      <c r="F125" t="s">
        <v>13</v>
      </c>
      <c r="G125" t="s">
        <v>20</v>
      </c>
      <c r="H125" s="3">
        <v>1.04</v>
      </c>
      <c r="I125">
        <v>60</v>
      </c>
      <c r="J125" s="4">
        <v>62.400000000000006</v>
      </c>
    </row>
    <row r="126" spans="1:10" x14ac:dyDescent="0.25">
      <c r="A126" s="1">
        <v>125</v>
      </c>
      <c r="B126" s="2">
        <v>43540</v>
      </c>
      <c r="C126" t="s">
        <v>62</v>
      </c>
      <c r="D126" t="s">
        <v>63</v>
      </c>
      <c r="E126" t="s">
        <v>64</v>
      </c>
      <c r="F126" t="s">
        <v>27</v>
      </c>
      <c r="G126" t="s">
        <v>16</v>
      </c>
      <c r="H126" s="3">
        <v>0.6133333333333334</v>
      </c>
      <c r="I126">
        <v>250</v>
      </c>
      <c r="J126" s="4">
        <v>153.33333333333334</v>
      </c>
    </row>
    <row r="127" spans="1:10" x14ac:dyDescent="0.25">
      <c r="A127" s="1">
        <v>126</v>
      </c>
      <c r="B127" s="2">
        <v>43541</v>
      </c>
      <c r="C127" t="s">
        <v>10</v>
      </c>
      <c r="D127" t="s">
        <v>11</v>
      </c>
      <c r="E127" t="s">
        <v>12</v>
      </c>
      <c r="F127" t="s">
        <v>13</v>
      </c>
      <c r="G127" t="s">
        <v>49</v>
      </c>
      <c r="H127" s="3">
        <v>2.8999999999999995</v>
      </c>
      <c r="I127">
        <v>370</v>
      </c>
      <c r="J127" s="4">
        <v>1072.9999999999998</v>
      </c>
    </row>
    <row r="128" spans="1:10" x14ac:dyDescent="0.25">
      <c r="A128" s="1">
        <v>127</v>
      </c>
      <c r="B128" s="2">
        <v>43541</v>
      </c>
      <c r="C128" t="s">
        <v>46</v>
      </c>
      <c r="D128" t="s">
        <v>56</v>
      </c>
      <c r="E128" t="s">
        <v>48</v>
      </c>
      <c r="F128" t="s">
        <v>27</v>
      </c>
      <c r="G128" t="s">
        <v>55</v>
      </c>
      <c r="H128" s="3">
        <v>2.7866666666666666</v>
      </c>
      <c r="I128">
        <v>350</v>
      </c>
      <c r="J128" s="4">
        <v>975.33333333333337</v>
      </c>
    </row>
    <row r="129" spans="1:10" x14ac:dyDescent="0.25">
      <c r="A129" s="1">
        <v>128</v>
      </c>
      <c r="B129" s="2">
        <v>43542</v>
      </c>
      <c r="C129" t="s">
        <v>24</v>
      </c>
      <c r="D129" t="s">
        <v>25</v>
      </c>
      <c r="E129" t="s">
        <v>26</v>
      </c>
      <c r="F129" t="s">
        <v>27</v>
      </c>
      <c r="G129" t="s">
        <v>32</v>
      </c>
      <c r="H129" s="3">
        <v>2.3466666666666667</v>
      </c>
      <c r="I129">
        <v>180</v>
      </c>
      <c r="J129" s="4">
        <v>422.4</v>
      </c>
    </row>
    <row r="130" spans="1:10" x14ac:dyDescent="0.25">
      <c r="A130" s="1">
        <v>129</v>
      </c>
      <c r="B130" s="2">
        <v>43543</v>
      </c>
      <c r="C130" t="s">
        <v>42</v>
      </c>
      <c r="D130" t="s">
        <v>43</v>
      </c>
      <c r="E130" t="s">
        <v>44</v>
      </c>
      <c r="F130" t="s">
        <v>45</v>
      </c>
      <c r="G130" t="s">
        <v>16</v>
      </c>
      <c r="H130" s="3">
        <v>4.21</v>
      </c>
      <c r="I130">
        <v>250</v>
      </c>
      <c r="J130" s="4">
        <v>1052.5</v>
      </c>
    </row>
    <row r="131" spans="1:10" x14ac:dyDescent="0.25">
      <c r="A131" s="1">
        <v>130</v>
      </c>
      <c r="B131" s="2">
        <v>43544</v>
      </c>
      <c r="C131" t="s">
        <v>10</v>
      </c>
      <c r="D131" t="s">
        <v>11</v>
      </c>
      <c r="E131" t="s">
        <v>12</v>
      </c>
      <c r="F131" t="s">
        <v>13</v>
      </c>
      <c r="G131" t="s">
        <v>32</v>
      </c>
      <c r="H131" s="3">
        <v>6.05</v>
      </c>
      <c r="I131">
        <v>180</v>
      </c>
      <c r="J131" s="4">
        <v>1089</v>
      </c>
    </row>
    <row r="132" spans="1:10" x14ac:dyDescent="0.25">
      <c r="A132" s="1">
        <v>131</v>
      </c>
      <c r="B132" s="2">
        <v>43544</v>
      </c>
      <c r="C132" t="s">
        <v>59</v>
      </c>
      <c r="D132" t="s">
        <v>60</v>
      </c>
      <c r="E132" t="s">
        <v>61</v>
      </c>
      <c r="F132" t="s">
        <v>31</v>
      </c>
      <c r="G132" t="s">
        <v>37</v>
      </c>
      <c r="H132" s="3">
        <v>4.04</v>
      </c>
      <c r="I132">
        <v>140</v>
      </c>
      <c r="J132" s="4">
        <v>565.6</v>
      </c>
    </row>
    <row r="133" spans="1:10" x14ac:dyDescent="0.25">
      <c r="A133" s="1">
        <v>132</v>
      </c>
      <c r="B133" s="2">
        <v>43545</v>
      </c>
      <c r="C133" t="s">
        <v>46</v>
      </c>
      <c r="D133" t="s">
        <v>56</v>
      </c>
      <c r="E133" t="s">
        <v>48</v>
      </c>
      <c r="F133" t="s">
        <v>27</v>
      </c>
      <c r="G133" t="s">
        <v>49</v>
      </c>
      <c r="H133" s="3">
        <v>1.9000000000000001</v>
      </c>
      <c r="I133">
        <v>370</v>
      </c>
      <c r="J133" s="4">
        <v>703</v>
      </c>
    </row>
    <row r="134" spans="1:10" x14ac:dyDescent="0.25">
      <c r="A134" s="1">
        <v>133</v>
      </c>
      <c r="B134" s="2">
        <v>43545</v>
      </c>
      <c r="C134" t="s">
        <v>21</v>
      </c>
      <c r="D134" t="s">
        <v>50</v>
      </c>
      <c r="E134" t="s">
        <v>23</v>
      </c>
      <c r="F134" t="s">
        <v>13</v>
      </c>
      <c r="G134" t="s">
        <v>36</v>
      </c>
      <c r="H134" s="3">
        <v>4.01</v>
      </c>
      <c r="I134">
        <v>170</v>
      </c>
      <c r="J134" s="4">
        <v>681.69999999999993</v>
      </c>
    </row>
    <row r="135" spans="1:10" x14ac:dyDescent="0.25">
      <c r="A135" s="1">
        <v>134</v>
      </c>
      <c r="B135" s="2">
        <v>43545</v>
      </c>
      <c r="C135" t="s">
        <v>17</v>
      </c>
      <c r="D135" t="s">
        <v>18</v>
      </c>
      <c r="E135" t="s">
        <v>19</v>
      </c>
      <c r="F135" t="s">
        <v>13</v>
      </c>
      <c r="G135" t="s">
        <v>20</v>
      </c>
      <c r="H135" s="3">
        <v>3.43</v>
      </c>
      <c r="I135">
        <v>60</v>
      </c>
      <c r="J135" s="4">
        <v>205.8</v>
      </c>
    </row>
    <row r="136" spans="1:10" x14ac:dyDescent="0.25">
      <c r="A136" s="1">
        <v>135</v>
      </c>
      <c r="B136" s="2">
        <v>43546</v>
      </c>
      <c r="C136" t="s">
        <v>51</v>
      </c>
      <c r="D136" t="s">
        <v>52</v>
      </c>
      <c r="E136" t="s">
        <v>53</v>
      </c>
      <c r="F136" t="s">
        <v>27</v>
      </c>
      <c r="G136" t="s">
        <v>37</v>
      </c>
      <c r="H136" s="3">
        <v>4.78</v>
      </c>
      <c r="I136">
        <v>140</v>
      </c>
      <c r="J136" s="4">
        <v>669.2</v>
      </c>
    </row>
    <row r="137" spans="1:10" x14ac:dyDescent="0.25">
      <c r="A137" s="1">
        <v>136</v>
      </c>
      <c r="B137" s="2">
        <v>43547</v>
      </c>
      <c r="C137" t="s">
        <v>28</v>
      </c>
      <c r="D137" t="s">
        <v>29</v>
      </c>
      <c r="E137" t="s">
        <v>30</v>
      </c>
      <c r="F137" t="s">
        <v>31</v>
      </c>
      <c r="G137" t="s">
        <v>32</v>
      </c>
      <c r="H137" s="3">
        <v>3.3066666666666666</v>
      </c>
      <c r="I137">
        <v>180</v>
      </c>
      <c r="J137" s="4">
        <v>595.20000000000005</v>
      </c>
    </row>
    <row r="138" spans="1:10" x14ac:dyDescent="0.25">
      <c r="A138" s="1">
        <v>137</v>
      </c>
      <c r="B138" s="2">
        <v>43548</v>
      </c>
      <c r="C138" t="s">
        <v>42</v>
      </c>
      <c r="D138" t="s">
        <v>43</v>
      </c>
      <c r="E138" t="s">
        <v>44</v>
      </c>
      <c r="F138" t="s">
        <v>45</v>
      </c>
      <c r="G138" t="s">
        <v>49</v>
      </c>
      <c r="H138" s="3">
        <v>0.89</v>
      </c>
      <c r="I138">
        <v>370</v>
      </c>
      <c r="J138" s="4">
        <v>329.3</v>
      </c>
    </row>
    <row r="139" spans="1:10" x14ac:dyDescent="0.25">
      <c r="A139" s="1">
        <v>138</v>
      </c>
      <c r="B139" s="2">
        <v>43548</v>
      </c>
      <c r="C139" t="s">
        <v>24</v>
      </c>
      <c r="D139" t="s">
        <v>25</v>
      </c>
      <c r="E139" t="s">
        <v>26</v>
      </c>
      <c r="F139" t="s">
        <v>27</v>
      </c>
      <c r="G139" t="s">
        <v>32</v>
      </c>
      <c r="H139" s="3">
        <v>0.52</v>
      </c>
      <c r="I139">
        <v>180</v>
      </c>
      <c r="J139" s="4">
        <v>93.600000000000009</v>
      </c>
    </row>
    <row r="140" spans="1:10" x14ac:dyDescent="0.25">
      <c r="A140" s="1">
        <v>139</v>
      </c>
      <c r="B140" s="2">
        <v>43548</v>
      </c>
      <c r="C140" t="s">
        <v>51</v>
      </c>
      <c r="D140" t="s">
        <v>57</v>
      </c>
      <c r="E140" t="s">
        <v>53</v>
      </c>
      <c r="F140" t="s">
        <v>27</v>
      </c>
      <c r="G140" t="s">
        <v>37</v>
      </c>
      <c r="H140" s="3">
        <v>4.3600000000000003</v>
      </c>
      <c r="I140">
        <v>140</v>
      </c>
      <c r="J140" s="4">
        <v>610.40000000000009</v>
      </c>
    </row>
    <row r="141" spans="1:10" x14ac:dyDescent="0.25">
      <c r="A141" s="1">
        <v>140</v>
      </c>
      <c r="B141" s="2">
        <v>43550</v>
      </c>
      <c r="C141" t="s">
        <v>28</v>
      </c>
      <c r="D141" t="s">
        <v>29</v>
      </c>
      <c r="E141" t="s">
        <v>30</v>
      </c>
      <c r="F141" t="s">
        <v>31</v>
      </c>
      <c r="G141" t="s">
        <v>37</v>
      </c>
      <c r="H141" s="3">
        <v>2.5666666666666669</v>
      </c>
      <c r="I141">
        <v>140</v>
      </c>
      <c r="J141" s="4">
        <v>359.33333333333337</v>
      </c>
    </row>
    <row r="142" spans="1:10" x14ac:dyDescent="0.25">
      <c r="A142" s="1">
        <v>141</v>
      </c>
      <c r="B142" s="2">
        <v>43550</v>
      </c>
      <c r="C142" t="s">
        <v>10</v>
      </c>
      <c r="D142" t="s">
        <v>11</v>
      </c>
      <c r="E142" t="s">
        <v>12</v>
      </c>
      <c r="F142" t="s">
        <v>13</v>
      </c>
      <c r="G142" t="s">
        <v>55</v>
      </c>
      <c r="H142" s="3">
        <v>5.2299999999999995</v>
      </c>
      <c r="I142">
        <v>350</v>
      </c>
      <c r="J142" s="4">
        <v>1830.4999999999998</v>
      </c>
    </row>
    <row r="143" spans="1:10" x14ac:dyDescent="0.25">
      <c r="A143" s="1">
        <v>142</v>
      </c>
      <c r="B143" s="2">
        <v>43550</v>
      </c>
      <c r="C143" t="s">
        <v>62</v>
      </c>
      <c r="D143" t="s">
        <v>63</v>
      </c>
      <c r="E143" t="s">
        <v>64</v>
      </c>
      <c r="F143" t="s">
        <v>27</v>
      </c>
      <c r="G143" t="s">
        <v>16</v>
      </c>
      <c r="H143" s="3">
        <v>1.6433333333333333</v>
      </c>
      <c r="I143">
        <v>250</v>
      </c>
      <c r="J143" s="4">
        <v>410.83333333333331</v>
      </c>
    </row>
    <row r="144" spans="1:10" x14ac:dyDescent="0.25">
      <c r="A144" s="1">
        <v>143</v>
      </c>
      <c r="B144" s="2">
        <v>43550</v>
      </c>
      <c r="C144" t="s">
        <v>10</v>
      </c>
      <c r="D144" t="s">
        <v>54</v>
      </c>
      <c r="E144" t="s">
        <v>12</v>
      </c>
      <c r="F144" t="s">
        <v>13</v>
      </c>
      <c r="G144" t="s">
        <v>14</v>
      </c>
      <c r="H144" s="3">
        <v>2.37</v>
      </c>
      <c r="I144">
        <v>270</v>
      </c>
      <c r="J144" s="4">
        <v>639.9</v>
      </c>
    </row>
    <row r="145" spans="1:10" x14ac:dyDescent="0.25">
      <c r="A145" s="1">
        <v>144</v>
      </c>
      <c r="B145" s="2">
        <v>43550</v>
      </c>
      <c r="C145" t="s">
        <v>17</v>
      </c>
      <c r="D145" t="s">
        <v>58</v>
      </c>
      <c r="E145" t="s">
        <v>19</v>
      </c>
      <c r="F145" t="s">
        <v>13</v>
      </c>
      <c r="G145" t="s">
        <v>49</v>
      </c>
      <c r="H145" s="3">
        <v>2.085</v>
      </c>
      <c r="I145">
        <v>370</v>
      </c>
      <c r="J145" s="4">
        <v>771.44999999999993</v>
      </c>
    </row>
    <row r="146" spans="1:10" x14ac:dyDescent="0.25">
      <c r="A146" s="1">
        <v>145</v>
      </c>
      <c r="B146" s="2">
        <v>43551</v>
      </c>
      <c r="C146" t="s">
        <v>24</v>
      </c>
      <c r="D146" t="s">
        <v>25</v>
      </c>
      <c r="E146" t="s">
        <v>26</v>
      </c>
      <c r="F146" t="s">
        <v>27</v>
      </c>
      <c r="G146" t="s">
        <v>32</v>
      </c>
      <c r="H146" s="3">
        <v>1.9033333333333335</v>
      </c>
      <c r="I146">
        <v>180</v>
      </c>
      <c r="J146" s="4">
        <v>342.6</v>
      </c>
    </row>
    <row r="147" spans="1:10" x14ac:dyDescent="0.25">
      <c r="A147" s="1">
        <v>146</v>
      </c>
      <c r="B147" s="2">
        <v>43551</v>
      </c>
      <c r="C147" t="s">
        <v>59</v>
      </c>
      <c r="D147" t="s">
        <v>60</v>
      </c>
      <c r="E147" t="s">
        <v>61</v>
      </c>
      <c r="F147" t="s">
        <v>31</v>
      </c>
      <c r="G147" t="s">
        <v>32</v>
      </c>
      <c r="H147" s="3">
        <v>1.04</v>
      </c>
      <c r="I147">
        <v>180</v>
      </c>
      <c r="J147" s="4">
        <v>187.20000000000002</v>
      </c>
    </row>
    <row r="148" spans="1:10" x14ac:dyDescent="0.25">
      <c r="A148" s="1">
        <v>147</v>
      </c>
      <c r="B148" s="2">
        <v>43552</v>
      </c>
      <c r="C148" t="s">
        <v>46</v>
      </c>
      <c r="D148" t="s">
        <v>56</v>
      </c>
      <c r="E148" t="s">
        <v>48</v>
      </c>
      <c r="F148" t="s">
        <v>27</v>
      </c>
      <c r="G148" t="s">
        <v>41</v>
      </c>
      <c r="H148" s="3">
        <v>2.35</v>
      </c>
      <c r="I148">
        <v>270</v>
      </c>
      <c r="J148" s="4">
        <v>634.5</v>
      </c>
    </row>
    <row r="149" spans="1:10" x14ac:dyDescent="0.25">
      <c r="A149" s="1">
        <v>148</v>
      </c>
      <c r="B149" s="2">
        <v>43552</v>
      </c>
      <c r="C149" t="s">
        <v>46</v>
      </c>
      <c r="D149" t="s">
        <v>56</v>
      </c>
      <c r="E149" t="s">
        <v>48</v>
      </c>
      <c r="F149" t="s">
        <v>27</v>
      </c>
      <c r="G149" t="s">
        <v>37</v>
      </c>
      <c r="H149" s="3">
        <v>1.5800000000000003</v>
      </c>
      <c r="I149">
        <v>140</v>
      </c>
      <c r="J149" s="4">
        <v>221.20000000000005</v>
      </c>
    </row>
    <row r="150" spans="1:10" x14ac:dyDescent="0.25">
      <c r="A150" s="1">
        <v>149</v>
      </c>
      <c r="B150" s="2">
        <v>43553</v>
      </c>
      <c r="C150" t="s">
        <v>21</v>
      </c>
      <c r="D150" t="s">
        <v>22</v>
      </c>
      <c r="E150" t="s">
        <v>23</v>
      </c>
      <c r="F150" t="s">
        <v>13</v>
      </c>
      <c r="G150" t="s">
        <v>32</v>
      </c>
      <c r="H150" s="3">
        <v>3.2200000000000006</v>
      </c>
      <c r="I150">
        <v>180</v>
      </c>
      <c r="J150" s="4">
        <v>579.60000000000014</v>
      </c>
    </row>
    <row r="151" spans="1:10" x14ac:dyDescent="0.25">
      <c r="A151" s="1">
        <v>150</v>
      </c>
      <c r="B151" s="2">
        <v>43553</v>
      </c>
      <c r="C151" t="s">
        <v>10</v>
      </c>
      <c r="D151" t="s">
        <v>11</v>
      </c>
      <c r="E151" t="s">
        <v>12</v>
      </c>
      <c r="F151" t="s">
        <v>13</v>
      </c>
      <c r="G151" t="s">
        <v>49</v>
      </c>
      <c r="H151" s="3">
        <v>2.6349999999999998</v>
      </c>
      <c r="I151">
        <v>370</v>
      </c>
      <c r="J151" s="4">
        <v>974.94999999999993</v>
      </c>
    </row>
    <row r="152" spans="1:10" x14ac:dyDescent="0.25">
      <c r="A152" s="1">
        <v>151</v>
      </c>
      <c r="B152" s="2">
        <v>43554</v>
      </c>
      <c r="C152" t="s">
        <v>46</v>
      </c>
      <c r="D152" t="s">
        <v>56</v>
      </c>
      <c r="E152" t="s">
        <v>48</v>
      </c>
      <c r="F152" t="s">
        <v>27</v>
      </c>
      <c r="G152" t="s">
        <v>32</v>
      </c>
      <c r="H152" s="3">
        <v>2.2833333333333332</v>
      </c>
      <c r="I152">
        <v>180</v>
      </c>
      <c r="J152" s="4">
        <v>411</v>
      </c>
    </row>
    <row r="153" spans="1:10" x14ac:dyDescent="0.25">
      <c r="A153" s="1">
        <v>152</v>
      </c>
      <c r="B153" s="2">
        <v>43554</v>
      </c>
      <c r="C153" t="s">
        <v>51</v>
      </c>
      <c r="D153" t="s">
        <v>57</v>
      </c>
      <c r="E153" t="s">
        <v>53</v>
      </c>
      <c r="F153" t="s">
        <v>27</v>
      </c>
      <c r="G153" t="s">
        <v>36</v>
      </c>
      <c r="H153" s="3">
        <v>1.9800000000000002</v>
      </c>
      <c r="I153">
        <v>170</v>
      </c>
      <c r="J153" s="4">
        <v>336.6</v>
      </c>
    </row>
    <row r="154" spans="1:10" x14ac:dyDescent="0.25">
      <c r="A154" s="1">
        <v>153</v>
      </c>
      <c r="B154" s="2">
        <v>43555</v>
      </c>
      <c r="C154" t="s">
        <v>21</v>
      </c>
      <c r="D154" t="s">
        <v>22</v>
      </c>
      <c r="E154" t="s">
        <v>23</v>
      </c>
      <c r="F154" t="s">
        <v>13</v>
      </c>
      <c r="G154" t="s">
        <v>32</v>
      </c>
      <c r="H154" s="3">
        <v>3.74</v>
      </c>
      <c r="I154">
        <v>180</v>
      </c>
      <c r="J154" s="4">
        <v>673.2</v>
      </c>
    </row>
    <row r="155" spans="1:10" x14ac:dyDescent="0.25">
      <c r="A155" s="1">
        <v>154</v>
      </c>
      <c r="B155" s="2">
        <v>43558</v>
      </c>
      <c r="C155" t="s">
        <v>28</v>
      </c>
      <c r="D155" t="s">
        <v>29</v>
      </c>
      <c r="E155" t="s">
        <v>30</v>
      </c>
      <c r="F155" t="s">
        <v>31</v>
      </c>
      <c r="G155" t="s">
        <v>36</v>
      </c>
      <c r="H155" s="3">
        <v>0.24333333333333332</v>
      </c>
      <c r="I155">
        <v>170</v>
      </c>
      <c r="J155" s="4">
        <v>41.366666666666667</v>
      </c>
    </row>
    <row r="156" spans="1:10" x14ac:dyDescent="0.25">
      <c r="A156" s="1">
        <v>155</v>
      </c>
      <c r="B156" s="2">
        <v>43558</v>
      </c>
      <c r="C156" t="s">
        <v>51</v>
      </c>
      <c r="D156" t="s">
        <v>52</v>
      </c>
      <c r="E156" t="s">
        <v>53</v>
      </c>
      <c r="F156" t="s">
        <v>27</v>
      </c>
      <c r="G156" t="s">
        <v>20</v>
      </c>
      <c r="H156" s="3">
        <v>0.65</v>
      </c>
      <c r="I156">
        <v>60</v>
      </c>
      <c r="J156" s="4">
        <v>39</v>
      </c>
    </row>
    <row r="157" spans="1:10" x14ac:dyDescent="0.25">
      <c r="A157" s="1">
        <v>156</v>
      </c>
      <c r="B157" s="2">
        <v>43560</v>
      </c>
      <c r="C157" t="s">
        <v>10</v>
      </c>
      <c r="D157" t="s">
        <v>11</v>
      </c>
      <c r="E157" t="s">
        <v>12</v>
      </c>
      <c r="F157" t="s">
        <v>13</v>
      </c>
      <c r="G157" t="s">
        <v>20</v>
      </c>
      <c r="H157" s="3">
        <v>3.7</v>
      </c>
      <c r="I157">
        <v>60</v>
      </c>
      <c r="J157" s="4">
        <v>222</v>
      </c>
    </row>
    <row r="158" spans="1:10" x14ac:dyDescent="0.25">
      <c r="A158" s="1">
        <v>157</v>
      </c>
      <c r="B158" s="2">
        <v>43560</v>
      </c>
      <c r="C158" t="s">
        <v>59</v>
      </c>
      <c r="D158" t="s">
        <v>60</v>
      </c>
      <c r="E158" t="s">
        <v>61</v>
      </c>
      <c r="F158" t="s">
        <v>31</v>
      </c>
      <c r="G158" t="s">
        <v>32</v>
      </c>
      <c r="H158" s="3">
        <v>0.30333333333333334</v>
      </c>
      <c r="I158">
        <v>180</v>
      </c>
      <c r="J158" s="4">
        <v>54.6</v>
      </c>
    </row>
    <row r="159" spans="1:10" x14ac:dyDescent="0.25">
      <c r="A159" s="1">
        <v>158</v>
      </c>
      <c r="B159" s="2">
        <v>43560</v>
      </c>
      <c r="C159" t="s">
        <v>10</v>
      </c>
      <c r="D159" t="s">
        <v>11</v>
      </c>
      <c r="E159" t="s">
        <v>12</v>
      </c>
      <c r="F159" t="s">
        <v>13</v>
      </c>
      <c r="G159" t="s">
        <v>36</v>
      </c>
      <c r="H159" s="3">
        <v>2.7549999999999999</v>
      </c>
      <c r="I159">
        <v>270</v>
      </c>
      <c r="J159" s="4">
        <v>743.85</v>
      </c>
    </row>
    <row r="160" spans="1:10" x14ac:dyDescent="0.25">
      <c r="A160" s="1">
        <v>159</v>
      </c>
      <c r="B160" s="2">
        <v>43561</v>
      </c>
      <c r="C160" t="s">
        <v>10</v>
      </c>
      <c r="D160" t="s">
        <v>15</v>
      </c>
      <c r="E160" t="s">
        <v>12</v>
      </c>
      <c r="F160" t="s">
        <v>13</v>
      </c>
      <c r="G160" t="s">
        <v>37</v>
      </c>
      <c r="H160" s="3">
        <v>1.1950000000000001</v>
      </c>
      <c r="I160">
        <v>140</v>
      </c>
      <c r="J160" s="4">
        <v>167.3</v>
      </c>
    </row>
    <row r="161" spans="1:10" x14ac:dyDescent="0.25">
      <c r="A161" s="1">
        <v>160</v>
      </c>
      <c r="B161" s="2">
        <v>43562</v>
      </c>
      <c r="C161" t="s">
        <v>24</v>
      </c>
      <c r="D161" t="s">
        <v>25</v>
      </c>
      <c r="E161" t="s">
        <v>26</v>
      </c>
      <c r="F161" t="s">
        <v>27</v>
      </c>
      <c r="G161" t="s">
        <v>41</v>
      </c>
      <c r="H161" s="3">
        <v>1.26</v>
      </c>
      <c r="I161">
        <v>270</v>
      </c>
      <c r="J161" s="4">
        <v>340.2</v>
      </c>
    </row>
    <row r="162" spans="1:10" x14ac:dyDescent="0.25">
      <c r="A162" s="1">
        <v>161</v>
      </c>
      <c r="B162" s="2">
        <v>43562</v>
      </c>
      <c r="C162" t="s">
        <v>21</v>
      </c>
      <c r="D162" t="s">
        <v>50</v>
      </c>
      <c r="E162" t="s">
        <v>23</v>
      </c>
      <c r="F162" t="s">
        <v>13</v>
      </c>
      <c r="G162" t="s">
        <v>36</v>
      </c>
      <c r="H162" s="3">
        <v>0.59</v>
      </c>
      <c r="I162">
        <v>270</v>
      </c>
      <c r="J162" s="4">
        <v>159.29999999999998</v>
      </c>
    </row>
    <row r="163" spans="1:10" x14ac:dyDescent="0.25">
      <c r="A163" s="1">
        <v>162</v>
      </c>
      <c r="B163" s="2">
        <v>43564</v>
      </c>
      <c r="C163" t="s">
        <v>24</v>
      </c>
      <c r="D163" t="s">
        <v>25</v>
      </c>
      <c r="E163" t="s">
        <v>26</v>
      </c>
      <c r="F163" t="s">
        <v>27</v>
      </c>
      <c r="G163" t="s">
        <v>49</v>
      </c>
      <c r="H163" s="3">
        <v>1.1100000000000001</v>
      </c>
      <c r="I163">
        <v>370</v>
      </c>
      <c r="J163" s="4">
        <v>410.70000000000005</v>
      </c>
    </row>
    <row r="164" spans="1:10" x14ac:dyDescent="0.25">
      <c r="A164" s="1">
        <v>163</v>
      </c>
      <c r="B164" s="2">
        <v>43564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s="3">
        <v>0.86499999999999999</v>
      </c>
      <c r="I164">
        <v>270</v>
      </c>
      <c r="J164" s="4">
        <v>233.55</v>
      </c>
    </row>
    <row r="165" spans="1:10" x14ac:dyDescent="0.25">
      <c r="A165" s="1">
        <v>164</v>
      </c>
      <c r="B165" s="2">
        <v>43564</v>
      </c>
      <c r="C165" t="s">
        <v>17</v>
      </c>
      <c r="D165" t="s">
        <v>58</v>
      </c>
      <c r="E165" t="s">
        <v>19</v>
      </c>
      <c r="F165" t="s">
        <v>13</v>
      </c>
      <c r="G165" t="s">
        <v>36</v>
      </c>
      <c r="H165" s="3">
        <v>1.34</v>
      </c>
      <c r="I165">
        <v>170</v>
      </c>
      <c r="J165" s="4">
        <v>227.8</v>
      </c>
    </row>
    <row r="166" spans="1:10" x14ac:dyDescent="0.25">
      <c r="A166" s="1">
        <v>165</v>
      </c>
      <c r="B166" s="2">
        <v>43565</v>
      </c>
      <c r="C166" t="s">
        <v>28</v>
      </c>
      <c r="D166" t="s">
        <v>29</v>
      </c>
      <c r="E166" t="s">
        <v>30</v>
      </c>
      <c r="F166" t="s">
        <v>31</v>
      </c>
      <c r="G166" t="s">
        <v>14</v>
      </c>
      <c r="H166" s="3">
        <v>2.1266666666666665</v>
      </c>
      <c r="I166">
        <v>270</v>
      </c>
      <c r="J166" s="4">
        <v>574.19999999999993</v>
      </c>
    </row>
    <row r="167" spans="1:10" x14ac:dyDescent="0.25">
      <c r="A167" s="1">
        <v>166</v>
      </c>
      <c r="B167" s="2">
        <v>43566</v>
      </c>
      <c r="C167" t="s">
        <v>28</v>
      </c>
      <c r="D167" t="s">
        <v>29</v>
      </c>
      <c r="E167" t="s">
        <v>30</v>
      </c>
      <c r="F167" t="s">
        <v>31</v>
      </c>
      <c r="G167" t="s">
        <v>49</v>
      </c>
      <c r="H167" s="3">
        <v>1.3266666666666667</v>
      </c>
      <c r="I167">
        <v>370</v>
      </c>
      <c r="J167" s="4">
        <v>490.86666666666667</v>
      </c>
    </row>
    <row r="168" spans="1:10" x14ac:dyDescent="0.25">
      <c r="A168" s="1">
        <v>167</v>
      </c>
      <c r="B168" s="2">
        <v>43566</v>
      </c>
      <c r="C168" t="s">
        <v>46</v>
      </c>
      <c r="D168" t="s">
        <v>47</v>
      </c>
      <c r="E168" t="s">
        <v>48</v>
      </c>
      <c r="F168" t="s">
        <v>27</v>
      </c>
      <c r="G168" t="s">
        <v>20</v>
      </c>
      <c r="H168" s="3">
        <v>1.1866666666666668</v>
      </c>
      <c r="I168">
        <v>60</v>
      </c>
      <c r="J168" s="4">
        <v>71.2</v>
      </c>
    </row>
    <row r="169" spans="1:10" x14ac:dyDescent="0.25">
      <c r="A169" s="1">
        <v>168</v>
      </c>
      <c r="B169" s="2">
        <v>43568</v>
      </c>
      <c r="C169" t="s">
        <v>17</v>
      </c>
      <c r="D169" t="s">
        <v>18</v>
      </c>
      <c r="E169" t="s">
        <v>19</v>
      </c>
      <c r="F169" t="s">
        <v>13</v>
      </c>
      <c r="G169" t="s">
        <v>14</v>
      </c>
      <c r="H169" s="3">
        <v>1.0449999999999999</v>
      </c>
      <c r="I169">
        <v>270</v>
      </c>
      <c r="J169" s="4">
        <v>282.14999999999998</v>
      </c>
    </row>
    <row r="170" spans="1:10" x14ac:dyDescent="0.25">
      <c r="A170" s="1">
        <v>169</v>
      </c>
      <c r="B170" s="2">
        <v>43568</v>
      </c>
      <c r="C170" t="s">
        <v>28</v>
      </c>
      <c r="D170" t="s">
        <v>29</v>
      </c>
      <c r="E170" t="s">
        <v>30</v>
      </c>
      <c r="F170" t="s">
        <v>31</v>
      </c>
      <c r="G170" t="s">
        <v>36</v>
      </c>
      <c r="H170" s="3">
        <v>0.3833333333333333</v>
      </c>
      <c r="I170">
        <v>170</v>
      </c>
      <c r="J170" s="4">
        <v>65.166666666666657</v>
      </c>
    </row>
    <row r="171" spans="1:10" x14ac:dyDescent="0.25">
      <c r="A171" s="1">
        <v>170</v>
      </c>
      <c r="B171" s="2">
        <v>43570</v>
      </c>
      <c r="C171" t="s">
        <v>51</v>
      </c>
      <c r="D171" t="s">
        <v>57</v>
      </c>
      <c r="E171" t="s">
        <v>53</v>
      </c>
      <c r="F171" t="s">
        <v>27</v>
      </c>
      <c r="G171" t="s">
        <v>37</v>
      </c>
      <c r="H171" s="3">
        <v>2.4433333333333334</v>
      </c>
      <c r="I171">
        <v>140</v>
      </c>
      <c r="J171" s="4">
        <v>342.06666666666666</v>
      </c>
    </row>
    <row r="172" spans="1:10" x14ac:dyDescent="0.25">
      <c r="A172" s="1">
        <v>171</v>
      </c>
      <c r="B172" s="2">
        <v>43571</v>
      </c>
      <c r="C172" t="s">
        <v>38</v>
      </c>
      <c r="D172" t="s">
        <v>39</v>
      </c>
      <c r="E172" t="s">
        <v>40</v>
      </c>
      <c r="F172" t="s">
        <v>31</v>
      </c>
      <c r="G172" t="s">
        <v>32</v>
      </c>
      <c r="H172" s="3">
        <v>2.31</v>
      </c>
      <c r="I172">
        <v>180</v>
      </c>
      <c r="J172" s="4">
        <v>415.8</v>
      </c>
    </row>
    <row r="173" spans="1:10" x14ac:dyDescent="0.25">
      <c r="A173" s="1">
        <v>172</v>
      </c>
      <c r="B173" s="2">
        <v>43571</v>
      </c>
      <c r="C173" t="s">
        <v>51</v>
      </c>
      <c r="D173" t="s">
        <v>52</v>
      </c>
      <c r="E173" t="s">
        <v>53</v>
      </c>
      <c r="F173" t="s">
        <v>27</v>
      </c>
      <c r="G173" t="s">
        <v>36</v>
      </c>
      <c r="H173" s="3">
        <v>1.6166666666666665</v>
      </c>
      <c r="I173">
        <v>170</v>
      </c>
      <c r="J173" s="4">
        <v>274.83333333333331</v>
      </c>
    </row>
    <row r="174" spans="1:10" x14ac:dyDescent="0.25">
      <c r="A174" s="1">
        <v>173</v>
      </c>
      <c r="B174" s="2">
        <v>43572</v>
      </c>
      <c r="C174" t="s">
        <v>17</v>
      </c>
      <c r="D174" t="s">
        <v>18</v>
      </c>
      <c r="E174" t="s">
        <v>19</v>
      </c>
      <c r="F174" t="s">
        <v>13</v>
      </c>
      <c r="G174" t="s">
        <v>20</v>
      </c>
      <c r="H174" s="3">
        <v>2.2149999999999999</v>
      </c>
      <c r="I174">
        <v>60</v>
      </c>
      <c r="J174" s="4">
        <v>132.89999999999998</v>
      </c>
    </row>
    <row r="175" spans="1:10" x14ac:dyDescent="0.25">
      <c r="A175" s="1">
        <v>174</v>
      </c>
      <c r="B175" s="2">
        <v>43572</v>
      </c>
      <c r="C175" t="s">
        <v>10</v>
      </c>
      <c r="D175" t="s">
        <v>54</v>
      </c>
      <c r="E175" t="s">
        <v>12</v>
      </c>
      <c r="F175" t="s">
        <v>13</v>
      </c>
      <c r="G175" t="s">
        <v>16</v>
      </c>
      <c r="H175" s="3">
        <v>2.8199999999999994</v>
      </c>
      <c r="I175">
        <v>250</v>
      </c>
      <c r="J175" s="4">
        <v>704.99999999999989</v>
      </c>
    </row>
    <row r="176" spans="1:10" x14ac:dyDescent="0.25">
      <c r="A176" s="1">
        <v>175</v>
      </c>
      <c r="B176" s="2">
        <v>43573</v>
      </c>
      <c r="C176" t="s">
        <v>28</v>
      </c>
      <c r="D176" t="s">
        <v>29</v>
      </c>
      <c r="E176" t="s">
        <v>30</v>
      </c>
      <c r="F176" t="s">
        <v>31</v>
      </c>
      <c r="G176" t="s">
        <v>16</v>
      </c>
      <c r="H176" s="3">
        <v>1.1300000000000001</v>
      </c>
      <c r="I176">
        <v>250</v>
      </c>
      <c r="J176" s="4">
        <v>282.50000000000006</v>
      </c>
    </row>
    <row r="177" spans="1:10" x14ac:dyDescent="0.25">
      <c r="A177" s="1">
        <v>176</v>
      </c>
      <c r="B177" s="2">
        <v>43573</v>
      </c>
      <c r="C177" t="s">
        <v>24</v>
      </c>
      <c r="D177" t="s">
        <v>25</v>
      </c>
      <c r="E177" t="s">
        <v>26</v>
      </c>
      <c r="F177" t="s">
        <v>27</v>
      </c>
      <c r="G177" t="s">
        <v>20</v>
      </c>
      <c r="H177" s="3">
        <v>1.07</v>
      </c>
      <c r="I177">
        <v>60</v>
      </c>
      <c r="J177" s="4">
        <v>64.2</v>
      </c>
    </row>
    <row r="178" spans="1:10" x14ac:dyDescent="0.25">
      <c r="A178" s="1">
        <v>177</v>
      </c>
      <c r="B178" s="2">
        <v>43574</v>
      </c>
      <c r="C178" t="s">
        <v>33</v>
      </c>
      <c r="D178" t="s">
        <v>34</v>
      </c>
      <c r="E178" t="s">
        <v>35</v>
      </c>
      <c r="F178" t="s">
        <v>31</v>
      </c>
      <c r="G178" t="s">
        <v>41</v>
      </c>
      <c r="H178" s="3">
        <v>0.19999999999999998</v>
      </c>
      <c r="I178">
        <v>270</v>
      </c>
      <c r="J178" s="4">
        <v>53.999999999999993</v>
      </c>
    </row>
    <row r="179" spans="1:10" x14ac:dyDescent="0.25">
      <c r="A179" s="1">
        <v>178</v>
      </c>
      <c r="B179" s="2">
        <v>43574</v>
      </c>
      <c r="C179" t="s">
        <v>51</v>
      </c>
      <c r="D179" t="s">
        <v>52</v>
      </c>
      <c r="E179" t="s">
        <v>53</v>
      </c>
      <c r="F179" t="s">
        <v>27</v>
      </c>
      <c r="G179" t="s">
        <v>14</v>
      </c>
      <c r="H179" s="3">
        <v>1.4433333333333334</v>
      </c>
      <c r="I179">
        <v>270</v>
      </c>
      <c r="J179" s="4">
        <v>389.7</v>
      </c>
    </row>
    <row r="180" spans="1:10" x14ac:dyDescent="0.25">
      <c r="A180" s="1">
        <v>179</v>
      </c>
      <c r="B180" s="2">
        <v>43574</v>
      </c>
      <c r="C180" t="s">
        <v>28</v>
      </c>
      <c r="D180" t="s">
        <v>29</v>
      </c>
      <c r="E180" t="s">
        <v>30</v>
      </c>
      <c r="F180" t="s">
        <v>31</v>
      </c>
      <c r="G180" t="s">
        <v>14</v>
      </c>
      <c r="H180" s="3">
        <v>1.0866666666666667</v>
      </c>
      <c r="I180">
        <v>270</v>
      </c>
      <c r="J180" s="4">
        <v>293.39999999999998</v>
      </c>
    </row>
    <row r="181" spans="1:10" x14ac:dyDescent="0.25">
      <c r="A181" s="1">
        <v>180</v>
      </c>
      <c r="B181" s="2">
        <v>43575</v>
      </c>
      <c r="C181" t="s">
        <v>17</v>
      </c>
      <c r="D181" t="s">
        <v>58</v>
      </c>
      <c r="E181" t="s">
        <v>19</v>
      </c>
      <c r="F181" t="s">
        <v>13</v>
      </c>
      <c r="G181" t="s">
        <v>14</v>
      </c>
      <c r="H181" s="3">
        <v>3.62</v>
      </c>
      <c r="I181">
        <v>270</v>
      </c>
      <c r="J181" s="4">
        <v>977.4</v>
      </c>
    </row>
    <row r="182" spans="1:10" x14ac:dyDescent="0.25">
      <c r="A182" s="1">
        <v>181</v>
      </c>
      <c r="B182" s="2">
        <v>43575</v>
      </c>
      <c r="C182" t="s">
        <v>10</v>
      </c>
      <c r="D182" t="s">
        <v>54</v>
      </c>
      <c r="E182" t="s">
        <v>12</v>
      </c>
      <c r="F182" t="s">
        <v>13</v>
      </c>
      <c r="G182" t="s">
        <v>14</v>
      </c>
      <c r="H182" s="3">
        <v>0.84</v>
      </c>
      <c r="I182">
        <v>270</v>
      </c>
      <c r="J182" s="4">
        <v>226.79999999999998</v>
      </c>
    </row>
    <row r="183" spans="1:10" x14ac:dyDescent="0.25">
      <c r="A183" s="1">
        <v>182</v>
      </c>
      <c r="B183" s="2">
        <v>43575</v>
      </c>
      <c r="C183" t="s">
        <v>28</v>
      </c>
      <c r="D183" t="s">
        <v>29</v>
      </c>
      <c r="E183" t="s">
        <v>30</v>
      </c>
      <c r="F183" t="s">
        <v>31</v>
      </c>
      <c r="G183" t="s">
        <v>20</v>
      </c>
      <c r="H183" s="3">
        <v>0.68999999999999984</v>
      </c>
      <c r="I183">
        <v>60</v>
      </c>
      <c r="J183" s="4">
        <v>41.399999999999991</v>
      </c>
    </row>
    <row r="184" spans="1:10" x14ac:dyDescent="0.25">
      <c r="A184" s="1">
        <v>183</v>
      </c>
      <c r="B184" s="2">
        <v>43575</v>
      </c>
      <c r="C184" t="s">
        <v>24</v>
      </c>
      <c r="D184" t="s">
        <v>25</v>
      </c>
      <c r="E184" t="s">
        <v>26</v>
      </c>
      <c r="F184" t="s">
        <v>27</v>
      </c>
      <c r="G184" t="s">
        <v>14</v>
      </c>
      <c r="H184" s="3">
        <v>1.6166666666666665</v>
      </c>
      <c r="I184">
        <v>270</v>
      </c>
      <c r="J184" s="4">
        <v>436.49999999999994</v>
      </c>
    </row>
    <row r="185" spans="1:10" x14ac:dyDescent="0.25">
      <c r="A185" s="1">
        <v>184</v>
      </c>
      <c r="B185" s="2">
        <v>43576</v>
      </c>
      <c r="C185" t="s">
        <v>38</v>
      </c>
      <c r="D185" t="s">
        <v>39</v>
      </c>
      <c r="E185" t="s">
        <v>40</v>
      </c>
      <c r="F185" t="s">
        <v>31</v>
      </c>
      <c r="G185" t="s">
        <v>14</v>
      </c>
      <c r="H185" s="3">
        <v>1.3166666666666667</v>
      </c>
      <c r="I185">
        <v>270</v>
      </c>
      <c r="J185" s="4">
        <v>355.5</v>
      </c>
    </row>
    <row r="186" spans="1:10" x14ac:dyDescent="0.25">
      <c r="A186" s="1">
        <v>185</v>
      </c>
      <c r="B186" s="2">
        <v>43576</v>
      </c>
      <c r="C186" t="s">
        <v>21</v>
      </c>
      <c r="D186" t="s">
        <v>50</v>
      </c>
      <c r="E186" t="s">
        <v>23</v>
      </c>
      <c r="F186" t="s">
        <v>13</v>
      </c>
      <c r="G186" t="s">
        <v>36</v>
      </c>
      <c r="H186" s="3">
        <v>3.48</v>
      </c>
      <c r="I186">
        <v>170</v>
      </c>
      <c r="J186" s="4">
        <v>591.6</v>
      </c>
    </row>
    <row r="187" spans="1:10" x14ac:dyDescent="0.25">
      <c r="A187" s="1">
        <v>186</v>
      </c>
      <c r="B187" s="2">
        <v>43576</v>
      </c>
      <c r="C187" t="s">
        <v>46</v>
      </c>
      <c r="D187" t="s">
        <v>56</v>
      </c>
      <c r="E187" t="s">
        <v>48</v>
      </c>
      <c r="F187" t="s">
        <v>27</v>
      </c>
      <c r="G187" t="s">
        <v>16</v>
      </c>
      <c r="H187" s="3">
        <v>2.1266666666666665</v>
      </c>
      <c r="I187">
        <v>250</v>
      </c>
      <c r="J187" s="4">
        <v>531.66666666666663</v>
      </c>
    </row>
    <row r="188" spans="1:10" x14ac:dyDescent="0.25">
      <c r="A188" s="1">
        <v>187</v>
      </c>
      <c r="B188" s="2">
        <v>43576</v>
      </c>
      <c r="C188" t="s">
        <v>51</v>
      </c>
      <c r="D188" t="s">
        <v>52</v>
      </c>
      <c r="E188" t="s">
        <v>53</v>
      </c>
      <c r="F188" t="s">
        <v>27</v>
      </c>
      <c r="G188" t="s">
        <v>32</v>
      </c>
      <c r="H188" s="3">
        <v>0.68</v>
      </c>
      <c r="I188">
        <v>180</v>
      </c>
      <c r="J188" s="4">
        <v>122.4</v>
      </c>
    </row>
    <row r="189" spans="1:10" x14ac:dyDescent="0.25">
      <c r="A189" s="1">
        <v>188</v>
      </c>
      <c r="B189" s="2">
        <v>43576</v>
      </c>
      <c r="C189" t="s">
        <v>59</v>
      </c>
      <c r="D189" t="s">
        <v>60</v>
      </c>
      <c r="E189" t="s">
        <v>61</v>
      </c>
      <c r="F189" t="s">
        <v>31</v>
      </c>
      <c r="G189" t="s">
        <v>55</v>
      </c>
      <c r="H189" s="3">
        <v>1.8266666666666669</v>
      </c>
      <c r="I189">
        <v>350</v>
      </c>
      <c r="J189" s="4">
        <v>639.33333333333337</v>
      </c>
    </row>
    <row r="190" spans="1:10" x14ac:dyDescent="0.25">
      <c r="A190" s="1">
        <v>189</v>
      </c>
      <c r="B190" s="2">
        <v>43577</v>
      </c>
      <c r="C190" t="s">
        <v>38</v>
      </c>
      <c r="D190" t="s">
        <v>39</v>
      </c>
      <c r="E190" t="s">
        <v>40</v>
      </c>
      <c r="F190" t="s">
        <v>31</v>
      </c>
      <c r="G190" t="s">
        <v>20</v>
      </c>
      <c r="H190" s="3">
        <v>0.51</v>
      </c>
      <c r="I190">
        <v>60</v>
      </c>
      <c r="J190" s="4">
        <v>30.6</v>
      </c>
    </row>
    <row r="191" spans="1:10" x14ac:dyDescent="0.25">
      <c r="A191" s="1">
        <v>190</v>
      </c>
      <c r="B191" s="2">
        <v>43577</v>
      </c>
      <c r="C191" t="s">
        <v>17</v>
      </c>
      <c r="D191" t="s">
        <v>18</v>
      </c>
      <c r="E191" t="s">
        <v>19</v>
      </c>
      <c r="F191" t="s">
        <v>13</v>
      </c>
      <c r="G191" t="s">
        <v>32</v>
      </c>
      <c r="H191" s="3">
        <v>1.5049999999999999</v>
      </c>
      <c r="I191">
        <v>180</v>
      </c>
      <c r="J191" s="4">
        <v>270.89999999999998</v>
      </c>
    </row>
    <row r="192" spans="1:10" x14ac:dyDescent="0.25">
      <c r="A192" s="1">
        <v>191</v>
      </c>
      <c r="B192" s="2">
        <v>43577</v>
      </c>
      <c r="C192" t="s">
        <v>28</v>
      </c>
      <c r="D192" t="s">
        <v>29</v>
      </c>
      <c r="E192" t="s">
        <v>30</v>
      </c>
      <c r="F192" t="s">
        <v>31</v>
      </c>
      <c r="G192" t="s">
        <v>32</v>
      </c>
      <c r="H192" s="3">
        <v>0.22666666666666668</v>
      </c>
      <c r="I192">
        <v>180</v>
      </c>
      <c r="J192" s="4">
        <v>40.800000000000004</v>
      </c>
    </row>
    <row r="193" spans="1:10" x14ac:dyDescent="0.25">
      <c r="A193" s="1">
        <v>192</v>
      </c>
      <c r="B193" s="2">
        <v>43577</v>
      </c>
      <c r="C193" t="s">
        <v>10</v>
      </c>
      <c r="D193" t="s">
        <v>15</v>
      </c>
      <c r="E193" t="s">
        <v>12</v>
      </c>
      <c r="F193" t="s">
        <v>13</v>
      </c>
      <c r="G193" t="s">
        <v>32</v>
      </c>
      <c r="H193" s="3">
        <v>3.11</v>
      </c>
      <c r="I193">
        <v>180</v>
      </c>
      <c r="J193" s="4">
        <v>559.79999999999995</v>
      </c>
    </row>
    <row r="194" spans="1:10" x14ac:dyDescent="0.25">
      <c r="A194" s="1">
        <v>193</v>
      </c>
      <c r="B194" s="2">
        <v>43578</v>
      </c>
      <c r="C194" t="s">
        <v>46</v>
      </c>
      <c r="D194" t="s">
        <v>56</v>
      </c>
      <c r="E194" t="s">
        <v>48</v>
      </c>
      <c r="F194" t="s">
        <v>27</v>
      </c>
      <c r="G194" t="s">
        <v>20</v>
      </c>
      <c r="H194" s="3">
        <v>0.81000000000000016</v>
      </c>
      <c r="I194">
        <v>60</v>
      </c>
      <c r="J194" s="4">
        <v>48.600000000000009</v>
      </c>
    </row>
    <row r="195" spans="1:10" x14ac:dyDescent="0.25">
      <c r="A195" s="1">
        <v>194</v>
      </c>
      <c r="B195" s="2">
        <v>43579</v>
      </c>
      <c r="C195" t="s">
        <v>28</v>
      </c>
      <c r="D195" t="s">
        <v>29</v>
      </c>
      <c r="E195" t="s">
        <v>30</v>
      </c>
      <c r="F195" t="s">
        <v>31</v>
      </c>
      <c r="G195" t="s">
        <v>20</v>
      </c>
      <c r="H195" s="3">
        <v>2.27</v>
      </c>
      <c r="I195">
        <v>60</v>
      </c>
      <c r="J195" s="4">
        <v>136.19999999999999</v>
      </c>
    </row>
    <row r="196" spans="1:10" x14ac:dyDescent="0.25">
      <c r="A196" s="1">
        <v>195</v>
      </c>
      <c r="B196" s="2">
        <v>43580</v>
      </c>
      <c r="C196" t="s">
        <v>24</v>
      </c>
      <c r="D196" t="s">
        <v>25</v>
      </c>
      <c r="E196" t="s">
        <v>26</v>
      </c>
      <c r="F196" t="s">
        <v>27</v>
      </c>
      <c r="G196" t="s">
        <v>32</v>
      </c>
      <c r="H196" s="3">
        <v>1.82</v>
      </c>
      <c r="I196">
        <v>180</v>
      </c>
      <c r="J196" s="4">
        <v>327.60000000000002</v>
      </c>
    </row>
    <row r="197" spans="1:10" x14ac:dyDescent="0.25">
      <c r="A197" s="1">
        <v>196</v>
      </c>
      <c r="B197" s="2">
        <v>43580</v>
      </c>
      <c r="C197" t="s">
        <v>17</v>
      </c>
      <c r="D197" t="s">
        <v>58</v>
      </c>
      <c r="E197" t="s">
        <v>19</v>
      </c>
      <c r="F197" t="s">
        <v>13</v>
      </c>
      <c r="G197" t="s">
        <v>14</v>
      </c>
      <c r="H197" s="3">
        <v>1.175</v>
      </c>
      <c r="I197">
        <v>270</v>
      </c>
      <c r="J197" s="4">
        <v>317.25</v>
      </c>
    </row>
    <row r="198" spans="1:10" x14ac:dyDescent="0.25">
      <c r="A198" s="1">
        <v>197</v>
      </c>
      <c r="B198" s="2">
        <v>43581</v>
      </c>
      <c r="C198" t="s">
        <v>10</v>
      </c>
      <c r="D198" t="s">
        <v>11</v>
      </c>
      <c r="E198" t="s">
        <v>12</v>
      </c>
      <c r="F198" t="s">
        <v>13</v>
      </c>
      <c r="G198" t="s">
        <v>20</v>
      </c>
      <c r="H198" s="3">
        <v>2.7</v>
      </c>
      <c r="I198">
        <v>60</v>
      </c>
      <c r="J198" s="4">
        <v>162</v>
      </c>
    </row>
    <row r="199" spans="1:10" x14ac:dyDescent="0.25">
      <c r="A199" s="1">
        <v>198</v>
      </c>
      <c r="B199" s="2">
        <v>43581</v>
      </c>
      <c r="C199" t="s">
        <v>51</v>
      </c>
      <c r="D199" t="s">
        <v>52</v>
      </c>
      <c r="E199" t="s">
        <v>53</v>
      </c>
      <c r="F199" t="s">
        <v>27</v>
      </c>
      <c r="G199" t="s">
        <v>32</v>
      </c>
      <c r="H199" s="3">
        <v>1.8866666666666667</v>
      </c>
      <c r="I199">
        <v>180</v>
      </c>
      <c r="J199" s="4">
        <v>339.6</v>
      </c>
    </row>
    <row r="200" spans="1:10" x14ac:dyDescent="0.25">
      <c r="A200" s="1">
        <v>199</v>
      </c>
      <c r="B200" s="2">
        <v>43582</v>
      </c>
      <c r="C200" t="s">
        <v>17</v>
      </c>
      <c r="D200" t="s">
        <v>18</v>
      </c>
      <c r="E200" t="s">
        <v>19</v>
      </c>
      <c r="F200" t="s">
        <v>13</v>
      </c>
      <c r="G200" t="s">
        <v>32</v>
      </c>
      <c r="H200" s="3">
        <v>0.85</v>
      </c>
      <c r="I200">
        <v>180</v>
      </c>
      <c r="J200" s="4">
        <v>153</v>
      </c>
    </row>
    <row r="201" spans="1:10" x14ac:dyDescent="0.25">
      <c r="A201" s="1">
        <v>200</v>
      </c>
      <c r="B201" s="2">
        <v>43582</v>
      </c>
      <c r="C201" t="s">
        <v>59</v>
      </c>
      <c r="D201" t="s">
        <v>60</v>
      </c>
      <c r="E201" t="s">
        <v>61</v>
      </c>
      <c r="F201" t="s">
        <v>31</v>
      </c>
      <c r="G201" t="s">
        <v>37</v>
      </c>
      <c r="H201" s="3">
        <v>1.5433333333333332</v>
      </c>
      <c r="I201">
        <v>140</v>
      </c>
      <c r="J201" s="4">
        <v>216.06666666666666</v>
      </c>
    </row>
    <row r="202" spans="1:10" x14ac:dyDescent="0.25">
      <c r="A202" s="1">
        <v>201</v>
      </c>
      <c r="B202" s="2">
        <v>43583</v>
      </c>
      <c r="C202" t="s">
        <v>59</v>
      </c>
      <c r="D202" t="s">
        <v>60</v>
      </c>
      <c r="E202" t="s">
        <v>61</v>
      </c>
      <c r="F202" t="s">
        <v>31</v>
      </c>
      <c r="G202" t="s">
        <v>16</v>
      </c>
      <c r="H202" s="3">
        <v>2.27</v>
      </c>
      <c r="I202">
        <v>250</v>
      </c>
      <c r="J202" s="4">
        <v>567.5</v>
      </c>
    </row>
    <row r="203" spans="1:10" x14ac:dyDescent="0.25">
      <c r="A203" s="1">
        <v>202</v>
      </c>
      <c r="B203" s="2">
        <v>43583</v>
      </c>
      <c r="C203" t="s">
        <v>10</v>
      </c>
      <c r="D203" t="s">
        <v>15</v>
      </c>
      <c r="E203" t="s">
        <v>12</v>
      </c>
      <c r="F203" t="s">
        <v>13</v>
      </c>
      <c r="G203" t="s">
        <v>32</v>
      </c>
      <c r="H203" s="3">
        <v>3.5450000000000004</v>
      </c>
      <c r="I203">
        <v>180</v>
      </c>
      <c r="J203" s="4">
        <v>638.1</v>
      </c>
    </row>
    <row r="204" spans="1:10" x14ac:dyDescent="0.25">
      <c r="A204" s="1">
        <v>203</v>
      </c>
      <c r="B204" s="2">
        <v>43583</v>
      </c>
      <c r="C204" t="s">
        <v>51</v>
      </c>
      <c r="D204" t="s">
        <v>57</v>
      </c>
      <c r="E204" t="s">
        <v>53</v>
      </c>
      <c r="F204" t="s">
        <v>27</v>
      </c>
      <c r="G204" t="s">
        <v>20</v>
      </c>
      <c r="H204" s="3">
        <v>0.90333333333333332</v>
      </c>
      <c r="I204">
        <v>60</v>
      </c>
      <c r="J204" s="4">
        <v>54.2</v>
      </c>
    </row>
    <row r="205" spans="1:10" x14ac:dyDescent="0.25">
      <c r="A205" s="1">
        <v>204</v>
      </c>
      <c r="B205" s="2">
        <v>43584</v>
      </c>
      <c r="C205" t="s">
        <v>24</v>
      </c>
      <c r="D205" t="s">
        <v>25</v>
      </c>
      <c r="E205" t="s">
        <v>26</v>
      </c>
      <c r="F205" t="s">
        <v>27</v>
      </c>
      <c r="G205" t="s">
        <v>20</v>
      </c>
      <c r="H205" s="3">
        <v>0.72666666666666668</v>
      </c>
      <c r="I205">
        <v>60</v>
      </c>
      <c r="J205" s="4">
        <v>43.6</v>
      </c>
    </row>
    <row r="206" spans="1:10" x14ac:dyDescent="0.25">
      <c r="A206" s="1">
        <v>205</v>
      </c>
      <c r="B206" s="2">
        <v>43584</v>
      </c>
      <c r="C206" t="s">
        <v>28</v>
      </c>
      <c r="D206" t="s">
        <v>29</v>
      </c>
      <c r="E206" t="s">
        <v>30</v>
      </c>
      <c r="F206" t="s">
        <v>31</v>
      </c>
      <c r="G206" t="s">
        <v>49</v>
      </c>
      <c r="H206" s="3">
        <v>1.6033333333333333</v>
      </c>
      <c r="I206">
        <v>370</v>
      </c>
      <c r="J206" s="4">
        <v>593.23333333333335</v>
      </c>
    </row>
    <row r="207" spans="1:10" x14ac:dyDescent="0.25">
      <c r="A207" s="1">
        <v>206</v>
      </c>
      <c r="B207" s="2">
        <v>43585</v>
      </c>
      <c r="C207" t="s">
        <v>24</v>
      </c>
      <c r="D207" t="s">
        <v>25</v>
      </c>
      <c r="E207" t="s">
        <v>26</v>
      </c>
      <c r="F207" t="s">
        <v>27</v>
      </c>
      <c r="G207" t="s">
        <v>37</v>
      </c>
      <c r="H207" s="3">
        <v>2.4633333333333334</v>
      </c>
      <c r="I207">
        <v>140</v>
      </c>
      <c r="J207" s="4">
        <v>344.86666666666667</v>
      </c>
    </row>
    <row r="208" spans="1:10" x14ac:dyDescent="0.25">
      <c r="A208" s="1">
        <v>207</v>
      </c>
      <c r="B208" s="2">
        <v>43585</v>
      </c>
      <c r="C208" t="s">
        <v>24</v>
      </c>
      <c r="D208" t="s">
        <v>25</v>
      </c>
      <c r="E208" t="s">
        <v>26</v>
      </c>
      <c r="F208" t="s">
        <v>27</v>
      </c>
      <c r="G208" t="s">
        <v>36</v>
      </c>
      <c r="H208" s="3">
        <v>1.0533333333333335</v>
      </c>
      <c r="I208">
        <v>170</v>
      </c>
      <c r="J208" s="4">
        <v>179.06666666666669</v>
      </c>
    </row>
    <row r="209" spans="1:10" x14ac:dyDescent="0.25">
      <c r="A209" s="1">
        <v>208</v>
      </c>
      <c r="B209" s="2">
        <v>43585</v>
      </c>
      <c r="C209" t="s">
        <v>46</v>
      </c>
      <c r="D209" t="s">
        <v>56</v>
      </c>
      <c r="E209" t="s">
        <v>48</v>
      </c>
      <c r="F209" t="s">
        <v>27</v>
      </c>
      <c r="G209" t="s">
        <v>20</v>
      </c>
      <c r="H209" s="3">
        <v>1.6633333333333333</v>
      </c>
      <c r="I209">
        <v>60</v>
      </c>
      <c r="J209" s="4">
        <v>99.8</v>
      </c>
    </row>
    <row r="210" spans="1:10" x14ac:dyDescent="0.25">
      <c r="A210" s="1">
        <v>209</v>
      </c>
      <c r="B210" s="2">
        <v>43586</v>
      </c>
      <c r="C210" t="s">
        <v>10</v>
      </c>
      <c r="D210" t="s">
        <v>15</v>
      </c>
      <c r="E210" t="s">
        <v>12</v>
      </c>
      <c r="F210" t="s">
        <v>13</v>
      </c>
      <c r="G210" t="s">
        <v>20</v>
      </c>
      <c r="H210" s="3">
        <v>0.625</v>
      </c>
      <c r="I210">
        <v>60</v>
      </c>
      <c r="J210" s="4">
        <v>37.5</v>
      </c>
    </row>
    <row r="211" spans="1:10" x14ac:dyDescent="0.25">
      <c r="A211" s="1">
        <v>210</v>
      </c>
      <c r="B211" s="2">
        <v>43587</v>
      </c>
      <c r="C211" t="s">
        <v>59</v>
      </c>
      <c r="D211" t="s">
        <v>60</v>
      </c>
      <c r="E211" t="s">
        <v>61</v>
      </c>
      <c r="F211" t="s">
        <v>31</v>
      </c>
      <c r="G211" t="s">
        <v>37</v>
      </c>
      <c r="H211" s="3">
        <v>2.1133333333333333</v>
      </c>
      <c r="I211">
        <v>140</v>
      </c>
      <c r="J211" s="4">
        <v>295.86666666666667</v>
      </c>
    </row>
    <row r="212" spans="1:10" x14ac:dyDescent="0.25">
      <c r="A212" s="1">
        <v>211</v>
      </c>
      <c r="B212" s="2">
        <v>43587</v>
      </c>
      <c r="C212" t="s">
        <v>51</v>
      </c>
      <c r="D212" t="s">
        <v>52</v>
      </c>
      <c r="E212" t="s">
        <v>53</v>
      </c>
      <c r="F212" t="s">
        <v>27</v>
      </c>
      <c r="G212" t="s">
        <v>16</v>
      </c>
      <c r="H212" s="3">
        <v>0.60666666666666669</v>
      </c>
      <c r="I212">
        <v>250</v>
      </c>
      <c r="J212" s="4">
        <v>151.66666666666669</v>
      </c>
    </row>
    <row r="213" spans="1:10" x14ac:dyDescent="0.25">
      <c r="A213" s="1">
        <v>212</v>
      </c>
      <c r="B213" s="2">
        <v>43588</v>
      </c>
      <c r="C213" t="s">
        <v>10</v>
      </c>
      <c r="D213" t="s">
        <v>15</v>
      </c>
      <c r="E213" t="s">
        <v>12</v>
      </c>
      <c r="F213" t="s">
        <v>13</v>
      </c>
      <c r="G213" t="s">
        <v>16</v>
      </c>
      <c r="H213" s="3">
        <v>1.645</v>
      </c>
      <c r="I213">
        <v>250</v>
      </c>
      <c r="J213" s="4">
        <v>411.25</v>
      </c>
    </row>
    <row r="214" spans="1:10" x14ac:dyDescent="0.25">
      <c r="A214" s="1">
        <v>213</v>
      </c>
      <c r="B214" s="2">
        <v>43588</v>
      </c>
      <c r="C214" t="s">
        <v>51</v>
      </c>
      <c r="D214" t="s">
        <v>52</v>
      </c>
      <c r="E214" t="s">
        <v>53</v>
      </c>
      <c r="F214" t="s">
        <v>27</v>
      </c>
      <c r="G214" t="s">
        <v>14</v>
      </c>
      <c r="H214" s="3">
        <v>0.24</v>
      </c>
      <c r="I214">
        <v>270</v>
      </c>
      <c r="J214" s="4">
        <v>64.8</v>
      </c>
    </row>
    <row r="215" spans="1:10" x14ac:dyDescent="0.25">
      <c r="A215" s="1">
        <v>214</v>
      </c>
      <c r="B215" s="2">
        <v>43588</v>
      </c>
      <c r="C215" t="s">
        <v>46</v>
      </c>
      <c r="D215" t="s">
        <v>56</v>
      </c>
      <c r="E215" t="s">
        <v>48</v>
      </c>
      <c r="F215" t="s">
        <v>27</v>
      </c>
      <c r="G215" t="s">
        <v>37</v>
      </c>
      <c r="H215" s="3">
        <v>1.5599999999999998</v>
      </c>
      <c r="I215">
        <v>140</v>
      </c>
      <c r="J215" s="4">
        <v>218.39999999999998</v>
      </c>
    </row>
    <row r="216" spans="1:10" x14ac:dyDescent="0.25">
      <c r="A216" s="1">
        <v>215</v>
      </c>
      <c r="B216" s="2">
        <v>43590</v>
      </c>
      <c r="C216" t="s">
        <v>10</v>
      </c>
      <c r="D216" t="s">
        <v>15</v>
      </c>
      <c r="E216" t="s">
        <v>12</v>
      </c>
      <c r="F216" t="s">
        <v>13</v>
      </c>
      <c r="G216" t="s">
        <v>16</v>
      </c>
      <c r="H216" s="3">
        <v>3.5650000000000004</v>
      </c>
      <c r="I216">
        <v>250</v>
      </c>
      <c r="J216" s="4">
        <v>891.25000000000011</v>
      </c>
    </row>
    <row r="217" spans="1:10" x14ac:dyDescent="0.25">
      <c r="A217" s="1">
        <v>216</v>
      </c>
      <c r="B217" s="2">
        <v>43591</v>
      </c>
      <c r="C217" t="s">
        <v>46</v>
      </c>
      <c r="D217" t="s">
        <v>47</v>
      </c>
      <c r="E217" t="s">
        <v>48</v>
      </c>
      <c r="F217" t="s">
        <v>27</v>
      </c>
      <c r="G217" t="s">
        <v>37</v>
      </c>
      <c r="H217" s="3">
        <v>0.42666666666666669</v>
      </c>
      <c r="I217">
        <v>140</v>
      </c>
      <c r="J217" s="4">
        <v>59.733333333333334</v>
      </c>
    </row>
    <row r="218" spans="1:10" x14ac:dyDescent="0.25">
      <c r="A218" s="1">
        <v>217</v>
      </c>
      <c r="B218" s="2">
        <v>43593</v>
      </c>
      <c r="C218" t="s">
        <v>46</v>
      </c>
      <c r="D218" t="s">
        <v>56</v>
      </c>
      <c r="E218" t="s">
        <v>48</v>
      </c>
      <c r="F218" t="s">
        <v>27</v>
      </c>
      <c r="G218" t="s">
        <v>37</v>
      </c>
      <c r="H218" s="3">
        <v>1.9666666666666668</v>
      </c>
      <c r="I218">
        <v>140</v>
      </c>
      <c r="J218" s="4">
        <v>275.33333333333337</v>
      </c>
    </row>
    <row r="219" spans="1:10" x14ac:dyDescent="0.25">
      <c r="A219" s="1">
        <v>218</v>
      </c>
      <c r="B219" s="2">
        <v>43593</v>
      </c>
      <c r="C219" t="s">
        <v>28</v>
      </c>
      <c r="D219" t="s">
        <v>29</v>
      </c>
      <c r="E219" t="s">
        <v>30</v>
      </c>
      <c r="F219" t="s">
        <v>31</v>
      </c>
      <c r="G219" t="s">
        <v>36</v>
      </c>
      <c r="H219" s="3">
        <v>0.35666666666666669</v>
      </c>
      <c r="I219">
        <v>170</v>
      </c>
      <c r="J219" s="4">
        <v>60.63333333333334</v>
      </c>
    </row>
    <row r="220" spans="1:10" x14ac:dyDescent="0.25">
      <c r="A220" s="1">
        <v>219</v>
      </c>
      <c r="B220" s="2">
        <v>43595</v>
      </c>
      <c r="C220" t="s">
        <v>17</v>
      </c>
      <c r="D220" t="s">
        <v>18</v>
      </c>
      <c r="E220" t="s">
        <v>19</v>
      </c>
      <c r="F220" t="s">
        <v>13</v>
      </c>
      <c r="G220" t="s">
        <v>16</v>
      </c>
      <c r="H220" s="3">
        <v>2.4950000000000001</v>
      </c>
      <c r="I220">
        <v>250</v>
      </c>
      <c r="J220" s="4">
        <v>623.75</v>
      </c>
    </row>
    <row r="221" spans="1:10" x14ac:dyDescent="0.25">
      <c r="A221" s="1">
        <v>220</v>
      </c>
      <c r="B221" s="2">
        <v>43595</v>
      </c>
      <c r="C221" t="s">
        <v>21</v>
      </c>
      <c r="D221" t="s">
        <v>50</v>
      </c>
      <c r="E221" t="s">
        <v>23</v>
      </c>
      <c r="F221" t="s">
        <v>13</v>
      </c>
      <c r="G221" t="s">
        <v>32</v>
      </c>
      <c r="H221" s="3">
        <v>1.175</v>
      </c>
      <c r="I221">
        <v>180</v>
      </c>
      <c r="J221" s="4">
        <v>211.5</v>
      </c>
    </row>
    <row r="222" spans="1:10" x14ac:dyDescent="0.25">
      <c r="A222" s="1">
        <v>221</v>
      </c>
      <c r="B222" s="2">
        <v>43595</v>
      </c>
      <c r="C222" t="s">
        <v>38</v>
      </c>
      <c r="D222" t="s">
        <v>39</v>
      </c>
      <c r="E222" t="s">
        <v>40</v>
      </c>
      <c r="F222" t="s">
        <v>31</v>
      </c>
      <c r="G222" t="s">
        <v>36</v>
      </c>
      <c r="H222" s="3">
        <v>0.32</v>
      </c>
      <c r="I222">
        <v>170</v>
      </c>
      <c r="J222" s="4">
        <v>54.4</v>
      </c>
    </row>
    <row r="223" spans="1:10" x14ac:dyDescent="0.25">
      <c r="A223" s="1">
        <v>222</v>
      </c>
      <c r="B223" s="2">
        <v>43596</v>
      </c>
      <c r="C223" t="s">
        <v>51</v>
      </c>
      <c r="D223" t="s">
        <v>52</v>
      </c>
      <c r="E223" t="s">
        <v>53</v>
      </c>
      <c r="F223" t="s">
        <v>27</v>
      </c>
      <c r="G223" t="s">
        <v>41</v>
      </c>
      <c r="H223" s="3">
        <v>1.36</v>
      </c>
      <c r="I223">
        <v>270</v>
      </c>
      <c r="J223" s="4">
        <v>367.20000000000005</v>
      </c>
    </row>
    <row r="224" spans="1:10" x14ac:dyDescent="0.25">
      <c r="A224" s="1">
        <v>223</v>
      </c>
      <c r="B224" s="2">
        <v>43596</v>
      </c>
      <c r="C224" t="s">
        <v>24</v>
      </c>
      <c r="D224" t="s">
        <v>25</v>
      </c>
      <c r="E224" t="s">
        <v>26</v>
      </c>
      <c r="F224" t="s">
        <v>27</v>
      </c>
      <c r="G224" t="s">
        <v>16</v>
      </c>
      <c r="H224" s="3">
        <v>1.4233333333333331</v>
      </c>
      <c r="I224">
        <v>250</v>
      </c>
      <c r="J224" s="4">
        <v>355.83333333333326</v>
      </c>
    </row>
    <row r="225" spans="1:10" x14ac:dyDescent="0.25">
      <c r="A225" s="1">
        <v>224</v>
      </c>
      <c r="B225" s="2">
        <v>43599</v>
      </c>
      <c r="C225" t="s">
        <v>46</v>
      </c>
      <c r="D225" t="s">
        <v>47</v>
      </c>
      <c r="E225" t="s">
        <v>48</v>
      </c>
      <c r="F225" t="s">
        <v>27</v>
      </c>
      <c r="G225" t="s">
        <v>37</v>
      </c>
      <c r="H225" s="3">
        <v>1.8766666666666667</v>
      </c>
      <c r="I225">
        <v>140</v>
      </c>
      <c r="J225" s="4">
        <v>262.73333333333335</v>
      </c>
    </row>
    <row r="226" spans="1:10" x14ac:dyDescent="0.25">
      <c r="A226" s="1">
        <v>225</v>
      </c>
      <c r="B226" s="2">
        <v>43599</v>
      </c>
      <c r="C226" t="s">
        <v>46</v>
      </c>
      <c r="D226" t="s">
        <v>56</v>
      </c>
      <c r="E226" t="s">
        <v>48</v>
      </c>
      <c r="F226" t="s">
        <v>27</v>
      </c>
      <c r="G226" t="s">
        <v>14</v>
      </c>
      <c r="H226" s="3">
        <v>1.4899999999999998</v>
      </c>
      <c r="I226">
        <v>270</v>
      </c>
      <c r="J226" s="4">
        <v>402.29999999999995</v>
      </c>
    </row>
    <row r="227" spans="1:10" x14ac:dyDescent="0.25">
      <c r="A227" s="1">
        <v>226</v>
      </c>
      <c r="B227" s="2">
        <v>43599</v>
      </c>
      <c r="C227" t="s">
        <v>46</v>
      </c>
      <c r="D227" t="s">
        <v>56</v>
      </c>
      <c r="E227" t="s">
        <v>48</v>
      </c>
      <c r="F227" t="s">
        <v>27</v>
      </c>
      <c r="G227" t="s">
        <v>55</v>
      </c>
      <c r="H227" s="3">
        <v>1.0999999999999999</v>
      </c>
      <c r="I227">
        <v>350</v>
      </c>
      <c r="J227" s="4">
        <v>384.99999999999994</v>
      </c>
    </row>
    <row r="228" spans="1:10" x14ac:dyDescent="0.25">
      <c r="A228" s="1">
        <v>227</v>
      </c>
      <c r="B228" s="2">
        <v>43600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s="3">
        <v>0.86</v>
      </c>
      <c r="I228">
        <v>270</v>
      </c>
      <c r="J228" s="4">
        <v>232.2</v>
      </c>
    </row>
    <row r="229" spans="1:10" x14ac:dyDescent="0.25">
      <c r="A229" s="1">
        <v>228</v>
      </c>
      <c r="B229" s="2">
        <v>43600</v>
      </c>
      <c r="C229" t="s">
        <v>59</v>
      </c>
      <c r="D229" t="s">
        <v>60</v>
      </c>
      <c r="E229" t="s">
        <v>61</v>
      </c>
      <c r="F229" t="s">
        <v>31</v>
      </c>
      <c r="G229" t="s">
        <v>20</v>
      </c>
      <c r="H229" s="3">
        <v>2.2166666666666668</v>
      </c>
      <c r="I229">
        <v>60</v>
      </c>
      <c r="J229" s="4">
        <v>133</v>
      </c>
    </row>
    <row r="230" spans="1:10" x14ac:dyDescent="0.25">
      <c r="A230" s="1">
        <v>229</v>
      </c>
      <c r="B230" s="2">
        <v>43600</v>
      </c>
      <c r="C230" t="s">
        <v>10</v>
      </c>
      <c r="D230" t="s">
        <v>54</v>
      </c>
      <c r="E230" t="s">
        <v>12</v>
      </c>
      <c r="F230" t="s">
        <v>13</v>
      </c>
      <c r="G230" t="s">
        <v>14</v>
      </c>
      <c r="H230" s="3">
        <v>3.7250000000000005</v>
      </c>
      <c r="I230">
        <v>270</v>
      </c>
      <c r="J230" s="4">
        <v>1005.7500000000001</v>
      </c>
    </row>
    <row r="231" spans="1:10" x14ac:dyDescent="0.25">
      <c r="A231" s="1">
        <v>230</v>
      </c>
      <c r="B231" s="2">
        <v>43600</v>
      </c>
      <c r="C231" t="s">
        <v>59</v>
      </c>
      <c r="D231" t="s">
        <v>60</v>
      </c>
      <c r="E231" t="s">
        <v>61</v>
      </c>
      <c r="F231" t="s">
        <v>31</v>
      </c>
      <c r="G231" t="s">
        <v>41</v>
      </c>
      <c r="H231" s="3">
        <v>2.1366666666666667</v>
      </c>
      <c r="I231">
        <v>270</v>
      </c>
      <c r="J231" s="4">
        <v>576.9</v>
      </c>
    </row>
    <row r="232" spans="1:10" x14ac:dyDescent="0.25">
      <c r="A232" s="1">
        <v>231</v>
      </c>
      <c r="B232" s="2">
        <v>43601</v>
      </c>
      <c r="C232" t="s">
        <v>51</v>
      </c>
      <c r="D232" t="s">
        <v>57</v>
      </c>
      <c r="E232" t="s">
        <v>53</v>
      </c>
      <c r="F232" t="s">
        <v>27</v>
      </c>
      <c r="G232" t="s">
        <v>36</v>
      </c>
      <c r="H232" s="3">
        <v>1.3333333333333333</v>
      </c>
      <c r="I232">
        <v>170</v>
      </c>
      <c r="J232" s="4">
        <v>226.66666666666666</v>
      </c>
    </row>
    <row r="233" spans="1:10" x14ac:dyDescent="0.25">
      <c r="A233" s="1">
        <v>232</v>
      </c>
      <c r="B233" s="2">
        <v>43603</v>
      </c>
      <c r="C233" t="s">
        <v>21</v>
      </c>
      <c r="D233" t="s">
        <v>50</v>
      </c>
      <c r="E233" t="s">
        <v>23</v>
      </c>
      <c r="F233" t="s">
        <v>13</v>
      </c>
      <c r="G233" t="s">
        <v>16</v>
      </c>
      <c r="H233" s="3">
        <v>0.34</v>
      </c>
      <c r="I233">
        <v>250</v>
      </c>
      <c r="J233" s="4">
        <v>85</v>
      </c>
    </row>
    <row r="234" spans="1:10" x14ac:dyDescent="0.25">
      <c r="A234" s="1">
        <v>233</v>
      </c>
      <c r="B234" s="2">
        <v>43603</v>
      </c>
      <c r="C234" t="s">
        <v>46</v>
      </c>
      <c r="D234" t="s">
        <v>56</v>
      </c>
      <c r="E234" t="s">
        <v>48</v>
      </c>
      <c r="F234" t="s">
        <v>27</v>
      </c>
      <c r="G234" t="s">
        <v>41</v>
      </c>
      <c r="H234" s="3">
        <v>1.5400000000000003</v>
      </c>
      <c r="I234">
        <v>270</v>
      </c>
      <c r="J234" s="4">
        <v>415.80000000000007</v>
      </c>
    </row>
    <row r="235" spans="1:10" x14ac:dyDescent="0.25">
      <c r="A235" s="1">
        <v>234</v>
      </c>
      <c r="B235" s="2">
        <v>43604</v>
      </c>
      <c r="C235" t="s">
        <v>28</v>
      </c>
      <c r="D235" t="s">
        <v>29</v>
      </c>
      <c r="E235" t="s">
        <v>30</v>
      </c>
      <c r="F235" t="s">
        <v>31</v>
      </c>
      <c r="G235" t="s">
        <v>16</v>
      </c>
      <c r="H235" s="3">
        <v>2.02</v>
      </c>
      <c r="I235">
        <v>250</v>
      </c>
      <c r="J235" s="4">
        <v>505</v>
      </c>
    </row>
    <row r="236" spans="1:10" x14ac:dyDescent="0.25">
      <c r="A236" s="1">
        <v>235</v>
      </c>
      <c r="B236" s="2">
        <v>43604</v>
      </c>
      <c r="C236" t="s">
        <v>24</v>
      </c>
      <c r="D236" t="s">
        <v>25</v>
      </c>
      <c r="E236" t="s">
        <v>26</v>
      </c>
      <c r="F236" t="s">
        <v>27</v>
      </c>
      <c r="G236" t="s">
        <v>37</v>
      </c>
      <c r="H236" s="3">
        <v>1.4433333333333334</v>
      </c>
      <c r="I236">
        <v>140</v>
      </c>
      <c r="J236" s="4">
        <v>202.06666666666666</v>
      </c>
    </row>
    <row r="237" spans="1:10" x14ac:dyDescent="0.25">
      <c r="A237" s="1">
        <v>236</v>
      </c>
      <c r="B237" s="2">
        <v>43604</v>
      </c>
      <c r="C237" t="s">
        <v>10</v>
      </c>
      <c r="D237" t="s">
        <v>11</v>
      </c>
      <c r="E237" t="s">
        <v>12</v>
      </c>
      <c r="F237" t="s">
        <v>13</v>
      </c>
      <c r="G237" t="s">
        <v>55</v>
      </c>
      <c r="H237" s="3">
        <v>2.105</v>
      </c>
      <c r="I237">
        <v>350</v>
      </c>
      <c r="J237" s="4">
        <v>736.75</v>
      </c>
    </row>
    <row r="238" spans="1:10" x14ac:dyDescent="0.25">
      <c r="A238" s="1">
        <v>237</v>
      </c>
      <c r="B238" s="2">
        <v>43605</v>
      </c>
      <c r="C238" t="s">
        <v>28</v>
      </c>
      <c r="D238" t="s">
        <v>29</v>
      </c>
      <c r="E238" t="s">
        <v>30</v>
      </c>
      <c r="F238" t="s">
        <v>31</v>
      </c>
      <c r="G238" t="s">
        <v>20</v>
      </c>
      <c r="H238" s="3">
        <v>2.1866666666666665</v>
      </c>
      <c r="I238">
        <v>60</v>
      </c>
      <c r="J238" s="4">
        <v>131.19999999999999</v>
      </c>
    </row>
    <row r="239" spans="1:10" x14ac:dyDescent="0.25">
      <c r="A239" s="1">
        <v>238</v>
      </c>
      <c r="B239" s="2">
        <v>43606</v>
      </c>
      <c r="C239" t="s">
        <v>10</v>
      </c>
      <c r="D239" t="s">
        <v>11</v>
      </c>
      <c r="E239" t="s">
        <v>12</v>
      </c>
      <c r="F239" t="s">
        <v>13</v>
      </c>
      <c r="G239" t="s">
        <v>37</v>
      </c>
      <c r="H239" s="3">
        <v>0.77000000000000013</v>
      </c>
      <c r="I239">
        <v>140</v>
      </c>
      <c r="J239" s="4">
        <v>107.80000000000001</v>
      </c>
    </row>
    <row r="240" spans="1:10" x14ac:dyDescent="0.25">
      <c r="A240" s="1">
        <v>239</v>
      </c>
      <c r="B240" s="2">
        <v>43606</v>
      </c>
      <c r="C240" t="s">
        <v>51</v>
      </c>
      <c r="D240" t="s">
        <v>52</v>
      </c>
      <c r="E240" t="s">
        <v>53</v>
      </c>
      <c r="F240" t="s">
        <v>27</v>
      </c>
      <c r="G240" t="s">
        <v>16</v>
      </c>
      <c r="H240" s="3">
        <v>0.34333333333333332</v>
      </c>
      <c r="I240">
        <v>250</v>
      </c>
      <c r="J240" s="4">
        <v>85.833333333333329</v>
      </c>
    </row>
    <row r="241" spans="1:10" x14ac:dyDescent="0.25">
      <c r="A241" s="1">
        <v>240</v>
      </c>
      <c r="B241" s="2">
        <v>43607</v>
      </c>
      <c r="C241" t="s">
        <v>46</v>
      </c>
      <c r="D241" t="s">
        <v>56</v>
      </c>
      <c r="E241" t="s">
        <v>48</v>
      </c>
      <c r="F241" t="s">
        <v>27</v>
      </c>
      <c r="G241" t="s">
        <v>20</v>
      </c>
      <c r="H241" s="3">
        <v>0.73666666666666669</v>
      </c>
      <c r="I241">
        <v>60</v>
      </c>
      <c r="J241" s="4">
        <v>44.2</v>
      </c>
    </row>
    <row r="242" spans="1:10" x14ac:dyDescent="0.25">
      <c r="A242" s="1">
        <v>241</v>
      </c>
      <c r="B242" s="2">
        <v>43608</v>
      </c>
      <c r="C242" t="s">
        <v>24</v>
      </c>
      <c r="D242" t="s">
        <v>25</v>
      </c>
      <c r="E242" t="s">
        <v>26</v>
      </c>
      <c r="F242" t="s">
        <v>27</v>
      </c>
      <c r="G242" t="s">
        <v>16</v>
      </c>
      <c r="H242" s="3">
        <v>1.19</v>
      </c>
      <c r="I242">
        <v>250</v>
      </c>
      <c r="J242" s="4">
        <v>297.5</v>
      </c>
    </row>
    <row r="243" spans="1:10" x14ac:dyDescent="0.25">
      <c r="A243" s="1">
        <v>242</v>
      </c>
      <c r="B243" s="2">
        <v>43608</v>
      </c>
      <c r="C243" t="s">
        <v>24</v>
      </c>
      <c r="D243" t="s">
        <v>25</v>
      </c>
      <c r="E243" t="s">
        <v>26</v>
      </c>
      <c r="F243" t="s">
        <v>27</v>
      </c>
      <c r="G243" t="s">
        <v>49</v>
      </c>
      <c r="H243" s="3">
        <v>1.79</v>
      </c>
      <c r="I243">
        <v>370</v>
      </c>
      <c r="J243" s="4">
        <v>662.30000000000007</v>
      </c>
    </row>
    <row r="244" spans="1:10" x14ac:dyDescent="0.25">
      <c r="A244" s="1">
        <v>243</v>
      </c>
      <c r="B244" s="2">
        <v>43609</v>
      </c>
      <c r="C244" t="s">
        <v>24</v>
      </c>
      <c r="D244" t="s">
        <v>25</v>
      </c>
      <c r="E244" t="s">
        <v>26</v>
      </c>
      <c r="F244" t="s">
        <v>27</v>
      </c>
      <c r="G244" t="s">
        <v>37</v>
      </c>
      <c r="H244" s="3">
        <v>1.6600000000000004</v>
      </c>
      <c r="I244">
        <v>140</v>
      </c>
      <c r="J244" s="4">
        <v>232.40000000000006</v>
      </c>
    </row>
    <row r="245" spans="1:10" x14ac:dyDescent="0.25">
      <c r="A245" s="1">
        <v>244</v>
      </c>
      <c r="B245" s="2">
        <v>43609</v>
      </c>
      <c r="C245" t="s">
        <v>21</v>
      </c>
      <c r="D245" t="s">
        <v>22</v>
      </c>
      <c r="E245" t="s">
        <v>23</v>
      </c>
      <c r="F245" t="s">
        <v>13</v>
      </c>
      <c r="G245" t="s">
        <v>20</v>
      </c>
      <c r="H245" s="3">
        <v>0.29499999999999998</v>
      </c>
      <c r="I245">
        <v>60</v>
      </c>
      <c r="J245" s="4">
        <v>17.7</v>
      </c>
    </row>
    <row r="246" spans="1:10" x14ac:dyDescent="0.25">
      <c r="A246" s="1">
        <v>245</v>
      </c>
      <c r="B246" s="2">
        <v>43610</v>
      </c>
      <c r="C246" t="s">
        <v>28</v>
      </c>
      <c r="D246" t="s">
        <v>29</v>
      </c>
      <c r="E246" t="s">
        <v>30</v>
      </c>
      <c r="F246" t="s">
        <v>31</v>
      </c>
      <c r="G246" t="s">
        <v>37</v>
      </c>
      <c r="H246" s="3">
        <v>0.6366666666666666</v>
      </c>
      <c r="I246">
        <v>140</v>
      </c>
      <c r="J246" s="4">
        <v>89.133333333333326</v>
      </c>
    </row>
    <row r="247" spans="1:10" x14ac:dyDescent="0.25">
      <c r="A247" s="1">
        <v>246</v>
      </c>
      <c r="B247" s="2">
        <v>43610</v>
      </c>
      <c r="C247" t="s">
        <v>51</v>
      </c>
      <c r="D247" t="s">
        <v>52</v>
      </c>
      <c r="E247" t="s">
        <v>53</v>
      </c>
      <c r="F247" t="s">
        <v>27</v>
      </c>
      <c r="G247" t="s">
        <v>49</v>
      </c>
      <c r="H247" s="3">
        <v>0.72999999999999987</v>
      </c>
      <c r="I247">
        <v>370</v>
      </c>
      <c r="J247" s="4">
        <v>270.09999999999997</v>
      </c>
    </row>
    <row r="248" spans="1:10" x14ac:dyDescent="0.25">
      <c r="A248" s="1">
        <v>247</v>
      </c>
      <c r="B248" s="2">
        <v>43611</v>
      </c>
      <c r="C248" t="s">
        <v>51</v>
      </c>
      <c r="D248" t="s">
        <v>57</v>
      </c>
      <c r="E248" t="s">
        <v>53</v>
      </c>
      <c r="F248" t="s">
        <v>27</v>
      </c>
      <c r="G248" t="s">
        <v>41</v>
      </c>
      <c r="H248" s="3">
        <v>2.3733333333333335</v>
      </c>
      <c r="I248">
        <v>270</v>
      </c>
      <c r="J248" s="4">
        <v>640.80000000000007</v>
      </c>
    </row>
    <row r="249" spans="1:10" x14ac:dyDescent="0.25">
      <c r="A249" s="1">
        <v>248</v>
      </c>
      <c r="B249" s="2">
        <v>43611</v>
      </c>
      <c r="C249" t="s">
        <v>59</v>
      </c>
      <c r="D249" t="s">
        <v>60</v>
      </c>
      <c r="E249" t="s">
        <v>61</v>
      </c>
      <c r="F249" t="s">
        <v>31</v>
      </c>
      <c r="G249" t="s">
        <v>32</v>
      </c>
      <c r="H249" s="3">
        <v>1.6366666666666667</v>
      </c>
      <c r="I249">
        <v>180</v>
      </c>
      <c r="J249" s="4">
        <v>294.60000000000002</v>
      </c>
    </row>
    <row r="250" spans="1:10" x14ac:dyDescent="0.25">
      <c r="A250" s="1">
        <v>249</v>
      </c>
      <c r="B250" s="2">
        <v>43611</v>
      </c>
      <c r="C250" t="s">
        <v>62</v>
      </c>
      <c r="D250" t="s">
        <v>63</v>
      </c>
      <c r="E250" t="s">
        <v>64</v>
      </c>
      <c r="F250" t="s">
        <v>27</v>
      </c>
      <c r="G250" t="s">
        <v>36</v>
      </c>
      <c r="H250" s="3">
        <v>1.5933333333333335</v>
      </c>
      <c r="I250">
        <v>170</v>
      </c>
      <c r="J250" s="4">
        <v>270.86666666666667</v>
      </c>
    </row>
    <row r="251" spans="1:10" x14ac:dyDescent="0.25">
      <c r="A251" s="1">
        <v>250</v>
      </c>
      <c r="B251" s="2">
        <v>43612</v>
      </c>
      <c r="C251" t="s">
        <v>24</v>
      </c>
      <c r="D251" t="s">
        <v>25</v>
      </c>
      <c r="E251" t="s">
        <v>26</v>
      </c>
      <c r="F251" t="s">
        <v>27</v>
      </c>
      <c r="G251" t="s">
        <v>32</v>
      </c>
      <c r="H251" s="3">
        <v>1.6200000000000003</v>
      </c>
      <c r="I251">
        <v>180</v>
      </c>
      <c r="J251" s="4">
        <v>291.60000000000008</v>
      </c>
    </row>
    <row r="252" spans="1:10" x14ac:dyDescent="0.25">
      <c r="A252" s="1">
        <v>251</v>
      </c>
      <c r="B252" s="2">
        <v>43613</v>
      </c>
      <c r="C252" t="s">
        <v>42</v>
      </c>
      <c r="D252" t="s">
        <v>43</v>
      </c>
      <c r="E252" t="s">
        <v>44</v>
      </c>
      <c r="F252" t="s">
        <v>45</v>
      </c>
      <c r="G252" t="s">
        <v>36</v>
      </c>
      <c r="H252" s="3">
        <v>0.31</v>
      </c>
      <c r="I252">
        <v>170</v>
      </c>
      <c r="J252" s="4">
        <v>52.7</v>
      </c>
    </row>
    <row r="253" spans="1:10" x14ac:dyDescent="0.25">
      <c r="A253" s="1">
        <v>252</v>
      </c>
      <c r="B253" s="2">
        <v>43614</v>
      </c>
      <c r="C253" t="s">
        <v>46</v>
      </c>
      <c r="D253" t="s">
        <v>47</v>
      </c>
      <c r="E253" t="s">
        <v>48</v>
      </c>
      <c r="F253" t="s">
        <v>27</v>
      </c>
      <c r="G253" t="s">
        <v>14</v>
      </c>
      <c r="H253" s="3">
        <v>1.0533333333333335</v>
      </c>
      <c r="I253">
        <v>270</v>
      </c>
      <c r="J253" s="4">
        <v>284.40000000000003</v>
      </c>
    </row>
    <row r="254" spans="1:10" x14ac:dyDescent="0.25">
      <c r="A254" s="1">
        <v>253</v>
      </c>
      <c r="B254" s="2">
        <v>43615</v>
      </c>
      <c r="C254" t="s">
        <v>59</v>
      </c>
      <c r="D254" t="s">
        <v>60</v>
      </c>
      <c r="E254" t="s">
        <v>61</v>
      </c>
      <c r="F254" t="s">
        <v>31</v>
      </c>
      <c r="G254" t="s">
        <v>32</v>
      </c>
      <c r="H254" s="3">
        <v>2.25</v>
      </c>
      <c r="I254">
        <v>180</v>
      </c>
      <c r="J254" s="4">
        <v>405</v>
      </c>
    </row>
    <row r="255" spans="1:10" x14ac:dyDescent="0.25">
      <c r="A255" s="1">
        <v>254</v>
      </c>
      <c r="B255" s="2">
        <v>43615</v>
      </c>
      <c r="C255" t="s">
        <v>10</v>
      </c>
      <c r="D255" t="s">
        <v>11</v>
      </c>
      <c r="E255" t="s">
        <v>12</v>
      </c>
      <c r="F255" t="s">
        <v>13</v>
      </c>
      <c r="G255" t="s">
        <v>20</v>
      </c>
      <c r="H255" s="3">
        <v>2.4300000000000002</v>
      </c>
      <c r="I255">
        <v>60</v>
      </c>
      <c r="J255" s="4">
        <v>145.80000000000001</v>
      </c>
    </row>
    <row r="256" spans="1:10" x14ac:dyDescent="0.25">
      <c r="A256" s="1">
        <v>255</v>
      </c>
      <c r="B256" s="2">
        <v>43616</v>
      </c>
      <c r="C256" t="s">
        <v>59</v>
      </c>
      <c r="D256" t="s">
        <v>60</v>
      </c>
      <c r="E256" t="s">
        <v>61</v>
      </c>
      <c r="F256" t="s">
        <v>31</v>
      </c>
      <c r="G256" t="s">
        <v>55</v>
      </c>
      <c r="H256" s="3">
        <v>0.44666666666666671</v>
      </c>
      <c r="I256">
        <v>350</v>
      </c>
      <c r="J256" s="4">
        <v>156.33333333333334</v>
      </c>
    </row>
    <row r="257" spans="1:10" x14ac:dyDescent="0.25">
      <c r="A257" s="1">
        <v>256</v>
      </c>
      <c r="B257" s="2">
        <v>43617</v>
      </c>
      <c r="C257" t="s">
        <v>51</v>
      </c>
      <c r="D257" t="s">
        <v>57</v>
      </c>
      <c r="E257" t="s">
        <v>53</v>
      </c>
      <c r="F257" t="s">
        <v>27</v>
      </c>
      <c r="G257" t="s">
        <v>20</v>
      </c>
      <c r="H257" s="3">
        <v>0.18999999999999997</v>
      </c>
      <c r="I257">
        <v>60</v>
      </c>
      <c r="J257" s="4">
        <v>11.399999999999999</v>
      </c>
    </row>
    <row r="258" spans="1:10" x14ac:dyDescent="0.25">
      <c r="A258" s="1">
        <v>257</v>
      </c>
      <c r="B258" s="2">
        <v>43618</v>
      </c>
      <c r="C258" t="s">
        <v>28</v>
      </c>
      <c r="D258" t="s">
        <v>29</v>
      </c>
      <c r="E258" t="s">
        <v>30</v>
      </c>
      <c r="F258" t="s">
        <v>31</v>
      </c>
      <c r="G258" t="s">
        <v>20</v>
      </c>
      <c r="H258" s="3">
        <v>1.7533333333333334</v>
      </c>
      <c r="I258">
        <v>60</v>
      </c>
      <c r="J258" s="4">
        <v>105.2</v>
      </c>
    </row>
    <row r="259" spans="1:10" x14ac:dyDescent="0.25">
      <c r="A259" s="1">
        <v>258</v>
      </c>
      <c r="B259" s="2">
        <v>43619</v>
      </c>
      <c r="C259" t="s">
        <v>21</v>
      </c>
      <c r="D259" t="s">
        <v>22</v>
      </c>
      <c r="E259" t="s">
        <v>23</v>
      </c>
      <c r="F259" t="s">
        <v>13</v>
      </c>
      <c r="G259" t="s">
        <v>20</v>
      </c>
      <c r="H259" s="3">
        <v>0.995</v>
      </c>
      <c r="I259">
        <v>60</v>
      </c>
      <c r="J259" s="4">
        <v>59.7</v>
      </c>
    </row>
    <row r="260" spans="1:10" x14ac:dyDescent="0.25">
      <c r="A260" s="1">
        <v>259</v>
      </c>
      <c r="B260" s="2">
        <v>43619</v>
      </c>
      <c r="C260" t="s">
        <v>46</v>
      </c>
      <c r="D260" t="s">
        <v>56</v>
      </c>
      <c r="E260" t="s">
        <v>48</v>
      </c>
      <c r="F260" t="s">
        <v>27</v>
      </c>
      <c r="G260" t="s">
        <v>20</v>
      </c>
      <c r="H260" s="3">
        <v>0.75000000000000011</v>
      </c>
      <c r="I260">
        <v>60</v>
      </c>
      <c r="J260" s="4">
        <v>45.000000000000007</v>
      </c>
    </row>
    <row r="261" spans="1:10" x14ac:dyDescent="0.25">
      <c r="A261" s="1">
        <v>260</v>
      </c>
      <c r="B261" s="2">
        <v>43620</v>
      </c>
      <c r="C261" t="s">
        <v>21</v>
      </c>
      <c r="D261" t="s">
        <v>22</v>
      </c>
      <c r="E261" t="s">
        <v>23</v>
      </c>
      <c r="F261" t="s">
        <v>13</v>
      </c>
      <c r="G261" t="s">
        <v>32</v>
      </c>
      <c r="H261" s="3">
        <v>1.6100000000000003</v>
      </c>
      <c r="I261">
        <v>180</v>
      </c>
      <c r="J261" s="4">
        <v>289.80000000000007</v>
      </c>
    </row>
    <row r="262" spans="1:10" x14ac:dyDescent="0.25">
      <c r="A262" s="1">
        <v>261</v>
      </c>
      <c r="B262" s="2">
        <v>43620</v>
      </c>
      <c r="C262" t="s">
        <v>24</v>
      </c>
      <c r="D262" t="s">
        <v>25</v>
      </c>
      <c r="E262" t="s">
        <v>26</v>
      </c>
      <c r="F262" t="s">
        <v>27</v>
      </c>
      <c r="G262" t="s">
        <v>20</v>
      </c>
      <c r="H262" s="3">
        <v>2.4466666666666668</v>
      </c>
      <c r="I262">
        <v>60</v>
      </c>
      <c r="J262" s="4">
        <v>146.80000000000001</v>
      </c>
    </row>
    <row r="263" spans="1:10" x14ac:dyDescent="0.25">
      <c r="A263" s="1">
        <v>262</v>
      </c>
      <c r="B263" s="2">
        <v>43621</v>
      </c>
      <c r="C263" t="s">
        <v>51</v>
      </c>
      <c r="D263" t="s">
        <v>57</v>
      </c>
      <c r="E263" t="s">
        <v>53</v>
      </c>
      <c r="F263" t="s">
        <v>27</v>
      </c>
      <c r="G263" t="s">
        <v>32</v>
      </c>
      <c r="H263" s="3">
        <v>0.70000000000000007</v>
      </c>
      <c r="I263">
        <v>180</v>
      </c>
      <c r="J263" s="4">
        <v>126.00000000000001</v>
      </c>
    </row>
    <row r="264" spans="1:10" x14ac:dyDescent="0.25">
      <c r="A264" s="1">
        <v>263</v>
      </c>
      <c r="B264" s="2">
        <v>43622</v>
      </c>
      <c r="C264" t="s">
        <v>24</v>
      </c>
      <c r="D264" t="s">
        <v>25</v>
      </c>
      <c r="E264" t="s">
        <v>26</v>
      </c>
      <c r="F264" t="s">
        <v>27</v>
      </c>
      <c r="G264" t="s">
        <v>32</v>
      </c>
      <c r="H264" s="3">
        <v>2.1666666666666665</v>
      </c>
      <c r="I264">
        <v>180</v>
      </c>
      <c r="J264" s="4">
        <v>390</v>
      </c>
    </row>
    <row r="265" spans="1:10" x14ac:dyDescent="0.25">
      <c r="A265" s="1">
        <v>264</v>
      </c>
      <c r="B265" s="2">
        <v>43622</v>
      </c>
      <c r="C265" t="s">
        <v>24</v>
      </c>
      <c r="D265" t="s">
        <v>25</v>
      </c>
      <c r="E265" t="s">
        <v>26</v>
      </c>
      <c r="F265" t="s">
        <v>27</v>
      </c>
      <c r="G265" t="s">
        <v>20</v>
      </c>
      <c r="H265" s="3">
        <v>1.3</v>
      </c>
      <c r="I265">
        <v>60</v>
      </c>
      <c r="J265" s="4">
        <v>78</v>
      </c>
    </row>
    <row r="266" spans="1:10" x14ac:dyDescent="0.25">
      <c r="A266" s="1">
        <v>265</v>
      </c>
      <c r="B266" s="2">
        <v>43622</v>
      </c>
      <c r="C266" t="s">
        <v>59</v>
      </c>
      <c r="D266" t="s">
        <v>60</v>
      </c>
      <c r="E266" t="s">
        <v>61</v>
      </c>
      <c r="F266" t="s">
        <v>31</v>
      </c>
      <c r="G266" t="s">
        <v>20</v>
      </c>
      <c r="H266" s="3">
        <v>0.20666666666666667</v>
      </c>
      <c r="I266">
        <v>60</v>
      </c>
      <c r="J266" s="4">
        <v>12.4</v>
      </c>
    </row>
    <row r="267" spans="1:10" x14ac:dyDescent="0.25">
      <c r="A267" s="1">
        <v>266</v>
      </c>
      <c r="B267" s="2">
        <v>43623</v>
      </c>
      <c r="C267" t="s">
        <v>10</v>
      </c>
      <c r="D267" t="s">
        <v>54</v>
      </c>
      <c r="E267" t="s">
        <v>12</v>
      </c>
      <c r="F267" t="s">
        <v>13</v>
      </c>
      <c r="G267" t="s">
        <v>20</v>
      </c>
      <c r="H267" s="3">
        <v>1.7050000000000001</v>
      </c>
      <c r="I267">
        <v>60</v>
      </c>
      <c r="J267" s="4">
        <v>102.30000000000001</v>
      </c>
    </row>
    <row r="268" spans="1:10" x14ac:dyDescent="0.25">
      <c r="A268" s="1">
        <v>267</v>
      </c>
      <c r="B268" s="2">
        <v>43624</v>
      </c>
      <c r="C268" t="s">
        <v>46</v>
      </c>
      <c r="D268" t="s">
        <v>56</v>
      </c>
      <c r="E268" t="s">
        <v>48</v>
      </c>
      <c r="F268" t="s">
        <v>27</v>
      </c>
      <c r="G268" t="s">
        <v>55</v>
      </c>
      <c r="H268" s="3">
        <v>2.2966666666666664</v>
      </c>
      <c r="I268">
        <v>350</v>
      </c>
      <c r="J268" s="4">
        <v>803.83333333333326</v>
      </c>
    </row>
    <row r="269" spans="1:10" x14ac:dyDescent="0.25">
      <c r="A269" s="1">
        <v>268</v>
      </c>
      <c r="B269" s="2">
        <v>43625</v>
      </c>
      <c r="C269" t="s">
        <v>21</v>
      </c>
      <c r="D269" t="s">
        <v>50</v>
      </c>
      <c r="E269" t="s">
        <v>23</v>
      </c>
      <c r="F269" t="s">
        <v>13</v>
      </c>
      <c r="G269" t="s">
        <v>16</v>
      </c>
      <c r="H269" s="3">
        <v>0.98</v>
      </c>
      <c r="I269">
        <v>250</v>
      </c>
      <c r="J269" s="4">
        <v>245</v>
      </c>
    </row>
    <row r="270" spans="1:10" x14ac:dyDescent="0.25">
      <c r="A270" s="1">
        <v>269</v>
      </c>
      <c r="B270" s="2">
        <v>43625</v>
      </c>
      <c r="C270" t="s">
        <v>59</v>
      </c>
      <c r="D270" t="s">
        <v>60</v>
      </c>
      <c r="E270" t="s">
        <v>61</v>
      </c>
      <c r="F270" t="s">
        <v>31</v>
      </c>
      <c r="G270" t="s">
        <v>55</v>
      </c>
      <c r="H270" s="3">
        <v>0.51333333333333331</v>
      </c>
      <c r="I270">
        <v>350</v>
      </c>
      <c r="J270" s="4">
        <v>179.66666666666666</v>
      </c>
    </row>
    <row r="271" spans="1:10" x14ac:dyDescent="0.25">
      <c r="A271" s="1">
        <v>270</v>
      </c>
      <c r="B271" s="2">
        <v>43626</v>
      </c>
      <c r="C271" t="s">
        <v>21</v>
      </c>
      <c r="D271" t="s">
        <v>50</v>
      </c>
      <c r="E271" t="s">
        <v>23</v>
      </c>
      <c r="F271" t="s">
        <v>13</v>
      </c>
      <c r="G271" t="s">
        <v>36</v>
      </c>
      <c r="H271" s="3">
        <v>2.81</v>
      </c>
      <c r="I271">
        <v>170</v>
      </c>
      <c r="J271" s="4">
        <v>477.7</v>
      </c>
    </row>
    <row r="272" spans="1:10" x14ac:dyDescent="0.25">
      <c r="A272" s="1">
        <v>271</v>
      </c>
      <c r="B272" s="2">
        <v>43627</v>
      </c>
      <c r="C272" t="s">
        <v>10</v>
      </c>
      <c r="D272" t="s">
        <v>11</v>
      </c>
      <c r="E272" t="s">
        <v>12</v>
      </c>
      <c r="F272" t="s">
        <v>13</v>
      </c>
      <c r="G272" t="s">
        <v>32</v>
      </c>
      <c r="H272" s="3">
        <v>1.5049999999999999</v>
      </c>
      <c r="I272">
        <v>180</v>
      </c>
      <c r="J272" s="4">
        <v>270.89999999999998</v>
      </c>
    </row>
    <row r="273" spans="1:10" x14ac:dyDescent="0.25">
      <c r="A273" s="1">
        <v>272</v>
      </c>
      <c r="B273" s="2">
        <v>43628</v>
      </c>
      <c r="C273" t="s">
        <v>51</v>
      </c>
      <c r="D273" t="s">
        <v>52</v>
      </c>
      <c r="E273" t="s">
        <v>53</v>
      </c>
      <c r="F273" t="s">
        <v>27</v>
      </c>
      <c r="G273" t="s">
        <v>14</v>
      </c>
      <c r="H273" s="3">
        <v>0.85666666666666669</v>
      </c>
      <c r="I273">
        <v>270</v>
      </c>
      <c r="J273" s="4">
        <v>231.3</v>
      </c>
    </row>
    <row r="274" spans="1:10" x14ac:dyDescent="0.25">
      <c r="A274" s="1">
        <v>273</v>
      </c>
      <c r="B274" s="2">
        <v>43630</v>
      </c>
      <c r="C274" t="s">
        <v>28</v>
      </c>
      <c r="D274" t="s">
        <v>29</v>
      </c>
      <c r="E274" t="s">
        <v>30</v>
      </c>
      <c r="F274" t="s">
        <v>31</v>
      </c>
      <c r="G274" t="s">
        <v>32</v>
      </c>
      <c r="H274" s="3">
        <v>1.5199999999999998</v>
      </c>
      <c r="I274">
        <v>180</v>
      </c>
      <c r="J274" s="4">
        <v>273.59999999999997</v>
      </c>
    </row>
    <row r="275" spans="1:10" x14ac:dyDescent="0.25">
      <c r="A275" s="1">
        <v>274</v>
      </c>
      <c r="B275" s="2">
        <v>43631</v>
      </c>
      <c r="C275" t="s">
        <v>51</v>
      </c>
      <c r="D275" t="s">
        <v>57</v>
      </c>
      <c r="E275" t="s">
        <v>53</v>
      </c>
      <c r="F275" t="s">
        <v>27</v>
      </c>
      <c r="G275" t="s">
        <v>32</v>
      </c>
      <c r="H275" s="3">
        <v>0.70000000000000007</v>
      </c>
      <c r="I275">
        <v>180</v>
      </c>
      <c r="J275" s="4">
        <v>126.00000000000001</v>
      </c>
    </row>
    <row r="276" spans="1:10" x14ac:dyDescent="0.25">
      <c r="A276" s="1">
        <v>275</v>
      </c>
      <c r="B276" s="2">
        <v>43631</v>
      </c>
      <c r="C276" t="s">
        <v>42</v>
      </c>
      <c r="D276" t="s">
        <v>43</v>
      </c>
      <c r="E276" t="s">
        <v>44</v>
      </c>
      <c r="F276" t="s">
        <v>45</v>
      </c>
      <c r="G276" t="s">
        <v>36</v>
      </c>
      <c r="H276" s="3">
        <v>2.02</v>
      </c>
      <c r="I276">
        <v>60</v>
      </c>
      <c r="J276" s="4">
        <v>121.2</v>
      </c>
    </row>
    <row r="277" spans="1:10" x14ac:dyDescent="0.25">
      <c r="A277" s="1">
        <v>276</v>
      </c>
      <c r="B277" s="2">
        <v>43631</v>
      </c>
      <c r="C277" t="s">
        <v>17</v>
      </c>
      <c r="D277" t="s">
        <v>18</v>
      </c>
      <c r="E277" t="s">
        <v>19</v>
      </c>
      <c r="F277" t="s">
        <v>13</v>
      </c>
      <c r="G277" t="s">
        <v>32</v>
      </c>
      <c r="H277" s="3">
        <v>0.55000000000000004</v>
      </c>
      <c r="I277">
        <v>180</v>
      </c>
      <c r="J277" s="4">
        <v>99.000000000000014</v>
      </c>
    </row>
    <row r="278" spans="1:10" x14ac:dyDescent="0.25">
      <c r="A278" s="1">
        <v>277</v>
      </c>
      <c r="B278" s="2">
        <v>43633</v>
      </c>
      <c r="C278" t="s">
        <v>59</v>
      </c>
      <c r="D278" t="s">
        <v>60</v>
      </c>
      <c r="E278" t="s">
        <v>61</v>
      </c>
      <c r="F278" t="s">
        <v>31</v>
      </c>
      <c r="G278" t="s">
        <v>55</v>
      </c>
      <c r="H278" s="3">
        <v>1.2633333333333334</v>
      </c>
      <c r="I278">
        <v>350</v>
      </c>
      <c r="J278" s="4">
        <v>442.16666666666669</v>
      </c>
    </row>
    <row r="279" spans="1:10" x14ac:dyDescent="0.25">
      <c r="A279" s="1">
        <v>278</v>
      </c>
      <c r="B279" s="2">
        <v>43634</v>
      </c>
      <c r="C279" t="s">
        <v>46</v>
      </c>
      <c r="D279" t="s">
        <v>47</v>
      </c>
      <c r="E279" t="s">
        <v>48</v>
      </c>
      <c r="F279" t="s">
        <v>27</v>
      </c>
      <c r="G279" t="s">
        <v>32</v>
      </c>
      <c r="H279" s="3">
        <v>2.0033333333333334</v>
      </c>
      <c r="I279">
        <v>180</v>
      </c>
      <c r="J279" s="4">
        <v>360.6</v>
      </c>
    </row>
    <row r="280" spans="1:10" x14ac:dyDescent="0.25">
      <c r="A280" s="1">
        <v>279</v>
      </c>
      <c r="B280" s="2">
        <v>43634</v>
      </c>
      <c r="C280" t="s">
        <v>46</v>
      </c>
      <c r="D280" t="s">
        <v>56</v>
      </c>
      <c r="E280" t="s">
        <v>48</v>
      </c>
      <c r="F280" t="s">
        <v>27</v>
      </c>
      <c r="G280" t="s">
        <v>20</v>
      </c>
      <c r="H280" s="3">
        <v>1.5100000000000002</v>
      </c>
      <c r="I280">
        <v>60</v>
      </c>
      <c r="J280" s="4">
        <v>90.600000000000009</v>
      </c>
    </row>
    <row r="281" spans="1:10" x14ac:dyDescent="0.25">
      <c r="A281" s="1">
        <v>280</v>
      </c>
      <c r="B281" s="2">
        <v>43636</v>
      </c>
      <c r="C281" t="s">
        <v>24</v>
      </c>
      <c r="D281" t="s">
        <v>25</v>
      </c>
      <c r="E281" t="s">
        <v>26</v>
      </c>
      <c r="F281" t="s">
        <v>27</v>
      </c>
      <c r="G281" t="s">
        <v>20</v>
      </c>
      <c r="H281" s="3">
        <v>0.52666666666666673</v>
      </c>
      <c r="I281">
        <v>60</v>
      </c>
      <c r="J281" s="4">
        <v>31.600000000000005</v>
      </c>
    </row>
    <row r="282" spans="1:10" x14ac:dyDescent="0.25">
      <c r="A282" s="1">
        <v>281</v>
      </c>
      <c r="B282" s="2">
        <v>43636</v>
      </c>
      <c r="C282" t="s">
        <v>59</v>
      </c>
      <c r="D282" t="s">
        <v>60</v>
      </c>
      <c r="E282" t="s">
        <v>61</v>
      </c>
      <c r="F282" t="s">
        <v>31</v>
      </c>
      <c r="G282" t="s">
        <v>32</v>
      </c>
      <c r="H282" s="3">
        <v>0.62</v>
      </c>
      <c r="I282">
        <v>180</v>
      </c>
      <c r="J282" s="4">
        <v>111.6</v>
      </c>
    </row>
    <row r="283" spans="1:10" x14ac:dyDescent="0.25">
      <c r="A283" s="1">
        <v>282</v>
      </c>
      <c r="B283" s="2">
        <v>43637</v>
      </c>
      <c r="C283" t="s">
        <v>51</v>
      </c>
      <c r="D283" t="s">
        <v>52</v>
      </c>
      <c r="E283" t="s">
        <v>53</v>
      </c>
      <c r="F283" t="s">
        <v>27</v>
      </c>
      <c r="G283" t="s">
        <v>32</v>
      </c>
      <c r="H283" s="3">
        <v>2.4899999999999998</v>
      </c>
      <c r="I283">
        <v>180</v>
      </c>
      <c r="J283" s="4">
        <v>448.19999999999993</v>
      </c>
    </row>
    <row r="284" spans="1:10" x14ac:dyDescent="0.25">
      <c r="A284" s="1">
        <v>283</v>
      </c>
      <c r="B284" s="2">
        <v>43638</v>
      </c>
      <c r="C284" t="s">
        <v>62</v>
      </c>
      <c r="D284" t="s">
        <v>63</v>
      </c>
      <c r="E284" t="s">
        <v>64</v>
      </c>
      <c r="F284" t="s">
        <v>27</v>
      </c>
      <c r="G284" t="s">
        <v>41</v>
      </c>
      <c r="H284" s="3">
        <v>2.0633333333333335</v>
      </c>
      <c r="I284">
        <v>270</v>
      </c>
      <c r="J284" s="4">
        <v>557.1</v>
      </c>
    </row>
    <row r="285" spans="1:10" x14ac:dyDescent="0.25">
      <c r="A285" s="1">
        <v>284</v>
      </c>
      <c r="B285" s="2">
        <v>43638</v>
      </c>
      <c r="C285" t="s">
        <v>51</v>
      </c>
      <c r="D285" t="s">
        <v>52</v>
      </c>
      <c r="E285" t="s">
        <v>53</v>
      </c>
      <c r="F285" t="s">
        <v>27</v>
      </c>
      <c r="G285" t="s">
        <v>32</v>
      </c>
      <c r="H285" s="3">
        <v>0.67666666666666664</v>
      </c>
      <c r="I285">
        <v>180</v>
      </c>
      <c r="J285" s="4">
        <v>121.8</v>
      </c>
    </row>
    <row r="286" spans="1:10" x14ac:dyDescent="0.25">
      <c r="A286" s="1">
        <v>285</v>
      </c>
      <c r="B286" s="2">
        <v>43640</v>
      </c>
      <c r="C286" t="s">
        <v>10</v>
      </c>
      <c r="D286" t="s">
        <v>11</v>
      </c>
      <c r="E286" t="s">
        <v>12</v>
      </c>
      <c r="F286" t="s">
        <v>13</v>
      </c>
      <c r="G286" t="s">
        <v>20</v>
      </c>
      <c r="H286" s="3">
        <v>1.36</v>
      </c>
      <c r="I286">
        <v>60</v>
      </c>
      <c r="J286" s="4">
        <v>81.600000000000009</v>
      </c>
    </row>
    <row r="287" spans="1:10" x14ac:dyDescent="0.25">
      <c r="A287" s="1">
        <v>286</v>
      </c>
      <c r="B287" s="2">
        <v>43641</v>
      </c>
      <c r="C287" t="s">
        <v>21</v>
      </c>
      <c r="D287" t="s">
        <v>50</v>
      </c>
      <c r="E287" t="s">
        <v>23</v>
      </c>
      <c r="F287" t="s">
        <v>13</v>
      </c>
      <c r="G287" t="s">
        <v>32</v>
      </c>
      <c r="H287" s="3">
        <v>0.58499999999999996</v>
      </c>
      <c r="I287">
        <v>180</v>
      </c>
      <c r="J287" s="4">
        <v>105.3</v>
      </c>
    </row>
    <row r="288" spans="1:10" x14ac:dyDescent="0.25">
      <c r="A288" s="1">
        <v>287</v>
      </c>
      <c r="B288" s="2">
        <v>43642</v>
      </c>
      <c r="C288" t="s">
        <v>10</v>
      </c>
      <c r="D288" t="s">
        <v>11</v>
      </c>
      <c r="E288" t="s">
        <v>12</v>
      </c>
      <c r="F288" t="s">
        <v>13</v>
      </c>
      <c r="G288" t="s">
        <v>36</v>
      </c>
      <c r="H288" s="3">
        <v>1.165</v>
      </c>
      <c r="I288">
        <v>270</v>
      </c>
      <c r="J288" s="4">
        <v>314.55</v>
      </c>
    </row>
    <row r="289" spans="1:10" x14ac:dyDescent="0.25">
      <c r="A289" s="1">
        <v>288</v>
      </c>
      <c r="B289" s="2">
        <v>43642</v>
      </c>
      <c r="C289" t="s">
        <v>24</v>
      </c>
      <c r="D289" t="s">
        <v>25</v>
      </c>
      <c r="E289" t="s">
        <v>26</v>
      </c>
      <c r="F289" t="s">
        <v>27</v>
      </c>
      <c r="G289" t="s">
        <v>37</v>
      </c>
      <c r="H289" s="3">
        <v>0.27333333333333332</v>
      </c>
      <c r="I289">
        <v>140</v>
      </c>
      <c r="J289" s="4">
        <v>38.266666666666666</v>
      </c>
    </row>
    <row r="290" spans="1:10" x14ac:dyDescent="0.25">
      <c r="A290" s="1">
        <v>289</v>
      </c>
      <c r="B290" s="2">
        <v>43642</v>
      </c>
      <c r="C290" t="s">
        <v>46</v>
      </c>
      <c r="D290" t="s">
        <v>56</v>
      </c>
      <c r="E290" t="s">
        <v>48</v>
      </c>
      <c r="F290" t="s">
        <v>27</v>
      </c>
      <c r="G290" t="s">
        <v>20</v>
      </c>
      <c r="H290" s="3">
        <v>2.1966666666666668</v>
      </c>
      <c r="I290">
        <v>60</v>
      </c>
      <c r="J290" s="4">
        <v>131.80000000000001</v>
      </c>
    </row>
    <row r="291" spans="1:10" x14ac:dyDescent="0.25">
      <c r="A291" s="1">
        <v>290</v>
      </c>
      <c r="B291" s="2">
        <v>43645</v>
      </c>
      <c r="C291" t="s">
        <v>28</v>
      </c>
      <c r="D291" t="s">
        <v>29</v>
      </c>
      <c r="E291" t="s">
        <v>30</v>
      </c>
      <c r="F291" t="s">
        <v>31</v>
      </c>
      <c r="G291" t="s">
        <v>37</v>
      </c>
      <c r="H291" s="3">
        <v>1.4699999999999998</v>
      </c>
      <c r="I291">
        <v>140</v>
      </c>
      <c r="J291" s="4">
        <v>205.79999999999995</v>
      </c>
    </row>
    <row r="292" spans="1:10" x14ac:dyDescent="0.25">
      <c r="A292" s="1">
        <v>291</v>
      </c>
      <c r="B292" s="2">
        <v>43645</v>
      </c>
      <c r="C292" t="s">
        <v>46</v>
      </c>
      <c r="D292" t="s">
        <v>56</v>
      </c>
      <c r="E292" t="s">
        <v>48</v>
      </c>
      <c r="F292" t="s">
        <v>27</v>
      </c>
      <c r="G292" t="s">
        <v>37</v>
      </c>
      <c r="H292" s="3">
        <v>1.9066666666666665</v>
      </c>
      <c r="I292">
        <v>140</v>
      </c>
      <c r="J292" s="4">
        <v>266.93333333333334</v>
      </c>
    </row>
    <row r="293" spans="1:10" x14ac:dyDescent="0.25">
      <c r="A293" s="1">
        <v>292</v>
      </c>
      <c r="B293" s="2">
        <v>43647</v>
      </c>
      <c r="C293" t="s">
        <v>28</v>
      </c>
      <c r="D293" t="s">
        <v>29</v>
      </c>
      <c r="E293" t="s">
        <v>30</v>
      </c>
      <c r="F293" t="s">
        <v>31</v>
      </c>
      <c r="G293" t="s">
        <v>36</v>
      </c>
      <c r="H293" s="3">
        <v>1.9066666666666665</v>
      </c>
      <c r="I293">
        <v>170</v>
      </c>
      <c r="J293" s="4">
        <v>324.13333333333333</v>
      </c>
    </row>
    <row r="294" spans="1:10" x14ac:dyDescent="0.25">
      <c r="A294" s="1">
        <v>293</v>
      </c>
      <c r="B294" s="2">
        <v>43647</v>
      </c>
      <c r="C294" t="s">
        <v>10</v>
      </c>
      <c r="D294" t="s">
        <v>54</v>
      </c>
      <c r="E294" t="s">
        <v>12</v>
      </c>
      <c r="F294" t="s">
        <v>13</v>
      </c>
      <c r="G294" t="s">
        <v>32</v>
      </c>
      <c r="H294" s="3">
        <v>0.84</v>
      </c>
      <c r="I294">
        <v>180</v>
      </c>
      <c r="J294" s="4">
        <v>151.19999999999999</v>
      </c>
    </row>
    <row r="295" spans="1:10" x14ac:dyDescent="0.25">
      <c r="A295" s="1">
        <v>294</v>
      </c>
      <c r="B295" s="2">
        <v>43647</v>
      </c>
      <c r="C295" t="s">
        <v>10</v>
      </c>
      <c r="D295" t="s">
        <v>15</v>
      </c>
      <c r="E295" t="s">
        <v>12</v>
      </c>
      <c r="F295" t="s">
        <v>13</v>
      </c>
      <c r="G295" t="s">
        <v>36</v>
      </c>
      <c r="H295" s="3">
        <v>0.95</v>
      </c>
      <c r="I295">
        <v>270</v>
      </c>
      <c r="J295" s="4">
        <v>256.5</v>
      </c>
    </row>
    <row r="296" spans="1:10" x14ac:dyDescent="0.25">
      <c r="A296" s="1">
        <v>295</v>
      </c>
      <c r="B296" s="2">
        <v>43648</v>
      </c>
      <c r="C296" t="s">
        <v>59</v>
      </c>
      <c r="D296" t="s">
        <v>60</v>
      </c>
      <c r="E296" t="s">
        <v>61</v>
      </c>
      <c r="F296" t="s">
        <v>31</v>
      </c>
      <c r="G296" t="s">
        <v>16</v>
      </c>
      <c r="H296" s="3">
        <v>2.1666666666666665</v>
      </c>
      <c r="I296">
        <v>250</v>
      </c>
      <c r="J296" s="4">
        <v>541.66666666666663</v>
      </c>
    </row>
    <row r="297" spans="1:10" x14ac:dyDescent="0.25">
      <c r="A297" s="1">
        <v>296</v>
      </c>
      <c r="B297" s="2">
        <v>43649</v>
      </c>
      <c r="C297" t="s">
        <v>38</v>
      </c>
      <c r="D297" t="s">
        <v>39</v>
      </c>
      <c r="E297" t="s">
        <v>40</v>
      </c>
      <c r="F297" t="s">
        <v>31</v>
      </c>
      <c r="G297" t="s">
        <v>55</v>
      </c>
      <c r="H297" s="3">
        <v>0.33</v>
      </c>
      <c r="I297">
        <v>350</v>
      </c>
      <c r="J297" s="4">
        <v>115.5</v>
      </c>
    </row>
    <row r="298" spans="1:10" x14ac:dyDescent="0.25">
      <c r="A298" s="1">
        <v>297</v>
      </c>
      <c r="B298" s="2">
        <v>43650</v>
      </c>
      <c r="C298" t="s">
        <v>42</v>
      </c>
      <c r="D298" t="s">
        <v>43</v>
      </c>
      <c r="E298" t="s">
        <v>44</v>
      </c>
      <c r="F298" t="s">
        <v>45</v>
      </c>
      <c r="G298" t="s">
        <v>16</v>
      </c>
      <c r="H298" s="3">
        <v>5.09</v>
      </c>
      <c r="I298">
        <v>250</v>
      </c>
      <c r="J298" s="4">
        <v>1272.5</v>
      </c>
    </row>
    <row r="299" spans="1:10" x14ac:dyDescent="0.25">
      <c r="A299" s="1">
        <v>298</v>
      </c>
      <c r="B299" s="2">
        <v>43650</v>
      </c>
      <c r="C299" t="s">
        <v>10</v>
      </c>
      <c r="D299" t="s">
        <v>11</v>
      </c>
      <c r="E299" t="s">
        <v>12</v>
      </c>
      <c r="F299" t="s">
        <v>13</v>
      </c>
      <c r="G299" t="s">
        <v>36</v>
      </c>
      <c r="H299" s="3">
        <v>5.32</v>
      </c>
      <c r="I299">
        <v>170</v>
      </c>
      <c r="J299" s="4">
        <v>904.40000000000009</v>
      </c>
    </row>
    <row r="300" spans="1:10" x14ac:dyDescent="0.25">
      <c r="A300" s="1">
        <v>299</v>
      </c>
      <c r="B300" s="2">
        <v>43650</v>
      </c>
      <c r="C300" t="s">
        <v>28</v>
      </c>
      <c r="D300" t="s">
        <v>29</v>
      </c>
      <c r="E300" t="s">
        <v>30</v>
      </c>
      <c r="F300" t="s">
        <v>31</v>
      </c>
      <c r="G300" t="s">
        <v>32</v>
      </c>
      <c r="H300" s="3">
        <v>3.3800000000000003</v>
      </c>
      <c r="I300">
        <v>180</v>
      </c>
      <c r="J300" s="4">
        <v>608.40000000000009</v>
      </c>
    </row>
    <row r="301" spans="1:10" x14ac:dyDescent="0.25">
      <c r="A301" s="1">
        <v>300</v>
      </c>
      <c r="B301" s="2">
        <v>43651</v>
      </c>
      <c r="C301" t="s">
        <v>24</v>
      </c>
      <c r="D301" t="s">
        <v>25</v>
      </c>
      <c r="E301" t="s">
        <v>26</v>
      </c>
      <c r="F301" t="s">
        <v>27</v>
      </c>
      <c r="G301" t="s">
        <v>20</v>
      </c>
      <c r="H301" s="3">
        <v>3.7266666666666666</v>
      </c>
      <c r="I301">
        <v>60</v>
      </c>
      <c r="J301" s="4">
        <v>223.6</v>
      </c>
    </row>
    <row r="302" spans="1:10" x14ac:dyDescent="0.25">
      <c r="A302" s="1">
        <v>301</v>
      </c>
      <c r="B302" s="2">
        <v>43651</v>
      </c>
      <c r="C302" t="s">
        <v>46</v>
      </c>
      <c r="D302" t="s">
        <v>56</v>
      </c>
      <c r="E302" t="s">
        <v>48</v>
      </c>
      <c r="F302" t="s">
        <v>27</v>
      </c>
      <c r="G302" t="s">
        <v>20</v>
      </c>
      <c r="H302" s="3">
        <v>3.5866666666666664</v>
      </c>
      <c r="I302">
        <v>60</v>
      </c>
      <c r="J302" s="4">
        <v>215.2</v>
      </c>
    </row>
    <row r="303" spans="1:10" x14ac:dyDescent="0.25">
      <c r="A303" s="1">
        <v>302</v>
      </c>
      <c r="B303" s="2">
        <v>43653</v>
      </c>
      <c r="C303" t="s">
        <v>42</v>
      </c>
      <c r="D303" t="s">
        <v>43</v>
      </c>
      <c r="E303" t="s">
        <v>44</v>
      </c>
      <c r="F303" t="s">
        <v>45</v>
      </c>
      <c r="G303" t="s">
        <v>16</v>
      </c>
      <c r="H303" s="3">
        <v>3.24</v>
      </c>
      <c r="I303">
        <v>250</v>
      </c>
      <c r="J303" s="4">
        <v>810</v>
      </c>
    </row>
    <row r="304" spans="1:10" x14ac:dyDescent="0.25">
      <c r="A304" s="1">
        <v>303</v>
      </c>
      <c r="B304" s="2">
        <v>43654</v>
      </c>
      <c r="C304" t="s">
        <v>51</v>
      </c>
      <c r="D304" t="s">
        <v>57</v>
      </c>
      <c r="E304" t="s">
        <v>53</v>
      </c>
      <c r="F304" t="s">
        <v>27</v>
      </c>
      <c r="G304" t="s">
        <v>20</v>
      </c>
      <c r="H304" s="3">
        <v>4.4400000000000004</v>
      </c>
      <c r="I304">
        <v>60</v>
      </c>
      <c r="J304" s="4">
        <v>266.40000000000003</v>
      </c>
    </row>
    <row r="305" spans="1:10" x14ac:dyDescent="0.25">
      <c r="A305" s="1">
        <v>304</v>
      </c>
      <c r="B305" s="2">
        <v>43654</v>
      </c>
      <c r="C305" t="s">
        <v>24</v>
      </c>
      <c r="D305" t="s">
        <v>25</v>
      </c>
      <c r="E305" t="s">
        <v>26</v>
      </c>
      <c r="F305" t="s">
        <v>27</v>
      </c>
      <c r="G305" t="s">
        <v>37</v>
      </c>
      <c r="H305" s="3">
        <v>4.5866666666666669</v>
      </c>
      <c r="I305">
        <v>140</v>
      </c>
      <c r="J305" s="4">
        <v>642.13333333333333</v>
      </c>
    </row>
    <row r="306" spans="1:10" x14ac:dyDescent="0.25">
      <c r="A306" s="1">
        <v>305</v>
      </c>
      <c r="B306" s="2">
        <v>43655</v>
      </c>
      <c r="C306" t="s">
        <v>46</v>
      </c>
      <c r="D306" t="s">
        <v>56</v>
      </c>
      <c r="E306" t="s">
        <v>48</v>
      </c>
      <c r="F306" t="s">
        <v>27</v>
      </c>
      <c r="G306" t="s">
        <v>32</v>
      </c>
      <c r="H306" s="3">
        <v>4.9799999999999995</v>
      </c>
      <c r="I306">
        <v>180</v>
      </c>
      <c r="J306" s="4">
        <v>896.39999999999986</v>
      </c>
    </row>
    <row r="307" spans="1:10" x14ac:dyDescent="0.25">
      <c r="A307" s="1">
        <v>306</v>
      </c>
      <c r="B307" s="2">
        <v>43655</v>
      </c>
      <c r="C307" t="s">
        <v>46</v>
      </c>
      <c r="D307" t="s">
        <v>56</v>
      </c>
      <c r="E307" t="s">
        <v>48</v>
      </c>
      <c r="F307" t="s">
        <v>27</v>
      </c>
      <c r="G307" t="s">
        <v>41</v>
      </c>
      <c r="H307" s="3">
        <v>3.5333333333333332</v>
      </c>
      <c r="I307">
        <v>270</v>
      </c>
      <c r="J307" s="4">
        <v>954</v>
      </c>
    </row>
    <row r="308" spans="1:10" x14ac:dyDescent="0.25">
      <c r="A308" s="1">
        <v>307</v>
      </c>
      <c r="B308" s="2">
        <v>43655</v>
      </c>
      <c r="C308" t="s">
        <v>17</v>
      </c>
      <c r="D308" t="s">
        <v>18</v>
      </c>
      <c r="E308" t="s">
        <v>19</v>
      </c>
      <c r="F308" t="s">
        <v>13</v>
      </c>
      <c r="G308" t="s">
        <v>32</v>
      </c>
      <c r="H308" s="3">
        <v>6.25</v>
      </c>
      <c r="I308">
        <v>180</v>
      </c>
      <c r="J308" s="4">
        <v>1125</v>
      </c>
    </row>
    <row r="309" spans="1:10" x14ac:dyDescent="0.25">
      <c r="A309" s="1">
        <v>308</v>
      </c>
      <c r="B309" s="2">
        <v>43656</v>
      </c>
      <c r="C309" t="s">
        <v>46</v>
      </c>
      <c r="D309" t="s">
        <v>56</v>
      </c>
      <c r="E309" t="s">
        <v>48</v>
      </c>
      <c r="F309" t="s">
        <v>27</v>
      </c>
      <c r="G309" t="s">
        <v>41</v>
      </c>
      <c r="H309" s="3">
        <v>2.7866666666666666</v>
      </c>
      <c r="I309">
        <v>270</v>
      </c>
      <c r="J309" s="4">
        <v>752.4</v>
      </c>
    </row>
    <row r="310" spans="1:10" x14ac:dyDescent="0.25">
      <c r="A310" s="1">
        <v>309</v>
      </c>
      <c r="B310" s="2">
        <v>43656</v>
      </c>
      <c r="C310" t="s">
        <v>51</v>
      </c>
      <c r="D310" t="s">
        <v>52</v>
      </c>
      <c r="E310" t="s">
        <v>53</v>
      </c>
      <c r="F310" t="s">
        <v>27</v>
      </c>
      <c r="G310" t="s">
        <v>20</v>
      </c>
      <c r="H310" s="3">
        <v>3.1333333333333333</v>
      </c>
      <c r="I310">
        <v>60</v>
      </c>
      <c r="J310" s="4">
        <v>188</v>
      </c>
    </row>
    <row r="311" spans="1:10" x14ac:dyDescent="0.25">
      <c r="A311" s="1">
        <v>310</v>
      </c>
      <c r="B311" s="2">
        <v>43657</v>
      </c>
      <c r="C311" t="s">
        <v>46</v>
      </c>
      <c r="D311" t="s">
        <v>47</v>
      </c>
      <c r="E311" t="s">
        <v>48</v>
      </c>
      <c r="F311" t="s">
        <v>27</v>
      </c>
      <c r="G311" t="s">
        <v>32</v>
      </c>
      <c r="H311" s="3">
        <v>0.52666666666666673</v>
      </c>
      <c r="I311">
        <v>180</v>
      </c>
      <c r="J311" s="4">
        <v>94.800000000000011</v>
      </c>
    </row>
    <row r="312" spans="1:10" x14ac:dyDescent="0.25">
      <c r="A312" s="1">
        <v>311</v>
      </c>
      <c r="B312" s="2">
        <v>43658</v>
      </c>
      <c r="C312" t="s">
        <v>33</v>
      </c>
      <c r="D312" t="s">
        <v>34</v>
      </c>
      <c r="E312" t="s">
        <v>35</v>
      </c>
      <c r="F312" t="s">
        <v>31</v>
      </c>
      <c r="G312" t="s">
        <v>37</v>
      </c>
      <c r="H312" s="3">
        <v>4.5333333333333332</v>
      </c>
      <c r="I312">
        <v>140</v>
      </c>
      <c r="J312" s="4">
        <v>634.66666666666663</v>
      </c>
    </row>
    <row r="313" spans="1:10" x14ac:dyDescent="0.25">
      <c r="A313" s="1">
        <v>312</v>
      </c>
      <c r="B313" s="2">
        <v>43658</v>
      </c>
      <c r="C313" t="s">
        <v>17</v>
      </c>
      <c r="D313" t="s">
        <v>18</v>
      </c>
      <c r="E313" t="s">
        <v>19</v>
      </c>
      <c r="F313" t="s">
        <v>13</v>
      </c>
      <c r="G313" t="s">
        <v>32</v>
      </c>
      <c r="H313" s="3">
        <v>7.32</v>
      </c>
      <c r="I313">
        <v>180</v>
      </c>
      <c r="J313" s="4">
        <v>1317.6000000000001</v>
      </c>
    </row>
    <row r="314" spans="1:10" x14ac:dyDescent="0.25">
      <c r="A314" s="1">
        <v>313</v>
      </c>
      <c r="B314" s="2">
        <v>43658</v>
      </c>
      <c r="C314" t="s">
        <v>28</v>
      </c>
      <c r="D314" t="s">
        <v>29</v>
      </c>
      <c r="E314" t="s">
        <v>30</v>
      </c>
      <c r="F314" t="s">
        <v>31</v>
      </c>
      <c r="G314" t="s">
        <v>36</v>
      </c>
      <c r="H314" s="3">
        <v>5</v>
      </c>
      <c r="I314">
        <v>170</v>
      </c>
      <c r="J314" s="4">
        <v>850</v>
      </c>
    </row>
    <row r="315" spans="1:10" x14ac:dyDescent="0.25">
      <c r="A315" s="1">
        <v>314</v>
      </c>
      <c r="B315" s="2">
        <v>43659</v>
      </c>
      <c r="C315" t="s">
        <v>42</v>
      </c>
      <c r="D315" t="s">
        <v>43</v>
      </c>
      <c r="E315" t="s">
        <v>44</v>
      </c>
      <c r="F315" t="s">
        <v>45</v>
      </c>
      <c r="G315" t="s">
        <v>16</v>
      </c>
      <c r="H315" s="3">
        <v>0.55000000000000004</v>
      </c>
      <c r="I315">
        <v>250</v>
      </c>
      <c r="J315" s="4">
        <v>137.5</v>
      </c>
    </row>
    <row r="316" spans="1:10" x14ac:dyDescent="0.25">
      <c r="A316" s="1">
        <v>315</v>
      </c>
      <c r="B316" s="2">
        <v>43659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s="3">
        <v>1.41</v>
      </c>
      <c r="I316">
        <v>270</v>
      </c>
      <c r="J316" s="4">
        <v>380.7</v>
      </c>
    </row>
    <row r="317" spans="1:10" x14ac:dyDescent="0.25">
      <c r="A317" s="1">
        <v>316</v>
      </c>
      <c r="B317" s="2">
        <v>43660</v>
      </c>
      <c r="C317" t="s">
        <v>17</v>
      </c>
      <c r="D317" t="s">
        <v>58</v>
      </c>
      <c r="E317" t="s">
        <v>19</v>
      </c>
      <c r="F317" t="s">
        <v>13</v>
      </c>
      <c r="G317" t="s">
        <v>32</v>
      </c>
      <c r="H317" s="3">
        <v>4.92</v>
      </c>
      <c r="I317">
        <v>180</v>
      </c>
      <c r="J317" s="4">
        <v>885.6</v>
      </c>
    </row>
    <row r="318" spans="1:10" x14ac:dyDescent="0.25">
      <c r="A318" s="1">
        <v>317</v>
      </c>
      <c r="B318" s="2">
        <v>43660</v>
      </c>
      <c r="C318" t="s">
        <v>42</v>
      </c>
      <c r="D318" t="s">
        <v>43</v>
      </c>
      <c r="E318" t="s">
        <v>44</v>
      </c>
      <c r="F318" t="s">
        <v>45</v>
      </c>
      <c r="G318" t="s">
        <v>14</v>
      </c>
      <c r="H318" s="3">
        <v>5.69</v>
      </c>
      <c r="I318">
        <v>270</v>
      </c>
      <c r="J318" s="4">
        <v>1536.3000000000002</v>
      </c>
    </row>
    <row r="319" spans="1:10" x14ac:dyDescent="0.25">
      <c r="A319" s="1">
        <v>318</v>
      </c>
      <c r="B319" s="2">
        <v>43661</v>
      </c>
      <c r="C319" t="s">
        <v>51</v>
      </c>
      <c r="D319" t="s">
        <v>57</v>
      </c>
      <c r="E319" t="s">
        <v>53</v>
      </c>
      <c r="F319" t="s">
        <v>27</v>
      </c>
      <c r="G319" t="s">
        <v>20</v>
      </c>
      <c r="H319" s="3">
        <v>3.1666666666666665</v>
      </c>
      <c r="I319">
        <v>60</v>
      </c>
      <c r="J319" s="4">
        <v>190</v>
      </c>
    </row>
    <row r="320" spans="1:10" x14ac:dyDescent="0.25">
      <c r="A320" s="1">
        <v>319</v>
      </c>
      <c r="B320" s="2">
        <v>43662</v>
      </c>
      <c r="C320" t="s">
        <v>46</v>
      </c>
      <c r="D320" t="s">
        <v>47</v>
      </c>
      <c r="E320" t="s">
        <v>48</v>
      </c>
      <c r="F320" t="s">
        <v>27</v>
      </c>
      <c r="G320" t="s">
        <v>37</v>
      </c>
      <c r="H320" s="3">
        <v>2.14</v>
      </c>
      <c r="I320">
        <v>140</v>
      </c>
      <c r="J320" s="4">
        <v>299.60000000000002</v>
      </c>
    </row>
    <row r="321" spans="1:10" x14ac:dyDescent="0.25">
      <c r="A321" s="1">
        <v>320</v>
      </c>
      <c r="B321" s="2">
        <v>43662</v>
      </c>
      <c r="C321" t="s">
        <v>24</v>
      </c>
      <c r="D321" t="s">
        <v>25</v>
      </c>
      <c r="E321" t="s">
        <v>26</v>
      </c>
      <c r="F321" t="s">
        <v>27</v>
      </c>
      <c r="G321" t="s">
        <v>36</v>
      </c>
      <c r="H321" s="3">
        <v>4.253333333333333</v>
      </c>
      <c r="I321">
        <v>170</v>
      </c>
      <c r="J321" s="4">
        <v>723.06666666666661</v>
      </c>
    </row>
    <row r="322" spans="1:10" x14ac:dyDescent="0.25">
      <c r="A322" s="1">
        <v>321</v>
      </c>
      <c r="B322" s="2">
        <v>43663</v>
      </c>
      <c r="C322" t="s">
        <v>51</v>
      </c>
      <c r="D322" t="s">
        <v>52</v>
      </c>
      <c r="E322" t="s">
        <v>53</v>
      </c>
      <c r="F322" t="s">
        <v>27</v>
      </c>
      <c r="G322" t="s">
        <v>16</v>
      </c>
      <c r="H322" s="3">
        <v>3.4733333333333332</v>
      </c>
      <c r="I322">
        <v>250</v>
      </c>
      <c r="J322" s="4">
        <v>868.33333333333326</v>
      </c>
    </row>
    <row r="323" spans="1:10" x14ac:dyDescent="0.25">
      <c r="A323" s="1">
        <v>322</v>
      </c>
      <c r="B323" s="2">
        <v>43663</v>
      </c>
      <c r="C323" t="s">
        <v>51</v>
      </c>
      <c r="D323" t="s">
        <v>52</v>
      </c>
      <c r="E323" t="s">
        <v>53</v>
      </c>
      <c r="F323" t="s">
        <v>27</v>
      </c>
      <c r="G323" t="s">
        <v>14</v>
      </c>
      <c r="H323" s="3">
        <v>0.6</v>
      </c>
      <c r="I323">
        <v>270</v>
      </c>
      <c r="J323" s="4">
        <v>162</v>
      </c>
    </row>
    <row r="324" spans="1:10" x14ac:dyDescent="0.25">
      <c r="A324" s="1">
        <v>323</v>
      </c>
      <c r="B324" s="2">
        <v>43664</v>
      </c>
      <c r="C324" t="s">
        <v>46</v>
      </c>
      <c r="D324" t="s">
        <v>47</v>
      </c>
      <c r="E324" t="s">
        <v>48</v>
      </c>
      <c r="F324" t="s">
        <v>27</v>
      </c>
      <c r="G324" t="s">
        <v>37</v>
      </c>
      <c r="H324" s="3">
        <v>0.80666666666666664</v>
      </c>
      <c r="I324">
        <v>140</v>
      </c>
      <c r="J324" s="4">
        <v>112.93333333333334</v>
      </c>
    </row>
    <row r="325" spans="1:10" x14ac:dyDescent="0.25">
      <c r="A325" s="1">
        <v>324</v>
      </c>
      <c r="B325" s="2">
        <v>43664</v>
      </c>
      <c r="C325" t="s">
        <v>24</v>
      </c>
      <c r="D325" t="s">
        <v>25</v>
      </c>
      <c r="E325" t="s">
        <v>26</v>
      </c>
      <c r="F325" t="s">
        <v>27</v>
      </c>
      <c r="G325" t="s">
        <v>20</v>
      </c>
      <c r="H325" s="3">
        <v>1.3</v>
      </c>
      <c r="I325">
        <v>60</v>
      </c>
      <c r="J325" s="4">
        <v>78</v>
      </c>
    </row>
    <row r="326" spans="1:10" x14ac:dyDescent="0.25">
      <c r="A326" s="1">
        <v>325</v>
      </c>
      <c r="B326" s="2">
        <v>43665</v>
      </c>
      <c r="C326" t="s">
        <v>51</v>
      </c>
      <c r="D326" t="s">
        <v>52</v>
      </c>
      <c r="E326" t="s">
        <v>53</v>
      </c>
      <c r="F326" t="s">
        <v>27</v>
      </c>
      <c r="G326" t="s">
        <v>55</v>
      </c>
      <c r="H326" s="3">
        <v>0.5</v>
      </c>
      <c r="I326">
        <v>350</v>
      </c>
      <c r="J326" s="4">
        <v>175</v>
      </c>
    </row>
    <row r="327" spans="1:10" x14ac:dyDescent="0.25">
      <c r="A327" s="1">
        <v>326</v>
      </c>
      <c r="B327" s="2">
        <v>43667</v>
      </c>
      <c r="C327" t="s">
        <v>21</v>
      </c>
      <c r="D327" t="s">
        <v>22</v>
      </c>
      <c r="E327" t="s">
        <v>23</v>
      </c>
      <c r="F327" t="s">
        <v>13</v>
      </c>
      <c r="G327" t="s">
        <v>14</v>
      </c>
      <c r="H327" s="3">
        <v>1.7</v>
      </c>
      <c r="I327">
        <v>270</v>
      </c>
      <c r="J327" s="4">
        <v>459</v>
      </c>
    </row>
    <row r="328" spans="1:10" x14ac:dyDescent="0.25">
      <c r="A328" s="1">
        <v>327</v>
      </c>
      <c r="B328" s="2">
        <v>43667</v>
      </c>
      <c r="C328" t="s">
        <v>10</v>
      </c>
      <c r="D328" t="s">
        <v>11</v>
      </c>
      <c r="E328" t="s">
        <v>12</v>
      </c>
      <c r="F328" t="s">
        <v>13</v>
      </c>
      <c r="G328" t="s">
        <v>49</v>
      </c>
      <c r="H328" s="3">
        <v>6.75</v>
      </c>
      <c r="I328">
        <v>370</v>
      </c>
      <c r="J328" s="4">
        <v>2497.5</v>
      </c>
    </row>
    <row r="329" spans="1:10" x14ac:dyDescent="0.25">
      <c r="A329" s="1">
        <v>328</v>
      </c>
      <c r="B329" s="2">
        <v>43667</v>
      </c>
      <c r="C329" t="s">
        <v>59</v>
      </c>
      <c r="D329" t="s">
        <v>60</v>
      </c>
      <c r="E329" t="s">
        <v>61</v>
      </c>
      <c r="F329" t="s">
        <v>31</v>
      </c>
      <c r="G329" t="s">
        <v>37</v>
      </c>
      <c r="H329" s="3">
        <v>1.62</v>
      </c>
      <c r="I329">
        <v>140</v>
      </c>
      <c r="J329" s="4">
        <v>226.8</v>
      </c>
    </row>
    <row r="330" spans="1:10" x14ac:dyDescent="0.25">
      <c r="A330" s="1">
        <v>329</v>
      </c>
      <c r="B330" s="2">
        <v>43667</v>
      </c>
      <c r="C330" t="s">
        <v>24</v>
      </c>
      <c r="D330" t="s">
        <v>25</v>
      </c>
      <c r="E330" t="s">
        <v>26</v>
      </c>
      <c r="F330" t="s">
        <v>27</v>
      </c>
      <c r="G330" t="s">
        <v>37</v>
      </c>
      <c r="H330" s="3">
        <v>2.98</v>
      </c>
      <c r="I330">
        <v>140</v>
      </c>
      <c r="J330" s="4">
        <v>417.2</v>
      </c>
    </row>
    <row r="331" spans="1:10" x14ac:dyDescent="0.25">
      <c r="A331" s="1">
        <v>330</v>
      </c>
      <c r="B331" s="2">
        <v>43667</v>
      </c>
      <c r="C331" t="s">
        <v>46</v>
      </c>
      <c r="D331" t="s">
        <v>56</v>
      </c>
      <c r="E331" t="s">
        <v>48</v>
      </c>
      <c r="F331" t="s">
        <v>27</v>
      </c>
      <c r="G331" t="s">
        <v>20</v>
      </c>
      <c r="H331" s="3">
        <v>4.08</v>
      </c>
      <c r="I331">
        <v>60</v>
      </c>
      <c r="J331" s="4">
        <v>244.8</v>
      </c>
    </row>
    <row r="332" spans="1:10" x14ac:dyDescent="0.25">
      <c r="A332" s="1">
        <v>331</v>
      </c>
      <c r="B332" s="2">
        <v>43667</v>
      </c>
      <c r="C332" t="s">
        <v>59</v>
      </c>
      <c r="D332" t="s">
        <v>60</v>
      </c>
      <c r="E332" t="s">
        <v>61</v>
      </c>
      <c r="F332" t="s">
        <v>31</v>
      </c>
      <c r="G332" t="s">
        <v>20</v>
      </c>
      <c r="H332" s="3">
        <v>3.3266666666666667</v>
      </c>
      <c r="I332">
        <v>60</v>
      </c>
      <c r="J332" s="4">
        <v>199.6</v>
      </c>
    </row>
    <row r="333" spans="1:10" x14ac:dyDescent="0.25">
      <c r="A333" s="1">
        <v>332</v>
      </c>
      <c r="B333" s="2">
        <v>43667</v>
      </c>
      <c r="C333" t="s">
        <v>24</v>
      </c>
      <c r="D333" t="s">
        <v>25</v>
      </c>
      <c r="E333" t="s">
        <v>26</v>
      </c>
      <c r="F333" t="s">
        <v>27</v>
      </c>
      <c r="G333" t="s">
        <v>20</v>
      </c>
      <c r="H333" s="3">
        <v>2.4733333333333332</v>
      </c>
      <c r="I333">
        <v>60</v>
      </c>
      <c r="J333" s="4">
        <v>148.39999999999998</v>
      </c>
    </row>
    <row r="334" spans="1:10" x14ac:dyDescent="0.25">
      <c r="A334" s="1">
        <v>333</v>
      </c>
      <c r="B334" s="2">
        <v>43668</v>
      </c>
      <c r="C334" t="s">
        <v>59</v>
      </c>
      <c r="D334" t="s">
        <v>60</v>
      </c>
      <c r="E334" t="s">
        <v>61</v>
      </c>
      <c r="F334" t="s">
        <v>31</v>
      </c>
      <c r="G334" t="s">
        <v>32</v>
      </c>
      <c r="H334" s="3">
        <v>1.7866666666666668</v>
      </c>
      <c r="I334">
        <v>180</v>
      </c>
      <c r="J334" s="4">
        <v>321.60000000000002</v>
      </c>
    </row>
    <row r="335" spans="1:10" x14ac:dyDescent="0.25">
      <c r="A335" s="1">
        <v>334</v>
      </c>
      <c r="B335" s="2">
        <v>43669</v>
      </c>
      <c r="C335" t="s">
        <v>10</v>
      </c>
      <c r="D335" t="s">
        <v>15</v>
      </c>
      <c r="E335" t="s">
        <v>12</v>
      </c>
      <c r="F335" t="s">
        <v>13</v>
      </c>
      <c r="G335" t="s">
        <v>20</v>
      </c>
      <c r="H335" s="3">
        <v>7.32</v>
      </c>
      <c r="I335">
        <v>60</v>
      </c>
      <c r="J335" s="4">
        <v>439.20000000000005</v>
      </c>
    </row>
    <row r="336" spans="1:10" x14ac:dyDescent="0.25">
      <c r="A336" s="1">
        <v>335</v>
      </c>
      <c r="B336" s="2">
        <v>43669</v>
      </c>
      <c r="C336" t="s">
        <v>17</v>
      </c>
      <c r="D336" t="s">
        <v>58</v>
      </c>
      <c r="E336" t="s">
        <v>19</v>
      </c>
      <c r="F336" t="s">
        <v>13</v>
      </c>
      <c r="G336" t="s">
        <v>36</v>
      </c>
      <c r="H336" s="3">
        <v>7.49</v>
      </c>
      <c r="I336">
        <v>170</v>
      </c>
      <c r="J336" s="4">
        <v>1273.3</v>
      </c>
    </row>
    <row r="337" spans="1:10" x14ac:dyDescent="0.25">
      <c r="A337" s="1">
        <v>336</v>
      </c>
      <c r="B337" s="2">
        <v>43669</v>
      </c>
      <c r="C337" t="s">
        <v>10</v>
      </c>
      <c r="D337" t="s">
        <v>11</v>
      </c>
      <c r="E337" t="s">
        <v>12</v>
      </c>
      <c r="F337" t="s">
        <v>13</v>
      </c>
      <c r="G337" t="s">
        <v>20</v>
      </c>
      <c r="H337" s="3">
        <v>1.08</v>
      </c>
      <c r="I337">
        <v>60</v>
      </c>
      <c r="J337" s="4">
        <v>64.800000000000011</v>
      </c>
    </row>
    <row r="338" spans="1:10" x14ac:dyDescent="0.25">
      <c r="A338" s="1">
        <v>337</v>
      </c>
      <c r="B338" s="2">
        <v>43670</v>
      </c>
      <c r="C338" t="s">
        <v>21</v>
      </c>
      <c r="D338" t="s">
        <v>22</v>
      </c>
      <c r="E338" t="s">
        <v>23</v>
      </c>
      <c r="F338" t="s">
        <v>13</v>
      </c>
      <c r="G338" t="s">
        <v>32</v>
      </c>
      <c r="H338" s="3">
        <v>1.94</v>
      </c>
      <c r="I338">
        <v>180</v>
      </c>
      <c r="J338" s="4">
        <v>349.2</v>
      </c>
    </row>
    <row r="339" spans="1:10" x14ac:dyDescent="0.25">
      <c r="A339" s="1">
        <v>338</v>
      </c>
      <c r="B339" s="2">
        <v>43672</v>
      </c>
      <c r="C339" t="s">
        <v>62</v>
      </c>
      <c r="D339" t="s">
        <v>63</v>
      </c>
      <c r="E339" t="s">
        <v>64</v>
      </c>
      <c r="F339" t="s">
        <v>27</v>
      </c>
      <c r="G339" t="s">
        <v>36</v>
      </c>
      <c r="H339" s="3">
        <v>1.18</v>
      </c>
      <c r="I339">
        <v>170</v>
      </c>
      <c r="J339" s="4">
        <v>200.6</v>
      </c>
    </row>
    <row r="340" spans="1:10" x14ac:dyDescent="0.25">
      <c r="A340" s="1">
        <v>339</v>
      </c>
      <c r="B340" s="2">
        <v>43672</v>
      </c>
      <c r="C340" t="s">
        <v>51</v>
      </c>
      <c r="D340" t="s">
        <v>52</v>
      </c>
      <c r="E340" t="s">
        <v>53</v>
      </c>
      <c r="F340" t="s">
        <v>27</v>
      </c>
      <c r="G340" t="s">
        <v>32</v>
      </c>
      <c r="H340" s="3">
        <v>3.2266666666666666</v>
      </c>
      <c r="I340">
        <v>180</v>
      </c>
      <c r="J340" s="4">
        <v>580.79999999999995</v>
      </c>
    </row>
    <row r="341" spans="1:10" x14ac:dyDescent="0.25">
      <c r="A341" s="1">
        <v>340</v>
      </c>
      <c r="B341" s="2">
        <v>43672</v>
      </c>
      <c r="C341" t="s">
        <v>33</v>
      </c>
      <c r="D341" t="s">
        <v>34</v>
      </c>
      <c r="E341" t="s">
        <v>35</v>
      </c>
      <c r="F341" t="s">
        <v>31</v>
      </c>
      <c r="G341" t="s">
        <v>20</v>
      </c>
      <c r="H341" s="3">
        <v>3.0866666666666664</v>
      </c>
      <c r="I341">
        <v>60</v>
      </c>
      <c r="J341" s="4">
        <v>185.2</v>
      </c>
    </row>
    <row r="342" spans="1:10" x14ac:dyDescent="0.25">
      <c r="A342" s="1">
        <v>341</v>
      </c>
      <c r="B342" s="2">
        <v>43674</v>
      </c>
      <c r="C342" t="s">
        <v>59</v>
      </c>
      <c r="D342" t="s">
        <v>60</v>
      </c>
      <c r="E342" t="s">
        <v>61</v>
      </c>
      <c r="F342" t="s">
        <v>31</v>
      </c>
      <c r="G342" t="s">
        <v>20</v>
      </c>
      <c r="H342" s="3">
        <v>4.8133333333333335</v>
      </c>
      <c r="I342">
        <v>60</v>
      </c>
      <c r="J342" s="4">
        <v>288.8</v>
      </c>
    </row>
    <row r="343" spans="1:10" x14ac:dyDescent="0.25">
      <c r="A343" s="1">
        <v>342</v>
      </c>
      <c r="B343" s="2">
        <v>43674</v>
      </c>
      <c r="C343" t="s">
        <v>10</v>
      </c>
      <c r="D343" t="s">
        <v>11</v>
      </c>
      <c r="E343" t="s">
        <v>12</v>
      </c>
      <c r="F343" t="s">
        <v>13</v>
      </c>
      <c r="G343" t="s">
        <v>37</v>
      </c>
      <c r="H343" s="3">
        <v>6.96</v>
      </c>
      <c r="I343">
        <v>140</v>
      </c>
      <c r="J343" s="4">
        <v>974.4</v>
      </c>
    </row>
    <row r="344" spans="1:10" x14ac:dyDescent="0.25">
      <c r="A344" s="1">
        <v>343</v>
      </c>
      <c r="B344" s="2">
        <v>43675</v>
      </c>
      <c r="C344" t="s">
        <v>10</v>
      </c>
      <c r="D344" t="s">
        <v>15</v>
      </c>
      <c r="E344" t="s">
        <v>12</v>
      </c>
      <c r="F344" t="s">
        <v>13</v>
      </c>
      <c r="G344" t="s">
        <v>36</v>
      </c>
      <c r="H344" s="3">
        <v>3.42</v>
      </c>
      <c r="I344">
        <v>170</v>
      </c>
      <c r="J344" s="4">
        <v>581.4</v>
      </c>
    </row>
    <row r="345" spans="1:10" x14ac:dyDescent="0.25">
      <c r="A345" s="1">
        <v>344</v>
      </c>
      <c r="B345" s="2">
        <v>43675</v>
      </c>
      <c r="C345" t="s">
        <v>46</v>
      </c>
      <c r="D345" t="s">
        <v>56</v>
      </c>
      <c r="E345" t="s">
        <v>48</v>
      </c>
      <c r="F345" t="s">
        <v>27</v>
      </c>
      <c r="G345" t="s">
        <v>32</v>
      </c>
      <c r="H345" s="3">
        <v>2.12</v>
      </c>
      <c r="I345">
        <v>180</v>
      </c>
      <c r="J345" s="4">
        <v>381.6</v>
      </c>
    </row>
    <row r="346" spans="1:10" x14ac:dyDescent="0.25">
      <c r="A346" s="1">
        <v>345</v>
      </c>
      <c r="B346" s="2">
        <v>43675</v>
      </c>
      <c r="C346" t="s">
        <v>17</v>
      </c>
      <c r="D346" t="s">
        <v>18</v>
      </c>
      <c r="E346" t="s">
        <v>19</v>
      </c>
      <c r="F346" t="s">
        <v>13</v>
      </c>
      <c r="G346" t="s">
        <v>20</v>
      </c>
      <c r="H346" s="3">
        <v>1.95</v>
      </c>
      <c r="I346">
        <v>60</v>
      </c>
      <c r="J346" s="4">
        <v>117</v>
      </c>
    </row>
    <row r="347" spans="1:10" x14ac:dyDescent="0.25">
      <c r="A347" s="1">
        <v>346</v>
      </c>
      <c r="B347" s="2">
        <v>43676</v>
      </c>
      <c r="C347" t="s">
        <v>28</v>
      </c>
      <c r="D347" t="s">
        <v>29</v>
      </c>
      <c r="E347" t="s">
        <v>30</v>
      </c>
      <c r="F347" t="s">
        <v>31</v>
      </c>
      <c r="G347" t="s">
        <v>49</v>
      </c>
      <c r="H347" s="3">
        <v>4.9533333333333331</v>
      </c>
      <c r="I347">
        <v>370</v>
      </c>
      <c r="J347" s="4">
        <v>1832.7333333333333</v>
      </c>
    </row>
    <row r="348" spans="1:10" x14ac:dyDescent="0.25">
      <c r="A348" s="1">
        <v>347</v>
      </c>
      <c r="B348" s="2">
        <v>43676</v>
      </c>
      <c r="C348" t="s">
        <v>17</v>
      </c>
      <c r="D348" t="s">
        <v>18</v>
      </c>
      <c r="E348" t="s">
        <v>19</v>
      </c>
      <c r="F348" t="s">
        <v>13</v>
      </c>
      <c r="G348" t="s">
        <v>14</v>
      </c>
      <c r="H348" s="3">
        <v>0.56999999999999995</v>
      </c>
      <c r="I348">
        <v>270</v>
      </c>
      <c r="J348" s="4">
        <v>153.89999999999998</v>
      </c>
    </row>
    <row r="349" spans="1:10" x14ac:dyDescent="0.25">
      <c r="A349" s="1">
        <v>348</v>
      </c>
      <c r="B349" s="2">
        <v>43676</v>
      </c>
      <c r="C349" t="s">
        <v>42</v>
      </c>
      <c r="D349" t="s">
        <v>43</v>
      </c>
      <c r="E349" t="s">
        <v>44</v>
      </c>
      <c r="F349" t="s">
        <v>45</v>
      </c>
      <c r="G349" t="s">
        <v>36</v>
      </c>
      <c r="H349" s="3">
        <v>0.79</v>
      </c>
      <c r="I349">
        <v>170</v>
      </c>
      <c r="J349" s="4">
        <v>134.30000000000001</v>
      </c>
    </row>
    <row r="350" spans="1:10" x14ac:dyDescent="0.25">
      <c r="A350" s="1">
        <v>349</v>
      </c>
      <c r="B350" s="2">
        <v>43676</v>
      </c>
      <c r="C350" t="s">
        <v>38</v>
      </c>
      <c r="D350" t="s">
        <v>39</v>
      </c>
      <c r="E350" t="s">
        <v>40</v>
      </c>
      <c r="F350" t="s">
        <v>31</v>
      </c>
      <c r="G350" t="s">
        <v>32</v>
      </c>
      <c r="H350" s="3">
        <v>1.1066666666666667</v>
      </c>
      <c r="I350">
        <v>180</v>
      </c>
      <c r="J350" s="4">
        <v>199.20000000000002</v>
      </c>
    </row>
    <row r="351" spans="1:10" x14ac:dyDescent="0.25">
      <c r="A351" s="1">
        <v>350</v>
      </c>
      <c r="B351" s="2">
        <v>43677</v>
      </c>
      <c r="C351" t="s">
        <v>62</v>
      </c>
      <c r="D351" t="s">
        <v>63</v>
      </c>
      <c r="E351" t="s">
        <v>64</v>
      </c>
      <c r="F351" t="s">
        <v>27</v>
      </c>
      <c r="G351" t="s">
        <v>16</v>
      </c>
      <c r="H351" s="3">
        <v>2.2133333333333334</v>
      </c>
      <c r="I351">
        <v>250</v>
      </c>
      <c r="J351" s="4">
        <v>553.33333333333337</v>
      </c>
    </row>
    <row r="352" spans="1:10" x14ac:dyDescent="0.25">
      <c r="A352" s="1">
        <v>351</v>
      </c>
      <c r="B352" s="2">
        <v>43678</v>
      </c>
      <c r="C352" t="s">
        <v>59</v>
      </c>
      <c r="D352" t="s">
        <v>60</v>
      </c>
      <c r="E352" t="s">
        <v>61</v>
      </c>
      <c r="F352" t="s">
        <v>31</v>
      </c>
      <c r="G352" t="s">
        <v>55</v>
      </c>
      <c r="H352" s="3">
        <v>2.1066666666666669</v>
      </c>
      <c r="I352">
        <v>350</v>
      </c>
      <c r="J352" s="4">
        <v>737.33333333333337</v>
      </c>
    </row>
    <row r="353" spans="1:10" x14ac:dyDescent="0.25">
      <c r="A353" s="1">
        <v>352</v>
      </c>
      <c r="B353" s="2">
        <v>43678</v>
      </c>
      <c r="C353" t="s">
        <v>28</v>
      </c>
      <c r="D353" t="s">
        <v>29</v>
      </c>
      <c r="E353" t="s">
        <v>30</v>
      </c>
      <c r="F353" t="s">
        <v>31</v>
      </c>
      <c r="G353" t="s">
        <v>41</v>
      </c>
      <c r="H353" s="3">
        <v>2.2799999999999998</v>
      </c>
      <c r="I353">
        <v>270</v>
      </c>
      <c r="J353" s="4">
        <v>615.59999999999991</v>
      </c>
    </row>
    <row r="354" spans="1:10" x14ac:dyDescent="0.25">
      <c r="A354" s="1">
        <v>353</v>
      </c>
      <c r="B354" s="2">
        <v>43678</v>
      </c>
      <c r="C354" t="s">
        <v>24</v>
      </c>
      <c r="D354" t="s">
        <v>25</v>
      </c>
      <c r="E354" t="s">
        <v>26</v>
      </c>
      <c r="F354" t="s">
        <v>27</v>
      </c>
      <c r="G354" t="s">
        <v>37</v>
      </c>
      <c r="H354" s="3">
        <v>3.56</v>
      </c>
      <c r="I354">
        <v>140</v>
      </c>
      <c r="J354" s="4">
        <v>498.40000000000003</v>
      </c>
    </row>
    <row r="355" spans="1:10" x14ac:dyDescent="0.25">
      <c r="A355" s="1">
        <v>354</v>
      </c>
      <c r="B355" s="2">
        <v>43679</v>
      </c>
      <c r="C355" t="s">
        <v>51</v>
      </c>
      <c r="D355" t="s">
        <v>52</v>
      </c>
      <c r="E355" t="s">
        <v>53</v>
      </c>
      <c r="F355" t="s">
        <v>27</v>
      </c>
      <c r="G355" t="s">
        <v>36</v>
      </c>
      <c r="H355" s="3">
        <v>4.32</v>
      </c>
      <c r="I355">
        <v>170</v>
      </c>
      <c r="J355" s="4">
        <v>734.40000000000009</v>
      </c>
    </row>
    <row r="356" spans="1:10" x14ac:dyDescent="0.25">
      <c r="A356" s="1">
        <v>355</v>
      </c>
      <c r="B356" s="2">
        <v>43679</v>
      </c>
      <c r="C356" t="s">
        <v>51</v>
      </c>
      <c r="D356" t="s">
        <v>57</v>
      </c>
      <c r="E356" t="s">
        <v>53</v>
      </c>
      <c r="F356" t="s">
        <v>27</v>
      </c>
      <c r="G356" t="s">
        <v>32</v>
      </c>
      <c r="H356" s="3">
        <v>3.4133333333333336</v>
      </c>
      <c r="I356">
        <v>180</v>
      </c>
      <c r="J356" s="4">
        <v>614.40000000000009</v>
      </c>
    </row>
    <row r="357" spans="1:10" x14ac:dyDescent="0.25">
      <c r="A357" s="1">
        <v>356</v>
      </c>
      <c r="B357" s="2">
        <v>43680</v>
      </c>
      <c r="C357" t="s">
        <v>10</v>
      </c>
      <c r="D357" t="s">
        <v>15</v>
      </c>
      <c r="E357" t="s">
        <v>12</v>
      </c>
      <c r="F357" t="s">
        <v>13</v>
      </c>
      <c r="G357" t="s">
        <v>16</v>
      </c>
      <c r="H357" s="3">
        <v>4.7</v>
      </c>
      <c r="I357">
        <v>250</v>
      </c>
      <c r="J357" s="4">
        <v>1175</v>
      </c>
    </row>
    <row r="358" spans="1:10" x14ac:dyDescent="0.25">
      <c r="A358" s="1">
        <v>357</v>
      </c>
      <c r="B358" s="2">
        <v>43681</v>
      </c>
      <c r="C358" t="s">
        <v>51</v>
      </c>
      <c r="D358" t="s">
        <v>57</v>
      </c>
      <c r="E358" t="s">
        <v>53</v>
      </c>
      <c r="F358" t="s">
        <v>27</v>
      </c>
      <c r="G358" t="s">
        <v>14</v>
      </c>
      <c r="H358" s="3">
        <v>4.72</v>
      </c>
      <c r="I358">
        <v>270</v>
      </c>
      <c r="J358" s="4">
        <v>1274.3999999999999</v>
      </c>
    </row>
    <row r="359" spans="1:10" x14ac:dyDescent="0.25">
      <c r="A359" s="1">
        <v>358</v>
      </c>
      <c r="B359" s="2">
        <v>43682</v>
      </c>
      <c r="C359" t="s">
        <v>10</v>
      </c>
      <c r="D359" t="s">
        <v>15</v>
      </c>
      <c r="E359" t="s">
        <v>12</v>
      </c>
      <c r="F359" t="s">
        <v>13</v>
      </c>
      <c r="G359" t="s">
        <v>16</v>
      </c>
      <c r="H359" s="3">
        <v>7.2</v>
      </c>
      <c r="I359">
        <v>250</v>
      </c>
      <c r="J359" s="4">
        <v>1800</v>
      </c>
    </row>
    <row r="360" spans="1:10" x14ac:dyDescent="0.25">
      <c r="A360" s="1">
        <v>359</v>
      </c>
      <c r="B360" s="2">
        <v>43682</v>
      </c>
      <c r="C360" t="s">
        <v>17</v>
      </c>
      <c r="D360" t="s">
        <v>18</v>
      </c>
      <c r="E360" t="s">
        <v>19</v>
      </c>
      <c r="F360" t="s">
        <v>13</v>
      </c>
      <c r="G360" t="s">
        <v>20</v>
      </c>
      <c r="H360" s="3">
        <v>2</v>
      </c>
      <c r="I360">
        <v>60</v>
      </c>
      <c r="J360" s="4">
        <v>120</v>
      </c>
    </row>
    <row r="361" spans="1:10" x14ac:dyDescent="0.25">
      <c r="A361" s="1">
        <v>360</v>
      </c>
      <c r="B361" s="2">
        <v>43683</v>
      </c>
      <c r="C361" t="s">
        <v>51</v>
      </c>
      <c r="D361" t="s">
        <v>57</v>
      </c>
      <c r="E361" t="s">
        <v>53</v>
      </c>
      <c r="F361" t="s">
        <v>27</v>
      </c>
      <c r="G361" t="s">
        <v>20</v>
      </c>
      <c r="H361" s="3">
        <v>0.62</v>
      </c>
      <c r="I361">
        <v>60</v>
      </c>
      <c r="J361" s="4">
        <v>37.200000000000003</v>
      </c>
    </row>
    <row r="362" spans="1:10" x14ac:dyDescent="0.25">
      <c r="A362" s="1">
        <v>361</v>
      </c>
      <c r="B362" s="2">
        <v>43683</v>
      </c>
      <c r="C362" t="s">
        <v>42</v>
      </c>
      <c r="D362" t="s">
        <v>43</v>
      </c>
      <c r="E362" t="s">
        <v>44</v>
      </c>
      <c r="F362" t="s">
        <v>45</v>
      </c>
      <c r="G362" t="s">
        <v>49</v>
      </c>
      <c r="H362" s="3">
        <v>6.79</v>
      </c>
      <c r="I362">
        <v>370</v>
      </c>
      <c r="J362" s="4">
        <v>2512.3000000000002</v>
      </c>
    </row>
    <row r="363" spans="1:10" x14ac:dyDescent="0.25">
      <c r="A363" s="1">
        <v>362</v>
      </c>
      <c r="B363" s="2">
        <v>43684</v>
      </c>
      <c r="C363" t="s">
        <v>51</v>
      </c>
      <c r="D363" t="s">
        <v>52</v>
      </c>
      <c r="E363" t="s">
        <v>53</v>
      </c>
      <c r="F363" t="s">
        <v>27</v>
      </c>
      <c r="G363" t="s">
        <v>32</v>
      </c>
      <c r="H363" s="3">
        <v>2.0066666666666664</v>
      </c>
      <c r="I363">
        <v>180</v>
      </c>
      <c r="J363" s="4">
        <v>361.19999999999993</v>
      </c>
    </row>
    <row r="364" spans="1:10" x14ac:dyDescent="0.25">
      <c r="A364" s="1">
        <v>363</v>
      </c>
      <c r="B364" s="2">
        <v>43684</v>
      </c>
      <c r="C364" t="s">
        <v>51</v>
      </c>
      <c r="D364" t="s">
        <v>52</v>
      </c>
      <c r="E364" t="s">
        <v>53</v>
      </c>
      <c r="F364" t="s">
        <v>27</v>
      </c>
      <c r="G364" t="s">
        <v>14</v>
      </c>
      <c r="H364" s="3">
        <v>1.5133333333333334</v>
      </c>
      <c r="I364">
        <v>270</v>
      </c>
      <c r="J364" s="4">
        <v>408.6</v>
      </c>
    </row>
    <row r="365" spans="1:10" x14ac:dyDescent="0.25">
      <c r="A365" s="1">
        <v>364</v>
      </c>
      <c r="B365" s="2">
        <v>43684</v>
      </c>
      <c r="C365" t="s">
        <v>17</v>
      </c>
      <c r="D365" t="s">
        <v>18</v>
      </c>
      <c r="E365" t="s">
        <v>19</v>
      </c>
      <c r="F365" t="s">
        <v>13</v>
      </c>
      <c r="G365" t="s">
        <v>20</v>
      </c>
      <c r="H365" s="3">
        <v>3.67</v>
      </c>
      <c r="I365">
        <v>60</v>
      </c>
      <c r="J365" s="4">
        <v>220.2</v>
      </c>
    </row>
    <row r="366" spans="1:10" x14ac:dyDescent="0.25">
      <c r="A366" s="1">
        <v>365</v>
      </c>
      <c r="B366" s="2">
        <v>43685</v>
      </c>
      <c r="C366" t="s">
        <v>10</v>
      </c>
      <c r="D366" t="s">
        <v>15</v>
      </c>
      <c r="E366" t="s">
        <v>12</v>
      </c>
      <c r="F366" t="s">
        <v>13</v>
      </c>
      <c r="G366" t="s">
        <v>20</v>
      </c>
      <c r="H366" s="3">
        <v>1.48</v>
      </c>
      <c r="I366">
        <v>60</v>
      </c>
      <c r="J366" s="4">
        <v>88.8</v>
      </c>
    </row>
    <row r="367" spans="1:10" x14ac:dyDescent="0.25">
      <c r="A367" s="1">
        <v>366</v>
      </c>
      <c r="B367" s="2">
        <v>43686</v>
      </c>
      <c r="C367" t="s">
        <v>21</v>
      </c>
      <c r="D367" t="s">
        <v>22</v>
      </c>
      <c r="E367" t="s">
        <v>23</v>
      </c>
      <c r="F367" t="s">
        <v>13</v>
      </c>
      <c r="G367" t="s">
        <v>32</v>
      </c>
      <c r="H367" s="3">
        <v>6.92</v>
      </c>
      <c r="I367">
        <v>180</v>
      </c>
      <c r="J367" s="4">
        <v>1245.5999999999999</v>
      </c>
    </row>
    <row r="368" spans="1:10" x14ac:dyDescent="0.25">
      <c r="A368" s="1">
        <v>367</v>
      </c>
      <c r="B368" s="2">
        <v>43686</v>
      </c>
      <c r="C368" t="s">
        <v>46</v>
      </c>
      <c r="D368" t="s">
        <v>47</v>
      </c>
      <c r="E368" t="s">
        <v>48</v>
      </c>
      <c r="F368" t="s">
        <v>27</v>
      </c>
      <c r="G368" t="s">
        <v>20</v>
      </c>
      <c r="H368" s="3">
        <v>1.5266666666666666</v>
      </c>
      <c r="I368">
        <v>60</v>
      </c>
      <c r="J368" s="4">
        <v>91.6</v>
      </c>
    </row>
    <row r="369" spans="1:10" x14ac:dyDescent="0.25">
      <c r="A369" s="1">
        <v>368</v>
      </c>
      <c r="B369" s="2">
        <v>43686</v>
      </c>
      <c r="C369" t="s">
        <v>10</v>
      </c>
      <c r="D369" t="s">
        <v>11</v>
      </c>
      <c r="E369" t="s">
        <v>12</v>
      </c>
      <c r="F369" t="s">
        <v>13</v>
      </c>
      <c r="G369" t="s">
        <v>32</v>
      </c>
      <c r="H369" s="3">
        <v>5.04</v>
      </c>
      <c r="I369">
        <v>180</v>
      </c>
      <c r="J369" s="4">
        <v>907.2</v>
      </c>
    </row>
    <row r="370" spans="1:10" x14ac:dyDescent="0.25">
      <c r="A370" s="1">
        <v>369</v>
      </c>
      <c r="B370" s="2">
        <v>43686</v>
      </c>
      <c r="C370" t="s">
        <v>28</v>
      </c>
      <c r="D370" t="s">
        <v>29</v>
      </c>
      <c r="E370" t="s">
        <v>30</v>
      </c>
      <c r="F370" t="s">
        <v>31</v>
      </c>
      <c r="G370" t="s">
        <v>55</v>
      </c>
      <c r="H370" s="3">
        <v>2.7266666666666666</v>
      </c>
      <c r="I370">
        <v>350</v>
      </c>
      <c r="J370" s="4">
        <v>954.33333333333326</v>
      </c>
    </row>
    <row r="371" spans="1:10" x14ac:dyDescent="0.25">
      <c r="A371" s="1">
        <v>370</v>
      </c>
      <c r="B371" s="2">
        <v>43686</v>
      </c>
      <c r="C371" t="s">
        <v>24</v>
      </c>
      <c r="D371" t="s">
        <v>25</v>
      </c>
      <c r="E371" t="s">
        <v>26</v>
      </c>
      <c r="F371" t="s">
        <v>27</v>
      </c>
      <c r="G371" t="s">
        <v>14</v>
      </c>
      <c r="H371" s="3">
        <v>4.3533333333333335</v>
      </c>
      <c r="I371">
        <v>270</v>
      </c>
      <c r="J371" s="4">
        <v>1175.4000000000001</v>
      </c>
    </row>
    <row r="372" spans="1:10" x14ac:dyDescent="0.25">
      <c r="A372" s="1">
        <v>371</v>
      </c>
      <c r="B372" s="2">
        <v>43686</v>
      </c>
      <c r="C372" t="s">
        <v>28</v>
      </c>
      <c r="D372" t="s">
        <v>29</v>
      </c>
      <c r="E372" t="s">
        <v>30</v>
      </c>
      <c r="F372" t="s">
        <v>31</v>
      </c>
      <c r="G372" t="s">
        <v>49</v>
      </c>
      <c r="H372" s="3">
        <v>4.5533333333333337</v>
      </c>
      <c r="I372">
        <v>370</v>
      </c>
      <c r="J372" s="4">
        <v>1684.7333333333333</v>
      </c>
    </row>
    <row r="373" spans="1:10" x14ac:dyDescent="0.25">
      <c r="A373" s="1">
        <v>372</v>
      </c>
      <c r="B373" s="2">
        <v>43687</v>
      </c>
      <c r="C373" t="s">
        <v>28</v>
      </c>
      <c r="D373" t="s">
        <v>29</v>
      </c>
      <c r="E373" t="s">
        <v>30</v>
      </c>
      <c r="F373" t="s">
        <v>31</v>
      </c>
      <c r="G373" t="s">
        <v>36</v>
      </c>
      <c r="H373" s="3">
        <v>2.9533333333333331</v>
      </c>
      <c r="I373">
        <v>170</v>
      </c>
      <c r="J373" s="4">
        <v>502.06666666666661</v>
      </c>
    </row>
    <row r="374" spans="1:10" x14ac:dyDescent="0.25">
      <c r="A374" s="1">
        <v>373</v>
      </c>
      <c r="B374" s="2">
        <v>43687</v>
      </c>
      <c r="C374" t="s">
        <v>59</v>
      </c>
      <c r="D374" t="s">
        <v>60</v>
      </c>
      <c r="E374" t="s">
        <v>61</v>
      </c>
      <c r="F374" t="s">
        <v>31</v>
      </c>
      <c r="G374" t="s">
        <v>49</v>
      </c>
      <c r="H374" s="3">
        <v>3.3933333333333331</v>
      </c>
      <c r="I374">
        <v>370</v>
      </c>
      <c r="J374" s="4">
        <v>1255.5333333333333</v>
      </c>
    </row>
    <row r="375" spans="1:10" x14ac:dyDescent="0.25">
      <c r="A375" s="1">
        <v>374</v>
      </c>
      <c r="B375" s="2">
        <v>43688</v>
      </c>
      <c r="C375" t="s">
        <v>42</v>
      </c>
      <c r="D375" t="s">
        <v>43</v>
      </c>
      <c r="E375" t="s">
        <v>44</v>
      </c>
      <c r="F375" t="s">
        <v>45</v>
      </c>
      <c r="G375" t="s">
        <v>16</v>
      </c>
      <c r="H375" s="3">
        <v>4</v>
      </c>
      <c r="I375">
        <v>140</v>
      </c>
      <c r="J375" s="4">
        <v>560</v>
      </c>
    </row>
    <row r="376" spans="1:10" x14ac:dyDescent="0.25">
      <c r="A376" s="1">
        <v>375</v>
      </c>
      <c r="B376" s="2">
        <v>43688</v>
      </c>
      <c r="C376" t="s">
        <v>28</v>
      </c>
      <c r="D376" t="s">
        <v>29</v>
      </c>
      <c r="E376" t="s">
        <v>30</v>
      </c>
      <c r="F376" t="s">
        <v>31</v>
      </c>
      <c r="G376" t="s">
        <v>32</v>
      </c>
      <c r="H376" s="3">
        <v>3.86</v>
      </c>
      <c r="I376">
        <v>180</v>
      </c>
      <c r="J376" s="4">
        <v>694.8</v>
      </c>
    </row>
    <row r="377" spans="1:10" x14ac:dyDescent="0.25">
      <c r="A377" s="1">
        <v>376</v>
      </c>
      <c r="B377" s="2">
        <v>43688</v>
      </c>
      <c r="C377" t="s">
        <v>51</v>
      </c>
      <c r="D377" t="s">
        <v>52</v>
      </c>
      <c r="E377" t="s">
        <v>53</v>
      </c>
      <c r="F377" t="s">
        <v>27</v>
      </c>
      <c r="G377" t="s">
        <v>36</v>
      </c>
      <c r="H377" s="3">
        <v>3.4866666666666668</v>
      </c>
      <c r="I377">
        <v>170</v>
      </c>
      <c r="J377" s="4">
        <v>592.73333333333335</v>
      </c>
    </row>
    <row r="378" spans="1:10" x14ac:dyDescent="0.25">
      <c r="A378" s="1">
        <v>377</v>
      </c>
      <c r="B378" s="2">
        <v>43689</v>
      </c>
      <c r="C378" t="s">
        <v>51</v>
      </c>
      <c r="D378" t="s">
        <v>52</v>
      </c>
      <c r="E378" t="s">
        <v>53</v>
      </c>
      <c r="F378" t="s">
        <v>27</v>
      </c>
      <c r="G378" t="s">
        <v>16</v>
      </c>
      <c r="H378" s="3">
        <v>0.37999999999999995</v>
      </c>
      <c r="I378">
        <v>250</v>
      </c>
      <c r="J378" s="4">
        <v>94.999999999999986</v>
      </c>
    </row>
    <row r="379" spans="1:10" x14ac:dyDescent="0.25">
      <c r="A379" s="1">
        <v>378</v>
      </c>
      <c r="B379" s="2">
        <v>43689</v>
      </c>
      <c r="C379" t="s">
        <v>24</v>
      </c>
      <c r="D379" t="s">
        <v>25</v>
      </c>
      <c r="E379" t="s">
        <v>26</v>
      </c>
      <c r="F379" t="s">
        <v>27</v>
      </c>
      <c r="G379" t="s">
        <v>20</v>
      </c>
      <c r="H379" s="3">
        <v>3.8466666666666662</v>
      </c>
      <c r="I379">
        <v>60</v>
      </c>
      <c r="J379" s="4">
        <v>230.79999999999998</v>
      </c>
    </row>
    <row r="380" spans="1:10" x14ac:dyDescent="0.25">
      <c r="A380" s="1">
        <v>379</v>
      </c>
      <c r="B380" s="2">
        <v>43689</v>
      </c>
      <c r="C380" t="s">
        <v>33</v>
      </c>
      <c r="D380" t="s">
        <v>34</v>
      </c>
      <c r="E380" t="s">
        <v>35</v>
      </c>
      <c r="F380" t="s">
        <v>31</v>
      </c>
      <c r="G380" t="s">
        <v>20</v>
      </c>
      <c r="H380" s="3">
        <v>2.06</v>
      </c>
      <c r="I380">
        <v>60</v>
      </c>
      <c r="J380" s="4">
        <v>123.60000000000001</v>
      </c>
    </row>
    <row r="381" spans="1:10" x14ac:dyDescent="0.25">
      <c r="A381" s="1">
        <v>380</v>
      </c>
      <c r="B381" s="2">
        <v>43689</v>
      </c>
      <c r="C381" t="s">
        <v>28</v>
      </c>
      <c r="D381" t="s">
        <v>29</v>
      </c>
      <c r="E381" t="s">
        <v>30</v>
      </c>
      <c r="F381" t="s">
        <v>31</v>
      </c>
      <c r="G381" t="s">
        <v>32</v>
      </c>
      <c r="H381" s="3">
        <v>4.5333333333333332</v>
      </c>
      <c r="I381">
        <v>180</v>
      </c>
      <c r="J381" s="4">
        <v>816</v>
      </c>
    </row>
    <row r="382" spans="1:10" x14ac:dyDescent="0.25">
      <c r="A382" s="1">
        <v>381</v>
      </c>
      <c r="B382" s="2">
        <v>43689</v>
      </c>
      <c r="C382" t="s">
        <v>51</v>
      </c>
      <c r="D382" t="s">
        <v>57</v>
      </c>
      <c r="E382" t="s">
        <v>53</v>
      </c>
      <c r="F382" t="s">
        <v>27</v>
      </c>
      <c r="G382" t="s">
        <v>16</v>
      </c>
      <c r="H382" s="3">
        <v>0.36000000000000004</v>
      </c>
      <c r="I382">
        <v>250</v>
      </c>
      <c r="J382" s="4">
        <v>90.000000000000014</v>
      </c>
    </row>
    <row r="383" spans="1:10" x14ac:dyDescent="0.25">
      <c r="A383" s="1">
        <v>382</v>
      </c>
      <c r="B383" s="2">
        <v>43690</v>
      </c>
      <c r="C383" t="s">
        <v>10</v>
      </c>
      <c r="D383" t="s">
        <v>15</v>
      </c>
      <c r="E383" t="s">
        <v>12</v>
      </c>
      <c r="F383" t="s">
        <v>13</v>
      </c>
      <c r="G383" t="s">
        <v>16</v>
      </c>
      <c r="H383" s="3">
        <v>3.65</v>
      </c>
      <c r="I383">
        <v>250</v>
      </c>
      <c r="J383" s="4">
        <v>912.5</v>
      </c>
    </row>
    <row r="384" spans="1:10" x14ac:dyDescent="0.25">
      <c r="A384" s="1">
        <v>383</v>
      </c>
      <c r="B384" s="2">
        <v>43690</v>
      </c>
      <c r="C384" t="s">
        <v>10</v>
      </c>
      <c r="D384" t="s">
        <v>11</v>
      </c>
      <c r="E384" t="s">
        <v>12</v>
      </c>
      <c r="F384" t="s">
        <v>13</v>
      </c>
      <c r="G384" t="s">
        <v>49</v>
      </c>
      <c r="H384" s="3">
        <v>0.5</v>
      </c>
      <c r="I384">
        <v>370</v>
      </c>
      <c r="J384" s="4">
        <v>185</v>
      </c>
    </row>
    <row r="385" spans="1:10" x14ac:dyDescent="0.25">
      <c r="A385" s="1">
        <v>384</v>
      </c>
      <c r="B385" s="2">
        <v>43691</v>
      </c>
      <c r="C385" t="s">
        <v>24</v>
      </c>
      <c r="D385" t="s">
        <v>25</v>
      </c>
      <c r="E385" t="s">
        <v>26</v>
      </c>
      <c r="F385" t="s">
        <v>27</v>
      </c>
      <c r="G385" t="s">
        <v>20</v>
      </c>
      <c r="H385" s="3">
        <v>0.98</v>
      </c>
      <c r="I385">
        <v>60</v>
      </c>
      <c r="J385" s="4">
        <v>58.8</v>
      </c>
    </row>
    <row r="386" spans="1:10" x14ac:dyDescent="0.25">
      <c r="A386" s="1">
        <v>385</v>
      </c>
      <c r="B386" s="2">
        <v>43692</v>
      </c>
      <c r="C386" t="s">
        <v>46</v>
      </c>
      <c r="D386" t="s">
        <v>56</v>
      </c>
      <c r="E386" t="s">
        <v>48</v>
      </c>
      <c r="F386" t="s">
        <v>27</v>
      </c>
      <c r="G386" t="s">
        <v>20</v>
      </c>
      <c r="H386" s="3">
        <v>1.2733333333333332</v>
      </c>
      <c r="I386">
        <v>60</v>
      </c>
      <c r="J386" s="4">
        <v>76.399999999999991</v>
      </c>
    </row>
    <row r="387" spans="1:10" x14ac:dyDescent="0.25">
      <c r="A387" s="1">
        <v>386</v>
      </c>
      <c r="B387" s="2">
        <v>43692</v>
      </c>
      <c r="C387" t="s">
        <v>21</v>
      </c>
      <c r="D387" t="s">
        <v>22</v>
      </c>
      <c r="E387" t="s">
        <v>23</v>
      </c>
      <c r="F387" t="s">
        <v>13</v>
      </c>
      <c r="G387" t="s">
        <v>32</v>
      </c>
      <c r="H387" s="3">
        <v>4.95</v>
      </c>
      <c r="I387">
        <v>180</v>
      </c>
      <c r="J387" s="4">
        <v>891</v>
      </c>
    </row>
    <row r="388" spans="1:10" x14ac:dyDescent="0.25">
      <c r="A388" s="1">
        <v>387</v>
      </c>
      <c r="B388" s="2">
        <v>43692</v>
      </c>
      <c r="C388" t="s">
        <v>24</v>
      </c>
      <c r="D388" t="s">
        <v>25</v>
      </c>
      <c r="E388" t="s">
        <v>26</v>
      </c>
      <c r="F388" t="s">
        <v>27</v>
      </c>
      <c r="G388" t="s">
        <v>37</v>
      </c>
      <c r="H388" s="3">
        <v>2.7066666666666666</v>
      </c>
      <c r="I388">
        <v>140</v>
      </c>
      <c r="J388" s="4">
        <v>378.93333333333334</v>
      </c>
    </row>
    <row r="389" spans="1:10" x14ac:dyDescent="0.25">
      <c r="A389" s="1">
        <v>388</v>
      </c>
      <c r="B389" s="2">
        <v>43692</v>
      </c>
      <c r="C389" t="s">
        <v>10</v>
      </c>
      <c r="D389" t="s">
        <v>11</v>
      </c>
      <c r="E389" t="s">
        <v>12</v>
      </c>
      <c r="F389" t="s">
        <v>13</v>
      </c>
      <c r="G389" t="s">
        <v>14</v>
      </c>
      <c r="H389" s="3">
        <v>3.57</v>
      </c>
      <c r="I389">
        <v>270</v>
      </c>
      <c r="J389" s="4">
        <v>963.9</v>
      </c>
    </row>
    <row r="390" spans="1:10" x14ac:dyDescent="0.25">
      <c r="A390" s="1">
        <v>389</v>
      </c>
      <c r="B390" s="2">
        <v>43693</v>
      </c>
      <c r="C390" t="s">
        <v>46</v>
      </c>
      <c r="D390" t="s">
        <v>56</v>
      </c>
      <c r="E390" t="s">
        <v>48</v>
      </c>
      <c r="F390" t="s">
        <v>27</v>
      </c>
      <c r="G390" t="s">
        <v>55</v>
      </c>
      <c r="H390" s="3">
        <v>1.74</v>
      </c>
      <c r="I390">
        <v>350</v>
      </c>
      <c r="J390" s="4">
        <v>609</v>
      </c>
    </row>
    <row r="391" spans="1:10" x14ac:dyDescent="0.25">
      <c r="A391" s="1">
        <v>390</v>
      </c>
      <c r="B391" s="2">
        <v>43694</v>
      </c>
      <c r="C391" t="s">
        <v>24</v>
      </c>
      <c r="D391" t="s">
        <v>25</v>
      </c>
      <c r="E391" t="s">
        <v>26</v>
      </c>
      <c r="F391" t="s">
        <v>27</v>
      </c>
      <c r="G391" t="s">
        <v>14</v>
      </c>
      <c r="H391" s="3">
        <v>1.5266666666666666</v>
      </c>
      <c r="I391">
        <v>270</v>
      </c>
      <c r="J391" s="4">
        <v>412.2</v>
      </c>
    </row>
    <row r="392" spans="1:10" x14ac:dyDescent="0.25">
      <c r="A392" s="1">
        <v>391</v>
      </c>
      <c r="B392" s="2">
        <v>43694</v>
      </c>
      <c r="C392" t="s">
        <v>51</v>
      </c>
      <c r="D392" t="s">
        <v>52</v>
      </c>
      <c r="E392" t="s">
        <v>53</v>
      </c>
      <c r="F392" t="s">
        <v>27</v>
      </c>
      <c r="G392" t="s">
        <v>36</v>
      </c>
      <c r="H392" s="3">
        <v>0.7533333333333333</v>
      </c>
      <c r="I392">
        <v>170</v>
      </c>
      <c r="J392" s="4">
        <v>128.06666666666666</v>
      </c>
    </row>
    <row r="393" spans="1:10" x14ac:dyDescent="0.25">
      <c r="A393" s="1">
        <v>392</v>
      </c>
      <c r="B393" s="2">
        <v>43694</v>
      </c>
      <c r="C393" t="s">
        <v>46</v>
      </c>
      <c r="D393" t="s">
        <v>56</v>
      </c>
      <c r="E393" t="s">
        <v>48</v>
      </c>
      <c r="F393" t="s">
        <v>27</v>
      </c>
      <c r="G393" t="s">
        <v>32</v>
      </c>
      <c r="H393" s="3">
        <v>3.7133333333333334</v>
      </c>
      <c r="I393">
        <v>180</v>
      </c>
      <c r="J393" s="4">
        <v>668.4</v>
      </c>
    </row>
    <row r="394" spans="1:10" x14ac:dyDescent="0.25">
      <c r="A394" s="1">
        <v>393</v>
      </c>
      <c r="B394" s="2">
        <v>43695</v>
      </c>
      <c r="C394" t="s">
        <v>17</v>
      </c>
      <c r="D394" t="s">
        <v>18</v>
      </c>
      <c r="E394" t="s">
        <v>19</v>
      </c>
      <c r="F394" t="s">
        <v>13</v>
      </c>
      <c r="G394" t="s">
        <v>49</v>
      </c>
      <c r="H394" s="3">
        <v>7.16</v>
      </c>
      <c r="I394">
        <v>370</v>
      </c>
      <c r="J394" s="4">
        <v>2649.2000000000003</v>
      </c>
    </row>
    <row r="395" spans="1:10" x14ac:dyDescent="0.25">
      <c r="A395" s="1">
        <v>394</v>
      </c>
      <c r="B395" s="2">
        <v>43695</v>
      </c>
      <c r="C395" t="s">
        <v>46</v>
      </c>
      <c r="D395" t="s">
        <v>47</v>
      </c>
      <c r="E395" t="s">
        <v>48</v>
      </c>
      <c r="F395" t="s">
        <v>27</v>
      </c>
      <c r="G395" t="s">
        <v>49</v>
      </c>
      <c r="H395" s="3">
        <v>4.253333333333333</v>
      </c>
      <c r="I395">
        <v>370</v>
      </c>
      <c r="J395" s="4">
        <v>1573.7333333333331</v>
      </c>
    </row>
    <row r="396" spans="1:10" x14ac:dyDescent="0.25">
      <c r="A396" s="1">
        <v>395</v>
      </c>
      <c r="B396" s="2">
        <v>43695</v>
      </c>
      <c r="C396" t="s">
        <v>38</v>
      </c>
      <c r="D396" t="s">
        <v>39</v>
      </c>
      <c r="E396" t="s">
        <v>40</v>
      </c>
      <c r="F396" t="s">
        <v>31</v>
      </c>
      <c r="G396" t="s">
        <v>36</v>
      </c>
      <c r="H396" s="3">
        <v>0.87333333333333341</v>
      </c>
      <c r="I396">
        <v>170</v>
      </c>
      <c r="J396" s="4">
        <v>148.46666666666667</v>
      </c>
    </row>
    <row r="397" spans="1:10" x14ac:dyDescent="0.25">
      <c r="A397" s="1">
        <v>396</v>
      </c>
      <c r="B397" s="2">
        <v>43696</v>
      </c>
      <c r="C397" t="s">
        <v>46</v>
      </c>
      <c r="D397" t="s">
        <v>47</v>
      </c>
      <c r="E397" t="s">
        <v>48</v>
      </c>
      <c r="F397" t="s">
        <v>27</v>
      </c>
      <c r="G397" t="s">
        <v>49</v>
      </c>
      <c r="H397" s="3">
        <v>2.4666666666666668</v>
      </c>
      <c r="I397">
        <v>370</v>
      </c>
      <c r="J397" s="4">
        <v>912.66666666666674</v>
      </c>
    </row>
    <row r="398" spans="1:10" x14ac:dyDescent="0.25">
      <c r="A398" s="1">
        <v>397</v>
      </c>
      <c r="B398" s="2">
        <v>43696</v>
      </c>
      <c r="C398" t="s">
        <v>28</v>
      </c>
      <c r="D398" t="s">
        <v>29</v>
      </c>
      <c r="E398" t="s">
        <v>30</v>
      </c>
      <c r="F398" t="s">
        <v>31</v>
      </c>
      <c r="G398" t="s">
        <v>37</v>
      </c>
      <c r="H398" s="3">
        <v>0.78666666666666663</v>
      </c>
      <c r="I398">
        <v>140</v>
      </c>
      <c r="J398" s="4">
        <v>110.13333333333333</v>
      </c>
    </row>
    <row r="399" spans="1:10" x14ac:dyDescent="0.25">
      <c r="A399" s="1">
        <v>398</v>
      </c>
      <c r="B399" s="2">
        <v>43697</v>
      </c>
      <c r="C399" t="s">
        <v>21</v>
      </c>
      <c r="D399" t="s">
        <v>22</v>
      </c>
      <c r="E399" t="s">
        <v>23</v>
      </c>
      <c r="F399" t="s">
        <v>13</v>
      </c>
      <c r="G399" t="s">
        <v>20</v>
      </c>
      <c r="H399" s="3">
        <v>6.6</v>
      </c>
      <c r="I399">
        <v>60</v>
      </c>
      <c r="J399" s="4">
        <v>396</v>
      </c>
    </row>
    <row r="400" spans="1:10" x14ac:dyDescent="0.25">
      <c r="A400" s="1">
        <v>399</v>
      </c>
      <c r="B400" s="2">
        <v>43697</v>
      </c>
      <c r="C400" t="s">
        <v>51</v>
      </c>
      <c r="D400" t="s">
        <v>52</v>
      </c>
      <c r="E400" t="s">
        <v>53</v>
      </c>
      <c r="F400" t="s">
        <v>27</v>
      </c>
      <c r="G400" t="s">
        <v>20</v>
      </c>
      <c r="H400" s="3">
        <v>4.78</v>
      </c>
      <c r="I400">
        <v>60</v>
      </c>
      <c r="J400" s="4">
        <v>286.8</v>
      </c>
    </row>
    <row r="401" spans="1:10" x14ac:dyDescent="0.25">
      <c r="A401" s="1">
        <v>400</v>
      </c>
      <c r="B401" s="2">
        <v>43697</v>
      </c>
      <c r="C401" t="s">
        <v>51</v>
      </c>
      <c r="D401" t="s">
        <v>52</v>
      </c>
      <c r="E401" t="s">
        <v>53</v>
      </c>
      <c r="F401" t="s">
        <v>27</v>
      </c>
      <c r="G401" t="s">
        <v>20</v>
      </c>
      <c r="H401" s="3">
        <v>3.3466666666666662</v>
      </c>
      <c r="I401">
        <v>60</v>
      </c>
      <c r="J401" s="4">
        <v>200.79999999999998</v>
      </c>
    </row>
    <row r="402" spans="1:10" x14ac:dyDescent="0.25">
      <c r="A402" s="1">
        <v>401</v>
      </c>
      <c r="B402" s="2">
        <v>43697</v>
      </c>
      <c r="C402" t="s">
        <v>28</v>
      </c>
      <c r="D402" t="s">
        <v>29</v>
      </c>
      <c r="E402" t="s">
        <v>30</v>
      </c>
      <c r="F402" t="s">
        <v>31</v>
      </c>
      <c r="G402" t="s">
        <v>41</v>
      </c>
      <c r="H402" s="3">
        <v>4.8600000000000003</v>
      </c>
      <c r="I402">
        <v>270</v>
      </c>
      <c r="J402" s="4">
        <v>1312.2</v>
      </c>
    </row>
    <row r="403" spans="1:10" x14ac:dyDescent="0.25">
      <c r="A403" s="1">
        <v>402</v>
      </c>
      <c r="B403" s="2">
        <v>43697</v>
      </c>
      <c r="C403" t="s">
        <v>46</v>
      </c>
      <c r="D403" t="s">
        <v>56</v>
      </c>
      <c r="E403" t="s">
        <v>48</v>
      </c>
      <c r="F403" t="s">
        <v>27</v>
      </c>
      <c r="G403" t="s">
        <v>37</v>
      </c>
      <c r="H403" s="3">
        <v>2.92</v>
      </c>
      <c r="I403">
        <v>140</v>
      </c>
      <c r="J403" s="4">
        <v>408.8</v>
      </c>
    </row>
    <row r="404" spans="1:10" x14ac:dyDescent="0.25">
      <c r="A404" s="1">
        <v>403</v>
      </c>
      <c r="B404" s="2">
        <v>43698</v>
      </c>
      <c r="C404" t="s">
        <v>10</v>
      </c>
      <c r="D404" t="s">
        <v>15</v>
      </c>
      <c r="E404" t="s">
        <v>12</v>
      </c>
      <c r="F404" t="s">
        <v>13</v>
      </c>
      <c r="G404" t="s">
        <v>36</v>
      </c>
      <c r="H404" s="3">
        <v>2.1</v>
      </c>
      <c r="I404">
        <v>170</v>
      </c>
      <c r="J404" s="4">
        <v>357</v>
      </c>
    </row>
    <row r="405" spans="1:10" x14ac:dyDescent="0.25">
      <c r="A405" s="1">
        <v>404</v>
      </c>
      <c r="B405" s="2">
        <v>43698</v>
      </c>
      <c r="C405" t="s">
        <v>17</v>
      </c>
      <c r="D405" t="s">
        <v>18</v>
      </c>
      <c r="E405" t="s">
        <v>19</v>
      </c>
      <c r="F405" t="s">
        <v>13</v>
      </c>
      <c r="G405" t="s">
        <v>36</v>
      </c>
      <c r="H405" s="3">
        <v>6.72</v>
      </c>
      <c r="I405">
        <v>170</v>
      </c>
      <c r="J405" s="4">
        <v>1142.3999999999999</v>
      </c>
    </row>
    <row r="406" spans="1:10" x14ac:dyDescent="0.25">
      <c r="A406" s="1">
        <v>405</v>
      </c>
      <c r="B406" s="2">
        <v>43698</v>
      </c>
      <c r="C406" t="s">
        <v>46</v>
      </c>
      <c r="D406" t="s">
        <v>47</v>
      </c>
      <c r="E406" t="s">
        <v>48</v>
      </c>
      <c r="F406" t="s">
        <v>27</v>
      </c>
      <c r="G406" t="s">
        <v>37</v>
      </c>
      <c r="H406" s="3">
        <v>3.44</v>
      </c>
      <c r="I406">
        <v>140</v>
      </c>
      <c r="J406" s="4">
        <v>481.59999999999997</v>
      </c>
    </row>
    <row r="407" spans="1:10" x14ac:dyDescent="0.25">
      <c r="A407" s="1">
        <v>406</v>
      </c>
      <c r="B407" s="2">
        <v>43699</v>
      </c>
      <c r="C407" t="s">
        <v>24</v>
      </c>
      <c r="D407" t="s">
        <v>25</v>
      </c>
      <c r="E407" t="s">
        <v>26</v>
      </c>
      <c r="F407" t="s">
        <v>27</v>
      </c>
      <c r="G407" t="s">
        <v>20</v>
      </c>
      <c r="H407" s="3">
        <v>1.42</v>
      </c>
      <c r="I407">
        <v>60</v>
      </c>
      <c r="J407" s="4">
        <v>85.199999999999989</v>
      </c>
    </row>
    <row r="408" spans="1:10" x14ac:dyDescent="0.25">
      <c r="A408" s="1">
        <v>407</v>
      </c>
      <c r="B408" s="2">
        <v>43699</v>
      </c>
      <c r="C408" t="s">
        <v>10</v>
      </c>
      <c r="D408" t="s">
        <v>11</v>
      </c>
      <c r="E408" t="s">
        <v>12</v>
      </c>
      <c r="F408" t="s">
        <v>13</v>
      </c>
      <c r="G408" t="s">
        <v>20</v>
      </c>
      <c r="H408" s="3">
        <v>1.98</v>
      </c>
      <c r="I408">
        <v>60</v>
      </c>
      <c r="J408" s="4">
        <v>118.8</v>
      </c>
    </row>
    <row r="409" spans="1:10" x14ac:dyDescent="0.25">
      <c r="A409" s="1">
        <v>408</v>
      </c>
      <c r="B409" s="2">
        <v>43701</v>
      </c>
      <c r="C409" t="s">
        <v>51</v>
      </c>
      <c r="D409" t="s">
        <v>57</v>
      </c>
      <c r="E409" t="s">
        <v>53</v>
      </c>
      <c r="F409" t="s">
        <v>27</v>
      </c>
      <c r="G409" t="s">
        <v>36</v>
      </c>
      <c r="H409" s="3">
        <v>4.6866666666666665</v>
      </c>
      <c r="I409">
        <v>170</v>
      </c>
      <c r="J409" s="4">
        <v>796.73333333333335</v>
      </c>
    </row>
    <row r="410" spans="1:10" x14ac:dyDescent="0.25">
      <c r="A410" s="1">
        <v>409</v>
      </c>
      <c r="B410" s="2">
        <v>43701</v>
      </c>
      <c r="C410" t="s">
        <v>51</v>
      </c>
      <c r="D410" t="s">
        <v>52</v>
      </c>
      <c r="E410" t="s">
        <v>53</v>
      </c>
      <c r="F410" t="s">
        <v>27</v>
      </c>
      <c r="G410" t="s">
        <v>20</v>
      </c>
      <c r="H410" s="3">
        <v>2.3666666666666667</v>
      </c>
      <c r="I410">
        <v>60</v>
      </c>
      <c r="J410" s="4">
        <v>142</v>
      </c>
    </row>
    <row r="411" spans="1:10" x14ac:dyDescent="0.25">
      <c r="A411" s="1">
        <v>410</v>
      </c>
      <c r="B411" s="2">
        <v>43702</v>
      </c>
      <c r="C411" t="s">
        <v>28</v>
      </c>
      <c r="D411" t="s">
        <v>29</v>
      </c>
      <c r="E411" t="s">
        <v>30</v>
      </c>
      <c r="F411" t="s">
        <v>31</v>
      </c>
      <c r="G411" t="s">
        <v>14</v>
      </c>
      <c r="H411" s="3">
        <v>2.6999999999999997</v>
      </c>
      <c r="I411">
        <v>270</v>
      </c>
      <c r="J411" s="4">
        <v>728.99999999999989</v>
      </c>
    </row>
    <row r="412" spans="1:10" x14ac:dyDescent="0.25">
      <c r="A412" s="1">
        <v>411</v>
      </c>
      <c r="B412" s="2">
        <v>43702</v>
      </c>
      <c r="C412" t="s">
        <v>51</v>
      </c>
      <c r="D412" t="s">
        <v>52</v>
      </c>
      <c r="E412" t="s">
        <v>53</v>
      </c>
      <c r="F412" t="s">
        <v>27</v>
      </c>
      <c r="G412" t="s">
        <v>37</v>
      </c>
      <c r="H412" s="3">
        <v>2.3000000000000003</v>
      </c>
      <c r="I412">
        <v>140</v>
      </c>
      <c r="J412" s="4">
        <v>322.00000000000006</v>
      </c>
    </row>
    <row r="413" spans="1:10" x14ac:dyDescent="0.25">
      <c r="A413" s="1">
        <v>412</v>
      </c>
      <c r="B413" s="2">
        <v>43703</v>
      </c>
      <c r="C413" t="s">
        <v>24</v>
      </c>
      <c r="D413" t="s">
        <v>25</v>
      </c>
      <c r="E413" t="s">
        <v>26</v>
      </c>
      <c r="F413" t="s">
        <v>27</v>
      </c>
      <c r="G413" t="s">
        <v>37</v>
      </c>
      <c r="H413" s="3">
        <v>4.7666666666666666</v>
      </c>
      <c r="I413">
        <v>140</v>
      </c>
      <c r="J413" s="4">
        <v>667.33333333333337</v>
      </c>
    </row>
    <row r="414" spans="1:10" x14ac:dyDescent="0.25">
      <c r="A414" s="1">
        <v>413</v>
      </c>
      <c r="B414" s="2">
        <v>43704</v>
      </c>
      <c r="C414" t="s">
        <v>28</v>
      </c>
      <c r="D414" t="s">
        <v>29</v>
      </c>
      <c r="E414" t="s">
        <v>30</v>
      </c>
      <c r="F414" t="s">
        <v>31</v>
      </c>
      <c r="G414" t="s">
        <v>55</v>
      </c>
      <c r="H414" s="3">
        <v>0.6</v>
      </c>
      <c r="I414">
        <v>350</v>
      </c>
      <c r="J414" s="4">
        <v>210</v>
      </c>
    </row>
    <row r="415" spans="1:10" x14ac:dyDescent="0.25">
      <c r="A415" s="1">
        <v>414</v>
      </c>
      <c r="B415" s="2">
        <v>43705</v>
      </c>
      <c r="C415" t="s">
        <v>38</v>
      </c>
      <c r="D415" t="s">
        <v>39</v>
      </c>
      <c r="E415" t="s">
        <v>40</v>
      </c>
      <c r="F415" t="s">
        <v>31</v>
      </c>
      <c r="G415" t="s">
        <v>32</v>
      </c>
      <c r="H415" s="3">
        <v>3.8866666666666667</v>
      </c>
      <c r="I415">
        <v>180</v>
      </c>
      <c r="J415" s="4">
        <v>699.6</v>
      </c>
    </row>
    <row r="416" spans="1:10" x14ac:dyDescent="0.25">
      <c r="A416" s="1">
        <v>415</v>
      </c>
      <c r="B416" s="2">
        <v>43705</v>
      </c>
      <c r="C416" t="s">
        <v>10</v>
      </c>
      <c r="D416" t="s">
        <v>11</v>
      </c>
      <c r="E416" t="s">
        <v>12</v>
      </c>
      <c r="F416" t="s">
        <v>13</v>
      </c>
      <c r="G416" t="s">
        <v>32</v>
      </c>
      <c r="H416" s="3">
        <v>3.26</v>
      </c>
      <c r="I416">
        <v>180</v>
      </c>
      <c r="J416" s="4">
        <v>586.79999999999995</v>
      </c>
    </row>
    <row r="417" spans="1:10" x14ac:dyDescent="0.25">
      <c r="A417" s="1">
        <v>416</v>
      </c>
      <c r="B417" s="2">
        <v>43706</v>
      </c>
      <c r="C417" t="s">
        <v>51</v>
      </c>
      <c r="D417" t="s">
        <v>57</v>
      </c>
      <c r="E417" t="s">
        <v>53</v>
      </c>
      <c r="F417" t="s">
        <v>27</v>
      </c>
      <c r="G417" t="s">
        <v>55</v>
      </c>
      <c r="H417" s="3">
        <v>1.5733333333333333</v>
      </c>
      <c r="I417">
        <v>350</v>
      </c>
      <c r="J417" s="4">
        <v>550.66666666666663</v>
      </c>
    </row>
    <row r="418" spans="1:10" x14ac:dyDescent="0.25">
      <c r="A418" s="1">
        <v>417</v>
      </c>
      <c r="B418" s="2">
        <v>43706</v>
      </c>
      <c r="C418" t="s">
        <v>24</v>
      </c>
      <c r="D418" t="s">
        <v>25</v>
      </c>
      <c r="E418" t="s">
        <v>26</v>
      </c>
      <c r="F418" t="s">
        <v>27</v>
      </c>
      <c r="G418" t="s">
        <v>36</v>
      </c>
      <c r="H418" s="3">
        <v>1.0533333333333335</v>
      </c>
      <c r="I418">
        <v>170</v>
      </c>
      <c r="J418" s="4">
        <v>179.06666666666669</v>
      </c>
    </row>
    <row r="419" spans="1:10" x14ac:dyDescent="0.25">
      <c r="A419" s="1">
        <v>418</v>
      </c>
      <c r="B419" s="2">
        <v>43706</v>
      </c>
      <c r="C419" t="s">
        <v>17</v>
      </c>
      <c r="D419" t="s">
        <v>58</v>
      </c>
      <c r="E419" t="s">
        <v>19</v>
      </c>
      <c r="F419" t="s">
        <v>13</v>
      </c>
      <c r="G419" t="s">
        <v>55</v>
      </c>
      <c r="H419" s="3">
        <v>4.8899999999999997</v>
      </c>
      <c r="I419">
        <v>350</v>
      </c>
      <c r="J419" s="4">
        <v>1711.5</v>
      </c>
    </row>
    <row r="420" spans="1:10" x14ac:dyDescent="0.25">
      <c r="A420" s="1">
        <v>419</v>
      </c>
      <c r="B420" s="2">
        <v>43706</v>
      </c>
      <c r="C420" t="s">
        <v>24</v>
      </c>
      <c r="D420" t="s">
        <v>25</v>
      </c>
      <c r="E420" t="s">
        <v>26</v>
      </c>
      <c r="F420" t="s">
        <v>27</v>
      </c>
      <c r="G420" t="s">
        <v>20</v>
      </c>
      <c r="H420" s="3">
        <v>0.47333333333333333</v>
      </c>
      <c r="I420">
        <v>60</v>
      </c>
      <c r="J420" s="4">
        <v>28.4</v>
      </c>
    </row>
    <row r="421" spans="1:10" x14ac:dyDescent="0.25">
      <c r="A421" s="1">
        <v>420</v>
      </c>
      <c r="B421" s="2">
        <v>43707</v>
      </c>
      <c r="C421" t="s">
        <v>28</v>
      </c>
      <c r="D421" t="s">
        <v>29</v>
      </c>
      <c r="E421" t="s">
        <v>30</v>
      </c>
      <c r="F421" t="s">
        <v>31</v>
      </c>
      <c r="G421" t="s">
        <v>41</v>
      </c>
      <c r="H421" s="3">
        <v>0.70000000000000007</v>
      </c>
      <c r="I421">
        <v>270</v>
      </c>
      <c r="J421" s="4">
        <v>189.00000000000003</v>
      </c>
    </row>
    <row r="422" spans="1:10" x14ac:dyDescent="0.25">
      <c r="A422" s="1">
        <v>421</v>
      </c>
      <c r="B422" s="2">
        <v>43708</v>
      </c>
      <c r="C422" t="s">
        <v>10</v>
      </c>
      <c r="D422" t="s">
        <v>15</v>
      </c>
      <c r="E422" t="s">
        <v>12</v>
      </c>
      <c r="F422" t="s">
        <v>13</v>
      </c>
      <c r="G422" t="s">
        <v>32</v>
      </c>
      <c r="H422" s="3">
        <v>3.74</v>
      </c>
      <c r="I422">
        <v>180</v>
      </c>
      <c r="J422" s="4">
        <v>673.2</v>
      </c>
    </row>
    <row r="423" spans="1:10" x14ac:dyDescent="0.25">
      <c r="A423" s="1">
        <v>422</v>
      </c>
      <c r="B423" s="2">
        <v>43709</v>
      </c>
      <c r="C423" t="s">
        <v>10</v>
      </c>
      <c r="D423" t="s">
        <v>11</v>
      </c>
      <c r="E423" t="s">
        <v>12</v>
      </c>
      <c r="F423" t="s">
        <v>13</v>
      </c>
      <c r="G423" t="s">
        <v>32</v>
      </c>
      <c r="H423" s="3">
        <v>5.43</v>
      </c>
      <c r="I423">
        <v>180</v>
      </c>
      <c r="J423" s="4">
        <v>977.4</v>
      </c>
    </row>
    <row r="424" spans="1:10" x14ac:dyDescent="0.25">
      <c r="A424" s="1">
        <v>423</v>
      </c>
      <c r="B424" s="2">
        <v>43710</v>
      </c>
      <c r="C424" t="s">
        <v>46</v>
      </c>
      <c r="D424" t="s">
        <v>56</v>
      </c>
      <c r="E424" t="s">
        <v>48</v>
      </c>
      <c r="F424" t="s">
        <v>27</v>
      </c>
      <c r="G424" t="s">
        <v>37</v>
      </c>
      <c r="H424" s="3">
        <v>4.6533333333333333</v>
      </c>
      <c r="I424">
        <v>140</v>
      </c>
      <c r="J424" s="4">
        <v>651.4666666666667</v>
      </c>
    </row>
    <row r="425" spans="1:10" x14ac:dyDescent="0.25">
      <c r="A425" s="1">
        <v>424</v>
      </c>
      <c r="B425" s="2">
        <v>43710</v>
      </c>
      <c r="C425" t="s">
        <v>59</v>
      </c>
      <c r="D425" t="s">
        <v>60</v>
      </c>
      <c r="E425" t="s">
        <v>61</v>
      </c>
      <c r="F425" t="s">
        <v>31</v>
      </c>
      <c r="G425" t="s">
        <v>14</v>
      </c>
      <c r="H425" s="3">
        <v>4.9666666666666668</v>
      </c>
      <c r="I425">
        <v>270</v>
      </c>
      <c r="J425" s="4">
        <v>1341</v>
      </c>
    </row>
    <row r="426" spans="1:10" x14ac:dyDescent="0.25">
      <c r="A426" s="1">
        <v>425</v>
      </c>
      <c r="B426" s="2">
        <v>43711</v>
      </c>
      <c r="C426" t="s">
        <v>51</v>
      </c>
      <c r="D426" t="s">
        <v>52</v>
      </c>
      <c r="E426" t="s">
        <v>53</v>
      </c>
      <c r="F426" t="s">
        <v>27</v>
      </c>
      <c r="G426" t="s">
        <v>49</v>
      </c>
      <c r="H426" s="3">
        <v>4.5733333333333333</v>
      </c>
      <c r="I426">
        <v>370</v>
      </c>
      <c r="J426" s="4">
        <v>1692.1333333333332</v>
      </c>
    </row>
    <row r="427" spans="1:10" x14ac:dyDescent="0.25">
      <c r="A427" s="1">
        <v>426</v>
      </c>
      <c r="B427" s="2">
        <v>43711</v>
      </c>
      <c r="C427" t="s">
        <v>51</v>
      </c>
      <c r="D427" t="s">
        <v>52</v>
      </c>
      <c r="E427" t="s">
        <v>53</v>
      </c>
      <c r="F427" t="s">
        <v>27</v>
      </c>
      <c r="G427" t="s">
        <v>20</v>
      </c>
      <c r="H427" s="3">
        <v>2.4333333333333331</v>
      </c>
      <c r="I427">
        <v>60</v>
      </c>
      <c r="J427" s="4">
        <v>146</v>
      </c>
    </row>
    <row r="428" spans="1:10" x14ac:dyDescent="0.25">
      <c r="A428" s="1">
        <v>427</v>
      </c>
      <c r="B428" s="2">
        <v>43711</v>
      </c>
      <c r="C428" t="s">
        <v>28</v>
      </c>
      <c r="D428" t="s">
        <v>29</v>
      </c>
      <c r="E428" t="s">
        <v>30</v>
      </c>
      <c r="F428" t="s">
        <v>31</v>
      </c>
      <c r="G428" t="s">
        <v>37</v>
      </c>
      <c r="H428" s="3">
        <v>2.52</v>
      </c>
      <c r="I428">
        <v>140</v>
      </c>
      <c r="J428" s="4">
        <v>352.8</v>
      </c>
    </row>
    <row r="429" spans="1:10" x14ac:dyDescent="0.25">
      <c r="A429" s="1">
        <v>428</v>
      </c>
      <c r="B429" s="2">
        <v>43712</v>
      </c>
      <c r="C429" t="s">
        <v>46</v>
      </c>
      <c r="D429" t="s">
        <v>56</v>
      </c>
      <c r="E429" t="s">
        <v>48</v>
      </c>
      <c r="F429" t="s">
        <v>27</v>
      </c>
      <c r="G429" t="s">
        <v>16</v>
      </c>
      <c r="H429" s="3">
        <v>1.4266666666666667</v>
      </c>
      <c r="I429">
        <v>250</v>
      </c>
      <c r="J429" s="4">
        <v>356.66666666666669</v>
      </c>
    </row>
    <row r="430" spans="1:10" x14ac:dyDescent="0.25">
      <c r="A430" s="1">
        <v>429</v>
      </c>
      <c r="B430" s="2">
        <v>43712</v>
      </c>
      <c r="C430" t="s">
        <v>10</v>
      </c>
      <c r="D430" t="s">
        <v>11</v>
      </c>
      <c r="E430" t="s">
        <v>12</v>
      </c>
      <c r="F430" t="s">
        <v>13</v>
      </c>
      <c r="G430" t="s">
        <v>37</v>
      </c>
      <c r="H430" s="3">
        <v>2.99</v>
      </c>
      <c r="I430">
        <v>140</v>
      </c>
      <c r="J430" s="4">
        <v>418.6</v>
      </c>
    </row>
    <row r="431" spans="1:10" x14ac:dyDescent="0.25">
      <c r="A431" s="1">
        <v>430</v>
      </c>
      <c r="B431" s="2">
        <v>43712</v>
      </c>
      <c r="C431" t="s">
        <v>24</v>
      </c>
      <c r="D431" t="s">
        <v>25</v>
      </c>
      <c r="E431" t="s">
        <v>26</v>
      </c>
      <c r="F431" t="s">
        <v>27</v>
      </c>
      <c r="G431" t="s">
        <v>37</v>
      </c>
      <c r="H431" s="3">
        <v>4.6333333333333337</v>
      </c>
      <c r="I431">
        <v>140</v>
      </c>
      <c r="J431" s="4">
        <v>648.66666666666674</v>
      </c>
    </row>
    <row r="432" spans="1:10" x14ac:dyDescent="0.25">
      <c r="A432" s="1">
        <v>431</v>
      </c>
      <c r="B432" s="2">
        <v>43712</v>
      </c>
      <c r="C432" t="s">
        <v>17</v>
      </c>
      <c r="D432" t="s">
        <v>18</v>
      </c>
      <c r="E432" t="s">
        <v>19</v>
      </c>
      <c r="F432" t="s">
        <v>13</v>
      </c>
      <c r="G432" t="s">
        <v>32</v>
      </c>
      <c r="H432" s="3">
        <v>0.88</v>
      </c>
      <c r="I432">
        <v>180</v>
      </c>
      <c r="J432" s="4">
        <v>158.4</v>
      </c>
    </row>
    <row r="433" spans="1:10" x14ac:dyDescent="0.25">
      <c r="A433" s="1">
        <v>432</v>
      </c>
      <c r="B433" s="2">
        <v>43713</v>
      </c>
      <c r="C433" t="s">
        <v>51</v>
      </c>
      <c r="D433" t="s">
        <v>57</v>
      </c>
      <c r="E433" t="s">
        <v>53</v>
      </c>
      <c r="F433" t="s">
        <v>27</v>
      </c>
      <c r="G433" t="s">
        <v>20</v>
      </c>
      <c r="H433" s="3">
        <v>3.313333333333333</v>
      </c>
      <c r="I433">
        <v>60</v>
      </c>
      <c r="J433" s="4">
        <v>198.79999999999998</v>
      </c>
    </row>
    <row r="434" spans="1:10" x14ac:dyDescent="0.25">
      <c r="A434" s="1">
        <v>433</v>
      </c>
      <c r="B434" s="2">
        <v>43713</v>
      </c>
      <c r="C434" t="s">
        <v>24</v>
      </c>
      <c r="D434" t="s">
        <v>25</v>
      </c>
      <c r="E434" t="s">
        <v>26</v>
      </c>
      <c r="F434" t="s">
        <v>27</v>
      </c>
      <c r="G434" t="s">
        <v>14</v>
      </c>
      <c r="H434" s="3">
        <v>0.79999999999999993</v>
      </c>
      <c r="I434">
        <v>270</v>
      </c>
      <c r="J434" s="4">
        <v>215.99999999999997</v>
      </c>
    </row>
    <row r="435" spans="1:10" x14ac:dyDescent="0.25">
      <c r="A435" s="1">
        <v>434</v>
      </c>
      <c r="B435" s="2">
        <v>43714</v>
      </c>
      <c r="C435" t="s">
        <v>42</v>
      </c>
      <c r="D435" t="s">
        <v>43</v>
      </c>
      <c r="E435" t="s">
        <v>44</v>
      </c>
      <c r="F435" t="s">
        <v>45</v>
      </c>
      <c r="G435" t="s">
        <v>49</v>
      </c>
      <c r="H435" s="3">
        <v>4.8899999999999997</v>
      </c>
      <c r="I435">
        <v>370</v>
      </c>
      <c r="J435" s="4">
        <v>1809.3</v>
      </c>
    </row>
    <row r="436" spans="1:10" x14ac:dyDescent="0.25">
      <c r="A436" s="1">
        <v>435</v>
      </c>
      <c r="B436" s="2">
        <v>43714</v>
      </c>
      <c r="C436" t="s">
        <v>10</v>
      </c>
      <c r="D436" t="s">
        <v>15</v>
      </c>
      <c r="E436" t="s">
        <v>12</v>
      </c>
      <c r="F436" t="s">
        <v>13</v>
      </c>
      <c r="G436" t="s">
        <v>20</v>
      </c>
      <c r="H436" s="3">
        <v>6.84</v>
      </c>
      <c r="I436">
        <v>60</v>
      </c>
      <c r="J436" s="4">
        <v>410.4</v>
      </c>
    </row>
    <row r="437" spans="1:10" x14ac:dyDescent="0.25">
      <c r="A437" s="1">
        <v>436</v>
      </c>
      <c r="B437" s="2">
        <v>43714</v>
      </c>
      <c r="C437" t="s">
        <v>38</v>
      </c>
      <c r="D437" t="s">
        <v>39</v>
      </c>
      <c r="E437" t="s">
        <v>40</v>
      </c>
      <c r="F437" t="s">
        <v>31</v>
      </c>
      <c r="G437" t="s">
        <v>16</v>
      </c>
      <c r="H437" s="3">
        <v>0.71333333333333337</v>
      </c>
      <c r="I437">
        <v>250</v>
      </c>
      <c r="J437" s="4">
        <v>178.33333333333334</v>
      </c>
    </row>
    <row r="438" spans="1:10" x14ac:dyDescent="0.25">
      <c r="A438" s="1">
        <v>437</v>
      </c>
      <c r="B438" s="2">
        <v>43714</v>
      </c>
      <c r="C438" t="s">
        <v>17</v>
      </c>
      <c r="D438" t="s">
        <v>58</v>
      </c>
      <c r="E438" t="s">
        <v>19</v>
      </c>
      <c r="F438" t="s">
        <v>13</v>
      </c>
      <c r="G438" t="s">
        <v>20</v>
      </c>
      <c r="H438" s="3">
        <v>1.35</v>
      </c>
      <c r="I438">
        <v>60</v>
      </c>
      <c r="J438" s="4">
        <v>81</v>
      </c>
    </row>
    <row r="439" spans="1:10" x14ac:dyDescent="0.25">
      <c r="A439" s="1">
        <v>438</v>
      </c>
      <c r="B439" s="2">
        <v>43714</v>
      </c>
      <c r="C439" t="s">
        <v>10</v>
      </c>
      <c r="D439" t="s">
        <v>11</v>
      </c>
      <c r="E439" t="s">
        <v>12</v>
      </c>
      <c r="F439" t="s">
        <v>13</v>
      </c>
      <c r="G439" t="s">
        <v>16</v>
      </c>
      <c r="H439" s="3">
        <v>3.84</v>
      </c>
      <c r="I439">
        <v>250</v>
      </c>
      <c r="J439" s="4">
        <v>960</v>
      </c>
    </row>
    <row r="440" spans="1:10" x14ac:dyDescent="0.25">
      <c r="A440" s="1">
        <v>439</v>
      </c>
      <c r="B440" s="2">
        <v>43714</v>
      </c>
      <c r="C440" t="s">
        <v>17</v>
      </c>
      <c r="D440" t="s">
        <v>58</v>
      </c>
      <c r="E440" t="s">
        <v>19</v>
      </c>
      <c r="F440" t="s">
        <v>13</v>
      </c>
      <c r="G440" t="s">
        <v>32</v>
      </c>
      <c r="H440" s="3">
        <v>3.21</v>
      </c>
      <c r="I440">
        <v>180</v>
      </c>
      <c r="J440" s="4">
        <v>577.79999999999995</v>
      </c>
    </row>
    <row r="441" spans="1:10" x14ac:dyDescent="0.25">
      <c r="A441" s="1">
        <v>440</v>
      </c>
      <c r="B441" s="2">
        <v>43715</v>
      </c>
      <c r="C441" t="s">
        <v>10</v>
      </c>
      <c r="D441" t="s">
        <v>15</v>
      </c>
      <c r="E441" t="s">
        <v>12</v>
      </c>
      <c r="F441" t="s">
        <v>13</v>
      </c>
      <c r="G441" t="s">
        <v>16</v>
      </c>
      <c r="H441" s="3">
        <v>2.7</v>
      </c>
      <c r="I441">
        <v>250</v>
      </c>
      <c r="J441" s="4">
        <v>675</v>
      </c>
    </row>
    <row r="442" spans="1:10" x14ac:dyDescent="0.25">
      <c r="A442" s="1">
        <v>441</v>
      </c>
      <c r="B442" s="2">
        <v>43715</v>
      </c>
      <c r="C442" t="s">
        <v>28</v>
      </c>
      <c r="D442" t="s">
        <v>29</v>
      </c>
      <c r="E442" t="s">
        <v>30</v>
      </c>
      <c r="F442" t="s">
        <v>31</v>
      </c>
      <c r="G442" t="s">
        <v>20</v>
      </c>
      <c r="H442" s="3">
        <v>3.0533333333333332</v>
      </c>
      <c r="I442">
        <v>60</v>
      </c>
      <c r="J442" s="4">
        <v>183.2</v>
      </c>
    </row>
    <row r="443" spans="1:10" x14ac:dyDescent="0.25">
      <c r="A443" s="1">
        <v>442</v>
      </c>
      <c r="B443" s="2">
        <v>43715</v>
      </c>
      <c r="C443" t="s">
        <v>10</v>
      </c>
      <c r="D443" t="s">
        <v>54</v>
      </c>
      <c r="E443" t="s">
        <v>12</v>
      </c>
      <c r="F443" t="s">
        <v>13</v>
      </c>
      <c r="G443" t="s">
        <v>14</v>
      </c>
      <c r="H443" s="3">
        <v>5.91</v>
      </c>
      <c r="I443">
        <v>270</v>
      </c>
      <c r="J443" s="4">
        <v>1595.7</v>
      </c>
    </row>
    <row r="444" spans="1:10" x14ac:dyDescent="0.25">
      <c r="A444" s="1">
        <v>443</v>
      </c>
      <c r="B444" s="2">
        <v>43716</v>
      </c>
      <c r="C444" t="s">
        <v>46</v>
      </c>
      <c r="D444" t="s">
        <v>47</v>
      </c>
      <c r="E444" t="s">
        <v>48</v>
      </c>
      <c r="F444" t="s">
        <v>27</v>
      </c>
      <c r="G444" t="s">
        <v>32</v>
      </c>
      <c r="H444" s="3">
        <v>0.88</v>
      </c>
      <c r="I444">
        <v>180</v>
      </c>
      <c r="J444" s="4">
        <v>158.4</v>
      </c>
    </row>
    <row r="445" spans="1:10" x14ac:dyDescent="0.25">
      <c r="A445" s="1">
        <v>444</v>
      </c>
      <c r="B445" s="2">
        <v>43716</v>
      </c>
      <c r="C445" t="s">
        <v>24</v>
      </c>
      <c r="D445" t="s">
        <v>25</v>
      </c>
      <c r="E445" t="s">
        <v>26</v>
      </c>
      <c r="F445" t="s">
        <v>27</v>
      </c>
      <c r="G445" t="s">
        <v>37</v>
      </c>
      <c r="H445" s="3">
        <v>0.58666666666666667</v>
      </c>
      <c r="I445">
        <v>140</v>
      </c>
      <c r="J445" s="4">
        <v>82.13333333333334</v>
      </c>
    </row>
    <row r="446" spans="1:10" x14ac:dyDescent="0.25">
      <c r="A446" s="1">
        <v>445</v>
      </c>
      <c r="B446" s="2">
        <v>43717</v>
      </c>
      <c r="C446" t="s">
        <v>42</v>
      </c>
      <c r="D446" t="s">
        <v>43</v>
      </c>
      <c r="E446" t="s">
        <v>44</v>
      </c>
      <c r="F446" t="s">
        <v>45</v>
      </c>
      <c r="G446" t="s">
        <v>16</v>
      </c>
      <c r="H446" s="3">
        <v>5.12</v>
      </c>
      <c r="I446">
        <v>250</v>
      </c>
      <c r="J446" s="4">
        <v>1280</v>
      </c>
    </row>
    <row r="447" spans="1:10" x14ac:dyDescent="0.25">
      <c r="A447" s="1">
        <v>446</v>
      </c>
      <c r="B447" s="2">
        <v>43718</v>
      </c>
      <c r="C447" t="s">
        <v>46</v>
      </c>
      <c r="D447" t="s">
        <v>56</v>
      </c>
      <c r="E447" t="s">
        <v>48</v>
      </c>
      <c r="F447" t="s">
        <v>27</v>
      </c>
      <c r="G447" t="s">
        <v>14</v>
      </c>
      <c r="H447" s="3">
        <v>3.6333333333333333</v>
      </c>
      <c r="I447">
        <v>270</v>
      </c>
      <c r="J447" s="4">
        <v>981</v>
      </c>
    </row>
    <row r="448" spans="1:10" x14ac:dyDescent="0.25">
      <c r="A448" s="1">
        <v>447</v>
      </c>
      <c r="B448" s="2">
        <v>43718</v>
      </c>
      <c r="C448" t="s">
        <v>10</v>
      </c>
      <c r="D448" t="s">
        <v>11</v>
      </c>
      <c r="E448" t="s">
        <v>12</v>
      </c>
      <c r="F448" t="s">
        <v>13</v>
      </c>
      <c r="G448" t="s">
        <v>37</v>
      </c>
      <c r="H448" s="3">
        <v>3.67</v>
      </c>
      <c r="I448">
        <v>140</v>
      </c>
      <c r="J448" s="4">
        <v>513.79999999999995</v>
      </c>
    </row>
    <row r="449" spans="1:10" x14ac:dyDescent="0.25">
      <c r="A449" s="1">
        <v>448</v>
      </c>
      <c r="B449" s="2">
        <v>43718</v>
      </c>
      <c r="C449" t="s">
        <v>28</v>
      </c>
      <c r="D449" t="s">
        <v>29</v>
      </c>
      <c r="E449" t="s">
        <v>30</v>
      </c>
      <c r="F449" t="s">
        <v>31</v>
      </c>
      <c r="G449" t="s">
        <v>20</v>
      </c>
      <c r="H449" s="3">
        <v>1.0666666666666667</v>
      </c>
      <c r="I449">
        <v>60</v>
      </c>
      <c r="J449" s="4">
        <v>64</v>
      </c>
    </row>
    <row r="450" spans="1:10" x14ac:dyDescent="0.25">
      <c r="A450" s="1">
        <v>449</v>
      </c>
      <c r="B450" s="2">
        <v>43718</v>
      </c>
      <c r="C450" t="s">
        <v>46</v>
      </c>
      <c r="D450" t="s">
        <v>56</v>
      </c>
      <c r="E450" t="s">
        <v>48</v>
      </c>
      <c r="F450" t="s">
        <v>27</v>
      </c>
      <c r="G450" t="s">
        <v>14</v>
      </c>
      <c r="H450" s="3">
        <v>4.2733333333333334</v>
      </c>
      <c r="I450">
        <v>270</v>
      </c>
      <c r="J450" s="4">
        <v>1153.8</v>
      </c>
    </row>
    <row r="451" spans="1:10" x14ac:dyDescent="0.25">
      <c r="A451" s="1">
        <v>450</v>
      </c>
      <c r="B451" s="2">
        <v>43718</v>
      </c>
      <c r="C451" t="s">
        <v>28</v>
      </c>
      <c r="D451" t="s">
        <v>29</v>
      </c>
      <c r="E451" t="s">
        <v>30</v>
      </c>
      <c r="F451" t="s">
        <v>31</v>
      </c>
      <c r="G451" t="s">
        <v>14</v>
      </c>
      <c r="H451" s="3">
        <v>3.8266666666666667</v>
      </c>
      <c r="I451">
        <v>270</v>
      </c>
      <c r="J451" s="4">
        <v>1033.2</v>
      </c>
    </row>
    <row r="452" spans="1:10" x14ac:dyDescent="0.25">
      <c r="A452" s="1">
        <v>451</v>
      </c>
      <c r="B452" s="2">
        <v>43719</v>
      </c>
      <c r="C452" t="s">
        <v>10</v>
      </c>
      <c r="D452" t="s">
        <v>54</v>
      </c>
      <c r="E452" t="s">
        <v>12</v>
      </c>
      <c r="F452" t="s">
        <v>13</v>
      </c>
      <c r="G452" t="s">
        <v>16</v>
      </c>
      <c r="H452" s="3">
        <v>1.48</v>
      </c>
      <c r="I452">
        <v>250</v>
      </c>
      <c r="J452" s="4">
        <v>370</v>
      </c>
    </row>
    <row r="453" spans="1:10" x14ac:dyDescent="0.25">
      <c r="A453" s="1">
        <v>452</v>
      </c>
      <c r="B453" s="2">
        <v>43719</v>
      </c>
      <c r="C453" t="s">
        <v>28</v>
      </c>
      <c r="D453" t="s">
        <v>29</v>
      </c>
      <c r="E453" t="s">
        <v>30</v>
      </c>
      <c r="F453" t="s">
        <v>31</v>
      </c>
      <c r="G453" t="s">
        <v>36</v>
      </c>
      <c r="H453" s="3">
        <v>0.57333333333333336</v>
      </c>
      <c r="I453">
        <v>170</v>
      </c>
      <c r="J453" s="4">
        <v>97.466666666666669</v>
      </c>
    </row>
    <row r="454" spans="1:10" x14ac:dyDescent="0.25">
      <c r="A454" s="1">
        <v>453</v>
      </c>
      <c r="B454" s="2">
        <v>43719</v>
      </c>
      <c r="C454" t="s">
        <v>21</v>
      </c>
      <c r="D454" t="s">
        <v>50</v>
      </c>
      <c r="E454" t="s">
        <v>23</v>
      </c>
      <c r="F454" t="s">
        <v>13</v>
      </c>
      <c r="G454" t="s">
        <v>16</v>
      </c>
      <c r="H454" s="3">
        <v>4.58</v>
      </c>
      <c r="I454">
        <v>250</v>
      </c>
      <c r="J454" s="4">
        <v>1145</v>
      </c>
    </row>
    <row r="455" spans="1:10" x14ac:dyDescent="0.25">
      <c r="A455" s="1">
        <v>454</v>
      </c>
      <c r="B455" s="2">
        <v>43719</v>
      </c>
      <c r="C455" t="s">
        <v>24</v>
      </c>
      <c r="D455" t="s">
        <v>25</v>
      </c>
      <c r="E455" t="s">
        <v>26</v>
      </c>
      <c r="F455" t="s">
        <v>27</v>
      </c>
      <c r="G455" t="s">
        <v>20</v>
      </c>
      <c r="H455" s="3">
        <v>1.6733333333333331</v>
      </c>
      <c r="I455">
        <v>60</v>
      </c>
      <c r="J455" s="4">
        <v>100.39999999999999</v>
      </c>
    </row>
    <row r="456" spans="1:10" x14ac:dyDescent="0.25">
      <c r="A456" s="1">
        <v>455</v>
      </c>
      <c r="B456" s="2">
        <v>43719</v>
      </c>
      <c r="C456" t="s">
        <v>10</v>
      </c>
      <c r="D456" t="s">
        <v>11</v>
      </c>
      <c r="E456" t="s">
        <v>12</v>
      </c>
      <c r="F456" t="s">
        <v>13</v>
      </c>
      <c r="G456" t="s">
        <v>32</v>
      </c>
      <c r="H456" s="3">
        <v>3.41</v>
      </c>
      <c r="I456">
        <v>180</v>
      </c>
      <c r="J456" s="4">
        <v>613.80000000000007</v>
      </c>
    </row>
    <row r="457" spans="1:10" x14ac:dyDescent="0.25">
      <c r="A457" s="1">
        <v>456</v>
      </c>
      <c r="B457" s="2">
        <v>43720</v>
      </c>
      <c r="C457" t="s">
        <v>33</v>
      </c>
      <c r="D457" t="s">
        <v>34</v>
      </c>
      <c r="E457" t="s">
        <v>35</v>
      </c>
      <c r="F457" t="s">
        <v>31</v>
      </c>
      <c r="G457" t="s">
        <v>36</v>
      </c>
      <c r="H457" s="3">
        <v>4.166666666666667</v>
      </c>
      <c r="I457">
        <v>170</v>
      </c>
      <c r="J457" s="4">
        <v>708.33333333333337</v>
      </c>
    </row>
    <row r="458" spans="1:10" x14ac:dyDescent="0.25">
      <c r="A458" s="1">
        <v>457</v>
      </c>
      <c r="B458" s="2">
        <v>43720</v>
      </c>
      <c r="C458" t="s">
        <v>51</v>
      </c>
      <c r="D458" t="s">
        <v>52</v>
      </c>
      <c r="E458" t="s">
        <v>53</v>
      </c>
      <c r="F458" t="s">
        <v>27</v>
      </c>
      <c r="G458" t="s">
        <v>16</v>
      </c>
      <c r="H458" s="3">
        <v>2.7733333333333334</v>
      </c>
      <c r="I458">
        <v>250</v>
      </c>
      <c r="J458" s="4">
        <v>693.33333333333337</v>
      </c>
    </row>
    <row r="459" spans="1:10" x14ac:dyDescent="0.25">
      <c r="A459" s="1">
        <v>458</v>
      </c>
      <c r="B459" s="2">
        <v>43721</v>
      </c>
      <c r="C459" t="s">
        <v>51</v>
      </c>
      <c r="D459" t="s">
        <v>52</v>
      </c>
      <c r="E459" t="s">
        <v>53</v>
      </c>
      <c r="F459" t="s">
        <v>27</v>
      </c>
      <c r="G459" t="s">
        <v>36</v>
      </c>
      <c r="H459" s="3">
        <v>1</v>
      </c>
      <c r="I459">
        <v>170</v>
      </c>
      <c r="J459" s="4">
        <v>170</v>
      </c>
    </row>
    <row r="460" spans="1:10" x14ac:dyDescent="0.25">
      <c r="A460" s="1">
        <v>459</v>
      </c>
      <c r="B460" s="2">
        <v>43721</v>
      </c>
      <c r="C460" t="s">
        <v>24</v>
      </c>
      <c r="D460" t="s">
        <v>25</v>
      </c>
      <c r="E460" t="s">
        <v>26</v>
      </c>
      <c r="F460" t="s">
        <v>27</v>
      </c>
      <c r="G460" t="s">
        <v>32</v>
      </c>
      <c r="H460" s="3">
        <v>2.1266666666666665</v>
      </c>
      <c r="I460">
        <v>180</v>
      </c>
      <c r="J460" s="4">
        <v>382.79999999999995</v>
      </c>
    </row>
    <row r="461" spans="1:10" x14ac:dyDescent="0.25">
      <c r="A461" s="1">
        <v>460</v>
      </c>
      <c r="B461" s="2">
        <v>43722</v>
      </c>
      <c r="C461" t="s">
        <v>21</v>
      </c>
      <c r="D461" t="s">
        <v>22</v>
      </c>
      <c r="E461" t="s">
        <v>23</v>
      </c>
      <c r="F461" t="s">
        <v>13</v>
      </c>
      <c r="G461" t="s">
        <v>37</v>
      </c>
      <c r="H461" s="3">
        <v>2.52</v>
      </c>
      <c r="I461">
        <v>140</v>
      </c>
      <c r="J461" s="4">
        <v>352.8</v>
      </c>
    </row>
    <row r="462" spans="1:10" x14ac:dyDescent="0.25">
      <c r="A462" s="1">
        <v>461</v>
      </c>
      <c r="B462" s="2">
        <v>43722</v>
      </c>
      <c r="C462" t="s">
        <v>10</v>
      </c>
      <c r="D462" t="s">
        <v>54</v>
      </c>
      <c r="E462" t="s">
        <v>12</v>
      </c>
      <c r="F462" t="s">
        <v>13</v>
      </c>
      <c r="G462" t="s">
        <v>49</v>
      </c>
      <c r="H462" s="3">
        <v>7.43</v>
      </c>
      <c r="I462">
        <v>370</v>
      </c>
      <c r="J462" s="4">
        <v>2749.1</v>
      </c>
    </row>
    <row r="463" spans="1:10" x14ac:dyDescent="0.25">
      <c r="A463" s="1">
        <v>462</v>
      </c>
      <c r="B463" s="2">
        <v>43723</v>
      </c>
      <c r="C463" t="s">
        <v>62</v>
      </c>
      <c r="D463" t="s">
        <v>63</v>
      </c>
      <c r="E463" t="s">
        <v>64</v>
      </c>
      <c r="F463" t="s">
        <v>27</v>
      </c>
      <c r="G463" t="s">
        <v>16</v>
      </c>
      <c r="H463" s="3">
        <v>2.46</v>
      </c>
      <c r="I463">
        <v>250</v>
      </c>
      <c r="J463" s="4">
        <v>615</v>
      </c>
    </row>
    <row r="464" spans="1:10" x14ac:dyDescent="0.25">
      <c r="A464" s="1">
        <v>463</v>
      </c>
      <c r="B464" s="2">
        <v>43723</v>
      </c>
      <c r="C464" t="s">
        <v>10</v>
      </c>
      <c r="D464" t="s">
        <v>11</v>
      </c>
      <c r="E464" t="s">
        <v>12</v>
      </c>
      <c r="F464" t="s">
        <v>13</v>
      </c>
      <c r="G464" t="s">
        <v>55</v>
      </c>
      <c r="H464" s="3">
        <v>1.08</v>
      </c>
      <c r="I464">
        <v>350</v>
      </c>
      <c r="J464" s="4">
        <v>378</v>
      </c>
    </row>
    <row r="465" spans="1:10" x14ac:dyDescent="0.25">
      <c r="A465" s="1">
        <v>464</v>
      </c>
      <c r="B465" s="2">
        <v>43723</v>
      </c>
      <c r="C465" t="s">
        <v>24</v>
      </c>
      <c r="D465" t="s">
        <v>25</v>
      </c>
      <c r="E465" t="s">
        <v>26</v>
      </c>
      <c r="F465" t="s">
        <v>27</v>
      </c>
      <c r="G465" t="s">
        <v>49</v>
      </c>
      <c r="H465" s="3">
        <v>1.0133333333333334</v>
      </c>
      <c r="I465">
        <v>370</v>
      </c>
      <c r="J465" s="4">
        <v>374.93333333333334</v>
      </c>
    </row>
    <row r="466" spans="1:10" x14ac:dyDescent="0.25">
      <c r="A466" s="1">
        <v>465</v>
      </c>
      <c r="B466" s="2">
        <v>43724</v>
      </c>
      <c r="C466" t="s">
        <v>21</v>
      </c>
      <c r="D466" t="s">
        <v>22</v>
      </c>
      <c r="E466" t="s">
        <v>23</v>
      </c>
      <c r="F466" t="s">
        <v>13</v>
      </c>
      <c r="G466" t="s">
        <v>32</v>
      </c>
      <c r="H466" s="3">
        <v>3.92</v>
      </c>
      <c r="I466">
        <v>180</v>
      </c>
      <c r="J466" s="4">
        <v>705.6</v>
      </c>
    </row>
    <row r="467" spans="1:10" x14ac:dyDescent="0.25">
      <c r="A467" s="1">
        <v>466</v>
      </c>
      <c r="B467" s="2">
        <v>43725</v>
      </c>
      <c r="C467" t="s">
        <v>51</v>
      </c>
      <c r="D467" t="s">
        <v>52</v>
      </c>
      <c r="E467" t="s">
        <v>53</v>
      </c>
      <c r="F467" t="s">
        <v>27</v>
      </c>
      <c r="G467" t="s">
        <v>41</v>
      </c>
      <c r="H467" s="3">
        <v>3.8866666666666667</v>
      </c>
      <c r="I467">
        <v>270</v>
      </c>
      <c r="J467" s="4">
        <v>1049.4000000000001</v>
      </c>
    </row>
    <row r="468" spans="1:10" x14ac:dyDescent="0.25">
      <c r="A468" s="1">
        <v>467</v>
      </c>
      <c r="B468" s="2">
        <v>43725</v>
      </c>
      <c r="C468" t="s">
        <v>10</v>
      </c>
      <c r="D468" t="s">
        <v>11</v>
      </c>
      <c r="E468" t="s">
        <v>12</v>
      </c>
      <c r="F468" t="s">
        <v>13</v>
      </c>
      <c r="G468" t="s">
        <v>20</v>
      </c>
      <c r="H468" s="3">
        <v>3.38</v>
      </c>
      <c r="I468">
        <v>60</v>
      </c>
      <c r="J468" s="4">
        <v>202.79999999999998</v>
      </c>
    </row>
    <row r="469" spans="1:10" x14ac:dyDescent="0.25">
      <c r="A469" s="1">
        <v>468</v>
      </c>
      <c r="B469" s="2">
        <v>43725</v>
      </c>
      <c r="C469" t="s">
        <v>24</v>
      </c>
      <c r="D469" t="s">
        <v>25</v>
      </c>
      <c r="E469" t="s">
        <v>26</v>
      </c>
      <c r="F469" t="s">
        <v>27</v>
      </c>
      <c r="G469" t="s">
        <v>41</v>
      </c>
      <c r="H469" s="3">
        <v>3.7466666666666666</v>
      </c>
      <c r="I469">
        <v>270</v>
      </c>
      <c r="J469" s="4">
        <v>1011.6</v>
      </c>
    </row>
    <row r="470" spans="1:10" x14ac:dyDescent="0.25">
      <c r="A470" s="1">
        <v>469</v>
      </c>
      <c r="B470" s="2">
        <v>43726</v>
      </c>
      <c r="C470" t="s">
        <v>59</v>
      </c>
      <c r="D470" t="s">
        <v>60</v>
      </c>
      <c r="E470" t="s">
        <v>61</v>
      </c>
      <c r="F470" t="s">
        <v>31</v>
      </c>
      <c r="G470" t="s">
        <v>20</v>
      </c>
      <c r="H470" s="3">
        <v>1.0533333333333335</v>
      </c>
      <c r="I470">
        <v>60</v>
      </c>
      <c r="J470" s="4">
        <v>63.20000000000001</v>
      </c>
    </row>
    <row r="471" spans="1:10" x14ac:dyDescent="0.25">
      <c r="A471" s="1">
        <v>470</v>
      </c>
      <c r="B471" s="2">
        <v>43726</v>
      </c>
      <c r="C471" t="s">
        <v>51</v>
      </c>
      <c r="D471" t="s">
        <v>57</v>
      </c>
      <c r="E471" t="s">
        <v>53</v>
      </c>
      <c r="F471" t="s">
        <v>27</v>
      </c>
      <c r="G471" t="s">
        <v>14</v>
      </c>
      <c r="H471" s="3">
        <v>4.04</v>
      </c>
      <c r="I471">
        <v>270</v>
      </c>
      <c r="J471" s="4">
        <v>1090.8</v>
      </c>
    </row>
    <row r="472" spans="1:10" x14ac:dyDescent="0.25">
      <c r="A472" s="1">
        <v>471</v>
      </c>
      <c r="B472" s="2">
        <v>43726</v>
      </c>
      <c r="C472" t="s">
        <v>51</v>
      </c>
      <c r="D472" t="s">
        <v>57</v>
      </c>
      <c r="E472" t="s">
        <v>53</v>
      </c>
      <c r="F472" t="s">
        <v>27</v>
      </c>
      <c r="G472" t="s">
        <v>20</v>
      </c>
      <c r="H472" s="3">
        <v>2.4933333333333336</v>
      </c>
      <c r="I472">
        <v>60</v>
      </c>
      <c r="J472" s="4">
        <v>149.60000000000002</v>
      </c>
    </row>
    <row r="473" spans="1:10" x14ac:dyDescent="0.25">
      <c r="A473" s="1">
        <v>472</v>
      </c>
      <c r="B473" s="2">
        <v>43727</v>
      </c>
      <c r="C473" t="s">
        <v>24</v>
      </c>
      <c r="D473" t="s">
        <v>25</v>
      </c>
      <c r="E473" t="s">
        <v>26</v>
      </c>
      <c r="F473" t="s">
        <v>27</v>
      </c>
      <c r="G473" t="s">
        <v>55</v>
      </c>
      <c r="H473" s="3">
        <v>0.57999999999999996</v>
      </c>
      <c r="I473">
        <v>350</v>
      </c>
      <c r="J473" s="4">
        <v>203</v>
      </c>
    </row>
    <row r="474" spans="1:10" x14ac:dyDescent="0.25">
      <c r="A474" s="1">
        <v>473</v>
      </c>
      <c r="B474" s="2">
        <v>43728</v>
      </c>
      <c r="C474" t="s">
        <v>17</v>
      </c>
      <c r="D474" t="s">
        <v>58</v>
      </c>
      <c r="E474" t="s">
        <v>19</v>
      </c>
      <c r="F474" t="s">
        <v>13</v>
      </c>
      <c r="G474" t="s">
        <v>37</v>
      </c>
      <c r="H474" s="3">
        <v>3.45</v>
      </c>
      <c r="I474">
        <v>140</v>
      </c>
      <c r="J474" s="4">
        <v>483</v>
      </c>
    </row>
    <row r="475" spans="1:10" x14ac:dyDescent="0.25">
      <c r="A475" s="1">
        <v>474</v>
      </c>
      <c r="B475" s="2">
        <v>43728</v>
      </c>
      <c r="C475" t="s">
        <v>51</v>
      </c>
      <c r="D475" t="s">
        <v>52</v>
      </c>
      <c r="E475" t="s">
        <v>53</v>
      </c>
      <c r="F475" t="s">
        <v>27</v>
      </c>
      <c r="G475" t="s">
        <v>20</v>
      </c>
      <c r="H475" s="3">
        <v>2.38</v>
      </c>
      <c r="I475">
        <v>60</v>
      </c>
      <c r="J475" s="4">
        <v>142.79999999999998</v>
      </c>
    </row>
    <row r="476" spans="1:10" x14ac:dyDescent="0.25">
      <c r="A476" s="1">
        <v>475</v>
      </c>
      <c r="B476" s="2">
        <v>43728</v>
      </c>
      <c r="C476" t="s">
        <v>10</v>
      </c>
      <c r="D476" t="s">
        <v>11</v>
      </c>
      <c r="E476" t="s">
        <v>12</v>
      </c>
      <c r="F476" t="s">
        <v>13</v>
      </c>
      <c r="G476" t="s">
        <v>37</v>
      </c>
      <c r="H476" s="3">
        <v>1.35</v>
      </c>
      <c r="I476">
        <v>140</v>
      </c>
      <c r="J476" s="4">
        <v>189</v>
      </c>
    </row>
    <row r="477" spans="1:10" x14ac:dyDescent="0.25">
      <c r="A477" s="1">
        <v>476</v>
      </c>
      <c r="B477" s="2">
        <v>43730</v>
      </c>
      <c r="C477" t="s">
        <v>46</v>
      </c>
      <c r="D477" t="s">
        <v>47</v>
      </c>
      <c r="E477" t="s">
        <v>48</v>
      </c>
      <c r="F477" t="s">
        <v>27</v>
      </c>
      <c r="G477" t="s">
        <v>36</v>
      </c>
      <c r="H477" s="3">
        <v>1.2866666666666666</v>
      </c>
      <c r="I477">
        <v>170</v>
      </c>
      <c r="J477" s="4">
        <v>218.73333333333332</v>
      </c>
    </row>
    <row r="478" spans="1:10" x14ac:dyDescent="0.25">
      <c r="A478" s="1">
        <v>477</v>
      </c>
      <c r="B478" s="2">
        <v>43730</v>
      </c>
      <c r="C478" t="s">
        <v>28</v>
      </c>
      <c r="D478" t="s">
        <v>29</v>
      </c>
      <c r="E478" t="s">
        <v>30</v>
      </c>
      <c r="F478" t="s">
        <v>31</v>
      </c>
      <c r="G478" t="s">
        <v>16</v>
      </c>
      <c r="H478" s="3">
        <v>4.3733333333333331</v>
      </c>
      <c r="I478">
        <v>250</v>
      </c>
      <c r="J478" s="4">
        <v>1093.3333333333333</v>
      </c>
    </row>
    <row r="479" spans="1:10" x14ac:dyDescent="0.25">
      <c r="A479" s="1">
        <v>478</v>
      </c>
      <c r="B479" s="2">
        <v>43730</v>
      </c>
      <c r="C479" t="s">
        <v>38</v>
      </c>
      <c r="D479" t="s">
        <v>39</v>
      </c>
      <c r="E479" t="s">
        <v>40</v>
      </c>
      <c r="F479" t="s">
        <v>31</v>
      </c>
      <c r="G479" t="s">
        <v>32</v>
      </c>
      <c r="H479" s="3">
        <v>4.753333333333333</v>
      </c>
      <c r="I479">
        <v>180</v>
      </c>
      <c r="J479" s="4">
        <v>855.59999999999991</v>
      </c>
    </row>
    <row r="480" spans="1:10" x14ac:dyDescent="0.25">
      <c r="A480" s="1">
        <v>479</v>
      </c>
      <c r="B480" s="2">
        <v>43731</v>
      </c>
      <c r="C480" t="s">
        <v>51</v>
      </c>
      <c r="D480" t="s">
        <v>57</v>
      </c>
      <c r="E480" t="s">
        <v>53</v>
      </c>
      <c r="F480" t="s">
        <v>27</v>
      </c>
      <c r="G480" t="s">
        <v>32</v>
      </c>
      <c r="H480" s="3">
        <v>3.8200000000000003</v>
      </c>
      <c r="I480">
        <v>180</v>
      </c>
      <c r="J480" s="4">
        <v>687.6</v>
      </c>
    </row>
    <row r="481" spans="1:10" x14ac:dyDescent="0.25">
      <c r="A481" s="1">
        <v>480</v>
      </c>
      <c r="B481" s="2">
        <v>43731</v>
      </c>
      <c r="C481" t="s">
        <v>17</v>
      </c>
      <c r="D481" t="s">
        <v>58</v>
      </c>
      <c r="E481" t="s">
        <v>19</v>
      </c>
      <c r="F481" t="s">
        <v>13</v>
      </c>
      <c r="G481" t="s">
        <v>32</v>
      </c>
      <c r="H481" s="3">
        <v>2.79</v>
      </c>
      <c r="I481">
        <v>180</v>
      </c>
      <c r="J481" s="4">
        <v>502.2</v>
      </c>
    </row>
    <row r="482" spans="1:10" x14ac:dyDescent="0.25">
      <c r="A482" s="1">
        <v>481</v>
      </c>
      <c r="B482" s="2">
        <v>43733</v>
      </c>
      <c r="C482" t="s">
        <v>46</v>
      </c>
      <c r="D482" t="s">
        <v>47</v>
      </c>
      <c r="E482" t="s">
        <v>48</v>
      </c>
      <c r="F482" t="s">
        <v>27</v>
      </c>
      <c r="G482" t="s">
        <v>55</v>
      </c>
      <c r="H482" s="3">
        <v>4.0466666666666669</v>
      </c>
      <c r="I482">
        <v>350</v>
      </c>
      <c r="J482" s="4">
        <v>1416.3333333333335</v>
      </c>
    </row>
    <row r="483" spans="1:10" x14ac:dyDescent="0.25">
      <c r="A483" s="1">
        <v>482</v>
      </c>
      <c r="B483" s="2">
        <v>43734</v>
      </c>
      <c r="C483" t="s">
        <v>21</v>
      </c>
      <c r="D483" t="s">
        <v>22</v>
      </c>
      <c r="E483" t="s">
        <v>23</v>
      </c>
      <c r="F483" t="s">
        <v>13</v>
      </c>
      <c r="G483" t="s">
        <v>14</v>
      </c>
      <c r="H483" s="3">
        <v>6.98</v>
      </c>
      <c r="I483">
        <v>270</v>
      </c>
      <c r="J483" s="4">
        <v>1884.6000000000001</v>
      </c>
    </row>
    <row r="484" spans="1:10" x14ac:dyDescent="0.25">
      <c r="A484" s="1">
        <v>483</v>
      </c>
      <c r="B484" s="2">
        <v>43735</v>
      </c>
      <c r="C484" t="s">
        <v>51</v>
      </c>
      <c r="D484" t="s">
        <v>52</v>
      </c>
      <c r="E484" t="s">
        <v>53</v>
      </c>
      <c r="F484" t="s">
        <v>27</v>
      </c>
      <c r="G484" t="s">
        <v>20</v>
      </c>
      <c r="H484" s="3">
        <v>4.8999999999999995</v>
      </c>
      <c r="I484">
        <v>60</v>
      </c>
      <c r="J484" s="4">
        <v>293.99999999999994</v>
      </c>
    </row>
    <row r="485" spans="1:10" x14ac:dyDescent="0.25">
      <c r="A485" s="1">
        <v>484</v>
      </c>
      <c r="B485" s="2">
        <v>43735</v>
      </c>
      <c r="C485" t="s">
        <v>28</v>
      </c>
      <c r="D485" t="s">
        <v>29</v>
      </c>
      <c r="E485" t="s">
        <v>30</v>
      </c>
      <c r="F485" t="s">
        <v>31</v>
      </c>
      <c r="G485" t="s">
        <v>32</v>
      </c>
      <c r="H485" s="3">
        <v>1.0266666666666666</v>
      </c>
      <c r="I485">
        <v>180</v>
      </c>
      <c r="J485" s="4">
        <v>184.79999999999998</v>
      </c>
    </row>
    <row r="486" spans="1:10" x14ac:dyDescent="0.25">
      <c r="A486" s="1">
        <v>485</v>
      </c>
      <c r="B486" s="2">
        <v>43736</v>
      </c>
      <c r="C486" t="s">
        <v>59</v>
      </c>
      <c r="D486" t="s">
        <v>60</v>
      </c>
      <c r="E486" t="s">
        <v>61</v>
      </c>
      <c r="F486" t="s">
        <v>31</v>
      </c>
      <c r="G486" t="s">
        <v>37</v>
      </c>
      <c r="H486" s="3">
        <v>2.5066666666666664</v>
      </c>
      <c r="I486">
        <v>140</v>
      </c>
      <c r="J486" s="4">
        <v>350.93333333333328</v>
      </c>
    </row>
    <row r="487" spans="1:10" x14ac:dyDescent="0.25">
      <c r="A487" s="1">
        <v>486</v>
      </c>
      <c r="B487" s="2">
        <v>43736</v>
      </c>
      <c r="C487" t="s">
        <v>28</v>
      </c>
      <c r="D487" t="s">
        <v>29</v>
      </c>
      <c r="E487" t="s">
        <v>30</v>
      </c>
      <c r="F487" t="s">
        <v>31</v>
      </c>
      <c r="G487" t="s">
        <v>16</v>
      </c>
      <c r="H487" s="3">
        <v>1.3666666666666665</v>
      </c>
      <c r="I487">
        <v>250</v>
      </c>
      <c r="J487" s="4">
        <v>341.66666666666663</v>
      </c>
    </row>
    <row r="488" spans="1:10" x14ac:dyDescent="0.25">
      <c r="A488" s="1">
        <v>487</v>
      </c>
      <c r="B488" s="2">
        <v>43737</v>
      </c>
      <c r="C488" t="s">
        <v>46</v>
      </c>
      <c r="D488" t="s">
        <v>56</v>
      </c>
      <c r="E488" t="s">
        <v>48</v>
      </c>
      <c r="F488" t="s">
        <v>27</v>
      </c>
      <c r="G488" t="s">
        <v>16</v>
      </c>
      <c r="H488" s="3">
        <v>3.3666666666666667</v>
      </c>
      <c r="I488">
        <v>250</v>
      </c>
      <c r="J488" s="4">
        <v>841.66666666666663</v>
      </c>
    </row>
    <row r="489" spans="1:10" x14ac:dyDescent="0.25">
      <c r="A489" s="1">
        <v>488</v>
      </c>
      <c r="B489" s="2">
        <v>43737</v>
      </c>
      <c r="C489" t="s">
        <v>51</v>
      </c>
      <c r="D489" t="s">
        <v>52</v>
      </c>
      <c r="E489" t="s">
        <v>53</v>
      </c>
      <c r="F489" t="s">
        <v>27</v>
      </c>
      <c r="G489" t="s">
        <v>49</v>
      </c>
      <c r="H489" s="3">
        <v>4.4666666666666668</v>
      </c>
      <c r="I489">
        <v>370</v>
      </c>
      <c r="J489" s="4">
        <v>1652.6666666666667</v>
      </c>
    </row>
    <row r="490" spans="1:10" x14ac:dyDescent="0.25">
      <c r="A490" s="1">
        <v>489</v>
      </c>
      <c r="B490" s="2">
        <v>43738</v>
      </c>
      <c r="C490" t="s">
        <v>28</v>
      </c>
      <c r="D490" t="s">
        <v>29</v>
      </c>
      <c r="E490" t="s">
        <v>30</v>
      </c>
      <c r="F490" t="s">
        <v>31</v>
      </c>
      <c r="G490" t="s">
        <v>16</v>
      </c>
      <c r="H490" s="3">
        <v>2.5933333333333333</v>
      </c>
      <c r="I490">
        <v>250</v>
      </c>
      <c r="J490" s="4">
        <v>648.33333333333337</v>
      </c>
    </row>
    <row r="491" spans="1:10" x14ac:dyDescent="0.25">
      <c r="A491" s="1">
        <v>490</v>
      </c>
      <c r="B491" s="2">
        <v>43738</v>
      </c>
      <c r="C491" t="s">
        <v>46</v>
      </c>
      <c r="D491" t="s">
        <v>56</v>
      </c>
      <c r="E491" t="s">
        <v>48</v>
      </c>
      <c r="F491" t="s">
        <v>27</v>
      </c>
      <c r="G491" t="s">
        <v>14</v>
      </c>
      <c r="H491" s="3">
        <v>0.41333333333333333</v>
      </c>
      <c r="I491">
        <v>270</v>
      </c>
      <c r="J491" s="4">
        <v>111.6</v>
      </c>
    </row>
    <row r="492" spans="1:10" x14ac:dyDescent="0.25">
      <c r="A492" s="1">
        <v>491</v>
      </c>
      <c r="B492" s="2">
        <v>43739</v>
      </c>
      <c r="C492" t="s">
        <v>10</v>
      </c>
      <c r="D492" t="s">
        <v>54</v>
      </c>
      <c r="E492" t="s">
        <v>12</v>
      </c>
      <c r="F492" t="s">
        <v>13</v>
      </c>
      <c r="G492" t="s">
        <v>14</v>
      </c>
      <c r="H492" s="3">
        <v>3.11</v>
      </c>
      <c r="I492">
        <v>270</v>
      </c>
      <c r="J492" s="4">
        <v>839.69999999999993</v>
      </c>
    </row>
    <row r="493" spans="1:10" x14ac:dyDescent="0.25">
      <c r="A493" s="1">
        <v>492</v>
      </c>
      <c r="B493" s="2">
        <v>43739</v>
      </c>
      <c r="C493" t="s">
        <v>28</v>
      </c>
      <c r="D493" t="s">
        <v>29</v>
      </c>
      <c r="E493" t="s">
        <v>30</v>
      </c>
      <c r="F493" t="s">
        <v>31</v>
      </c>
      <c r="G493" t="s">
        <v>36</v>
      </c>
      <c r="H493" s="3">
        <v>2.8333333333333335</v>
      </c>
      <c r="I493">
        <v>170</v>
      </c>
      <c r="J493" s="4">
        <v>481.66666666666669</v>
      </c>
    </row>
    <row r="494" spans="1:10" x14ac:dyDescent="0.25">
      <c r="A494" s="1">
        <v>493</v>
      </c>
      <c r="B494" s="2">
        <v>43740</v>
      </c>
      <c r="C494" t="s">
        <v>28</v>
      </c>
      <c r="D494" t="s">
        <v>29</v>
      </c>
      <c r="E494" t="s">
        <v>30</v>
      </c>
      <c r="F494" t="s">
        <v>31</v>
      </c>
      <c r="G494" t="s">
        <v>55</v>
      </c>
      <c r="H494" s="3">
        <v>2.1999999999999997</v>
      </c>
      <c r="I494">
        <v>350</v>
      </c>
      <c r="J494" s="4">
        <v>769.99999999999989</v>
      </c>
    </row>
    <row r="495" spans="1:10" x14ac:dyDescent="0.25">
      <c r="A495" s="1">
        <v>494</v>
      </c>
      <c r="B495" s="2">
        <v>43740</v>
      </c>
      <c r="C495" t="s">
        <v>38</v>
      </c>
      <c r="D495" t="s">
        <v>39</v>
      </c>
      <c r="E495" t="s">
        <v>40</v>
      </c>
      <c r="F495" t="s">
        <v>31</v>
      </c>
      <c r="G495" t="s">
        <v>14</v>
      </c>
      <c r="H495" s="3">
        <v>2.58</v>
      </c>
      <c r="I495">
        <v>270</v>
      </c>
      <c r="J495" s="4">
        <v>696.6</v>
      </c>
    </row>
    <row r="496" spans="1:10" x14ac:dyDescent="0.25">
      <c r="A496" s="1">
        <v>495</v>
      </c>
      <c r="B496" s="2">
        <v>43741</v>
      </c>
      <c r="C496" t="s">
        <v>51</v>
      </c>
      <c r="D496" t="s">
        <v>52</v>
      </c>
      <c r="E496" t="s">
        <v>53</v>
      </c>
      <c r="F496" t="s">
        <v>27</v>
      </c>
      <c r="G496" t="s">
        <v>14</v>
      </c>
      <c r="H496" s="3">
        <v>1.96</v>
      </c>
      <c r="I496">
        <v>270</v>
      </c>
      <c r="J496" s="4">
        <v>529.20000000000005</v>
      </c>
    </row>
    <row r="497" spans="1:10" x14ac:dyDescent="0.25">
      <c r="A497" s="1">
        <v>496</v>
      </c>
      <c r="B497" s="2">
        <v>43741</v>
      </c>
      <c r="C497" t="s">
        <v>51</v>
      </c>
      <c r="D497" t="s">
        <v>52</v>
      </c>
      <c r="E497" t="s">
        <v>53</v>
      </c>
      <c r="F497" t="s">
        <v>27</v>
      </c>
      <c r="G497" t="s">
        <v>37</v>
      </c>
      <c r="H497" s="3">
        <v>4.0266666666666664</v>
      </c>
      <c r="I497">
        <v>140</v>
      </c>
      <c r="J497" s="4">
        <v>563.73333333333335</v>
      </c>
    </row>
    <row r="498" spans="1:10" x14ac:dyDescent="0.25">
      <c r="A498" s="1">
        <v>497</v>
      </c>
      <c r="B498" s="2">
        <v>43742</v>
      </c>
      <c r="C498" t="s">
        <v>59</v>
      </c>
      <c r="D498" t="s">
        <v>60</v>
      </c>
      <c r="E498" t="s">
        <v>61</v>
      </c>
      <c r="F498" t="s">
        <v>31</v>
      </c>
      <c r="G498" t="s">
        <v>16</v>
      </c>
      <c r="H498" s="3">
        <v>4.1933333333333334</v>
      </c>
      <c r="I498">
        <v>250</v>
      </c>
      <c r="J498" s="4">
        <v>1048.3333333333333</v>
      </c>
    </row>
    <row r="499" spans="1:10" x14ac:dyDescent="0.25">
      <c r="A499" s="1">
        <v>498</v>
      </c>
      <c r="B499" s="2">
        <v>43742</v>
      </c>
      <c r="C499" t="s">
        <v>24</v>
      </c>
      <c r="D499" t="s">
        <v>25</v>
      </c>
      <c r="E499" t="s">
        <v>26</v>
      </c>
      <c r="F499" t="s">
        <v>27</v>
      </c>
      <c r="G499" t="s">
        <v>32</v>
      </c>
      <c r="H499" s="3">
        <v>4.7133333333333338</v>
      </c>
      <c r="I499">
        <v>180</v>
      </c>
      <c r="J499" s="4">
        <v>848.40000000000009</v>
      </c>
    </row>
    <row r="500" spans="1:10" x14ac:dyDescent="0.25">
      <c r="A500" s="1">
        <v>499</v>
      </c>
      <c r="B500" s="2">
        <v>43742</v>
      </c>
      <c r="C500" t="s">
        <v>17</v>
      </c>
      <c r="D500" t="s">
        <v>58</v>
      </c>
      <c r="E500" t="s">
        <v>19</v>
      </c>
      <c r="F500" t="s">
        <v>13</v>
      </c>
      <c r="G500" t="s">
        <v>20</v>
      </c>
      <c r="H500" s="3">
        <v>2.16</v>
      </c>
      <c r="I500">
        <v>60</v>
      </c>
      <c r="J500" s="4">
        <v>129.60000000000002</v>
      </c>
    </row>
    <row r="501" spans="1:10" x14ac:dyDescent="0.25">
      <c r="A501" s="1">
        <v>500</v>
      </c>
      <c r="B501" s="2">
        <v>43743</v>
      </c>
      <c r="C501" t="s">
        <v>28</v>
      </c>
      <c r="D501" t="s">
        <v>29</v>
      </c>
      <c r="E501" t="s">
        <v>30</v>
      </c>
      <c r="F501" t="s">
        <v>31</v>
      </c>
      <c r="G501" t="s">
        <v>37</v>
      </c>
      <c r="H501" s="3">
        <v>4.34</v>
      </c>
      <c r="I501">
        <v>140</v>
      </c>
      <c r="J501" s="4">
        <v>607.6</v>
      </c>
    </row>
    <row r="502" spans="1:10" x14ac:dyDescent="0.25">
      <c r="A502" s="1">
        <v>501</v>
      </c>
      <c r="B502" s="2">
        <v>43745</v>
      </c>
      <c r="C502" t="s">
        <v>24</v>
      </c>
      <c r="D502" t="s">
        <v>25</v>
      </c>
      <c r="E502" t="s">
        <v>26</v>
      </c>
      <c r="F502" t="s">
        <v>27</v>
      </c>
      <c r="G502" t="s">
        <v>32</v>
      </c>
      <c r="H502" s="3">
        <v>0.55999999999999994</v>
      </c>
      <c r="I502">
        <v>180</v>
      </c>
      <c r="J502" s="4">
        <v>100.79999999999998</v>
      </c>
    </row>
    <row r="503" spans="1:10" x14ac:dyDescent="0.25">
      <c r="A503" s="1">
        <v>502</v>
      </c>
      <c r="B503" s="2">
        <v>43745</v>
      </c>
      <c r="C503" t="s">
        <v>24</v>
      </c>
      <c r="D503" t="s">
        <v>25</v>
      </c>
      <c r="E503" t="s">
        <v>26</v>
      </c>
      <c r="F503" t="s">
        <v>27</v>
      </c>
      <c r="G503" t="s">
        <v>14</v>
      </c>
      <c r="H503" s="3">
        <v>3.4866666666666668</v>
      </c>
      <c r="I503">
        <v>270</v>
      </c>
      <c r="J503" s="4">
        <v>941.40000000000009</v>
      </c>
    </row>
    <row r="504" spans="1:10" x14ac:dyDescent="0.25">
      <c r="A504" s="1">
        <v>503</v>
      </c>
      <c r="B504" s="2">
        <v>43745</v>
      </c>
      <c r="C504" t="s">
        <v>17</v>
      </c>
      <c r="D504" t="s">
        <v>18</v>
      </c>
      <c r="E504" t="s">
        <v>19</v>
      </c>
      <c r="F504" t="s">
        <v>13</v>
      </c>
      <c r="G504" t="s">
        <v>37</v>
      </c>
      <c r="H504" s="3">
        <v>6.68</v>
      </c>
      <c r="I504">
        <v>140</v>
      </c>
      <c r="J504" s="4">
        <v>935.19999999999993</v>
      </c>
    </row>
    <row r="505" spans="1:10" x14ac:dyDescent="0.25">
      <c r="A505" s="1">
        <v>504</v>
      </c>
      <c r="B505" s="2">
        <v>43745</v>
      </c>
      <c r="C505" t="s">
        <v>42</v>
      </c>
      <c r="D505" t="s">
        <v>43</v>
      </c>
      <c r="E505" t="s">
        <v>44</v>
      </c>
      <c r="F505" t="s">
        <v>45</v>
      </c>
      <c r="G505" t="s">
        <v>36</v>
      </c>
      <c r="H505" s="3">
        <v>3.5</v>
      </c>
      <c r="I505">
        <v>270</v>
      </c>
      <c r="J505" s="4">
        <v>945</v>
      </c>
    </row>
    <row r="506" spans="1:10" x14ac:dyDescent="0.25">
      <c r="A506" s="1">
        <v>505</v>
      </c>
      <c r="B506" s="2">
        <v>43745</v>
      </c>
      <c r="C506" t="s">
        <v>17</v>
      </c>
      <c r="D506" t="s">
        <v>58</v>
      </c>
      <c r="E506" t="s">
        <v>19</v>
      </c>
      <c r="F506" t="s">
        <v>13</v>
      </c>
      <c r="G506" t="s">
        <v>36</v>
      </c>
      <c r="H506" s="3">
        <v>4.5199999999999996</v>
      </c>
      <c r="I506">
        <v>170</v>
      </c>
      <c r="J506" s="4">
        <v>768.4</v>
      </c>
    </row>
    <row r="507" spans="1:10" x14ac:dyDescent="0.25">
      <c r="A507" s="1">
        <v>506</v>
      </c>
      <c r="B507" s="2">
        <v>43747</v>
      </c>
      <c r="C507" t="s">
        <v>59</v>
      </c>
      <c r="D507" t="s">
        <v>60</v>
      </c>
      <c r="E507" t="s">
        <v>61</v>
      </c>
      <c r="F507" t="s">
        <v>31</v>
      </c>
      <c r="G507" t="s">
        <v>37</v>
      </c>
      <c r="H507" s="3">
        <v>3.746666666666667</v>
      </c>
      <c r="I507">
        <v>140</v>
      </c>
      <c r="J507" s="4">
        <v>524.53333333333342</v>
      </c>
    </row>
    <row r="508" spans="1:10" x14ac:dyDescent="0.25">
      <c r="A508" s="1">
        <v>507</v>
      </c>
      <c r="B508" s="2">
        <v>43748</v>
      </c>
      <c r="C508" t="s">
        <v>21</v>
      </c>
      <c r="D508" t="s">
        <v>50</v>
      </c>
      <c r="E508" t="s">
        <v>23</v>
      </c>
      <c r="F508" t="s">
        <v>13</v>
      </c>
      <c r="G508" t="s">
        <v>32</v>
      </c>
      <c r="H508" s="3">
        <v>0.52</v>
      </c>
      <c r="I508">
        <v>180</v>
      </c>
      <c r="J508" s="4">
        <v>93.600000000000009</v>
      </c>
    </row>
    <row r="509" spans="1:10" x14ac:dyDescent="0.25">
      <c r="A509" s="1">
        <v>508</v>
      </c>
      <c r="B509" s="2">
        <v>43748</v>
      </c>
      <c r="C509" t="s">
        <v>46</v>
      </c>
      <c r="D509" t="s">
        <v>56</v>
      </c>
      <c r="E509" t="s">
        <v>48</v>
      </c>
      <c r="F509" t="s">
        <v>27</v>
      </c>
      <c r="G509" t="s">
        <v>41</v>
      </c>
      <c r="H509" s="3">
        <v>2.5333333333333332</v>
      </c>
      <c r="I509">
        <v>270</v>
      </c>
      <c r="J509" s="4">
        <v>684</v>
      </c>
    </row>
    <row r="510" spans="1:10" x14ac:dyDescent="0.25">
      <c r="A510" s="1">
        <v>509</v>
      </c>
      <c r="B510" s="2">
        <v>43748</v>
      </c>
      <c r="C510" t="s">
        <v>51</v>
      </c>
      <c r="D510" t="s">
        <v>57</v>
      </c>
      <c r="E510" t="s">
        <v>53</v>
      </c>
      <c r="F510" t="s">
        <v>27</v>
      </c>
      <c r="G510" t="s">
        <v>16</v>
      </c>
      <c r="H510" s="3">
        <v>3.2133333333333334</v>
      </c>
      <c r="I510">
        <v>250</v>
      </c>
      <c r="J510" s="4">
        <v>803.33333333333337</v>
      </c>
    </row>
    <row r="511" spans="1:10" x14ac:dyDescent="0.25">
      <c r="A511" s="1">
        <v>510</v>
      </c>
      <c r="B511" s="2">
        <v>43749</v>
      </c>
      <c r="C511" t="s">
        <v>51</v>
      </c>
      <c r="D511" t="s">
        <v>57</v>
      </c>
      <c r="E511" t="s">
        <v>53</v>
      </c>
      <c r="F511" t="s">
        <v>27</v>
      </c>
      <c r="G511" t="s">
        <v>37</v>
      </c>
      <c r="H511" s="3">
        <v>0.55999999999999994</v>
      </c>
      <c r="I511">
        <v>140</v>
      </c>
      <c r="J511" s="4">
        <v>78.399999999999991</v>
      </c>
    </row>
    <row r="512" spans="1:10" x14ac:dyDescent="0.25">
      <c r="A512" s="1">
        <v>511</v>
      </c>
      <c r="B512" s="2">
        <v>43750</v>
      </c>
      <c r="C512" t="s">
        <v>62</v>
      </c>
      <c r="D512" t="s">
        <v>63</v>
      </c>
      <c r="E512" t="s">
        <v>64</v>
      </c>
      <c r="F512" t="s">
        <v>27</v>
      </c>
      <c r="G512" t="s">
        <v>14</v>
      </c>
      <c r="H512" s="3">
        <v>2.8066666666666666</v>
      </c>
      <c r="I512">
        <v>270</v>
      </c>
      <c r="J512" s="4">
        <v>757.8</v>
      </c>
    </row>
    <row r="513" spans="1:10" x14ac:dyDescent="0.25">
      <c r="A513" s="1">
        <v>512</v>
      </c>
      <c r="B513" s="2">
        <v>43750</v>
      </c>
      <c r="C513" t="s">
        <v>38</v>
      </c>
      <c r="D513" t="s">
        <v>39</v>
      </c>
      <c r="E513" t="s">
        <v>40</v>
      </c>
      <c r="F513" t="s">
        <v>31</v>
      </c>
      <c r="G513" t="s">
        <v>32</v>
      </c>
      <c r="H513" s="3">
        <v>3.34</v>
      </c>
      <c r="I513">
        <v>180</v>
      </c>
      <c r="J513" s="4">
        <v>601.19999999999993</v>
      </c>
    </row>
    <row r="514" spans="1:10" x14ac:dyDescent="0.25">
      <c r="A514" s="1">
        <v>513</v>
      </c>
      <c r="B514" s="2">
        <v>43751</v>
      </c>
      <c r="C514" t="s">
        <v>10</v>
      </c>
      <c r="D514" t="s">
        <v>11</v>
      </c>
      <c r="E514" t="s">
        <v>12</v>
      </c>
      <c r="F514" t="s">
        <v>13</v>
      </c>
      <c r="G514" t="s">
        <v>36</v>
      </c>
      <c r="H514" s="3">
        <v>1.5100000000000002</v>
      </c>
      <c r="I514">
        <v>170</v>
      </c>
      <c r="J514" s="4">
        <v>256.70000000000005</v>
      </c>
    </row>
    <row r="515" spans="1:10" x14ac:dyDescent="0.25">
      <c r="A515" s="1">
        <v>514</v>
      </c>
      <c r="B515" s="2">
        <v>43752</v>
      </c>
      <c r="C515" t="s">
        <v>10</v>
      </c>
      <c r="D515" t="s">
        <v>11</v>
      </c>
      <c r="E515" t="s">
        <v>12</v>
      </c>
      <c r="F515" t="s">
        <v>13</v>
      </c>
      <c r="G515" t="s">
        <v>36</v>
      </c>
      <c r="H515" s="3">
        <v>1.9817</v>
      </c>
      <c r="I515">
        <v>270</v>
      </c>
      <c r="J515" s="4">
        <v>535.05899999999997</v>
      </c>
    </row>
    <row r="516" spans="1:10" x14ac:dyDescent="0.25">
      <c r="A516" s="1">
        <v>515</v>
      </c>
      <c r="B516" s="2">
        <v>43753</v>
      </c>
      <c r="C516" t="s">
        <v>21</v>
      </c>
      <c r="D516" t="s">
        <v>22</v>
      </c>
      <c r="E516" t="s">
        <v>23</v>
      </c>
      <c r="F516" t="s">
        <v>13</v>
      </c>
      <c r="G516" t="s">
        <v>55</v>
      </c>
      <c r="H516" s="3">
        <v>6.7165000000000008</v>
      </c>
      <c r="I516">
        <v>350</v>
      </c>
      <c r="J516" s="4">
        <v>2350.7750000000001</v>
      </c>
    </row>
    <row r="517" spans="1:10" x14ac:dyDescent="0.25">
      <c r="A517" s="1">
        <v>516</v>
      </c>
      <c r="B517" s="2">
        <v>43754</v>
      </c>
      <c r="C517" t="s">
        <v>17</v>
      </c>
      <c r="D517" t="s">
        <v>18</v>
      </c>
      <c r="E517" t="s">
        <v>19</v>
      </c>
      <c r="F517" t="s">
        <v>13</v>
      </c>
      <c r="G517" t="s">
        <v>49</v>
      </c>
      <c r="H517" s="3">
        <v>7.7805</v>
      </c>
      <c r="I517">
        <v>370</v>
      </c>
      <c r="J517" s="4">
        <v>2878.7849999999999</v>
      </c>
    </row>
    <row r="518" spans="1:10" x14ac:dyDescent="0.25">
      <c r="A518" s="1">
        <v>517</v>
      </c>
      <c r="B518" s="2">
        <v>43755</v>
      </c>
      <c r="C518" t="s">
        <v>46</v>
      </c>
      <c r="D518" t="s">
        <v>56</v>
      </c>
      <c r="E518" t="s">
        <v>48</v>
      </c>
      <c r="F518" t="s">
        <v>27</v>
      </c>
      <c r="G518" t="s">
        <v>14</v>
      </c>
      <c r="H518" s="3">
        <v>5.5682666666666663</v>
      </c>
      <c r="I518">
        <v>270</v>
      </c>
      <c r="J518" s="4">
        <v>1503.4319999999998</v>
      </c>
    </row>
    <row r="519" spans="1:10" x14ac:dyDescent="0.25">
      <c r="A519" s="1">
        <v>518</v>
      </c>
      <c r="B519" s="2">
        <v>43755</v>
      </c>
      <c r="C519" t="s">
        <v>42</v>
      </c>
      <c r="D519" t="s">
        <v>43</v>
      </c>
      <c r="E519" t="s">
        <v>44</v>
      </c>
      <c r="F519" t="s">
        <v>45</v>
      </c>
      <c r="G519" t="s">
        <v>36</v>
      </c>
      <c r="H519" s="3">
        <v>0.86450000000000005</v>
      </c>
      <c r="I519">
        <v>60</v>
      </c>
      <c r="J519" s="4">
        <v>51.870000000000005</v>
      </c>
    </row>
    <row r="520" spans="1:10" x14ac:dyDescent="0.25">
      <c r="A520" s="1">
        <v>519</v>
      </c>
      <c r="B520" s="2">
        <v>43756</v>
      </c>
      <c r="C520" t="s">
        <v>46</v>
      </c>
      <c r="D520" t="s">
        <v>56</v>
      </c>
      <c r="E520" t="s">
        <v>48</v>
      </c>
      <c r="F520" t="s">
        <v>27</v>
      </c>
      <c r="G520" t="s">
        <v>32</v>
      </c>
      <c r="H520" s="3">
        <v>4.5397333333333334</v>
      </c>
      <c r="I520">
        <v>180</v>
      </c>
      <c r="J520" s="4">
        <v>817.15200000000004</v>
      </c>
    </row>
    <row r="521" spans="1:10" x14ac:dyDescent="0.25">
      <c r="A521" s="1">
        <v>520</v>
      </c>
      <c r="B521" s="2">
        <v>43757</v>
      </c>
      <c r="C521" t="s">
        <v>24</v>
      </c>
      <c r="D521" t="s">
        <v>25</v>
      </c>
      <c r="E521" t="s">
        <v>26</v>
      </c>
      <c r="F521" t="s">
        <v>27</v>
      </c>
      <c r="G521" t="s">
        <v>20</v>
      </c>
      <c r="H521" s="3">
        <v>1.4097999999999999</v>
      </c>
      <c r="I521">
        <v>60</v>
      </c>
      <c r="J521" s="4">
        <v>84.587999999999994</v>
      </c>
    </row>
    <row r="522" spans="1:10" x14ac:dyDescent="0.25">
      <c r="A522" s="1">
        <v>521</v>
      </c>
      <c r="B522" s="2">
        <v>43758</v>
      </c>
      <c r="C522" t="s">
        <v>51</v>
      </c>
      <c r="D522" t="s">
        <v>57</v>
      </c>
      <c r="E522" t="s">
        <v>53</v>
      </c>
      <c r="F522" t="s">
        <v>27</v>
      </c>
      <c r="G522" t="s">
        <v>16</v>
      </c>
      <c r="H522" s="3">
        <v>3.7772000000000006</v>
      </c>
      <c r="I522">
        <v>250</v>
      </c>
      <c r="J522" s="4">
        <v>944.30000000000018</v>
      </c>
    </row>
    <row r="523" spans="1:10" x14ac:dyDescent="0.25">
      <c r="A523" s="1">
        <v>522</v>
      </c>
      <c r="B523" s="2">
        <v>43759</v>
      </c>
      <c r="C523" t="s">
        <v>28</v>
      </c>
      <c r="D523" t="s">
        <v>29</v>
      </c>
      <c r="E523" t="s">
        <v>30</v>
      </c>
      <c r="F523" t="s">
        <v>31</v>
      </c>
      <c r="G523" t="s">
        <v>36</v>
      </c>
      <c r="H523" s="3">
        <v>5.807666666666667</v>
      </c>
      <c r="I523">
        <v>170</v>
      </c>
      <c r="J523" s="4">
        <v>987.3033333333334</v>
      </c>
    </row>
    <row r="524" spans="1:10" x14ac:dyDescent="0.25">
      <c r="A524" s="1">
        <v>523</v>
      </c>
      <c r="B524" s="2">
        <v>43759</v>
      </c>
      <c r="C524" t="s">
        <v>24</v>
      </c>
      <c r="D524" t="s">
        <v>25</v>
      </c>
      <c r="E524" t="s">
        <v>26</v>
      </c>
      <c r="F524" t="s">
        <v>27</v>
      </c>
      <c r="G524" t="s">
        <v>16</v>
      </c>
      <c r="H524" s="3">
        <v>2.4649333333333332</v>
      </c>
      <c r="I524">
        <v>250</v>
      </c>
      <c r="J524" s="4">
        <v>616.23333333333335</v>
      </c>
    </row>
    <row r="525" spans="1:10" x14ac:dyDescent="0.25">
      <c r="A525" s="1">
        <v>524</v>
      </c>
      <c r="B525" s="2">
        <v>43759</v>
      </c>
      <c r="C525" t="s">
        <v>59</v>
      </c>
      <c r="D525" t="s">
        <v>60</v>
      </c>
      <c r="E525" t="s">
        <v>61</v>
      </c>
      <c r="F525" t="s">
        <v>31</v>
      </c>
      <c r="G525" t="s">
        <v>41</v>
      </c>
      <c r="H525" s="3">
        <v>5.4973333333333336</v>
      </c>
      <c r="I525">
        <v>270</v>
      </c>
      <c r="J525" s="4">
        <v>1484.28</v>
      </c>
    </row>
    <row r="526" spans="1:10" x14ac:dyDescent="0.25">
      <c r="A526" s="1">
        <v>525</v>
      </c>
      <c r="B526" s="2">
        <v>43760</v>
      </c>
      <c r="C526" t="s">
        <v>51</v>
      </c>
      <c r="D526" t="s">
        <v>57</v>
      </c>
      <c r="E526" t="s">
        <v>53</v>
      </c>
      <c r="F526" t="s">
        <v>27</v>
      </c>
      <c r="G526" t="s">
        <v>20</v>
      </c>
      <c r="H526" s="3">
        <v>5.009666666666666</v>
      </c>
      <c r="I526">
        <v>60</v>
      </c>
      <c r="J526" s="4">
        <v>300.58</v>
      </c>
    </row>
    <row r="527" spans="1:10" x14ac:dyDescent="0.25">
      <c r="A527" s="1">
        <v>526</v>
      </c>
      <c r="B527" s="2">
        <v>43760</v>
      </c>
      <c r="C527" t="s">
        <v>46</v>
      </c>
      <c r="D527" t="s">
        <v>47</v>
      </c>
      <c r="E527" t="s">
        <v>48</v>
      </c>
      <c r="F527" t="s">
        <v>27</v>
      </c>
      <c r="G527" t="s">
        <v>32</v>
      </c>
      <c r="H527" s="3">
        <v>6.5169999999999995</v>
      </c>
      <c r="I527">
        <v>180</v>
      </c>
      <c r="J527" s="4">
        <v>1173.06</v>
      </c>
    </row>
    <row r="528" spans="1:10" x14ac:dyDescent="0.25">
      <c r="A528" s="1">
        <v>527</v>
      </c>
      <c r="B528" s="2">
        <v>43761</v>
      </c>
      <c r="C528" t="s">
        <v>46</v>
      </c>
      <c r="D528" t="s">
        <v>47</v>
      </c>
      <c r="E528" t="s">
        <v>48</v>
      </c>
      <c r="F528" t="s">
        <v>27</v>
      </c>
      <c r="G528" t="s">
        <v>37</v>
      </c>
      <c r="H528" s="3">
        <v>1.0817333333333334</v>
      </c>
      <c r="I528">
        <v>140</v>
      </c>
      <c r="J528" s="4">
        <v>151.44266666666667</v>
      </c>
    </row>
    <row r="529" spans="1:10" x14ac:dyDescent="0.25">
      <c r="A529" s="1">
        <v>528</v>
      </c>
      <c r="B529" s="2">
        <v>43762</v>
      </c>
      <c r="C529" t="s">
        <v>46</v>
      </c>
      <c r="D529" t="s">
        <v>47</v>
      </c>
      <c r="E529" t="s">
        <v>48</v>
      </c>
      <c r="F529" t="s">
        <v>27</v>
      </c>
      <c r="G529" t="s">
        <v>49</v>
      </c>
      <c r="H529" s="3">
        <v>2.9880666666666666</v>
      </c>
      <c r="I529">
        <v>370</v>
      </c>
      <c r="J529" s="4">
        <v>1105.5846666666666</v>
      </c>
    </row>
    <row r="530" spans="1:10" x14ac:dyDescent="0.25">
      <c r="A530" s="1">
        <v>529</v>
      </c>
      <c r="B530" s="2">
        <v>43763</v>
      </c>
      <c r="C530" t="s">
        <v>38</v>
      </c>
      <c r="D530" t="s">
        <v>39</v>
      </c>
      <c r="E530" t="s">
        <v>40</v>
      </c>
      <c r="F530" t="s">
        <v>31</v>
      </c>
      <c r="G530" t="s">
        <v>41</v>
      </c>
      <c r="H530" s="3">
        <v>1.9240666666666666</v>
      </c>
      <c r="I530">
        <v>270</v>
      </c>
      <c r="J530" s="4">
        <v>519.49799999999993</v>
      </c>
    </row>
    <row r="531" spans="1:10" x14ac:dyDescent="0.25">
      <c r="A531" s="1">
        <v>530</v>
      </c>
      <c r="B531" s="2">
        <v>43764</v>
      </c>
      <c r="C531" t="s">
        <v>42</v>
      </c>
      <c r="D531" t="s">
        <v>43</v>
      </c>
      <c r="E531" t="s">
        <v>44</v>
      </c>
      <c r="F531" t="s">
        <v>45</v>
      </c>
      <c r="G531" t="s">
        <v>36</v>
      </c>
      <c r="H531" s="3">
        <v>7.3017000000000003</v>
      </c>
      <c r="I531">
        <v>170</v>
      </c>
      <c r="J531" s="4">
        <v>1241.289</v>
      </c>
    </row>
    <row r="532" spans="1:10" x14ac:dyDescent="0.25">
      <c r="A532" s="1">
        <v>531</v>
      </c>
      <c r="B532" s="2">
        <v>43764</v>
      </c>
      <c r="C532" t="s">
        <v>59</v>
      </c>
      <c r="D532" t="s">
        <v>60</v>
      </c>
      <c r="E532" t="s">
        <v>61</v>
      </c>
      <c r="F532" t="s">
        <v>31</v>
      </c>
      <c r="G532" t="s">
        <v>16</v>
      </c>
      <c r="H532" s="3">
        <v>2.4738000000000002</v>
      </c>
      <c r="I532">
        <v>250</v>
      </c>
      <c r="J532" s="4">
        <v>618.45000000000005</v>
      </c>
    </row>
    <row r="533" spans="1:10" x14ac:dyDescent="0.25">
      <c r="A533" s="1">
        <v>532</v>
      </c>
      <c r="B533" s="2">
        <v>43765</v>
      </c>
      <c r="C533" t="s">
        <v>46</v>
      </c>
      <c r="D533" t="s">
        <v>47</v>
      </c>
      <c r="E533" t="s">
        <v>48</v>
      </c>
      <c r="F533" t="s">
        <v>27</v>
      </c>
      <c r="G533" t="s">
        <v>32</v>
      </c>
      <c r="H533" s="3">
        <v>4.3712666666666662</v>
      </c>
      <c r="I533">
        <v>180</v>
      </c>
      <c r="J533" s="4">
        <v>786.82799999999986</v>
      </c>
    </row>
    <row r="534" spans="1:10" x14ac:dyDescent="0.25">
      <c r="A534" s="1">
        <v>533</v>
      </c>
      <c r="B534" s="2">
        <v>43765</v>
      </c>
      <c r="C534" t="s">
        <v>46</v>
      </c>
      <c r="D534" t="s">
        <v>56</v>
      </c>
      <c r="E534" t="s">
        <v>48</v>
      </c>
      <c r="F534" t="s">
        <v>27</v>
      </c>
      <c r="G534" t="s">
        <v>49</v>
      </c>
      <c r="H534" s="3">
        <v>1.5871333333333333</v>
      </c>
      <c r="I534">
        <v>370</v>
      </c>
      <c r="J534" s="4">
        <v>587.23933333333332</v>
      </c>
    </row>
    <row r="535" spans="1:10" x14ac:dyDescent="0.25">
      <c r="A535" s="1">
        <v>534</v>
      </c>
      <c r="B535" s="2">
        <v>43766</v>
      </c>
      <c r="C535" t="s">
        <v>38</v>
      </c>
      <c r="D535" t="s">
        <v>39</v>
      </c>
      <c r="E535" t="s">
        <v>40</v>
      </c>
      <c r="F535" t="s">
        <v>31</v>
      </c>
      <c r="G535" t="s">
        <v>32</v>
      </c>
      <c r="H535" s="3">
        <v>5.3377333333333326</v>
      </c>
      <c r="I535">
        <v>180</v>
      </c>
      <c r="J535" s="4">
        <v>960.79199999999992</v>
      </c>
    </row>
    <row r="536" spans="1:10" x14ac:dyDescent="0.25">
      <c r="A536" s="1">
        <v>535</v>
      </c>
      <c r="B536" s="2">
        <v>43767</v>
      </c>
      <c r="C536" t="s">
        <v>38</v>
      </c>
      <c r="D536" t="s">
        <v>39</v>
      </c>
      <c r="E536" t="s">
        <v>40</v>
      </c>
      <c r="F536" t="s">
        <v>31</v>
      </c>
      <c r="G536" t="s">
        <v>20</v>
      </c>
      <c r="H536" s="3">
        <v>2.9082666666666666</v>
      </c>
      <c r="I536">
        <v>60</v>
      </c>
      <c r="J536" s="4">
        <v>174.49599999999998</v>
      </c>
    </row>
    <row r="537" spans="1:10" x14ac:dyDescent="0.25">
      <c r="A537" s="1">
        <v>536</v>
      </c>
      <c r="B537" s="2">
        <v>43767</v>
      </c>
      <c r="C537" t="s">
        <v>10</v>
      </c>
      <c r="D537" t="s">
        <v>11</v>
      </c>
      <c r="E537" t="s">
        <v>12</v>
      </c>
      <c r="F537" t="s">
        <v>13</v>
      </c>
      <c r="G537" t="s">
        <v>14</v>
      </c>
      <c r="H537" s="3">
        <v>2.9525999999999999</v>
      </c>
      <c r="I537">
        <v>270</v>
      </c>
      <c r="J537" s="4">
        <v>797.202</v>
      </c>
    </row>
    <row r="538" spans="1:10" x14ac:dyDescent="0.25">
      <c r="A538" s="1">
        <v>537</v>
      </c>
      <c r="B538" s="2">
        <v>43767</v>
      </c>
      <c r="C538" t="s">
        <v>62</v>
      </c>
      <c r="D538" t="s">
        <v>63</v>
      </c>
      <c r="E538" t="s">
        <v>64</v>
      </c>
      <c r="F538" t="s">
        <v>27</v>
      </c>
      <c r="G538" t="s">
        <v>20</v>
      </c>
      <c r="H538" s="3">
        <v>2.4117333333333337</v>
      </c>
      <c r="I538">
        <v>60</v>
      </c>
      <c r="J538" s="4">
        <v>144.70400000000004</v>
      </c>
    </row>
    <row r="539" spans="1:10" x14ac:dyDescent="0.25">
      <c r="A539" s="1">
        <v>538</v>
      </c>
      <c r="B539" s="2">
        <v>43767</v>
      </c>
      <c r="C539" t="s">
        <v>28</v>
      </c>
      <c r="D539" t="s">
        <v>29</v>
      </c>
      <c r="E539" t="s">
        <v>30</v>
      </c>
      <c r="F539" t="s">
        <v>31</v>
      </c>
      <c r="G539" t="s">
        <v>14</v>
      </c>
      <c r="H539" s="3">
        <v>4.7614000000000001</v>
      </c>
      <c r="I539">
        <v>270</v>
      </c>
      <c r="J539" s="4">
        <v>1285.578</v>
      </c>
    </row>
    <row r="540" spans="1:10" x14ac:dyDescent="0.25">
      <c r="A540" s="1">
        <v>539</v>
      </c>
      <c r="B540" s="2">
        <v>43769</v>
      </c>
      <c r="C540" t="s">
        <v>10</v>
      </c>
      <c r="D540" t="s">
        <v>11</v>
      </c>
      <c r="E540" t="s">
        <v>12</v>
      </c>
      <c r="F540" t="s">
        <v>13</v>
      </c>
      <c r="G540" t="s">
        <v>55</v>
      </c>
      <c r="H540" s="3">
        <v>9.3232999999999997</v>
      </c>
      <c r="I540">
        <v>350</v>
      </c>
      <c r="J540" s="4">
        <v>3263.1549999999997</v>
      </c>
    </row>
    <row r="541" spans="1:10" x14ac:dyDescent="0.25">
      <c r="A541" s="1">
        <v>540</v>
      </c>
      <c r="B541" s="2">
        <v>43771</v>
      </c>
      <c r="C541" t="s">
        <v>59</v>
      </c>
      <c r="D541" t="s">
        <v>60</v>
      </c>
      <c r="E541" t="s">
        <v>61</v>
      </c>
      <c r="F541" t="s">
        <v>31</v>
      </c>
      <c r="G541" t="s">
        <v>32</v>
      </c>
      <c r="H541" s="3">
        <v>5.9761333333333333</v>
      </c>
      <c r="I541">
        <v>180</v>
      </c>
      <c r="J541" s="4">
        <v>1075.704</v>
      </c>
    </row>
    <row r="542" spans="1:10" x14ac:dyDescent="0.25">
      <c r="A542" s="1">
        <v>541</v>
      </c>
      <c r="B542" s="2">
        <v>43771</v>
      </c>
      <c r="C542" t="s">
        <v>51</v>
      </c>
      <c r="D542" t="s">
        <v>52</v>
      </c>
      <c r="E542" t="s">
        <v>53</v>
      </c>
      <c r="F542" t="s">
        <v>27</v>
      </c>
      <c r="G542" t="s">
        <v>32</v>
      </c>
      <c r="H542" s="3">
        <v>1.2501999999999998</v>
      </c>
      <c r="I542">
        <v>180</v>
      </c>
      <c r="J542" s="4">
        <v>225.03599999999994</v>
      </c>
    </row>
    <row r="543" spans="1:10" x14ac:dyDescent="0.25">
      <c r="A543" s="1">
        <v>542</v>
      </c>
      <c r="B543" s="2">
        <v>43772</v>
      </c>
      <c r="C543" t="s">
        <v>46</v>
      </c>
      <c r="D543" t="s">
        <v>56</v>
      </c>
      <c r="E543" t="s">
        <v>48</v>
      </c>
      <c r="F543" t="s">
        <v>27</v>
      </c>
      <c r="G543" t="s">
        <v>55</v>
      </c>
      <c r="H543" s="3">
        <v>6.0204666666666684</v>
      </c>
      <c r="I543">
        <v>350</v>
      </c>
      <c r="J543" s="4">
        <v>2107.1633333333339</v>
      </c>
    </row>
    <row r="544" spans="1:10" x14ac:dyDescent="0.25">
      <c r="A544" s="1">
        <v>543</v>
      </c>
      <c r="B544" s="2">
        <v>43773</v>
      </c>
      <c r="C544" t="s">
        <v>28</v>
      </c>
      <c r="D544" t="s">
        <v>29</v>
      </c>
      <c r="E544" t="s">
        <v>30</v>
      </c>
      <c r="F544" t="s">
        <v>31</v>
      </c>
      <c r="G544" t="s">
        <v>55</v>
      </c>
      <c r="H544" s="3">
        <v>5.5771333333333333</v>
      </c>
      <c r="I544">
        <v>350</v>
      </c>
      <c r="J544" s="4">
        <v>1951.9966666666667</v>
      </c>
    </row>
    <row r="545" spans="1:10" x14ac:dyDescent="0.25">
      <c r="A545" s="1">
        <v>544</v>
      </c>
      <c r="B545" s="2">
        <v>43773</v>
      </c>
      <c r="C545" t="s">
        <v>59</v>
      </c>
      <c r="D545" t="s">
        <v>60</v>
      </c>
      <c r="E545" t="s">
        <v>61</v>
      </c>
      <c r="F545" t="s">
        <v>31</v>
      </c>
      <c r="G545" t="s">
        <v>20</v>
      </c>
      <c r="H545" s="3">
        <v>2.6954666666666669</v>
      </c>
      <c r="I545">
        <v>60</v>
      </c>
      <c r="J545" s="4">
        <v>161.72800000000001</v>
      </c>
    </row>
    <row r="546" spans="1:10" x14ac:dyDescent="0.25">
      <c r="A546" s="1">
        <v>545</v>
      </c>
      <c r="B546" s="2">
        <v>43774</v>
      </c>
      <c r="C546" t="s">
        <v>51</v>
      </c>
      <c r="D546" t="s">
        <v>57</v>
      </c>
      <c r="E546" t="s">
        <v>53</v>
      </c>
      <c r="F546" t="s">
        <v>27</v>
      </c>
      <c r="G546" t="s">
        <v>55</v>
      </c>
      <c r="H546" s="3">
        <v>3.3515999999999999</v>
      </c>
      <c r="I546">
        <v>350</v>
      </c>
      <c r="J546" s="4">
        <v>1173.06</v>
      </c>
    </row>
    <row r="547" spans="1:10" x14ac:dyDescent="0.25">
      <c r="A547" s="1">
        <v>546</v>
      </c>
      <c r="B547" s="2">
        <v>43774</v>
      </c>
      <c r="C547" t="s">
        <v>17</v>
      </c>
      <c r="D547" t="s">
        <v>58</v>
      </c>
      <c r="E547" t="s">
        <v>19</v>
      </c>
      <c r="F547" t="s">
        <v>13</v>
      </c>
      <c r="G547" t="s">
        <v>14</v>
      </c>
      <c r="H547" s="3">
        <v>6.0249000000000006</v>
      </c>
      <c r="I547">
        <v>270</v>
      </c>
      <c r="J547" s="4">
        <v>1626.7230000000002</v>
      </c>
    </row>
    <row r="548" spans="1:10" x14ac:dyDescent="0.25">
      <c r="A548" s="1">
        <v>547</v>
      </c>
      <c r="B548" s="2">
        <v>43775</v>
      </c>
      <c r="C548" t="s">
        <v>17</v>
      </c>
      <c r="D548" t="s">
        <v>18</v>
      </c>
      <c r="E548" t="s">
        <v>19</v>
      </c>
      <c r="F548" t="s">
        <v>13</v>
      </c>
      <c r="G548" t="s">
        <v>37</v>
      </c>
      <c r="H548" s="3">
        <v>5.4397000000000002</v>
      </c>
      <c r="I548">
        <v>140</v>
      </c>
      <c r="J548" s="4">
        <v>761.55799999999999</v>
      </c>
    </row>
    <row r="549" spans="1:10" x14ac:dyDescent="0.25">
      <c r="A549" s="1">
        <v>548</v>
      </c>
      <c r="B549" s="2">
        <v>43775</v>
      </c>
      <c r="C549" t="s">
        <v>46</v>
      </c>
      <c r="D549" t="s">
        <v>47</v>
      </c>
      <c r="E549" t="s">
        <v>48</v>
      </c>
      <c r="F549" t="s">
        <v>27</v>
      </c>
      <c r="G549" t="s">
        <v>16</v>
      </c>
      <c r="H549" s="3">
        <v>1.1260666666666668</v>
      </c>
      <c r="I549">
        <v>250</v>
      </c>
      <c r="J549" s="4">
        <v>281.51666666666671</v>
      </c>
    </row>
    <row r="550" spans="1:10" x14ac:dyDescent="0.25">
      <c r="A550" s="1">
        <v>549</v>
      </c>
      <c r="B550" s="2">
        <v>43775</v>
      </c>
      <c r="C550" t="s">
        <v>51</v>
      </c>
      <c r="D550" t="s">
        <v>52</v>
      </c>
      <c r="E550" t="s">
        <v>53</v>
      </c>
      <c r="F550" t="s">
        <v>27</v>
      </c>
      <c r="G550" t="s">
        <v>16</v>
      </c>
      <c r="H550" s="3">
        <v>4.3890000000000002</v>
      </c>
      <c r="I550">
        <v>250</v>
      </c>
      <c r="J550" s="4">
        <v>1097.25</v>
      </c>
    </row>
    <row r="551" spans="1:10" x14ac:dyDescent="0.25">
      <c r="A551" s="1">
        <v>550</v>
      </c>
      <c r="B551" s="2">
        <v>43776</v>
      </c>
      <c r="C551" t="s">
        <v>21</v>
      </c>
      <c r="D551" t="s">
        <v>50</v>
      </c>
      <c r="E551" t="s">
        <v>23</v>
      </c>
      <c r="F551" t="s">
        <v>13</v>
      </c>
      <c r="G551" t="s">
        <v>37</v>
      </c>
      <c r="H551" s="3">
        <v>3.6043000000000003</v>
      </c>
      <c r="I551">
        <v>140</v>
      </c>
      <c r="J551" s="4">
        <v>504.60200000000003</v>
      </c>
    </row>
    <row r="552" spans="1:10" x14ac:dyDescent="0.25">
      <c r="A552" s="1">
        <v>551</v>
      </c>
      <c r="B552" s="2">
        <v>43777</v>
      </c>
      <c r="C552" t="s">
        <v>24</v>
      </c>
      <c r="D552" t="s">
        <v>25</v>
      </c>
      <c r="E552" t="s">
        <v>26</v>
      </c>
      <c r="F552" t="s">
        <v>27</v>
      </c>
      <c r="G552" t="s">
        <v>20</v>
      </c>
      <c r="H552" s="3">
        <v>1.3743333333333334</v>
      </c>
      <c r="I552">
        <v>60</v>
      </c>
      <c r="J552" s="4">
        <v>82.460000000000008</v>
      </c>
    </row>
    <row r="553" spans="1:10" x14ac:dyDescent="0.25">
      <c r="A553" s="1">
        <v>552</v>
      </c>
      <c r="B553" s="2">
        <v>43777</v>
      </c>
      <c r="C553" t="s">
        <v>21</v>
      </c>
      <c r="D553" t="s">
        <v>22</v>
      </c>
      <c r="E553" t="s">
        <v>23</v>
      </c>
      <c r="F553" t="s">
        <v>13</v>
      </c>
      <c r="G553" t="s">
        <v>49</v>
      </c>
      <c r="H553" s="3">
        <v>5.5593999999999992</v>
      </c>
      <c r="I553">
        <v>370</v>
      </c>
      <c r="J553" s="4">
        <v>2056.9779999999996</v>
      </c>
    </row>
    <row r="554" spans="1:10" x14ac:dyDescent="0.25">
      <c r="A554" s="1">
        <v>553</v>
      </c>
      <c r="B554" s="2">
        <v>43778</v>
      </c>
      <c r="C554" t="s">
        <v>46</v>
      </c>
      <c r="D554" t="s">
        <v>47</v>
      </c>
      <c r="E554" t="s">
        <v>48</v>
      </c>
      <c r="F554" t="s">
        <v>27</v>
      </c>
      <c r="G554" t="s">
        <v>16</v>
      </c>
      <c r="H554" s="3">
        <v>4.0254666666666674</v>
      </c>
      <c r="I554">
        <v>250</v>
      </c>
      <c r="J554" s="4">
        <v>1006.3666666666669</v>
      </c>
    </row>
    <row r="555" spans="1:10" x14ac:dyDescent="0.25">
      <c r="A555" s="1">
        <v>554</v>
      </c>
      <c r="B555" s="2">
        <v>43779</v>
      </c>
      <c r="C555" t="s">
        <v>46</v>
      </c>
      <c r="D555" t="s">
        <v>56</v>
      </c>
      <c r="E555" t="s">
        <v>48</v>
      </c>
      <c r="F555" t="s">
        <v>27</v>
      </c>
      <c r="G555" t="s">
        <v>32</v>
      </c>
      <c r="H555" s="3">
        <v>1.2324666666666666</v>
      </c>
      <c r="I555">
        <v>180</v>
      </c>
      <c r="J555" s="4">
        <v>221.84399999999999</v>
      </c>
    </row>
    <row r="556" spans="1:10" x14ac:dyDescent="0.25">
      <c r="A556" s="1">
        <v>555</v>
      </c>
      <c r="B556" s="2">
        <v>43779</v>
      </c>
      <c r="C556" t="s">
        <v>46</v>
      </c>
      <c r="D556" t="s">
        <v>56</v>
      </c>
      <c r="E556" t="s">
        <v>48</v>
      </c>
      <c r="F556" t="s">
        <v>27</v>
      </c>
      <c r="G556" t="s">
        <v>32</v>
      </c>
      <c r="H556" s="3">
        <v>2.0836666666666668</v>
      </c>
      <c r="I556">
        <v>180</v>
      </c>
      <c r="J556" s="4">
        <v>375.06</v>
      </c>
    </row>
    <row r="557" spans="1:10" x14ac:dyDescent="0.25">
      <c r="A557" s="1">
        <v>556</v>
      </c>
      <c r="B557" s="2">
        <v>43780</v>
      </c>
      <c r="C557" t="s">
        <v>59</v>
      </c>
      <c r="D557" t="s">
        <v>60</v>
      </c>
      <c r="E557" t="s">
        <v>61</v>
      </c>
      <c r="F557" t="s">
        <v>31</v>
      </c>
      <c r="G557" t="s">
        <v>16</v>
      </c>
      <c r="H557" s="3">
        <v>2.775266666666667</v>
      </c>
      <c r="I557">
        <v>250</v>
      </c>
      <c r="J557" s="4">
        <v>693.81666666666672</v>
      </c>
    </row>
    <row r="558" spans="1:10" x14ac:dyDescent="0.25">
      <c r="A558" s="1">
        <v>557</v>
      </c>
      <c r="B558" s="2">
        <v>43780</v>
      </c>
      <c r="C558" t="s">
        <v>51</v>
      </c>
      <c r="D558" t="s">
        <v>52</v>
      </c>
      <c r="E558" t="s">
        <v>53</v>
      </c>
      <c r="F558" t="s">
        <v>27</v>
      </c>
      <c r="G558" t="s">
        <v>20</v>
      </c>
      <c r="H558" s="3">
        <v>5.4086666666666661</v>
      </c>
      <c r="I558">
        <v>60</v>
      </c>
      <c r="J558" s="4">
        <v>324.52</v>
      </c>
    </row>
    <row r="559" spans="1:10" x14ac:dyDescent="0.25">
      <c r="A559" s="1">
        <v>558</v>
      </c>
      <c r="B559" s="2">
        <v>43781</v>
      </c>
      <c r="C559" t="s">
        <v>10</v>
      </c>
      <c r="D559" t="s">
        <v>11</v>
      </c>
      <c r="E559" t="s">
        <v>12</v>
      </c>
      <c r="F559" t="s">
        <v>13</v>
      </c>
      <c r="G559" t="s">
        <v>55</v>
      </c>
      <c r="H559" s="3">
        <v>7.9933000000000005</v>
      </c>
      <c r="I559">
        <v>350</v>
      </c>
      <c r="J559" s="4">
        <v>2797.6550000000002</v>
      </c>
    </row>
    <row r="560" spans="1:10" x14ac:dyDescent="0.25">
      <c r="A560" s="1">
        <v>559</v>
      </c>
      <c r="B560" s="2">
        <v>43781</v>
      </c>
      <c r="C560" t="s">
        <v>10</v>
      </c>
      <c r="D560" t="s">
        <v>11</v>
      </c>
      <c r="E560" t="s">
        <v>12</v>
      </c>
      <c r="F560" t="s">
        <v>13</v>
      </c>
      <c r="G560" t="s">
        <v>49</v>
      </c>
      <c r="H560" s="3">
        <v>4.0697999999999999</v>
      </c>
      <c r="I560">
        <v>370</v>
      </c>
      <c r="J560" s="4">
        <v>1505.826</v>
      </c>
    </row>
    <row r="561" spans="1:10" x14ac:dyDescent="0.25">
      <c r="A561" s="1">
        <v>560</v>
      </c>
      <c r="B561" s="2">
        <v>43781</v>
      </c>
      <c r="C561" t="s">
        <v>24</v>
      </c>
      <c r="D561" t="s">
        <v>25</v>
      </c>
      <c r="E561" t="s">
        <v>26</v>
      </c>
      <c r="F561" t="s">
        <v>27</v>
      </c>
      <c r="G561" t="s">
        <v>37</v>
      </c>
      <c r="H561" s="3">
        <v>6.1623333333333337</v>
      </c>
      <c r="I561">
        <v>140</v>
      </c>
      <c r="J561" s="4">
        <v>862.72666666666669</v>
      </c>
    </row>
    <row r="562" spans="1:10" x14ac:dyDescent="0.25">
      <c r="A562" s="1">
        <v>561</v>
      </c>
      <c r="B562" s="2">
        <v>43782</v>
      </c>
      <c r="C562" t="s">
        <v>46</v>
      </c>
      <c r="D562" t="s">
        <v>56</v>
      </c>
      <c r="E562" t="s">
        <v>48</v>
      </c>
      <c r="F562" t="s">
        <v>27</v>
      </c>
      <c r="G562" t="s">
        <v>32</v>
      </c>
      <c r="H562" s="3">
        <v>3.6974</v>
      </c>
      <c r="I562">
        <v>180</v>
      </c>
      <c r="J562" s="4">
        <v>665.53200000000004</v>
      </c>
    </row>
    <row r="563" spans="1:10" x14ac:dyDescent="0.25">
      <c r="A563" s="1">
        <v>562</v>
      </c>
      <c r="B563" s="2">
        <v>43782</v>
      </c>
      <c r="C563" t="s">
        <v>10</v>
      </c>
      <c r="D563" t="s">
        <v>54</v>
      </c>
      <c r="E563" t="s">
        <v>12</v>
      </c>
      <c r="F563" t="s">
        <v>13</v>
      </c>
      <c r="G563" t="s">
        <v>36</v>
      </c>
      <c r="H563" s="3">
        <v>3.4712999999999998</v>
      </c>
      <c r="I563">
        <v>270</v>
      </c>
      <c r="J563" s="4">
        <v>937.25099999999998</v>
      </c>
    </row>
    <row r="564" spans="1:10" x14ac:dyDescent="0.25">
      <c r="A564" s="1">
        <v>563</v>
      </c>
      <c r="B564" s="2">
        <v>43783</v>
      </c>
      <c r="C564" t="s">
        <v>24</v>
      </c>
      <c r="D564" t="s">
        <v>25</v>
      </c>
      <c r="E564" t="s">
        <v>26</v>
      </c>
      <c r="F564" t="s">
        <v>27</v>
      </c>
      <c r="G564" t="s">
        <v>36</v>
      </c>
      <c r="H564" s="3">
        <v>0.50539999999999996</v>
      </c>
      <c r="I564">
        <v>170</v>
      </c>
      <c r="J564" s="4">
        <v>85.917999999999992</v>
      </c>
    </row>
    <row r="565" spans="1:10" x14ac:dyDescent="0.25">
      <c r="A565" s="1">
        <v>564</v>
      </c>
      <c r="B565" s="2">
        <v>43784</v>
      </c>
      <c r="C565" t="s">
        <v>10</v>
      </c>
      <c r="D565" t="s">
        <v>11</v>
      </c>
      <c r="E565" t="s">
        <v>12</v>
      </c>
      <c r="F565" t="s">
        <v>13</v>
      </c>
      <c r="G565" t="s">
        <v>20</v>
      </c>
      <c r="H565" s="3">
        <v>6.4638000000000018</v>
      </c>
      <c r="I565">
        <v>60</v>
      </c>
      <c r="J565" s="4">
        <v>387.82800000000009</v>
      </c>
    </row>
    <row r="566" spans="1:10" x14ac:dyDescent="0.25">
      <c r="A566" s="1">
        <v>565</v>
      </c>
      <c r="B566" s="2">
        <v>43784</v>
      </c>
      <c r="C566" t="s">
        <v>10</v>
      </c>
      <c r="D566" t="s">
        <v>15</v>
      </c>
      <c r="E566" t="s">
        <v>12</v>
      </c>
      <c r="F566" t="s">
        <v>13</v>
      </c>
      <c r="G566" t="s">
        <v>37</v>
      </c>
      <c r="H566" s="3">
        <v>1.9817</v>
      </c>
      <c r="I566">
        <v>140</v>
      </c>
      <c r="J566" s="4">
        <v>277.43799999999999</v>
      </c>
    </row>
    <row r="567" spans="1:10" x14ac:dyDescent="0.25">
      <c r="A567" s="1">
        <v>566</v>
      </c>
      <c r="B567" s="2">
        <v>43785</v>
      </c>
      <c r="C567" t="s">
        <v>38</v>
      </c>
      <c r="D567" t="s">
        <v>39</v>
      </c>
      <c r="E567" t="s">
        <v>40</v>
      </c>
      <c r="F567" t="s">
        <v>31</v>
      </c>
      <c r="G567" t="s">
        <v>37</v>
      </c>
      <c r="H567" s="3">
        <v>4.9032666666666671</v>
      </c>
      <c r="I567">
        <v>140</v>
      </c>
      <c r="J567" s="4">
        <v>686.45733333333339</v>
      </c>
    </row>
    <row r="568" spans="1:10" x14ac:dyDescent="0.25">
      <c r="A568" s="1">
        <v>567</v>
      </c>
      <c r="B568" s="2">
        <v>43785</v>
      </c>
      <c r="C568" t="s">
        <v>28</v>
      </c>
      <c r="D568" t="s">
        <v>29</v>
      </c>
      <c r="E568" t="s">
        <v>30</v>
      </c>
      <c r="F568" t="s">
        <v>31</v>
      </c>
      <c r="G568" t="s">
        <v>20</v>
      </c>
      <c r="H568" s="3">
        <v>3.307266666666667</v>
      </c>
      <c r="I568">
        <v>60</v>
      </c>
      <c r="J568" s="4">
        <v>198.43600000000004</v>
      </c>
    </row>
    <row r="569" spans="1:10" x14ac:dyDescent="0.25">
      <c r="A569" s="1">
        <v>568</v>
      </c>
      <c r="B569" s="2">
        <v>43786</v>
      </c>
      <c r="C569" t="s">
        <v>24</v>
      </c>
      <c r="D569" t="s">
        <v>25</v>
      </c>
      <c r="E569" t="s">
        <v>26</v>
      </c>
      <c r="F569" t="s">
        <v>27</v>
      </c>
      <c r="G569" t="s">
        <v>20</v>
      </c>
      <c r="H569" s="3">
        <v>3.6353333333333331</v>
      </c>
      <c r="I569">
        <v>60</v>
      </c>
      <c r="J569" s="4">
        <v>218.11999999999998</v>
      </c>
    </row>
    <row r="570" spans="1:10" x14ac:dyDescent="0.25">
      <c r="A570" s="1">
        <v>569</v>
      </c>
      <c r="B570" s="2">
        <v>43786</v>
      </c>
      <c r="C570" t="s">
        <v>28</v>
      </c>
      <c r="D570" t="s">
        <v>29</v>
      </c>
      <c r="E570" t="s">
        <v>30</v>
      </c>
      <c r="F570" t="s">
        <v>31</v>
      </c>
      <c r="G570" t="s">
        <v>14</v>
      </c>
      <c r="H570" s="3">
        <v>5.5328000000000008</v>
      </c>
      <c r="I570">
        <v>270</v>
      </c>
      <c r="J570" s="4">
        <v>1493.8560000000002</v>
      </c>
    </row>
    <row r="571" spans="1:10" x14ac:dyDescent="0.25">
      <c r="A571" s="1">
        <v>570</v>
      </c>
      <c r="B571" s="2">
        <v>43788</v>
      </c>
      <c r="C571" t="s">
        <v>10</v>
      </c>
      <c r="D571" t="s">
        <v>11</v>
      </c>
      <c r="E571" t="s">
        <v>12</v>
      </c>
      <c r="F571" t="s">
        <v>13</v>
      </c>
      <c r="G571" t="s">
        <v>32</v>
      </c>
      <c r="H571" s="3">
        <v>5.5993000000000004</v>
      </c>
      <c r="I571">
        <v>180</v>
      </c>
      <c r="J571" s="4">
        <v>1007.874</v>
      </c>
    </row>
    <row r="572" spans="1:10" x14ac:dyDescent="0.25">
      <c r="A572" s="1">
        <v>571</v>
      </c>
      <c r="B572" s="2">
        <v>43789</v>
      </c>
      <c r="C572" t="s">
        <v>46</v>
      </c>
      <c r="D572" t="s">
        <v>56</v>
      </c>
      <c r="E572" t="s">
        <v>48</v>
      </c>
      <c r="F572" t="s">
        <v>27</v>
      </c>
      <c r="G572" t="s">
        <v>16</v>
      </c>
      <c r="H572" s="3">
        <v>4.4156000000000004</v>
      </c>
      <c r="I572">
        <v>250</v>
      </c>
      <c r="J572" s="4">
        <v>1103.9000000000001</v>
      </c>
    </row>
    <row r="573" spans="1:10" x14ac:dyDescent="0.25">
      <c r="A573" s="1">
        <v>572</v>
      </c>
      <c r="B573" s="2">
        <v>43789</v>
      </c>
      <c r="C573" t="s">
        <v>59</v>
      </c>
      <c r="D573" t="s">
        <v>60</v>
      </c>
      <c r="E573" t="s">
        <v>61</v>
      </c>
      <c r="F573" t="s">
        <v>31</v>
      </c>
      <c r="G573" t="s">
        <v>37</v>
      </c>
      <c r="H573" s="3">
        <v>1.1704000000000001</v>
      </c>
      <c r="I573">
        <v>140</v>
      </c>
      <c r="J573" s="4">
        <v>163.85600000000002</v>
      </c>
    </row>
    <row r="574" spans="1:10" x14ac:dyDescent="0.25">
      <c r="A574" s="1">
        <v>573</v>
      </c>
      <c r="B574" s="2">
        <v>43789</v>
      </c>
      <c r="C574" t="s">
        <v>46</v>
      </c>
      <c r="D574" t="s">
        <v>47</v>
      </c>
      <c r="E574" t="s">
        <v>48</v>
      </c>
      <c r="F574" t="s">
        <v>27</v>
      </c>
      <c r="G574" t="s">
        <v>32</v>
      </c>
      <c r="H574" s="3">
        <v>1.9950000000000001</v>
      </c>
      <c r="I574">
        <v>180</v>
      </c>
      <c r="J574" s="4">
        <v>359.1</v>
      </c>
    </row>
    <row r="575" spans="1:10" x14ac:dyDescent="0.25">
      <c r="A575" s="1">
        <v>574</v>
      </c>
      <c r="B575" s="2">
        <v>43791</v>
      </c>
      <c r="C575" t="s">
        <v>51</v>
      </c>
      <c r="D575" t="s">
        <v>52</v>
      </c>
      <c r="E575" t="s">
        <v>53</v>
      </c>
      <c r="F575" t="s">
        <v>27</v>
      </c>
      <c r="G575" t="s">
        <v>49</v>
      </c>
      <c r="H575" s="3">
        <v>3.3427333333333333</v>
      </c>
      <c r="I575">
        <v>370</v>
      </c>
      <c r="J575" s="4">
        <v>1236.8113333333333</v>
      </c>
    </row>
    <row r="576" spans="1:10" x14ac:dyDescent="0.25">
      <c r="A576" s="1">
        <v>575</v>
      </c>
      <c r="B576" s="2">
        <v>43791</v>
      </c>
      <c r="C576" t="s">
        <v>21</v>
      </c>
      <c r="D576" t="s">
        <v>22</v>
      </c>
      <c r="E576" t="s">
        <v>23</v>
      </c>
      <c r="F576" t="s">
        <v>13</v>
      </c>
      <c r="G576" t="s">
        <v>32</v>
      </c>
      <c r="H576" s="3">
        <v>2.0615000000000001</v>
      </c>
      <c r="I576">
        <v>180</v>
      </c>
      <c r="J576" s="4">
        <v>371.07</v>
      </c>
    </row>
    <row r="577" spans="1:10" x14ac:dyDescent="0.25">
      <c r="A577" s="1">
        <v>576</v>
      </c>
      <c r="B577" s="2">
        <v>43792</v>
      </c>
      <c r="C577" t="s">
        <v>28</v>
      </c>
      <c r="D577" t="s">
        <v>29</v>
      </c>
      <c r="E577" t="s">
        <v>30</v>
      </c>
      <c r="F577" t="s">
        <v>31</v>
      </c>
      <c r="G577" t="s">
        <v>36</v>
      </c>
      <c r="H577" s="3">
        <v>4.8766666666666669</v>
      </c>
      <c r="I577">
        <v>170</v>
      </c>
      <c r="J577" s="4">
        <v>829.03333333333342</v>
      </c>
    </row>
    <row r="578" spans="1:10" x14ac:dyDescent="0.25">
      <c r="A578" s="1">
        <v>577</v>
      </c>
      <c r="B578" s="2">
        <v>43792</v>
      </c>
      <c r="C578" t="s">
        <v>17</v>
      </c>
      <c r="D578" t="s">
        <v>58</v>
      </c>
      <c r="E578" t="s">
        <v>19</v>
      </c>
      <c r="F578" t="s">
        <v>13</v>
      </c>
      <c r="G578" t="s">
        <v>20</v>
      </c>
      <c r="H578" s="3">
        <v>3.4979000000000005</v>
      </c>
      <c r="I578">
        <v>60</v>
      </c>
      <c r="J578" s="4">
        <v>209.87400000000002</v>
      </c>
    </row>
    <row r="579" spans="1:10" x14ac:dyDescent="0.25">
      <c r="A579" s="1">
        <v>578</v>
      </c>
      <c r="B579" s="2">
        <v>43793</v>
      </c>
      <c r="C579" t="s">
        <v>10</v>
      </c>
      <c r="D579" t="s">
        <v>15</v>
      </c>
      <c r="E579" t="s">
        <v>12</v>
      </c>
      <c r="F579" t="s">
        <v>13</v>
      </c>
      <c r="G579" t="s">
        <v>14</v>
      </c>
      <c r="H579" s="3">
        <v>8.6317000000000004</v>
      </c>
      <c r="I579">
        <v>270</v>
      </c>
      <c r="J579" s="4">
        <v>2330.5590000000002</v>
      </c>
    </row>
    <row r="580" spans="1:10" x14ac:dyDescent="0.25">
      <c r="A580" s="1">
        <v>579</v>
      </c>
      <c r="B580" s="2">
        <v>43794</v>
      </c>
      <c r="C580" t="s">
        <v>59</v>
      </c>
      <c r="D580" t="s">
        <v>60</v>
      </c>
      <c r="E580" t="s">
        <v>61</v>
      </c>
      <c r="F580" t="s">
        <v>31</v>
      </c>
      <c r="G580" t="s">
        <v>16</v>
      </c>
      <c r="H580" s="3">
        <v>2.5802</v>
      </c>
      <c r="I580">
        <v>250</v>
      </c>
      <c r="J580" s="4">
        <v>645.05000000000007</v>
      </c>
    </row>
    <row r="581" spans="1:10" x14ac:dyDescent="0.25">
      <c r="A581" s="1">
        <v>580</v>
      </c>
      <c r="B581" s="2">
        <v>43794</v>
      </c>
      <c r="C581" t="s">
        <v>59</v>
      </c>
      <c r="D581" t="s">
        <v>60</v>
      </c>
      <c r="E581" t="s">
        <v>61</v>
      </c>
      <c r="F581" t="s">
        <v>31</v>
      </c>
      <c r="G581" t="s">
        <v>14</v>
      </c>
      <c r="H581" s="3">
        <v>4.2560000000000002</v>
      </c>
      <c r="I581">
        <v>270</v>
      </c>
      <c r="J581" s="4">
        <v>1149.1200000000001</v>
      </c>
    </row>
    <row r="582" spans="1:10" x14ac:dyDescent="0.25">
      <c r="A582" s="1">
        <v>581</v>
      </c>
      <c r="B582" s="2">
        <v>43794</v>
      </c>
      <c r="C582" t="s">
        <v>28</v>
      </c>
      <c r="D582" t="s">
        <v>29</v>
      </c>
      <c r="E582" t="s">
        <v>30</v>
      </c>
      <c r="F582" t="s">
        <v>31</v>
      </c>
      <c r="G582" t="s">
        <v>16</v>
      </c>
      <c r="H582" s="3">
        <v>0.75366666666666671</v>
      </c>
      <c r="I582">
        <v>250</v>
      </c>
      <c r="J582" s="4">
        <v>188.41666666666669</v>
      </c>
    </row>
    <row r="583" spans="1:10" x14ac:dyDescent="0.25">
      <c r="A583" s="1">
        <v>582</v>
      </c>
      <c r="B583" s="2">
        <v>43795</v>
      </c>
      <c r="C583" t="s">
        <v>10</v>
      </c>
      <c r="D583" t="s">
        <v>11</v>
      </c>
      <c r="E583" t="s">
        <v>12</v>
      </c>
      <c r="F583" t="s">
        <v>13</v>
      </c>
      <c r="G583" t="s">
        <v>16</v>
      </c>
      <c r="H583" s="3">
        <v>5.2003000000000004</v>
      </c>
      <c r="I583">
        <v>250</v>
      </c>
      <c r="J583" s="4">
        <v>1300.075</v>
      </c>
    </row>
    <row r="584" spans="1:10" x14ac:dyDescent="0.25">
      <c r="A584" s="1">
        <v>583</v>
      </c>
      <c r="B584" s="2">
        <v>43795</v>
      </c>
      <c r="C584" t="s">
        <v>28</v>
      </c>
      <c r="D584" t="s">
        <v>29</v>
      </c>
      <c r="E584" t="s">
        <v>30</v>
      </c>
      <c r="F584" t="s">
        <v>31</v>
      </c>
      <c r="G584" t="s">
        <v>37</v>
      </c>
      <c r="H584" s="3">
        <v>2.1723333333333339</v>
      </c>
      <c r="I584">
        <v>140</v>
      </c>
      <c r="J584" s="4">
        <v>304.12666666666672</v>
      </c>
    </row>
    <row r="585" spans="1:10" x14ac:dyDescent="0.25">
      <c r="A585" s="1">
        <v>584</v>
      </c>
      <c r="B585" s="2">
        <v>43796</v>
      </c>
      <c r="C585" t="s">
        <v>17</v>
      </c>
      <c r="D585" t="s">
        <v>18</v>
      </c>
      <c r="E585" t="s">
        <v>19</v>
      </c>
      <c r="F585" t="s">
        <v>13</v>
      </c>
      <c r="G585" t="s">
        <v>32</v>
      </c>
      <c r="H585" s="3">
        <v>1.9551000000000001</v>
      </c>
      <c r="I585">
        <v>180</v>
      </c>
      <c r="J585" s="4">
        <v>351.91800000000001</v>
      </c>
    </row>
    <row r="586" spans="1:10" x14ac:dyDescent="0.25">
      <c r="A586" s="1">
        <v>585</v>
      </c>
      <c r="B586" s="2">
        <v>43796</v>
      </c>
      <c r="C586" t="s">
        <v>17</v>
      </c>
      <c r="D586" t="s">
        <v>18</v>
      </c>
      <c r="E586" t="s">
        <v>19</v>
      </c>
      <c r="F586" t="s">
        <v>13</v>
      </c>
      <c r="G586" t="s">
        <v>32</v>
      </c>
      <c r="H586" s="3">
        <v>7.2884000000000011</v>
      </c>
      <c r="I586">
        <v>180</v>
      </c>
      <c r="J586" s="4">
        <v>1311.9120000000003</v>
      </c>
    </row>
    <row r="587" spans="1:10" x14ac:dyDescent="0.25">
      <c r="A587" s="1">
        <v>586</v>
      </c>
      <c r="B587" s="2">
        <v>43797</v>
      </c>
      <c r="C587" t="s">
        <v>24</v>
      </c>
      <c r="D587" t="s">
        <v>25</v>
      </c>
      <c r="E587" t="s">
        <v>26</v>
      </c>
      <c r="F587" t="s">
        <v>27</v>
      </c>
      <c r="G587" t="s">
        <v>36</v>
      </c>
      <c r="H587" s="3">
        <v>2.1280000000000001</v>
      </c>
      <c r="I587">
        <v>170</v>
      </c>
      <c r="J587" s="4">
        <v>361.76</v>
      </c>
    </row>
    <row r="588" spans="1:10" x14ac:dyDescent="0.25">
      <c r="A588" s="1">
        <v>587</v>
      </c>
      <c r="B588" s="2">
        <v>43797</v>
      </c>
      <c r="C588" t="s">
        <v>21</v>
      </c>
      <c r="D588" t="s">
        <v>50</v>
      </c>
      <c r="E588" t="s">
        <v>23</v>
      </c>
      <c r="F588" t="s">
        <v>13</v>
      </c>
      <c r="G588" t="s">
        <v>32</v>
      </c>
      <c r="H588" s="3">
        <v>6.6765999999999996</v>
      </c>
      <c r="I588">
        <v>180</v>
      </c>
      <c r="J588" s="4">
        <v>1201.788</v>
      </c>
    </row>
    <row r="589" spans="1:10" x14ac:dyDescent="0.25">
      <c r="A589" s="1">
        <v>588</v>
      </c>
      <c r="B589" s="2">
        <v>43797</v>
      </c>
      <c r="C589" t="s">
        <v>38</v>
      </c>
      <c r="D589" t="s">
        <v>39</v>
      </c>
      <c r="E589" t="s">
        <v>40</v>
      </c>
      <c r="F589" t="s">
        <v>31</v>
      </c>
      <c r="G589" t="s">
        <v>32</v>
      </c>
      <c r="H589" s="3">
        <v>3.5555333333333339</v>
      </c>
      <c r="I589">
        <v>180</v>
      </c>
      <c r="J589" s="4">
        <v>639.99600000000009</v>
      </c>
    </row>
    <row r="590" spans="1:10" x14ac:dyDescent="0.25">
      <c r="A590" s="1">
        <v>589</v>
      </c>
      <c r="B590" s="2">
        <v>43799</v>
      </c>
      <c r="C590" t="s">
        <v>38</v>
      </c>
      <c r="D590" t="s">
        <v>39</v>
      </c>
      <c r="E590" t="s">
        <v>40</v>
      </c>
      <c r="F590" t="s">
        <v>31</v>
      </c>
      <c r="G590" t="s">
        <v>36</v>
      </c>
      <c r="H590" s="3">
        <v>1.7910666666666668</v>
      </c>
      <c r="I590">
        <v>170</v>
      </c>
      <c r="J590" s="4">
        <v>304.48133333333334</v>
      </c>
    </row>
    <row r="591" spans="1:10" x14ac:dyDescent="0.25">
      <c r="A591" s="1">
        <v>590</v>
      </c>
      <c r="B591" s="2">
        <v>43799</v>
      </c>
      <c r="C591" t="s">
        <v>46</v>
      </c>
      <c r="D591" t="s">
        <v>56</v>
      </c>
      <c r="E591" t="s">
        <v>48</v>
      </c>
      <c r="F591" t="s">
        <v>27</v>
      </c>
      <c r="G591" t="s">
        <v>20</v>
      </c>
      <c r="H591" s="3">
        <v>6.4904000000000011</v>
      </c>
      <c r="I591">
        <v>60</v>
      </c>
      <c r="J591" s="4">
        <v>389.42400000000009</v>
      </c>
    </row>
    <row r="592" spans="1:10" x14ac:dyDescent="0.25">
      <c r="A592" s="1">
        <v>591</v>
      </c>
      <c r="B592" s="2">
        <v>43800</v>
      </c>
      <c r="C592" t="s">
        <v>38</v>
      </c>
      <c r="D592" t="s">
        <v>39</v>
      </c>
      <c r="E592" t="s">
        <v>40</v>
      </c>
      <c r="F592" t="s">
        <v>31</v>
      </c>
      <c r="G592" t="s">
        <v>36</v>
      </c>
      <c r="H592" s="3">
        <v>6.4726666666666661</v>
      </c>
      <c r="I592">
        <v>170</v>
      </c>
      <c r="J592" s="4">
        <v>1100.3533333333332</v>
      </c>
    </row>
    <row r="593" spans="1:10" x14ac:dyDescent="0.25">
      <c r="A593" s="1">
        <v>592</v>
      </c>
      <c r="B593" s="2">
        <v>43800</v>
      </c>
      <c r="C593" t="s">
        <v>59</v>
      </c>
      <c r="D593" t="s">
        <v>60</v>
      </c>
      <c r="E593" t="s">
        <v>61</v>
      </c>
      <c r="F593" t="s">
        <v>31</v>
      </c>
      <c r="G593" t="s">
        <v>36</v>
      </c>
      <c r="H593" s="3">
        <v>4.3092000000000006</v>
      </c>
      <c r="I593">
        <v>170</v>
      </c>
      <c r="J593" s="4">
        <v>732.56400000000008</v>
      </c>
    </row>
    <row r="594" spans="1:10" x14ac:dyDescent="0.25">
      <c r="A594" s="1">
        <v>593</v>
      </c>
      <c r="B594" s="2">
        <v>43800</v>
      </c>
      <c r="C594" t="s">
        <v>10</v>
      </c>
      <c r="D594" t="s">
        <v>11</v>
      </c>
      <c r="E594" t="s">
        <v>12</v>
      </c>
      <c r="F594" t="s">
        <v>13</v>
      </c>
      <c r="G594" t="s">
        <v>32</v>
      </c>
      <c r="H594" s="3">
        <v>9.4829000000000008</v>
      </c>
      <c r="I594">
        <v>180</v>
      </c>
      <c r="J594" s="4">
        <v>1706.922</v>
      </c>
    </row>
    <row r="595" spans="1:10" x14ac:dyDescent="0.25">
      <c r="A595" s="1">
        <v>594</v>
      </c>
      <c r="B595" s="2">
        <v>43801</v>
      </c>
      <c r="C595" t="s">
        <v>21</v>
      </c>
      <c r="D595" t="s">
        <v>22</v>
      </c>
      <c r="E595" t="s">
        <v>23</v>
      </c>
      <c r="F595" t="s">
        <v>13</v>
      </c>
      <c r="G595" t="s">
        <v>20</v>
      </c>
      <c r="H595" s="3">
        <v>5.1471</v>
      </c>
      <c r="I595">
        <v>60</v>
      </c>
      <c r="J595" s="4">
        <v>308.82600000000002</v>
      </c>
    </row>
    <row r="596" spans="1:10" x14ac:dyDescent="0.25">
      <c r="A596" s="1">
        <v>595</v>
      </c>
      <c r="B596" s="2">
        <v>43801</v>
      </c>
      <c r="C596" t="s">
        <v>21</v>
      </c>
      <c r="D596" t="s">
        <v>22</v>
      </c>
      <c r="E596" t="s">
        <v>23</v>
      </c>
      <c r="F596" t="s">
        <v>13</v>
      </c>
      <c r="G596" t="s">
        <v>36</v>
      </c>
      <c r="H596" s="3">
        <v>6.3574000000000019</v>
      </c>
      <c r="I596">
        <v>270</v>
      </c>
      <c r="J596" s="4">
        <v>1716.4980000000005</v>
      </c>
    </row>
    <row r="597" spans="1:10" x14ac:dyDescent="0.25">
      <c r="A597" s="1">
        <v>596</v>
      </c>
      <c r="B597" s="2">
        <v>43801</v>
      </c>
      <c r="C597" t="s">
        <v>28</v>
      </c>
      <c r="D597" t="s">
        <v>29</v>
      </c>
      <c r="E597" t="s">
        <v>30</v>
      </c>
      <c r="F597" t="s">
        <v>31</v>
      </c>
      <c r="G597" t="s">
        <v>16</v>
      </c>
      <c r="H597" s="3">
        <v>4.220533333333333</v>
      </c>
      <c r="I597">
        <v>250</v>
      </c>
      <c r="J597" s="4">
        <v>1055.1333333333332</v>
      </c>
    </row>
    <row r="598" spans="1:10" x14ac:dyDescent="0.25">
      <c r="A598" s="1">
        <v>597</v>
      </c>
      <c r="B598" s="2">
        <v>43802</v>
      </c>
      <c r="C598" t="s">
        <v>33</v>
      </c>
      <c r="D598" t="s">
        <v>34</v>
      </c>
      <c r="E598" t="s">
        <v>35</v>
      </c>
      <c r="F598" t="s">
        <v>31</v>
      </c>
      <c r="G598" t="s">
        <v>37</v>
      </c>
      <c r="H598" s="3">
        <v>2.2166666666666668</v>
      </c>
      <c r="I598">
        <v>140</v>
      </c>
      <c r="J598" s="4">
        <v>310.33333333333337</v>
      </c>
    </row>
    <row r="599" spans="1:10" x14ac:dyDescent="0.25">
      <c r="A599" s="1">
        <v>598</v>
      </c>
      <c r="B599" s="2">
        <v>43803</v>
      </c>
      <c r="C599" t="s">
        <v>24</v>
      </c>
      <c r="D599" t="s">
        <v>25</v>
      </c>
      <c r="E599" t="s">
        <v>26</v>
      </c>
      <c r="F599" t="s">
        <v>27</v>
      </c>
      <c r="G599" t="s">
        <v>36</v>
      </c>
      <c r="H599" s="3">
        <v>4.8057333333333334</v>
      </c>
      <c r="I599">
        <v>170</v>
      </c>
      <c r="J599" s="4">
        <v>816.97466666666674</v>
      </c>
    </row>
    <row r="600" spans="1:10" x14ac:dyDescent="0.25">
      <c r="A600" s="1">
        <v>599</v>
      </c>
      <c r="B600" s="2">
        <v>43803</v>
      </c>
      <c r="C600" t="s">
        <v>17</v>
      </c>
      <c r="D600" t="s">
        <v>18</v>
      </c>
      <c r="E600" t="s">
        <v>19</v>
      </c>
      <c r="F600" t="s">
        <v>13</v>
      </c>
      <c r="G600" t="s">
        <v>16</v>
      </c>
      <c r="H600" s="3">
        <v>7.0889000000000006</v>
      </c>
      <c r="I600">
        <v>250</v>
      </c>
      <c r="J600" s="4">
        <v>1772.2250000000001</v>
      </c>
    </row>
    <row r="601" spans="1:10" x14ac:dyDescent="0.25">
      <c r="A601" s="1">
        <v>600</v>
      </c>
      <c r="B601" s="2">
        <v>43804</v>
      </c>
      <c r="C601" t="s">
        <v>10</v>
      </c>
      <c r="D601" t="s">
        <v>11</v>
      </c>
      <c r="E601" t="s">
        <v>12</v>
      </c>
      <c r="F601" t="s">
        <v>13</v>
      </c>
      <c r="G601" t="s">
        <v>36</v>
      </c>
      <c r="H601" s="3">
        <v>6.6234000000000011</v>
      </c>
      <c r="I601">
        <v>270</v>
      </c>
      <c r="J601" s="4">
        <v>1788.3180000000002</v>
      </c>
    </row>
    <row r="602" spans="1:10" x14ac:dyDescent="0.25">
      <c r="A602" s="1">
        <v>601</v>
      </c>
      <c r="B602" s="2">
        <v>43805</v>
      </c>
      <c r="C602" t="s">
        <v>10</v>
      </c>
      <c r="D602" t="s">
        <v>11</v>
      </c>
      <c r="E602" t="s">
        <v>12</v>
      </c>
      <c r="F602" t="s">
        <v>13</v>
      </c>
      <c r="G602" t="s">
        <v>20</v>
      </c>
      <c r="H602" s="3">
        <v>2.0748000000000002</v>
      </c>
      <c r="I602">
        <v>60</v>
      </c>
      <c r="J602" s="4">
        <v>124.48800000000001</v>
      </c>
    </row>
    <row r="603" spans="1:10" x14ac:dyDescent="0.25">
      <c r="A603" s="1">
        <v>602</v>
      </c>
      <c r="B603" s="2">
        <v>43805</v>
      </c>
      <c r="C603" t="s">
        <v>51</v>
      </c>
      <c r="D603" t="s">
        <v>52</v>
      </c>
      <c r="E603" t="s">
        <v>53</v>
      </c>
      <c r="F603" t="s">
        <v>27</v>
      </c>
      <c r="G603" t="s">
        <v>20</v>
      </c>
      <c r="H603" s="3">
        <v>3.5821333333333336</v>
      </c>
      <c r="I603">
        <v>60</v>
      </c>
      <c r="J603" s="4">
        <v>214.92800000000003</v>
      </c>
    </row>
    <row r="604" spans="1:10" x14ac:dyDescent="0.25">
      <c r="A604" s="1">
        <v>603</v>
      </c>
      <c r="B604" s="2">
        <v>43806</v>
      </c>
      <c r="C604" t="s">
        <v>10</v>
      </c>
      <c r="D604" t="s">
        <v>54</v>
      </c>
      <c r="E604" t="s">
        <v>12</v>
      </c>
      <c r="F604" t="s">
        <v>13</v>
      </c>
      <c r="G604" t="s">
        <v>20</v>
      </c>
      <c r="H604" s="3">
        <v>7.4879000000000007</v>
      </c>
      <c r="I604">
        <v>60</v>
      </c>
      <c r="J604" s="4">
        <v>449.27400000000006</v>
      </c>
    </row>
    <row r="605" spans="1:10" x14ac:dyDescent="0.25">
      <c r="A605" s="1">
        <v>604</v>
      </c>
      <c r="B605" s="2">
        <v>43806</v>
      </c>
      <c r="C605" t="s">
        <v>17</v>
      </c>
      <c r="D605" t="s">
        <v>58</v>
      </c>
      <c r="E605" t="s">
        <v>19</v>
      </c>
      <c r="F605" t="s">
        <v>13</v>
      </c>
      <c r="G605" t="s">
        <v>37</v>
      </c>
      <c r="H605" s="3">
        <v>6.8628000000000009</v>
      </c>
      <c r="I605">
        <v>140</v>
      </c>
      <c r="J605" s="4">
        <v>960.79200000000014</v>
      </c>
    </row>
    <row r="606" spans="1:10" x14ac:dyDescent="0.25">
      <c r="A606" s="1">
        <v>605</v>
      </c>
      <c r="B606" s="2">
        <v>43808</v>
      </c>
      <c r="C606" t="s">
        <v>17</v>
      </c>
      <c r="D606" t="s">
        <v>58</v>
      </c>
      <c r="E606" t="s">
        <v>19</v>
      </c>
      <c r="F606" t="s">
        <v>13</v>
      </c>
      <c r="G606" t="s">
        <v>37</v>
      </c>
      <c r="H606" s="3">
        <v>0.78469999999999995</v>
      </c>
      <c r="I606">
        <v>140</v>
      </c>
      <c r="J606" s="4">
        <v>109.85799999999999</v>
      </c>
    </row>
    <row r="607" spans="1:10" x14ac:dyDescent="0.25">
      <c r="A607" s="1">
        <v>606</v>
      </c>
      <c r="B607" s="2">
        <v>43809</v>
      </c>
      <c r="C607" t="s">
        <v>51</v>
      </c>
      <c r="D607" t="s">
        <v>57</v>
      </c>
      <c r="E607" t="s">
        <v>53</v>
      </c>
      <c r="F607" t="s">
        <v>27</v>
      </c>
      <c r="G607" t="s">
        <v>20</v>
      </c>
      <c r="H607" s="3">
        <v>3.2984000000000004</v>
      </c>
      <c r="I607">
        <v>60</v>
      </c>
      <c r="J607" s="4">
        <v>197.90400000000002</v>
      </c>
    </row>
    <row r="608" spans="1:10" x14ac:dyDescent="0.25">
      <c r="A608" s="1">
        <v>607</v>
      </c>
      <c r="B608" s="2">
        <v>43812</v>
      </c>
      <c r="C608" t="s">
        <v>10</v>
      </c>
      <c r="D608" t="s">
        <v>11</v>
      </c>
      <c r="E608" t="s">
        <v>12</v>
      </c>
      <c r="F608" t="s">
        <v>13</v>
      </c>
      <c r="G608" t="s">
        <v>36</v>
      </c>
      <c r="H608" s="3">
        <v>7.5011999999999999</v>
      </c>
      <c r="I608">
        <v>170</v>
      </c>
      <c r="J608" s="4">
        <v>1275.204</v>
      </c>
    </row>
    <row r="609" spans="1:10" x14ac:dyDescent="0.25">
      <c r="A609" s="1">
        <v>608</v>
      </c>
      <c r="B609" s="2">
        <v>43813</v>
      </c>
      <c r="C609" t="s">
        <v>38</v>
      </c>
      <c r="D609" t="s">
        <v>39</v>
      </c>
      <c r="E609" t="s">
        <v>40</v>
      </c>
      <c r="F609" t="s">
        <v>31</v>
      </c>
      <c r="G609" t="s">
        <v>37</v>
      </c>
      <c r="H609" s="3">
        <v>2.3673999999999999</v>
      </c>
      <c r="I609">
        <v>140</v>
      </c>
      <c r="J609" s="4">
        <v>331.43599999999998</v>
      </c>
    </row>
    <row r="610" spans="1:10" x14ac:dyDescent="0.25">
      <c r="A610" s="1">
        <v>609</v>
      </c>
      <c r="B610" s="2">
        <v>43813</v>
      </c>
      <c r="C610" t="s">
        <v>51</v>
      </c>
      <c r="D610" t="s">
        <v>52</v>
      </c>
      <c r="E610" t="s">
        <v>53</v>
      </c>
      <c r="F610" t="s">
        <v>27</v>
      </c>
      <c r="G610" t="s">
        <v>16</v>
      </c>
      <c r="H610" s="3">
        <v>4.8589333333333338</v>
      </c>
      <c r="I610">
        <v>250</v>
      </c>
      <c r="J610" s="4">
        <v>1214.7333333333333</v>
      </c>
    </row>
    <row r="611" spans="1:10" x14ac:dyDescent="0.25">
      <c r="A611" s="1">
        <v>610</v>
      </c>
      <c r="B611" s="2">
        <v>43813</v>
      </c>
      <c r="C611" t="s">
        <v>17</v>
      </c>
      <c r="D611" t="s">
        <v>18</v>
      </c>
      <c r="E611" t="s">
        <v>19</v>
      </c>
      <c r="F611" t="s">
        <v>13</v>
      </c>
      <c r="G611" t="s">
        <v>32</v>
      </c>
      <c r="H611" s="3">
        <v>1.6492</v>
      </c>
      <c r="I611">
        <v>180</v>
      </c>
      <c r="J611" s="4">
        <v>296.85599999999999</v>
      </c>
    </row>
    <row r="612" spans="1:10" x14ac:dyDescent="0.25">
      <c r="A612" s="1">
        <v>611</v>
      </c>
      <c r="B612" s="2">
        <v>43814</v>
      </c>
      <c r="C612" t="s">
        <v>59</v>
      </c>
      <c r="D612" t="s">
        <v>60</v>
      </c>
      <c r="E612" t="s">
        <v>61</v>
      </c>
      <c r="F612" t="s">
        <v>31</v>
      </c>
      <c r="G612" t="s">
        <v>14</v>
      </c>
      <c r="H612" s="3">
        <v>4.8411999999999997</v>
      </c>
      <c r="I612">
        <v>270</v>
      </c>
      <c r="J612" s="4">
        <v>1307.124</v>
      </c>
    </row>
    <row r="613" spans="1:10" x14ac:dyDescent="0.25">
      <c r="A613" s="1">
        <v>612</v>
      </c>
      <c r="B613" s="2">
        <v>43814</v>
      </c>
      <c r="C613" t="s">
        <v>46</v>
      </c>
      <c r="D613" t="s">
        <v>56</v>
      </c>
      <c r="E613" t="s">
        <v>48</v>
      </c>
      <c r="F613" t="s">
        <v>27</v>
      </c>
      <c r="G613" t="s">
        <v>20</v>
      </c>
      <c r="H613" s="3">
        <v>5.0185333333333331</v>
      </c>
      <c r="I613">
        <v>60</v>
      </c>
      <c r="J613" s="4">
        <v>301.11199999999997</v>
      </c>
    </row>
    <row r="614" spans="1:10" x14ac:dyDescent="0.25">
      <c r="A614" s="1">
        <v>613</v>
      </c>
      <c r="B614" s="2">
        <v>43814</v>
      </c>
      <c r="C614" t="s">
        <v>21</v>
      </c>
      <c r="D614" t="s">
        <v>22</v>
      </c>
      <c r="E614" t="s">
        <v>23</v>
      </c>
      <c r="F614" t="s">
        <v>13</v>
      </c>
      <c r="G614" t="s">
        <v>36</v>
      </c>
      <c r="H614" s="3">
        <v>1.3034000000000001</v>
      </c>
      <c r="I614">
        <v>170</v>
      </c>
      <c r="J614" s="4">
        <v>221.57800000000003</v>
      </c>
    </row>
    <row r="615" spans="1:10" x14ac:dyDescent="0.25">
      <c r="A615" s="1">
        <v>614</v>
      </c>
      <c r="B615" s="2">
        <v>43815</v>
      </c>
      <c r="C615" t="s">
        <v>28</v>
      </c>
      <c r="D615" t="s">
        <v>29</v>
      </c>
      <c r="E615" t="s">
        <v>30</v>
      </c>
      <c r="F615" t="s">
        <v>31</v>
      </c>
      <c r="G615" t="s">
        <v>37</v>
      </c>
      <c r="H615" s="3">
        <v>4.7081999999999997</v>
      </c>
      <c r="I615">
        <v>140</v>
      </c>
      <c r="J615" s="4">
        <v>659.14799999999991</v>
      </c>
    </row>
    <row r="616" spans="1:10" x14ac:dyDescent="0.25">
      <c r="A616" s="1">
        <v>615</v>
      </c>
      <c r="B616" s="2">
        <v>43816</v>
      </c>
      <c r="C616" t="s">
        <v>24</v>
      </c>
      <c r="D616" t="s">
        <v>25</v>
      </c>
      <c r="E616" t="s">
        <v>26</v>
      </c>
      <c r="F616" t="s">
        <v>27</v>
      </c>
      <c r="G616" t="s">
        <v>36</v>
      </c>
      <c r="H616" s="3">
        <v>2.4738000000000002</v>
      </c>
      <c r="I616">
        <v>170</v>
      </c>
      <c r="J616" s="4">
        <v>420.54600000000005</v>
      </c>
    </row>
    <row r="617" spans="1:10" x14ac:dyDescent="0.25">
      <c r="A617" s="1">
        <v>616</v>
      </c>
      <c r="B617" s="2">
        <v>43816</v>
      </c>
      <c r="C617" t="s">
        <v>46</v>
      </c>
      <c r="D617" t="s">
        <v>47</v>
      </c>
      <c r="E617" t="s">
        <v>48</v>
      </c>
      <c r="F617" t="s">
        <v>27</v>
      </c>
      <c r="G617" t="s">
        <v>20</v>
      </c>
      <c r="H617" s="3">
        <v>6.2953333333333328</v>
      </c>
      <c r="I617">
        <v>60</v>
      </c>
      <c r="J617" s="4">
        <v>377.71999999999997</v>
      </c>
    </row>
    <row r="618" spans="1:10" x14ac:dyDescent="0.25">
      <c r="A618" s="1">
        <v>617</v>
      </c>
      <c r="B618" s="2">
        <v>43816</v>
      </c>
      <c r="C618" t="s">
        <v>59</v>
      </c>
      <c r="D618" t="s">
        <v>60</v>
      </c>
      <c r="E618" t="s">
        <v>61</v>
      </c>
      <c r="F618" t="s">
        <v>31</v>
      </c>
      <c r="G618" t="s">
        <v>49</v>
      </c>
      <c r="H618" s="3">
        <v>3.9368000000000003</v>
      </c>
      <c r="I618">
        <v>370</v>
      </c>
      <c r="J618" s="4">
        <v>1456.6160000000002</v>
      </c>
    </row>
    <row r="619" spans="1:10" x14ac:dyDescent="0.25">
      <c r="A619" s="1">
        <v>618</v>
      </c>
      <c r="B619" s="2">
        <v>43817</v>
      </c>
      <c r="C619" t="s">
        <v>17</v>
      </c>
      <c r="D619" t="s">
        <v>18</v>
      </c>
      <c r="E619" t="s">
        <v>19</v>
      </c>
      <c r="F619" t="s">
        <v>13</v>
      </c>
      <c r="G619" t="s">
        <v>55</v>
      </c>
      <c r="H619" s="3">
        <v>5.9450999999999992</v>
      </c>
      <c r="I619">
        <v>350</v>
      </c>
      <c r="J619" s="4">
        <v>2080.7849999999999</v>
      </c>
    </row>
    <row r="620" spans="1:10" x14ac:dyDescent="0.25">
      <c r="A620" s="1">
        <v>619</v>
      </c>
      <c r="B620" s="2">
        <v>43818</v>
      </c>
      <c r="C620" t="s">
        <v>38</v>
      </c>
      <c r="D620" t="s">
        <v>39</v>
      </c>
      <c r="E620" t="s">
        <v>40</v>
      </c>
      <c r="F620" t="s">
        <v>31</v>
      </c>
      <c r="G620" t="s">
        <v>37</v>
      </c>
      <c r="H620" s="3">
        <v>1.0906</v>
      </c>
      <c r="I620">
        <v>140</v>
      </c>
      <c r="J620" s="4">
        <v>152.684</v>
      </c>
    </row>
    <row r="621" spans="1:10" x14ac:dyDescent="0.25">
      <c r="A621" s="1">
        <v>620</v>
      </c>
      <c r="B621" s="2">
        <v>43819</v>
      </c>
      <c r="C621" t="s">
        <v>59</v>
      </c>
      <c r="D621" t="s">
        <v>60</v>
      </c>
      <c r="E621" t="s">
        <v>61</v>
      </c>
      <c r="F621" t="s">
        <v>31</v>
      </c>
      <c r="G621" t="s">
        <v>20</v>
      </c>
      <c r="H621" s="3">
        <v>4.0520666666666676</v>
      </c>
      <c r="I621">
        <v>60</v>
      </c>
      <c r="J621" s="4">
        <v>243.12400000000005</v>
      </c>
    </row>
    <row r="622" spans="1:10" x14ac:dyDescent="0.25">
      <c r="A622" s="1">
        <v>621</v>
      </c>
      <c r="B622" s="2">
        <v>43819</v>
      </c>
      <c r="C622" t="s">
        <v>10</v>
      </c>
      <c r="D622" t="s">
        <v>11</v>
      </c>
      <c r="E622" t="s">
        <v>12</v>
      </c>
      <c r="F622" t="s">
        <v>13</v>
      </c>
      <c r="G622" t="s">
        <v>32</v>
      </c>
      <c r="H622" s="3">
        <v>6.4771000000000001</v>
      </c>
      <c r="I622">
        <v>180</v>
      </c>
      <c r="J622" s="4">
        <v>1165.8779999999999</v>
      </c>
    </row>
    <row r="623" spans="1:10" x14ac:dyDescent="0.25">
      <c r="A623" s="1">
        <v>622</v>
      </c>
      <c r="B623" s="2">
        <v>43820</v>
      </c>
      <c r="C623" t="s">
        <v>10</v>
      </c>
      <c r="D623" t="s">
        <v>11</v>
      </c>
      <c r="E623" t="s">
        <v>12</v>
      </c>
      <c r="F623" t="s">
        <v>13</v>
      </c>
      <c r="G623" t="s">
        <v>37</v>
      </c>
      <c r="H623" s="3">
        <v>2.7796999999999996</v>
      </c>
      <c r="I623">
        <v>140</v>
      </c>
      <c r="J623" s="4">
        <v>389.15799999999996</v>
      </c>
    </row>
    <row r="624" spans="1:10" x14ac:dyDescent="0.25">
      <c r="A624" s="1">
        <v>623</v>
      </c>
      <c r="B624" s="2">
        <v>43820</v>
      </c>
      <c r="C624" t="s">
        <v>28</v>
      </c>
      <c r="D624" t="s">
        <v>29</v>
      </c>
      <c r="E624" t="s">
        <v>30</v>
      </c>
      <c r="F624" t="s">
        <v>31</v>
      </c>
      <c r="G624" t="s">
        <v>41</v>
      </c>
      <c r="H624" s="3">
        <v>6.3485333333333331</v>
      </c>
      <c r="I624">
        <v>270</v>
      </c>
      <c r="J624" s="4">
        <v>1714.104</v>
      </c>
    </row>
    <row r="625" spans="1:10" x14ac:dyDescent="0.25">
      <c r="A625" s="1">
        <v>624</v>
      </c>
      <c r="B625" s="2">
        <v>43821</v>
      </c>
      <c r="C625" t="s">
        <v>24</v>
      </c>
      <c r="D625" t="s">
        <v>25</v>
      </c>
      <c r="E625" t="s">
        <v>26</v>
      </c>
      <c r="F625" t="s">
        <v>27</v>
      </c>
      <c r="G625" t="s">
        <v>41</v>
      </c>
      <c r="H625" s="3">
        <v>5.0274000000000001</v>
      </c>
      <c r="I625">
        <v>270</v>
      </c>
      <c r="J625" s="4">
        <v>1357.3980000000001</v>
      </c>
    </row>
    <row r="626" spans="1:10" x14ac:dyDescent="0.25">
      <c r="A626" s="1">
        <v>625</v>
      </c>
      <c r="B626" s="2">
        <v>43821</v>
      </c>
      <c r="C626" t="s">
        <v>10</v>
      </c>
      <c r="D626" t="s">
        <v>15</v>
      </c>
      <c r="E626" t="s">
        <v>12</v>
      </c>
      <c r="F626" t="s">
        <v>13</v>
      </c>
      <c r="G626" t="s">
        <v>16</v>
      </c>
      <c r="H626" s="3">
        <v>7.5544000000000011</v>
      </c>
      <c r="I626">
        <v>250</v>
      </c>
      <c r="J626" s="4">
        <v>1888.6000000000004</v>
      </c>
    </row>
    <row r="627" spans="1:10" x14ac:dyDescent="0.25">
      <c r="A627" s="1">
        <v>626</v>
      </c>
      <c r="B627" s="2">
        <v>43822</v>
      </c>
      <c r="C627" t="s">
        <v>28</v>
      </c>
      <c r="D627" t="s">
        <v>29</v>
      </c>
      <c r="E627" t="s">
        <v>30</v>
      </c>
      <c r="F627" t="s">
        <v>31</v>
      </c>
      <c r="G627" t="s">
        <v>14</v>
      </c>
      <c r="H627" s="3">
        <v>0.71820000000000006</v>
      </c>
      <c r="I627">
        <v>270</v>
      </c>
      <c r="J627" s="4">
        <v>193.91400000000002</v>
      </c>
    </row>
    <row r="628" spans="1:10" x14ac:dyDescent="0.25">
      <c r="A628" s="1">
        <v>627</v>
      </c>
      <c r="B628" s="2">
        <v>43823</v>
      </c>
      <c r="C628" t="s">
        <v>51</v>
      </c>
      <c r="D628" t="s">
        <v>57</v>
      </c>
      <c r="E628" t="s">
        <v>53</v>
      </c>
      <c r="F628" t="s">
        <v>27</v>
      </c>
      <c r="G628" t="s">
        <v>49</v>
      </c>
      <c r="H628" s="3">
        <v>5.2224666666666657</v>
      </c>
      <c r="I628">
        <v>370</v>
      </c>
      <c r="J628" s="4">
        <v>1932.3126666666662</v>
      </c>
    </row>
    <row r="629" spans="1:10" x14ac:dyDescent="0.25">
      <c r="A629" s="1">
        <v>628</v>
      </c>
      <c r="B629" s="2">
        <v>43823</v>
      </c>
      <c r="C629" t="s">
        <v>51</v>
      </c>
      <c r="D629" t="s">
        <v>57</v>
      </c>
      <c r="E629" t="s">
        <v>53</v>
      </c>
      <c r="F629" t="s">
        <v>27</v>
      </c>
      <c r="G629" t="s">
        <v>37</v>
      </c>
      <c r="H629" s="3">
        <v>3.9722666666666675</v>
      </c>
      <c r="I629">
        <v>140</v>
      </c>
      <c r="J629" s="4">
        <v>556.11733333333348</v>
      </c>
    </row>
    <row r="630" spans="1:10" x14ac:dyDescent="0.25">
      <c r="A630" s="1">
        <v>629</v>
      </c>
      <c r="B630" s="2">
        <v>43823</v>
      </c>
      <c r="C630" t="s">
        <v>21</v>
      </c>
      <c r="D630" t="s">
        <v>22</v>
      </c>
      <c r="E630" t="s">
        <v>23</v>
      </c>
      <c r="F630" t="s">
        <v>13</v>
      </c>
      <c r="G630" t="s">
        <v>14</v>
      </c>
      <c r="H630" s="3">
        <v>9.8021000000000011</v>
      </c>
      <c r="I630">
        <v>270</v>
      </c>
      <c r="J630" s="4">
        <v>2646.5670000000005</v>
      </c>
    </row>
    <row r="631" spans="1:10" x14ac:dyDescent="0.25">
      <c r="A631" s="1">
        <v>630</v>
      </c>
      <c r="B631" s="2">
        <v>43824</v>
      </c>
      <c r="C631" t="s">
        <v>24</v>
      </c>
      <c r="D631" t="s">
        <v>25</v>
      </c>
      <c r="E631" t="s">
        <v>26</v>
      </c>
      <c r="F631" t="s">
        <v>27</v>
      </c>
      <c r="G631" t="s">
        <v>36</v>
      </c>
      <c r="H631" s="3">
        <v>1.8886000000000003</v>
      </c>
      <c r="I631">
        <v>170</v>
      </c>
      <c r="J631" s="4">
        <v>321.06200000000007</v>
      </c>
    </row>
    <row r="632" spans="1:10" x14ac:dyDescent="0.25">
      <c r="A632" s="1">
        <v>631</v>
      </c>
      <c r="B632" s="2">
        <v>43824</v>
      </c>
      <c r="C632" t="s">
        <v>42</v>
      </c>
      <c r="D632" t="s">
        <v>43</v>
      </c>
      <c r="E632" t="s">
        <v>44</v>
      </c>
      <c r="F632" t="s">
        <v>45</v>
      </c>
      <c r="G632" t="s">
        <v>32</v>
      </c>
      <c r="H632" s="3">
        <v>8.5253000000000014</v>
      </c>
      <c r="I632">
        <v>180</v>
      </c>
      <c r="J632" s="4">
        <v>1534.5540000000003</v>
      </c>
    </row>
    <row r="633" spans="1:10" x14ac:dyDescent="0.25">
      <c r="A633" s="1">
        <v>632</v>
      </c>
      <c r="B633" s="2">
        <v>43825</v>
      </c>
      <c r="C633" t="s">
        <v>28</v>
      </c>
      <c r="D633" t="s">
        <v>29</v>
      </c>
      <c r="E633" t="s">
        <v>30</v>
      </c>
      <c r="F633" t="s">
        <v>31</v>
      </c>
      <c r="G633" t="s">
        <v>32</v>
      </c>
      <c r="H633" s="3">
        <v>2.3408000000000002</v>
      </c>
      <c r="I633">
        <v>180</v>
      </c>
      <c r="J633" s="4">
        <v>421.34400000000005</v>
      </c>
    </row>
    <row r="634" spans="1:10" x14ac:dyDescent="0.25">
      <c r="A634" s="1">
        <v>633</v>
      </c>
      <c r="B634" s="2">
        <v>43826</v>
      </c>
      <c r="C634" t="s">
        <v>24</v>
      </c>
      <c r="D634" t="s">
        <v>25</v>
      </c>
      <c r="E634" t="s">
        <v>26</v>
      </c>
      <c r="F634" t="s">
        <v>27</v>
      </c>
      <c r="G634" t="s">
        <v>49</v>
      </c>
      <c r="H634" s="3">
        <v>3.9545333333333335</v>
      </c>
      <c r="I634">
        <v>370</v>
      </c>
      <c r="J634" s="4">
        <v>1463.1773333333333</v>
      </c>
    </row>
    <row r="635" spans="1:10" x14ac:dyDescent="0.25">
      <c r="A635" s="1">
        <v>634</v>
      </c>
      <c r="B635" s="2">
        <v>43827</v>
      </c>
      <c r="C635" t="s">
        <v>51</v>
      </c>
      <c r="D635" t="s">
        <v>57</v>
      </c>
      <c r="E635" t="s">
        <v>53</v>
      </c>
      <c r="F635" t="s">
        <v>27</v>
      </c>
      <c r="G635" t="s">
        <v>14</v>
      </c>
      <c r="H635" s="3">
        <v>4.5397333333333334</v>
      </c>
      <c r="I635">
        <v>270</v>
      </c>
      <c r="J635" s="4">
        <v>1225.7280000000001</v>
      </c>
    </row>
    <row r="636" spans="1:10" x14ac:dyDescent="0.25">
      <c r="A636" s="1">
        <v>635</v>
      </c>
      <c r="B636" s="2">
        <v>43827</v>
      </c>
      <c r="C636" t="s">
        <v>17</v>
      </c>
      <c r="D636" t="s">
        <v>58</v>
      </c>
      <c r="E636" t="s">
        <v>19</v>
      </c>
      <c r="F636" t="s">
        <v>13</v>
      </c>
      <c r="G636" t="s">
        <v>16</v>
      </c>
      <c r="H636" s="3">
        <v>6.2377000000000011</v>
      </c>
      <c r="I636">
        <v>250</v>
      </c>
      <c r="J636" s="4">
        <v>1559.4250000000002</v>
      </c>
    </row>
    <row r="637" spans="1:10" x14ac:dyDescent="0.25">
      <c r="A637" s="1">
        <v>636</v>
      </c>
      <c r="B637" s="2">
        <v>43828</v>
      </c>
      <c r="C637" t="s">
        <v>51</v>
      </c>
      <c r="D637" t="s">
        <v>52</v>
      </c>
      <c r="E637" t="s">
        <v>53</v>
      </c>
      <c r="F637" t="s">
        <v>27</v>
      </c>
      <c r="G637" t="s">
        <v>14</v>
      </c>
      <c r="H637" s="3">
        <v>2.3142</v>
      </c>
      <c r="I637">
        <v>270</v>
      </c>
      <c r="J637" s="4">
        <v>624.83400000000006</v>
      </c>
    </row>
    <row r="638" spans="1:10" x14ac:dyDescent="0.25">
      <c r="A638" s="1">
        <v>637</v>
      </c>
      <c r="B638" s="2">
        <v>43829</v>
      </c>
      <c r="C638" t="s">
        <v>46</v>
      </c>
      <c r="D638" t="s">
        <v>47</v>
      </c>
      <c r="E638" t="s">
        <v>48</v>
      </c>
      <c r="F638" t="s">
        <v>27</v>
      </c>
      <c r="G638" t="s">
        <v>36</v>
      </c>
      <c r="H638" s="3">
        <v>2.14</v>
      </c>
      <c r="I638">
        <v>170</v>
      </c>
      <c r="J638" s="4">
        <v>363.8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BE92-6253-49FE-8EBE-7D3BC5213C58}">
  <dimension ref="A3:B8"/>
  <sheetViews>
    <sheetView workbookViewId="0">
      <selection activeCell="G30" sqref="G30"/>
    </sheetView>
  </sheetViews>
  <sheetFormatPr baseColWidth="10" defaultRowHeight="15" x14ac:dyDescent="0.25"/>
  <cols>
    <col min="1" max="1" width="16" bestFit="1" customWidth="1"/>
    <col min="2" max="2" width="19.140625" bestFit="1" customWidth="1"/>
  </cols>
  <sheetData>
    <row r="3" spans="1:2" x14ac:dyDescent="0.25">
      <c r="A3" s="5" t="s">
        <v>83</v>
      </c>
      <c r="B3" t="s">
        <v>81</v>
      </c>
    </row>
    <row r="4" spans="1:2" x14ac:dyDescent="0.25">
      <c r="A4" s="6" t="s">
        <v>27</v>
      </c>
      <c r="B4" s="7">
        <v>124354.2266666667</v>
      </c>
    </row>
    <row r="5" spans="1:2" x14ac:dyDescent="0.25">
      <c r="A5" s="6" t="s">
        <v>45</v>
      </c>
      <c r="B5" s="7">
        <v>15542.113000000001</v>
      </c>
    </row>
    <row r="6" spans="1:2" x14ac:dyDescent="0.25">
      <c r="A6" s="6" t="s">
        <v>31</v>
      </c>
      <c r="B6" s="7">
        <v>83213.483333333323</v>
      </c>
    </row>
    <row r="7" spans="1:2" x14ac:dyDescent="0.25">
      <c r="A7" s="6" t="s">
        <v>13</v>
      </c>
      <c r="B7" s="7">
        <v>145456.05700000003</v>
      </c>
    </row>
    <row r="8" spans="1:2" x14ac:dyDescent="0.25">
      <c r="A8" s="6" t="s">
        <v>66</v>
      </c>
      <c r="B8" s="7">
        <v>368565.88000000006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3E61-AD75-46A3-B453-44D46AA2E78D}">
  <dimension ref="A3:B13"/>
  <sheetViews>
    <sheetView workbookViewId="0">
      <selection activeCell="AB22" sqref="AB22"/>
    </sheetView>
  </sheetViews>
  <sheetFormatPr baseColWidth="10" defaultRowHeight="15" x14ac:dyDescent="0.25"/>
  <cols>
    <col min="1" max="1" width="12.5703125" bestFit="1" customWidth="1"/>
    <col min="2" max="2" width="19.140625" bestFit="1" customWidth="1"/>
  </cols>
  <sheetData>
    <row r="3" spans="1:2" x14ac:dyDescent="0.25">
      <c r="A3" s="5" t="s">
        <v>6</v>
      </c>
      <c r="B3" t="s">
        <v>81</v>
      </c>
    </row>
    <row r="4" spans="1:2" x14ac:dyDescent="0.25">
      <c r="A4" s="6" t="s">
        <v>14</v>
      </c>
      <c r="B4" s="7">
        <v>50340.537000000011</v>
      </c>
    </row>
    <row r="5" spans="1:2" x14ac:dyDescent="0.25">
      <c r="A5" s="6" t="s">
        <v>49</v>
      </c>
      <c r="B5" s="7">
        <v>54961.563666666676</v>
      </c>
    </row>
    <row r="6" spans="1:2" x14ac:dyDescent="0.25">
      <c r="A6" s="6" t="s">
        <v>32</v>
      </c>
      <c r="B6" s="7">
        <v>63390.719999999994</v>
      </c>
    </row>
    <row r="7" spans="1:2" x14ac:dyDescent="0.25">
      <c r="A7" s="6" t="s">
        <v>36</v>
      </c>
      <c r="B7" s="7">
        <v>39012.196333333341</v>
      </c>
    </row>
    <row r="8" spans="1:2" x14ac:dyDescent="0.25">
      <c r="A8" s="6" t="s">
        <v>41</v>
      </c>
      <c r="B8" s="7">
        <v>19886.580000000002</v>
      </c>
    </row>
    <row r="9" spans="1:2" x14ac:dyDescent="0.25">
      <c r="A9" s="6" t="s">
        <v>20</v>
      </c>
      <c r="B9" s="7">
        <v>19842.033999999996</v>
      </c>
    </row>
    <row r="10" spans="1:2" x14ac:dyDescent="0.25">
      <c r="A10" s="6" t="s">
        <v>16</v>
      </c>
      <c r="B10" s="7">
        <v>52213.408333333333</v>
      </c>
    </row>
    <row r="11" spans="1:2" x14ac:dyDescent="0.25">
      <c r="A11" s="6" t="s">
        <v>55</v>
      </c>
      <c r="B11" s="7">
        <v>35317.006666666668</v>
      </c>
    </row>
    <row r="12" spans="1:2" x14ac:dyDescent="0.25">
      <c r="A12" s="6" t="s">
        <v>37</v>
      </c>
      <c r="B12" s="7">
        <v>33601.834000000003</v>
      </c>
    </row>
    <row r="13" spans="1:2" x14ac:dyDescent="0.25">
      <c r="A13" s="6" t="s">
        <v>66</v>
      </c>
      <c r="B13" s="7">
        <v>368565.88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D4AF-1138-4CFB-BE77-A8AC8CD20254}">
  <dimension ref="A3:B16"/>
  <sheetViews>
    <sheetView topLeftCell="A7" workbookViewId="0">
      <selection activeCell="A4" sqref="A4"/>
    </sheetView>
  </sheetViews>
  <sheetFormatPr baseColWidth="10" defaultRowHeight="15" x14ac:dyDescent="0.25"/>
  <cols>
    <col min="1" max="1" width="12.5703125" bestFit="1" customWidth="1"/>
    <col min="2" max="2" width="21" bestFit="1" customWidth="1"/>
    <col min="3" max="3" width="25" bestFit="1" customWidth="1"/>
  </cols>
  <sheetData>
    <row r="3" spans="1:2" x14ac:dyDescent="0.25">
      <c r="A3" s="5" t="s">
        <v>82</v>
      </c>
      <c r="B3" t="s">
        <v>79</v>
      </c>
    </row>
    <row r="4" spans="1:2" x14ac:dyDescent="0.25">
      <c r="A4" s="6" t="s">
        <v>67</v>
      </c>
      <c r="B4" s="9">
        <v>160.0733333333333</v>
      </c>
    </row>
    <row r="5" spans="1:2" x14ac:dyDescent="0.25">
      <c r="A5" s="6" t="s">
        <v>68</v>
      </c>
      <c r="B5" s="9">
        <v>142.28666666666672</v>
      </c>
    </row>
    <row r="6" spans="1:2" x14ac:dyDescent="0.25">
      <c r="A6" s="6" t="s">
        <v>69</v>
      </c>
      <c r="B6" s="9">
        <v>147.49</v>
      </c>
    </row>
    <row r="7" spans="1:2" x14ac:dyDescent="0.25">
      <c r="A7" s="6" t="s">
        <v>70</v>
      </c>
      <c r="B7" s="9">
        <v>85.246666666666684</v>
      </c>
    </row>
    <row r="8" spans="1:2" x14ac:dyDescent="0.25">
      <c r="A8" s="6" t="s">
        <v>71</v>
      </c>
      <c r="B8" s="9">
        <v>66.116666666666688</v>
      </c>
    </row>
    <row r="9" spans="1:2" x14ac:dyDescent="0.25">
      <c r="A9" s="6" t="s">
        <v>72</v>
      </c>
      <c r="B9" s="9">
        <v>47.684999999999988</v>
      </c>
    </row>
    <row r="10" spans="1:2" x14ac:dyDescent="0.25">
      <c r="A10" s="6" t="s">
        <v>73</v>
      </c>
      <c r="B10" s="9">
        <v>185.37333333333331</v>
      </c>
    </row>
    <row r="11" spans="1:2" x14ac:dyDescent="0.25">
      <c r="A11" s="6" t="s">
        <v>74</v>
      </c>
      <c r="B11" s="9">
        <v>220.43999999999991</v>
      </c>
    </row>
    <row r="12" spans="1:2" x14ac:dyDescent="0.25">
      <c r="A12" s="6" t="s">
        <v>75</v>
      </c>
      <c r="B12" s="9">
        <v>209.44</v>
      </c>
    </row>
    <row r="13" spans="1:2" x14ac:dyDescent="0.25">
      <c r="A13" s="6" t="s">
        <v>76</v>
      </c>
      <c r="B13" s="9">
        <v>176.45093333333338</v>
      </c>
    </row>
    <row r="14" spans="1:2" x14ac:dyDescent="0.25">
      <c r="A14" s="6" t="s">
        <v>77</v>
      </c>
      <c r="B14" s="9">
        <v>200.07633333333331</v>
      </c>
    </row>
    <row r="15" spans="1:2" x14ac:dyDescent="0.25">
      <c r="A15" s="6" t="s">
        <v>78</v>
      </c>
      <c r="B15" s="9">
        <v>216.70003333333332</v>
      </c>
    </row>
    <row r="16" spans="1:2" x14ac:dyDescent="0.25">
      <c r="A16" s="6" t="s">
        <v>66</v>
      </c>
      <c r="B16" s="9">
        <v>1857.3789666666664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3CF1-2CC6-4638-A2B5-814CF5E7133D}">
  <dimension ref="A1:B7"/>
  <sheetViews>
    <sheetView workbookViewId="0">
      <selection activeCell="E27" sqref="E27"/>
    </sheetView>
  </sheetViews>
  <sheetFormatPr baseColWidth="10" defaultRowHeight="15" x14ac:dyDescent="0.25"/>
  <cols>
    <col min="1" max="1" width="17.5703125" bestFit="1" customWidth="1"/>
    <col min="2" max="2" width="19.140625" bestFit="1" customWidth="1"/>
    <col min="5" max="5" width="17.5703125" bestFit="1" customWidth="1"/>
    <col min="6" max="6" width="23" bestFit="1" customWidth="1"/>
  </cols>
  <sheetData>
    <row r="1" spans="1:2" x14ac:dyDescent="0.25">
      <c r="A1" s="5" t="s">
        <v>65</v>
      </c>
      <c r="B1" t="s">
        <v>81</v>
      </c>
    </row>
    <row r="2" spans="1:2" x14ac:dyDescent="0.25">
      <c r="A2" s="6" t="s">
        <v>17</v>
      </c>
      <c r="B2" s="7">
        <v>40670.71100000001</v>
      </c>
    </row>
    <row r="3" spans="1:2" x14ac:dyDescent="0.25">
      <c r="A3" s="6" t="s">
        <v>46</v>
      </c>
      <c r="B3" s="7">
        <v>46247.844000000005</v>
      </c>
    </row>
    <row r="4" spans="1:2" x14ac:dyDescent="0.25">
      <c r="A4" s="6" t="s">
        <v>28</v>
      </c>
      <c r="B4" s="7">
        <v>42884.356666666652</v>
      </c>
    </row>
    <row r="5" spans="1:2" x14ac:dyDescent="0.25">
      <c r="A5" s="6" t="s">
        <v>10</v>
      </c>
      <c r="B5" s="7">
        <v>72756.563999999998</v>
      </c>
    </row>
    <row r="6" spans="1:2" x14ac:dyDescent="0.25">
      <c r="A6" s="6" t="s">
        <v>51</v>
      </c>
      <c r="B6" s="7">
        <v>40847.748</v>
      </c>
    </row>
    <row r="7" spans="1:2" x14ac:dyDescent="0.25">
      <c r="A7" s="6" t="s">
        <v>66</v>
      </c>
      <c r="B7" s="7">
        <v>243407.22366666669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5FFF-BCB2-49CA-AA62-CD54C7A1F713}">
  <dimension ref="A3:B9"/>
  <sheetViews>
    <sheetView topLeftCell="B1" workbookViewId="0">
      <selection activeCell="D32" sqref="D32"/>
    </sheetView>
  </sheetViews>
  <sheetFormatPr baseColWidth="10" defaultRowHeight="15" x14ac:dyDescent="0.25"/>
  <cols>
    <col min="1" max="1" width="15.28515625" bestFit="1" customWidth="1"/>
    <col min="2" max="2" width="19.140625" bestFit="1" customWidth="1"/>
    <col min="3" max="3" width="21" bestFit="1" customWidth="1"/>
    <col min="4" max="18" width="28" bestFit="1" customWidth="1"/>
    <col min="19" max="19" width="12.5703125" bestFit="1" customWidth="1"/>
  </cols>
  <sheetData>
    <row r="3" spans="1:2" x14ac:dyDescent="0.25">
      <c r="A3" s="5" t="s">
        <v>80</v>
      </c>
      <c r="B3" t="s">
        <v>81</v>
      </c>
    </row>
    <row r="4" spans="1:2" x14ac:dyDescent="0.25">
      <c r="A4" s="6" t="s">
        <v>60</v>
      </c>
      <c r="B4" s="7">
        <v>25490.865999999995</v>
      </c>
    </row>
    <row r="5" spans="1:2" x14ac:dyDescent="0.25">
      <c r="A5" s="6" t="s">
        <v>29</v>
      </c>
      <c r="B5" s="7">
        <v>42884.356666666652</v>
      </c>
    </row>
    <row r="6" spans="1:2" x14ac:dyDescent="0.25">
      <c r="A6" s="6" t="s">
        <v>25</v>
      </c>
      <c r="B6" s="7">
        <v>33092.997333333347</v>
      </c>
    </row>
    <row r="7" spans="1:2" x14ac:dyDescent="0.25">
      <c r="A7" s="6" t="s">
        <v>11</v>
      </c>
      <c r="B7" s="7">
        <v>40710.691999999988</v>
      </c>
    </row>
    <row r="8" spans="1:2" x14ac:dyDescent="0.25">
      <c r="A8" s="6" t="s">
        <v>56</v>
      </c>
      <c r="B8" s="7">
        <v>30838.292000000009</v>
      </c>
    </row>
    <row r="9" spans="1:2" x14ac:dyDescent="0.25">
      <c r="A9" s="6" t="s">
        <v>66</v>
      </c>
      <c r="B9" s="7">
        <v>173017.204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C4DE-D588-4DFD-AC27-90F5FEC05F52}">
  <dimension ref="A1:B29"/>
  <sheetViews>
    <sheetView zoomScale="85" zoomScaleNormal="85" workbookViewId="0">
      <selection activeCell="A2" sqref="A2"/>
    </sheetView>
  </sheetViews>
  <sheetFormatPr baseColWidth="10" defaultRowHeight="15" x14ac:dyDescent="0.25"/>
  <cols>
    <col min="1" max="1" width="19.85546875" bestFit="1" customWidth="1"/>
    <col min="2" max="2" width="21" bestFit="1" customWidth="1"/>
  </cols>
  <sheetData>
    <row r="1" spans="1:2" x14ac:dyDescent="0.25">
      <c r="A1" s="5" t="s">
        <v>65</v>
      </c>
      <c r="B1" t="s">
        <v>79</v>
      </c>
    </row>
    <row r="2" spans="1:2" x14ac:dyDescent="0.25">
      <c r="A2" s="6" t="s">
        <v>44</v>
      </c>
      <c r="B2" s="3">
        <v>64.731499999999997</v>
      </c>
    </row>
    <row r="3" spans="1:2" x14ac:dyDescent="0.25">
      <c r="A3" s="6" t="s">
        <v>26</v>
      </c>
      <c r="B3" s="3">
        <v>184.19353333333336</v>
      </c>
    </row>
    <row r="4" spans="1:2" x14ac:dyDescent="0.25">
      <c r="A4" s="6" t="s">
        <v>40</v>
      </c>
      <c r="B4" s="3">
        <v>65.437266666666673</v>
      </c>
    </row>
    <row r="5" spans="1:2" x14ac:dyDescent="0.25">
      <c r="A5" s="6" t="s">
        <v>64</v>
      </c>
      <c r="B5" s="3">
        <v>19.938399999999998</v>
      </c>
    </row>
    <row r="6" spans="1:2" x14ac:dyDescent="0.25">
      <c r="A6" s="6" t="s">
        <v>53</v>
      </c>
      <c r="B6" s="3">
        <v>222.16720000000004</v>
      </c>
    </row>
    <row r="7" spans="1:2" x14ac:dyDescent="0.25">
      <c r="A7" s="6" t="s">
        <v>48</v>
      </c>
      <c r="B7" s="3">
        <v>234.35359999999991</v>
      </c>
    </row>
    <row r="8" spans="1:2" x14ac:dyDescent="0.25">
      <c r="A8" s="6" t="s">
        <v>30</v>
      </c>
      <c r="B8" s="3">
        <v>200.3152</v>
      </c>
    </row>
    <row r="9" spans="1:2" x14ac:dyDescent="0.25">
      <c r="A9" s="6" t="s">
        <v>19</v>
      </c>
      <c r="B9" s="3">
        <v>203.07489999999993</v>
      </c>
    </row>
    <row r="10" spans="1:2" x14ac:dyDescent="0.25">
      <c r="A10" s="6" t="s">
        <v>35</v>
      </c>
      <c r="B10" s="3">
        <v>25.196666666666665</v>
      </c>
    </row>
    <row r="11" spans="1:2" x14ac:dyDescent="0.25">
      <c r="A11" s="6" t="s">
        <v>23</v>
      </c>
      <c r="B11" s="3">
        <v>150.0283</v>
      </c>
    </row>
    <row r="12" spans="1:2" x14ac:dyDescent="0.25">
      <c r="A12" s="6" t="s">
        <v>12</v>
      </c>
      <c r="B12" s="3">
        <v>364.24520000000001</v>
      </c>
    </row>
    <row r="13" spans="1:2" x14ac:dyDescent="0.25">
      <c r="A13" s="6" t="s">
        <v>61</v>
      </c>
      <c r="B13" s="3">
        <v>123.69719999999998</v>
      </c>
    </row>
    <row r="14" spans="1:2" x14ac:dyDescent="0.25">
      <c r="A14" s="6" t="s">
        <v>66</v>
      </c>
      <c r="B14" s="3">
        <v>1857.3789666666667</v>
      </c>
    </row>
    <row r="17" spans="1:2" x14ac:dyDescent="0.25">
      <c r="A17" s="6" t="s">
        <v>4</v>
      </c>
      <c r="B17" t="s">
        <v>84</v>
      </c>
    </row>
    <row r="18" spans="1:2" x14ac:dyDescent="0.25">
      <c r="A18" s="6" t="s">
        <v>44</v>
      </c>
      <c r="B18" s="3">
        <f>GETPIVOTDATA("Volumen [tn]",$A$1,"Estado","Bahía")</f>
        <v>64.731499999999997</v>
      </c>
    </row>
    <row r="19" spans="1:2" x14ac:dyDescent="0.25">
      <c r="A19" s="6" t="s">
        <v>26</v>
      </c>
      <c r="B19" s="3">
        <f>GETPIVOTDATA("Volumen [tn]",$A$1,"Estado","Distrito Federal")</f>
        <v>184.19353333333336</v>
      </c>
    </row>
    <row r="20" spans="1:2" x14ac:dyDescent="0.25">
      <c r="A20" s="6" t="s">
        <v>40</v>
      </c>
      <c r="B20">
        <f>GETPIVOTDATA("Volumen [tn]",$A$1,"Estado","Espírito Santo")</f>
        <v>65.437266666666673</v>
      </c>
    </row>
    <row r="21" spans="1:2" x14ac:dyDescent="0.25">
      <c r="A21" s="6" t="s">
        <v>64</v>
      </c>
      <c r="B21">
        <f>GETPIVOTDATA("Volumen [tn]",$A$1,"Estado","Goiás")</f>
        <v>19.938399999999998</v>
      </c>
    </row>
    <row r="22" spans="1:2" x14ac:dyDescent="0.25">
      <c r="A22" s="6" t="s">
        <v>53</v>
      </c>
      <c r="B22">
        <f>GETPIVOTDATA("Volumen [tn]",$A$1,"Estado","Mato Grosso")</f>
        <v>222.16720000000004</v>
      </c>
    </row>
    <row r="23" spans="1:2" x14ac:dyDescent="0.25">
      <c r="A23" s="6" t="s">
        <v>48</v>
      </c>
      <c r="B23">
        <f>GETPIVOTDATA("Volumen [tn]",$A$1,"Estado","Mato Grosso del Sur")</f>
        <v>234.35359999999991</v>
      </c>
    </row>
    <row r="24" spans="1:2" x14ac:dyDescent="0.25">
      <c r="A24" s="6" t="s">
        <v>30</v>
      </c>
      <c r="B24">
        <f>GETPIVOTDATA("Volumen [tn]",$A$1,"Estado","Minas Gerais")</f>
        <v>200.3152</v>
      </c>
    </row>
    <row r="25" spans="1:2" x14ac:dyDescent="0.25">
      <c r="A25" s="6" t="s">
        <v>19</v>
      </c>
      <c r="B25">
        <f>GETPIVOTDATA("Volumen [tn]",$A$1,"Estado","Paraná")</f>
        <v>203.07489999999993</v>
      </c>
    </row>
    <row r="26" spans="1:2" x14ac:dyDescent="0.25">
      <c r="A26" s="6" t="s">
        <v>35</v>
      </c>
      <c r="B26">
        <f>GETPIVOTDATA("Volumen [tn]",$A$1,"Estado","Río de Janeiro")</f>
        <v>25.196666666666665</v>
      </c>
    </row>
    <row r="27" spans="1:2" x14ac:dyDescent="0.25">
      <c r="A27" s="6" t="s">
        <v>23</v>
      </c>
      <c r="B27">
        <f>GETPIVOTDATA("Volumen [tn]",$A$1,"Estado","Río Grande del Sur")</f>
        <v>150.0283</v>
      </c>
    </row>
    <row r="28" spans="1:2" x14ac:dyDescent="0.25">
      <c r="A28" s="6" t="s">
        <v>12</v>
      </c>
      <c r="B28">
        <f>GETPIVOTDATA("Volumen [tn]",$A$1,"Estado","Santa Catarina")</f>
        <v>364.24520000000001</v>
      </c>
    </row>
    <row r="29" spans="1:2" x14ac:dyDescent="0.25">
      <c r="A29" s="6" t="s">
        <v>61</v>
      </c>
      <c r="B29">
        <f>GETPIVOTDATA("Volumen [tn]",$A$1,"Estado","São Paulo")</f>
        <v>123.69719999999998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BA-682D-454F-AAF8-64C235CE3D25}">
  <dimension ref="A4:F13"/>
  <sheetViews>
    <sheetView workbookViewId="0">
      <selection activeCell="D6" sqref="D6"/>
    </sheetView>
  </sheetViews>
  <sheetFormatPr baseColWidth="10" defaultRowHeight="15" x14ac:dyDescent="0.25"/>
  <cols>
    <col min="1" max="2" width="21" bestFit="1" customWidth="1"/>
    <col min="6" max="6" width="16.7109375" bestFit="1" customWidth="1"/>
  </cols>
  <sheetData>
    <row r="4" spans="1:6" x14ac:dyDescent="0.25">
      <c r="A4" t="s">
        <v>79</v>
      </c>
      <c r="C4" t="s">
        <v>94</v>
      </c>
      <c r="D4">
        <v>2500</v>
      </c>
      <c r="F4" t="str">
        <f>C4&amp; " "&amp;D4&amp;" tn"</f>
        <v>Objetivo: 2500 tn</v>
      </c>
    </row>
    <row r="5" spans="1:6" x14ac:dyDescent="0.25">
      <c r="A5" s="3">
        <v>1857.3789666666669</v>
      </c>
      <c r="C5" t="s">
        <v>90</v>
      </c>
      <c r="D5" s="8">
        <f>GETPIVOTDATA("Volumen [tn]",$A$4)/D4</f>
        <v>0.74295158666666672</v>
      </c>
      <c r="F5" t="str">
        <f>"ALCANZADO: "&amp;TEXT(D5,"00%")</f>
        <v>ALCANZADO: 74%</v>
      </c>
    </row>
    <row r="9" spans="1:6" x14ac:dyDescent="0.25">
      <c r="A9" t="s">
        <v>85</v>
      </c>
      <c r="B9" s="8">
        <v>0.5</v>
      </c>
      <c r="D9" t="s">
        <v>91</v>
      </c>
      <c r="E9" s="8">
        <f>D5</f>
        <v>0.74295158666666672</v>
      </c>
    </row>
    <row r="10" spans="1:6" x14ac:dyDescent="0.25">
      <c r="A10" t="s">
        <v>86</v>
      </c>
      <c r="B10" s="8">
        <v>0.3</v>
      </c>
      <c r="D10" t="s">
        <v>92</v>
      </c>
      <c r="E10" s="8">
        <v>0.04</v>
      </c>
    </row>
    <row r="11" spans="1:6" x14ac:dyDescent="0.25">
      <c r="A11" t="s">
        <v>87</v>
      </c>
      <c r="B11" s="8">
        <v>0.13</v>
      </c>
      <c r="D11" t="s">
        <v>93</v>
      </c>
      <c r="E11" s="8">
        <f>SUM(B9:B13)-SUM(E9:E10)</f>
        <v>1.2170484133333332</v>
      </c>
    </row>
    <row r="12" spans="1:6" x14ac:dyDescent="0.25">
      <c r="A12" t="s">
        <v>88</v>
      </c>
      <c r="B12" s="8">
        <v>7.0000000000000007E-2</v>
      </c>
    </row>
    <row r="13" spans="1:6" x14ac:dyDescent="0.25">
      <c r="A13" t="s">
        <v>89</v>
      </c>
      <c r="B13" s="8">
        <v>1</v>
      </c>
    </row>
  </sheetData>
  <phoneticPr fontId="1" type="noConversion"/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68CC-9728-43AE-894B-5662B22A4F2F}">
  <dimension ref="A1"/>
  <sheetViews>
    <sheetView showGridLines="0" tabSelected="1" zoomScale="70" zoomScaleNormal="70" workbookViewId="0">
      <selection activeCell="C22" sqref="C22"/>
    </sheetView>
  </sheetViews>
  <sheetFormatPr baseColWidth="10" defaultRowHeight="15" x14ac:dyDescent="0.25"/>
  <sheetData/>
  <sheetProtection sheet="1" objects="1" scenarios="1" selectLockedCells="1" autoFilter="0"/>
  <pageMargins left="0.7" right="0.7" top="0.75" bottom="0.75" header="0.3" footer="0.3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 de Datos</vt:lpstr>
      <vt:lpstr>Ventas Por Region</vt:lpstr>
      <vt:lpstr>Ventas Por Producto</vt:lpstr>
      <vt:lpstr>Evolucion ventas tiempo</vt:lpstr>
      <vt:lpstr>Vendedores</vt:lpstr>
      <vt:lpstr>Clientes </vt:lpstr>
      <vt:lpstr>Mapa</vt:lpstr>
      <vt:lpstr>Velocimetro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emilio jesus marin marin</cp:lastModifiedBy>
  <dcterms:created xsi:type="dcterms:W3CDTF">2020-09-14T00:03:23Z</dcterms:created>
  <dcterms:modified xsi:type="dcterms:W3CDTF">2025-12-08T12:59:57Z</dcterms:modified>
</cp:coreProperties>
</file>