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RPi Project\"/>
    </mc:Choice>
  </mc:AlternateContent>
  <xr:revisionPtr revIDLastSave="0" documentId="13_ncr:1_{C7939CC5-B62C-43AE-A60A-ABC41584D2AB}" xr6:coauthVersionLast="46" xr6:coauthVersionMax="46" xr10:uidLastSave="{00000000-0000-0000-0000-000000000000}"/>
  <bookViews>
    <workbookView xWindow="-120" yWindow="-120" windowWidth="29040" windowHeight="16440" xr2:uid="{F8E2037D-8D84-4045-A7CE-8E5633B7B6C0}"/>
  </bookViews>
  <sheets>
    <sheet name="Electronics" sheetId="1" r:id="rId1"/>
    <sheet name="Motors + Whe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1" i="1"/>
  <c r="H19" i="1"/>
  <c r="H7" i="2"/>
  <c r="I3" i="2"/>
  <c r="I4" i="2"/>
  <c r="I7" i="2" s="1"/>
  <c r="I5" i="2"/>
  <c r="I6" i="2"/>
  <c r="I5" i="1"/>
  <c r="I6" i="1"/>
  <c r="I7" i="1"/>
  <c r="I8" i="1"/>
  <c r="I9" i="1"/>
  <c r="I10" i="1"/>
  <c r="I12" i="1"/>
  <c r="I13" i="1"/>
  <c r="I14" i="1"/>
  <c r="I15" i="1"/>
  <c r="I16" i="1"/>
  <c r="I18" i="1"/>
  <c r="I19" i="1" l="1"/>
</calcChain>
</file>

<file path=xl/sharedStrings.xml><?xml version="1.0" encoding="utf-8"?>
<sst xmlns="http://schemas.openxmlformats.org/spreadsheetml/2006/main" count="93" uniqueCount="69">
  <si>
    <t>Component</t>
  </si>
  <si>
    <t>P/N</t>
  </si>
  <si>
    <t>Specs</t>
  </si>
  <si>
    <t>Link</t>
  </si>
  <si>
    <t>Vendor</t>
  </si>
  <si>
    <t>Adafruit</t>
  </si>
  <si>
    <t>2.2'' x 3.4'' (5.5cm x 8.5cm)
30 rows</t>
  </si>
  <si>
    <t>https://www.adafruit.com/product/64</t>
  </si>
  <si>
    <t>Price/unit</t>
  </si>
  <si>
    <t>F/F Jumper Wires</t>
  </si>
  <si>
    <t>20pcs / part
6'' length
0.1'' header contacts</t>
  </si>
  <si>
    <t>https://www.adafruit.com/product/1950</t>
  </si>
  <si>
    <t>2-pin wire joints (3pack)</t>
  </si>
  <si>
    <t>Fits 16-30 AWG</t>
  </si>
  <si>
    <t>https://www.adafruit.com/product/3786</t>
  </si>
  <si>
    <t>Half-sized breadboard</t>
  </si>
  <si>
    <t>Full-size breadboard</t>
  </si>
  <si>
    <t>64 rows
2.2'' x 7'' (5.5cm x 17cm)</t>
  </si>
  <si>
    <t>https://www.adafruit.com/product/239</t>
  </si>
  <si>
    <t>Hook-up Wire Spool set</t>
  </si>
  <si>
    <t>22 AWG Solid core
6x25 ft</t>
  </si>
  <si>
    <t>4xAA Battery holder</t>
  </si>
  <si>
    <t>https://www.adafruit.com/product/3784</t>
  </si>
  <si>
    <t>DC Jack connector
8'' power cable</t>
  </si>
  <si>
    <t>5V Powerboost</t>
  </si>
  <si>
    <t>500mA from 1.8V
750mA from 2xAA
1A from 3.7V</t>
  </si>
  <si>
    <t>https://www.adafruit.com/product/1903</t>
  </si>
  <si>
    <t>Swivel Caster Wheel</t>
  </si>
  <si>
    <t>1.3'' Diameter
1.65'' height
45.7g weight
Plate: 32mmx38mm (1.26'' x 1.5'')</t>
  </si>
  <si>
    <t>https://www.adafruit.com/product/2942</t>
  </si>
  <si>
    <t>Skinny wheel for TT</t>
  </si>
  <si>
    <t>59.8mm (2.3'') diameter</t>
  </si>
  <si>
    <t>https://www.adafruit.com/product/3757</t>
  </si>
  <si>
    <t>Thin white wheel for TT</t>
  </si>
  <si>
    <t>65mm (2.6'') diameter</t>
  </si>
  <si>
    <t>https://www.adafruit.com/product/3763</t>
  </si>
  <si>
    <t>Motor Driver Breakout board</t>
  </si>
  <si>
    <t>2 channels
6.5-45V motor power voltage
3.6 peak current
PWM control
Undervoltage lockout, overcurrent protection, thermal shutdown</t>
  </si>
  <si>
    <t>https://www.adafruit.com/product/3190</t>
  </si>
  <si>
    <t>PWM/Servo Driver w/I2C</t>
  </si>
  <si>
    <t>16 channels, I2C controlled
5V compliant
12 bit resolution
6 address select pins</t>
  </si>
  <si>
    <t>https://www.adafruit.com/product/815</t>
  </si>
  <si>
    <t>Big Easy Driver</t>
  </si>
  <si>
    <t>Sparkfun</t>
  </si>
  <si>
    <t>ROB-12859</t>
  </si>
  <si>
    <t>2 channels
5V/3.3V regulation
Max output 30V, 1.4-1.7/phase without cooling</t>
  </si>
  <si>
    <t>https://www.sparkfun.com/products/12859</t>
  </si>
  <si>
    <t>Brekaway 0.1'' 36-pin strip male header</t>
  </si>
  <si>
    <t>Gold plated
0.1'' pitch</t>
  </si>
  <si>
    <t>36 pin female header</t>
  </si>
  <si>
    <t>https://www.adafruit.com/product/598</t>
  </si>
  <si>
    <t>https://www.adafruit.com/product/392</t>
  </si>
  <si>
    <t>https://www.adafruit.com/product/1311</t>
  </si>
  <si>
    <t>DC Gearbox Motor</t>
  </si>
  <si>
    <t>https://www.adafruit.com/product/3777</t>
  </si>
  <si>
    <t>150mA no load current
3-6V rated voltage
90-200 RPM +/- 10%
70x20x18mm (2.75x0.787x0.708 '')</t>
  </si>
  <si>
    <t>Qty</t>
  </si>
  <si>
    <t xml:space="preserve">
</t>
  </si>
  <si>
    <t>Part Cost</t>
  </si>
  <si>
    <t>Total</t>
  </si>
  <si>
    <t>No.</t>
  </si>
  <si>
    <t>Cost</t>
  </si>
  <si>
    <t>Notes:</t>
  </si>
  <si>
    <t>Build of Material for RPi Buggy (Electronics)
Author: Edward Martinez
Date: 01/24/2021
Rev 1.0</t>
  </si>
  <si>
    <t>Female DC Power adapter barrel jack to screw terminal</t>
  </si>
  <si>
    <t>2.1mm DC jack
Assumes positive-tip configuration</t>
  </si>
  <si>
    <t>F/M Jumper Wires</t>
  </si>
  <si>
    <t>20x6''
0.1'' contacts at each end</t>
  </si>
  <si>
    <t>https://www.adafruit.com/product/1954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</si>
</sst>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2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44" fontId="0" fillId="2" borderId="0" xfId="0" applyNumberFormat="1" applyFill="1"/>
    <xf numFmtId="0" fontId="0" fillId="0" borderId="0" xfId="0" applyNumberFormat="1"/>
    <xf numFmtId="0" fontId="0" fillId="0" borderId="0" xfId="1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4">
    <dxf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</dxf>
    <dxf>
      <numFmt numFmtId="34" formatCode="_(&quot;$&quot;* #,##0.00_);_(&quot;$&quot;* \(#,##0.00\);_(&quot;$&quot;* &quot;-&quot;??_);_(@_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81FC4-C308-4A19-89A2-0B27B84F0E64}" name="Table1" displayName="Table1" ref="A4:I19" totalsRowCount="1" headerRowDxfId="13">
  <autoFilter ref="A4:I18" xr:uid="{60A08667-E64D-424D-9AB0-346C0E96E253}"/>
  <tableColumns count="9">
    <tableColumn id="1" xr3:uid="{B58CF5F9-CD9B-4A20-9151-1851A598F8E7}" name="_x000a_" totalsRowLabel="Total"/>
    <tableColumn id="2" xr3:uid="{F108067D-FD63-4C90-84D1-70D71A784980}" name="Component"/>
    <tableColumn id="3" xr3:uid="{2CB8C685-7066-4D11-B556-B7584EFBEE8E}" name="Vendor"/>
    <tableColumn id="4" xr3:uid="{A67F3285-2642-4C49-A851-6183D5A0547F}" name="P/N"/>
    <tableColumn id="5" xr3:uid="{DAD56C0D-5728-4CA2-A684-326242D1ECDE}" name="Price/unit" dataCellStyle="Currency"/>
    <tableColumn id="6" xr3:uid="{F43AF0D5-AD4E-42F3-A212-690E5B7AAD60}" name="Specs" dataDxfId="12" totalsRowDxfId="11"/>
    <tableColumn id="7" xr3:uid="{21C5FD30-037C-45BE-A44F-A87EBA50CAB2}" name="Link" totalsRowDxfId="10" dataCellStyle="Hyperlink"/>
    <tableColumn id="8" xr3:uid="{CC4E6B6E-45C6-498B-923D-C834C9BBF83C}" name="Qty" totalsRowFunction="sum" dataDxfId="9" totalsRowDxfId="8"/>
    <tableColumn id="9" xr3:uid="{531ED078-CA47-4810-A118-14D456877593}" name="Part Cost" totalsRowFunction="sum" dataDxfId="7" totalsRowDxfId="6">
      <calculatedColumnFormula>Table1[[#This Row],[Price/unit]]*Table1[[#This Row],[Qty]]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B83441-1142-4B18-B5DC-A6B5B7673001}" name="Table4" displayName="Table4" ref="A2:I7" totalsRowCount="1" headerRowDxfId="5">
  <autoFilter ref="A2:I6" xr:uid="{961F1EFC-47C8-41AF-99D5-18F4498998C1}"/>
  <tableColumns count="9">
    <tableColumn id="1" xr3:uid="{6A91A136-7421-429F-AC88-F3E8197C6CF9}" name="No." totalsRowLabel="Total"/>
    <tableColumn id="2" xr3:uid="{D24E109A-C0DF-4A41-A806-45CE4DDD5435}" name="Component"/>
    <tableColumn id="3" xr3:uid="{D9859582-9F22-45F1-A467-D94662D6CE97}" name="Vendor"/>
    <tableColumn id="4" xr3:uid="{2ADFFBCA-067B-49B8-AA1B-2F7D293740BA}" name="P/N"/>
    <tableColumn id="5" xr3:uid="{7FBA3697-3048-4CCD-9FD8-F18E1CD3323F}" name="Price/unit"/>
    <tableColumn id="6" xr3:uid="{CA5B609A-7F2B-4636-AFDC-22533853B9FA}" name="Specs"/>
    <tableColumn id="7" xr3:uid="{026D9F9F-A709-4C1F-A9A7-4BBCD7BDA398}" name="Link" totalsRowDxfId="2" dataCellStyle="Hyperlink"/>
    <tableColumn id="8" xr3:uid="{0A0C0A78-F16F-4CE1-B6CE-9601146D83C1}" name="Qty" totalsRowFunction="sum" dataDxfId="4" totalsRowDxfId="1" dataCellStyle="Currency"/>
    <tableColumn id="9" xr3:uid="{E8467AE3-8A65-497D-AF64-A0236A1A3B32}" name="Cost" totalsRowFunction="sum" dataDxfId="3" totalsRowDxfId="0" dataCellStyle="Currency">
      <calculatedColumnFormula>Table4[[#This Row],[Price/unit]]*Table4[[#This Row],[Qty]]</calculatedColumnFormula>
    </tableColumn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2859" TargetMode="External"/><Relationship Id="rId13" Type="http://schemas.openxmlformats.org/officeDocument/2006/relationships/hyperlink" Target="https://www.adafruit.com/product/1954" TargetMode="External"/><Relationship Id="rId3" Type="http://schemas.openxmlformats.org/officeDocument/2006/relationships/hyperlink" Target="https://www.adafruit.com/product/3786" TargetMode="External"/><Relationship Id="rId7" Type="http://schemas.openxmlformats.org/officeDocument/2006/relationships/hyperlink" Target="https://www.adafruit.com/product/815" TargetMode="External"/><Relationship Id="rId12" Type="http://schemas.openxmlformats.org/officeDocument/2006/relationships/hyperlink" Target="https://www.adafruit.com/product/3784" TargetMode="External"/><Relationship Id="rId2" Type="http://schemas.openxmlformats.org/officeDocument/2006/relationships/hyperlink" Target="https://www.adafruit.com/product/1950" TargetMode="External"/><Relationship Id="rId1" Type="http://schemas.openxmlformats.org/officeDocument/2006/relationships/hyperlink" Target="https://www.adafruit.com/product/64" TargetMode="External"/><Relationship Id="rId6" Type="http://schemas.openxmlformats.org/officeDocument/2006/relationships/hyperlink" Target="https://www.adafruit.com/product/3190" TargetMode="External"/><Relationship Id="rId11" Type="http://schemas.openxmlformats.org/officeDocument/2006/relationships/hyperlink" Target="https://www.adafruit.com/product/1311" TargetMode="External"/><Relationship Id="rId5" Type="http://schemas.openxmlformats.org/officeDocument/2006/relationships/hyperlink" Target="https://www.adafruit.com/product/1903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adafruit.com/product/392" TargetMode="External"/><Relationship Id="rId4" Type="http://schemas.openxmlformats.org/officeDocument/2006/relationships/hyperlink" Target="https://www.adafruit.com/product/239" TargetMode="External"/><Relationship Id="rId9" Type="http://schemas.openxmlformats.org/officeDocument/2006/relationships/hyperlink" Target="https://www.adafruit.com/product/598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763" TargetMode="External"/><Relationship Id="rId2" Type="http://schemas.openxmlformats.org/officeDocument/2006/relationships/hyperlink" Target="https://www.adafruit.com/product/3757" TargetMode="External"/><Relationship Id="rId1" Type="http://schemas.openxmlformats.org/officeDocument/2006/relationships/hyperlink" Target="https://www.adafruit.com/product/2942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www.adafruit.com/product/37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2087-E115-4C04-A572-A6D99C71BDF0}">
  <dimension ref="A1:K22"/>
  <sheetViews>
    <sheetView tabSelected="1" workbookViewId="0">
      <selection activeCell="B1" sqref="B1"/>
    </sheetView>
  </sheetViews>
  <sheetFormatPr defaultRowHeight="15" x14ac:dyDescent="0.25"/>
  <cols>
    <col min="1" max="1" width="11.140625" bestFit="1" customWidth="1"/>
    <col min="2" max="2" width="62" customWidth="1"/>
    <col min="3" max="3" width="11.42578125" customWidth="1"/>
    <col min="4" max="4" width="10.42578125" bestFit="1" customWidth="1"/>
    <col min="5" max="5" width="12" customWidth="1"/>
    <col min="6" max="6" width="39.140625" customWidth="1"/>
    <col min="7" max="7" width="40.5703125" bestFit="1" customWidth="1"/>
    <col min="8" max="8" width="8.7109375" bestFit="1" customWidth="1"/>
    <col min="9" max="9" width="13.42578125" bestFit="1" customWidth="1"/>
  </cols>
  <sheetData>
    <row r="1" spans="1:11" ht="84" x14ac:dyDescent="0.35">
      <c r="B1" s="15" t="s">
        <v>63</v>
      </c>
      <c r="K1" s="14" t="s">
        <v>62</v>
      </c>
    </row>
    <row r="4" spans="1:11" ht="30" x14ac:dyDescent="0.25">
      <c r="A4" s="6" t="s">
        <v>57</v>
      </c>
      <c r="B4" s="7" t="s">
        <v>0</v>
      </c>
      <c r="C4" s="7" t="s">
        <v>4</v>
      </c>
      <c r="D4" s="7" t="s">
        <v>1</v>
      </c>
      <c r="E4" s="7" t="s">
        <v>8</v>
      </c>
      <c r="F4" s="7" t="s">
        <v>2</v>
      </c>
      <c r="G4" s="7" t="s">
        <v>3</v>
      </c>
      <c r="H4" s="7" t="s">
        <v>56</v>
      </c>
      <c r="I4" s="7" t="s">
        <v>58</v>
      </c>
    </row>
    <row r="5" spans="1:11" ht="30" x14ac:dyDescent="0.25">
      <c r="A5">
        <v>1</v>
      </c>
      <c r="B5" t="s">
        <v>15</v>
      </c>
      <c r="C5" t="s">
        <v>5</v>
      </c>
      <c r="D5">
        <v>64</v>
      </c>
      <c r="E5" s="3">
        <v>5</v>
      </c>
      <c r="F5" s="1" t="s">
        <v>6</v>
      </c>
      <c r="G5" s="2" t="s">
        <v>7</v>
      </c>
      <c r="H5" s="8">
        <v>2</v>
      </c>
      <c r="I5" s="5">
        <f>Table1[[#This Row],[Price/unit]]*Table1[[#This Row],[Qty]]</f>
        <v>10</v>
      </c>
    </row>
    <row r="6" spans="1:11" ht="30" x14ac:dyDescent="0.25">
      <c r="A6">
        <v>2</v>
      </c>
      <c r="B6" t="s">
        <v>16</v>
      </c>
      <c r="C6" t="s">
        <v>5</v>
      </c>
      <c r="D6">
        <v>239</v>
      </c>
      <c r="E6" s="3">
        <v>5.95</v>
      </c>
      <c r="F6" s="1" t="s">
        <v>17</v>
      </c>
      <c r="G6" s="2" t="s">
        <v>18</v>
      </c>
      <c r="H6" s="8">
        <v>2</v>
      </c>
      <c r="I6" s="5">
        <f>Table1[[#This Row],[Price/unit]]*Table1[[#This Row],[Qty]]</f>
        <v>11.9</v>
      </c>
    </row>
    <row r="7" spans="1:11" ht="45" x14ac:dyDescent="0.25">
      <c r="A7">
        <v>3</v>
      </c>
      <c r="B7" t="s">
        <v>9</v>
      </c>
      <c r="C7" t="s">
        <v>5</v>
      </c>
      <c r="D7">
        <v>1950</v>
      </c>
      <c r="E7" s="3">
        <v>1.95</v>
      </c>
      <c r="F7" s="1" t="s">
        <v>10</v>
      </c>
      <c r="G7" s="2" t="s">
        <v>11</v>
      </c>
      <c r="H7" s="8">
        <v>2</v>
      </c>
      <c r="I7" s="5">
        <f>Table1[[#This Row],[Price/unit]]*Table1[[#This Row],[Qty]]</f>
        <v>3.9</v>
      </c>
    </row>
    <row r="8" spans="1:11" x14ac:dyDescent="0.25">
      <c r="A8">
        <v>5</v>
      </c>
      <c r="B8" t="s">
        <v>12</v>
      </c>
      <c r="C8" t="s">
        <v>5</v>
      </c>
      <c r="D8">
        <v>3786</v>
      </c>
      <c r="E8" s="3">
        <v>0.95</v>
      </c>
      <c r="F8" t="s">
        <v>13</v>
      </c>
      <c r="G8" s="2" t="s">
        <v>14</v>
      </c>
      <c r="H8" s="8">
        <v>10</v>
      </c>
      <c r="I8" s="5">
        <f>Table1[[#This Row],[Price/unit]]*Table1[[#This Row],[Qty]]</f>
        <v>9.5</v>
      </c>
    </row>
    <row r="9" spans="1:11" ht="30" x14ac:dyDescent="0.25">
      <c r="A9">
        <v>6</v>
      </c>
      <c r="B9" t="s">
        <v>19</v>
      </c>
      <c r="D9">
        <v>1311</v>
      </c>
      <c r="E9" s="3">
        <v>15.95</v>
      </c>
      <c r="F9" s="1" t="s">
        <v>20</v>
      </c>
      <c r="G9" s="2" t="s">
        <v>52</v>
      </c>
      <c r="H9" s="8">
        <v>1</v>
      </c>
      <c r="I9" s="5">
        <f>Table1[[#This Row],[Price/unit]]*Table1[[#This Row],[Qty]]</f>
        <v>15.95</v>
      </c>
    </row>
    <row r="10" spans="1:11" ht="30" x14ac:dyDescent="0.25">
      <c r="A10">
        <v>7</v>
      </c>
      <c r="B10" t="s">
        <v>21</v>
      </c>
      <c r="C10" t="s">
        <v>5</v>
      </c>
      <c r="D10">
        <v>3784</v>
      </c>
      <c r="E10" s="3">
        <v>2.95</v>
      </c>
      <c r="F10" s="1" t="s">
        <v>23</v>
      </c>
      <c r="G10" s="2" t="s">
        <v>22</v>
      </c>
      <c r="H10" s="8">
        <v>3</v>
      </c>
      <c r="I10" s="5">
        <f>Table1[[#This Row],[Price/unit]]*Table1[[#This Row],[Qty]]</f>
        <v>8.8500000000000014</v>
      </c>
    </row>
    <row r="11" spans="1:11" ht="30" x14ac:dyDescent="0.25">
      <c r="B11" t="s">
        <v>64</v>
      </c>
      <c r="C11" t="s">
        <v>5</v>
      </c>
      <c r="D11">
        <v>368</v>
      </c>
      <c r="E11" s="3">
        <v>2</v>
      </c>
      <c r="F11" s="1" t="s">
        <v>65</v>
      </c>
      <c r="G11" s="2"/>
      <c r="H11" s="8">
        <v>2</v>
      </c>
      <c r="I11" s="5">
        <f>Table1[[#This Row],[Price/unit]]*Table1[[#This Row],[Qty]]</f>
        <v>4</v>
      </c>
    </row>
    <row r="12" spans="1:11" ht="45" x14ac:dyDescent="0.25">
      <c r="A12">
        <v>8</v>
      </c>
      <c r="B12" t="s">
        <v>24</v>
      </c>
      <c r="C12" t="s">
        <v>5</v>
      </c>
      <c r="D12">
        <v>1903</v>
      </c>
      <c r="E12" s="3">
        <v>9.9499999999999993</v>
      </c>
      <c r="F12" s="1" t="s">
        <v>25</v>
      </c>
      <c r="G12" s="2" t="s">
        <v>26</v>
      </c>
      <c r="H12" s="8">
        <v>2</v>
      </c>
      <c r="I12" s="5">
        <f>Table1[[#This Row],[Price/unit]]*Table1[[#This Row],[Qty]]</f>
        <v>19.899999999999999</v>
      </c>
    </row>
    <row r="13" spans="1:11" ht="105" x14ac:dyDescent="0.25">
      <c r="A13">
        <v>9</v>
      </c>
      <c r="B13" t="s">
        <v>36</v>
      </c>
      <c r="C13" t="s">
        <v>5</v>
      </c>
      <c r="D13">
        <v>3190</v>
      </c>
      <c r="E13" s="3">
        <v>7.5</v>
      </c>
      <c r="F13" s="1" t="s">
        <v>37</v>
      </c>
      <c r="G13" s="2" t="s">
        <v>38</v>
      </c>
      <c r="H13" s="8">
        <v>3</v>
      </c>
      <c r="I13" s="5">
        <f>Table1[[#This Row],[Price/unit]]*Table1[[#This Row],[Qty]]</f>
        <v>22.5</v>
      </c>
    </row>
    <row r="14" spans="1:11" ht="60" x14ac:dyDescent="0.25">
      <c r="A14">
        <v>10</v>
      </c>
      <c r="B14" t="s">
        <v>39</v>
      </c>
      <c r="C14" t="s">
        <v>5</v>
      </c>
      <c r="D14">
        <v>815</v>
      </c>
      <c r="E14" s="3">
        <v>14.95</v>
      </c>
      <c r="F14" s="1" t="s">
        <v>40</v>
      </c>
      <c r="G14" s="2" t="s">
        <v>41</v>
      </c>
      <c r="H14" s="8">
        <v>0</v>
      </c>
      <c r="I14" s="5">
        <f>Table1[[#This Row],[Price/unit]]*Table1[[#This Row],[Qty]]</f>
        <v>0</v>
      </c>
    </row>
    <row r="15" spans="1:11" ht="60" x14ac:dyDescent="0.25">
      <c r="A15">
        <v>11</v>
      </c>
      <c r="B15" t="s">
        <v>42</v>
      </c>
      <c r="C15" t="s">
        <v>43</v>
      </c>
      <c r="D15" t="s">
        <v>44</v>
      </c>
      <c r="E15" s="3">
        <v>19.95</v>
      </c>
      <c r="F15" s="1" t="s">
        <v>45</v>
      </c>
      <c r="G15" s="2" t="s">
        <v>46</v>
      </c>
      <c r="H15" s="8">
        <v>0</v>
      </c>
      <c r="I15" s="5">
        <f>Table1[[#This Row],[Price/unit]]*Table1[[#This Row],[Qty]]</f>
        <v>0</v>
      </c>
    </row>
    <row r="16" spans="1:11" ht="30" x14ac:dyDescent="0.25">
      <c r="A16">
        <v>12</v>
      </c>
      <c r="B16" t="s">
        <v>47</v>
      </c>
      <c r="C16" t="s">
        <v>5</v>
      </c>
      <c r="D16">
        <v>392</v>
      </c>
      <c r="E16" s="3">
        <v>4.95</v>
      </c>
      <c r="F16" s="1" t="s">
        <v>48</v>
      </c>
      <c r="G16" s="2" t="s">
        <v>51</v>
      </c>
      <c r="H16" s="8">
        <v>1</v>
      </c>
      <c r="I16" s="5">
        <f>Table1[[#This Row],[Price/unit]]*Table1[[#This Row],[Qty]]</f>
        <v>4.95</v>
      </c>
    </row>
    <row r="17" spans="1:9" ht="30" x14ac:dyDescent="0.25">
      <c r="B17" t="s">
        <v>66</v>
      </c>
      <c r="C17" t="s">
        <v>5</v>
      </c>
      <c r="D17">
        <v>1954</v>
      </c>
      <c r="E17" s="3">
        <v>1.95</v>
      </c>
      <c r="F17" s="1" t="s">
        <v>67</v>
      </c>
      <c r="G17" s="2" t="s">
        <v>68</v>
      </c>
      <c r="H17" s="8">
        <v>1</v>
      </c>
      <c r="I17" s="5">
        <f>Table1[[#This Row],[Price/unit]]*Table1[[#This Row],[Qty]]</f>
        <v>1.95</v>
      </c>
    </row>
    <row r="18" spans="1:9" x14ac:dyDescent="0.25">
      <c r="A18">
        <v>13</v>
      </c>
      <c r="B18" t="s">
        <v>49</v>
      </c>
      <c r="C18" t="s">
        <v>5</v>
      </c>
      <c r="D18">
        <v>598</v>
      </c>
      <c r="E18" s="3">
        <v>2.95</v>
      </c>
      <c r="G18" s="2" t="s">
        <v>50</v>
      </c>
      <c r="H18" s="8">
        <v>1</v>
      </c>
      <c r="I18" s="5">
        <f>Table1[[#This Row],[Price/unit]]*Table1[[#This Row],[Qty]]</f>
        <v>2.95</v>
      </c>
    </row>
    <row r="19" spans="1:9" x14ac:dyDescent="0.25">
      <c r="A19" t="s">
        <v>59</v>
      </c>
      <c r="F19" s="1"/>
      <c r="G19" s="9"/>
      <c r="H19" s="8">
        <f>SUBTOTAL(109,Table1[Qty])</f>
        <v>30</v>
      </c>
      <c r="I19" s="10">
        <f>SUBTOTAL(109,Table1[Part Cost])</f>
        <v>116.35000000000001</v>
      </c>
    </row>
    <row r="22" spans="1:9" x14ac:dyDescent="0.25">
      <c r="D22" s="5"/>
    </row>
  </sheetData>
  <hyperlinks>
    <hyperlink ref="G5" r:id="rId1" xr:uid="{15457CD3-82EB-4462-88BA-44068C094E9F}"/>
    <hyperlink ref="G7" r:id="rId2" xr:uid="{EBF7F2E3-D9BB-4E14-B23F-A0AE8E802640}"/>
    <hyperlink ref="G8" r:id="rId3" xr:uid="{E15424CF-2AC9-4DEB-A313-B8395562258D}"/>
    <hyperlink ref="G6" r:id="rId4" xr:uid="{4B06EA99-E096-4E51-9FAF-770071B3C7C0}"/>
    <hyperlink ref="G12" r:id="rId5" xr:uid="{1BF5AAD3-E594-4A3F-A9A8-9D442BB4C4CD}"/>
    <hyperlink ref="G13" r:id="rId6" xr:uid="{AA3F3729-69E9-4509-A4D2-C8B1A4A6AD11}"/>
    <hyperlink ref="G14" r:id="rId7" xr:uid="{6F420CA6-1C3E-4136-9990-AB7A6D502E04}"/>
    <hyperlink ref="G15" r:id="rId8" xr:uid="{52E09DA1-2F10-42C6-8884-C9B122E65D24}"/>
    <hyperlink ref="G18" r:id="rId9" xr:uid="{625D5AEF-EDF3-420E-AF2D-95C1E644ABC4}"/>
    <hyperlink ref="G16" r:id="rId10" xr:uid="{1E086B25-DD13-42C1-98D1-F61EA69B48BB}"/>
    <hyperlink ref="G9" r:id="rId11" xr:uid="{029EF012-7656-4DA8-BCAA-FD947EB1E3B1}"/>
    <hyperlink ref="G10" r:id="rId12" xr:uid="{6B31B7D0-E1D2-4E46-8059-39B42325A4C4}"/>
    <hyperlink ref="G17" r:id="rId13" xr:uid="{8963FAFF-6DA0-4143-B175-33E66761586D}"/>
  </hyperlinks>
  <pageMargins left="0.7" right="0.7" top="0.75" bottom="0.75" header="0.3" footer="0.3"/>
  <pageSetup orientation="portrait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A69F-6F49-488D-9A1C-5AA8D7120116}">
  <dimension ref="A1:I7"/>
  <sheetViews>
    <sheetView workbookViewId="0">
      <selection activeCell="E13" sqref="E13"/>
    </sheetView>
  </sheetViews>
  <sheetFormatPr defaultRowHeight="15" x14ac:dyDescent="0.25"/>
  <cols>
    <col min="2" max="2" width="47.42578125" customWidth="1"/>
    <col min="3" max="3" width="9.7109375" customWidth="1"/>
    <col min="4" max="4" width="10.42578125" bestFit="1" customWidth="1"/>
    <col min="5" max="5" width="12" customWidth="1"/>
    <col min="6" max="6" width="61.5703125" customWidth="1"/>
    <col min="7" max="7" width="38" bestFit="1" customWidth="1"/>
  </cols>
  <sheetData>
    <row r="1" spans="1:9" ht="105" x14ac:dyDescent="0.35">
      <c r="B1" s="15" t="s">
        <v>63</v>
      </c>
    </row>
    <row r="2" spans="1:9" x14ac:dyDescent="0.25">
      <c r="A2" t="s">
        <v>60</v>
      </c>
      <c r="B2" s="4" t="s">
        <v>0</v>
      </c>
      <c r="C2" s="4" t="s">
        <v>4</v>
      </c>
      <c r="D2" s="4" t="s">
        <v>1</v>
      </c>
      <c r="E2" s="4" t="s">
        <v>8</v>
      </c>
      <c r="F2" s="4" t="s">
        <v>2</v>
      </c>
      <c r="G2" s="4" t="s">
        <v>3</v>
      </c>
      <c r="H2" s="4" t="s">
        <v>56</v>
      </c>
      <c r="I2" s="4" t="s">
        <v>61</v>
      </c>
    </row>
    <row r="3" spans="1:9" ht="60" x14ac:dyDescent="0.25">
      <c r="A3">
        <v>1</v>
      </c>
      <c r="B3" t="s">
        <v>27</v>
      </c>
      <c r="C3" t="s">
        <v>5</v>
      </c>
      <c r="D3">
        <v>2942</v>
      </c>
      <c r="E3">
        <v>1.95</v>
      </c>
      <c r="F3" s="1" t="s">
        <v>28</v>
      </c>
      <c r="G3" s="2" t="s">
        <v>29</v>
      </c>
      <c r="H3" s="12">
        <v>2</v>
      </c>
      <c r="I3" s="13">
        <f>Table4[[#This Row],[Price/unit]]*Table4[[#This Row],[Qty]]</f>
        <v>3.9</v>
      </c>
    </row>
    <row r="4" spans="1:9" x14ac:dyDescent="0.25">
      <c r="A4">
        <v>2</v>
      </c>
      <c r="B4" t="s">
        <v>30</v>
      </c>
      <c r="C4" t="s">
        <v>5</v>
      </c>
      <c r="D4">
        <v>3757</v>
      </c>
      <c r="E4">
        <v>2.5</v>
      </c>
      <c r="F4" t="s">
        <v>31</v>
      </c>
      <c r="G4" s="2" t="s">
        <v>32</v>
      </c>
      <c r="H4" s="12">
        <v>4</v>
      </c>
      <c r="I4" s="13">
        <f>Table4[[#This Row],[Price/unit]]*Table4[[#This Row],[Qty]]</f>
        <v>10</v>
      </c>
    </row>
    <row r="5" spans="1:9" x14ac:dyDescent="0.25">
      <c r="A5">
        <v>3</v>
      </c>
      <c r="B5" t="s">
        <v>33</v>
      </c>
      <c r="C5" t="s">
        <v>5</v>
      </c>
      <c r="D5">
        <v>3763</v>
      </c>
      <c r="E5">
        <v>1.5</v>
      </c>
      <c r="F5" t="s">
        <v>34</v>
      </c>
      <c r="G5" s="2" t="s">
        <v>35</v>
      </c>
      <c r="H5" s="12">
        <v>4</v>
      </c>
      <c r="I5" s="13">
        <f>Table4[[#This Row],[Price/unit]]*Table4[[#This Row],[Qty]]</f>
        <v>6</v>
      </c>
    </row>
    <row r="6" spans="1:9" ht="60" x14ac:dyDescent="0.25">
      <c r="A6">
        <v>4</v>
      </c>
      <c r="B6" t="s">
        <v>53</v>
      </c>
      <c r="C6" t="s">
        <v>5</v>
      </c>
      <c r="D6">
        <v>3777</v>
      </c>
      <c r="E6">
        <v>2.95</v>
      </c>
      <c r="F6" s="1" t="s">
        <v>55</v>
      </c>
      <c r="G6" s="2" t="s">
        <v>54</v>
      </c>
      <c r="H6" s="12">
        <v>5</v>
      </c>
      <c r="I6" s="13">
        <f>Table4[[#This Row],[Price/unit]]*Table4[[#This Row],[Qty]]</f>
        <v>14.75</v>
      </c>
    </row>
    <row r="7" spans="1:9" x14ac:dyDescent="0.25">
      <c r="A7" t="s">
        <v>59</v>
      </c>
      <c r="G7" s="9"/>
      <c r="H7" s="11">
        <f>SUBTOTAL(109,Table4[Qty])</f>
        <v>15</v>
      </c>
      <c r="I7" s="10">
        <f>SUBTOTAL(109,Table4[Cost])</f>
        <v>34.65</v>
      </c>
    </row>
  </sheetData>
  <hyperlinks>
    <hyperlink ref="G3" r:id="rId1" xr:uid="{4EB2AFCA-9E6D-47FB-97FE-A841D863C808}"/>
    <hyperlink ref="G4" r:id="rId2" xr:uid="{E552405C-0C3B-46E9-867D-715E0E77C6C7}"/>
    <hyperlink ref="G5" r:id="rId3" xr:uid="{843B8E7C-01F2-4D70-8B37-A8ED943154A5}"/>
    <hyperlink ref="G6" r:id="rId4" xr:uid="{D751A593-9880-4B19-AEC0-FB1D3ED1C762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</vt:lpstr>
      <vt:lpstr>Motors + Wheels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Emartie7</dc:creator>
  <cp:lastModifiedBy>Emartie7</cp:lastModifiedBy>
  <dcterms:created xsi:type="dcterms:W3CDTF">2021-01-23T21:26:37Z</dcterms:created>
  <dcterms:modified xsi:type="dcterms:W3CDTF">2021-03-03T02:56:59Z</dcterms:modified>
</cp:coreProperties>
</file>