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Working Directory\Lab2\Docs\"/>
    </mc:Choice>
  </mc:AlternateContent>
  <xr:revisionPtr revIDLastSave="0" documentId="13_ncr:1_{F40594F4-51E7-469E-8DDF-B155FFD5BC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5" i="1" l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E15" i="1" s="1"/>
  <c r="B15" i="1"/>
  <c r="AB15" i="1" s="1"/>
  <c r="A15" i="1"/>
  <c r="AA15" i="1" l="1"/>
  <c r="AC15" i="1"/>
  <c r="AD15" i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B15" i="3" l="1"/>
  <c r="U16" i="1"/>
  <c r="P16" i="1"/>
  <c r="J16" i="1"/>
  <c r="Q16" i="1"/>
  <c r="I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6" i="1"/>
  <c r="AA16" i="1"/>
  <c r="AC16" i="1"/>
  <c r="AD16" i="1"/>
</calcChain>
</file>

<file path=xl/sharedStrings.xml><?xml version="1.0" encoding="utf-8"?>
<sst xmlns="http://schemas.openxmlformats.org/spreadsheetml/2006/main" count="606" uniqueCount="71">
  <si>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</si>
  <si>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</si>
  <si>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</si>
  <si>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</si>
  <si>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</si>
  <si>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</si>
  <si>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</si>
  <si>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</si>
  <si>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</si>
  <si>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</si>
  <si>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</si>
  <si>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</si>
  <si>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</si>
  <si>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</si>
  <si>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</si>
  <si>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</si>
  <si>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</si>
  <si>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</si>
  <si>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</si>
  <si>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</si>
  <si>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</si>
  <si>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</si>
  <si>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</si>
  <si>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</si>
  <si>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</si>
  <si>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</si>
  <si>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</si>
  <si>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</si>
  <si>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</si>
  <si>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</si>
  <si>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</si>
  <si>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</si>
  <si>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</si>
  <si>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</si>
  <si>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</si>
  <si>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</si>
  <si>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</si>
  <si>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</si>
  <si>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</si>
  <si>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</si>
  <si>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</si>
  <si>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</si>
  <si>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</si>
  <si>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</si>
  <si>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</si>
  <si>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</si>
  <si>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</si>
  <si>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</si>
  <si>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</si>
  <si>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</si>
  <si>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</si>
  <si>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</si>
  <si>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</si>
  <si>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</si>
  <si>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</si>
  <si>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</si>
  <si>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</si>
  <si>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</si>
  <si>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</si>
  <si>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</si>
  <si>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</si>
  <si>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</si>
  <si>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</si>
  <si>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</si>
  <si>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</si>
  <si>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</si>
  <si>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Ryan Shoemake</t>
  </si>
  <si>
    <t>Andrew Yingst</t>
  </si>
  <si>
    <t>Miranda Williams</t>
  </si>
  <si>
    <t>Garrett Smith</t>
  </si>
  <si>
    <t>Khara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</si>
</sst>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6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A20" sqref="A20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71" customFormat="1" ht="15" customHeight="1" x14ac:dyDescent="0.25">
      <c r="A7" s="12" t="s">
        <v>12</v>
      </c>
      <c r="B7" s="70"/>
      <c r="C7" s="70"/>
      <c r="D7" s="70" t="s">
        <v>70</v>
      </c>
      <c r="E7" s="70"/>
      <c r="F7" s="7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70"/>
      <c r="Y7" s="13"/>
      <c r="Z7" s="70"/>
      <c r="AA7" s="21"/>
      <c r="AB7" s="18"/>
      <c r="AC7" s="18"/>
      <c r="AD7" s="18"/>
      <c r="AE7" s="21"/>
      <c r="AF7" s="22"/>
      <c r="AG7" s="70"/>
      <c r="AH7" s="70"/>
      <c r="AI7" s="70"/>
      <c r="AJ7" s="70"/>
      <c r="AK7" s="70"/>
      <c r="AL7" s="24"/>
      <c r="AM7" s="24"/>
      <c r="AN7" s="70"/>
      <c r="AO7" s="70"/>
    </row>
    <row r="8" spans="1:41" ht="15" customHeight="1" x14ac:dyDescent="0.2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4" t="str">
        <f t="shared" si="0"/>
        <v>Ryan Shoemake</v>
      </c>
      <c r="B11" s="47">
        <f>'Lab2'!B11+'Lab3'!B11+'Lab4'!B11+'Lab5'!B11+'Lab6'!B11+'Lab7'!B11+'Lab8'!B11+'Lab9'!B11</f>
        <v>15</v>
      </c>
      <c r="C11" s="47">
        <f>'Lab2'!C11+'Lab3'!C11+'Lab4'!C11+'Lab5'!C11+'Lab6'!C11+'Lab7'!C11+'Lab8'!C11+'Lab9'!C11</f>
        <v>150</v>
      </c>
      <c r="D11" s="47">
        <f>'Lab2'!D11+'Lab3'!D11+'Lab4'!D11+'Lab5'!D11+'Lab6'!D11+'Lab7'!D11+'Lab8'!D11+'Lab9'!D11</f>
        <v>8</v>
      </c>
      <c r="E11" s="47">
        <f>'Lab2'!E11+'Lab3'!E11+'Lab4'!E11+'Lab5'!E11+'Lab6'!E11+'Lab7'!E11+'Lab8'!E11+'Lab9'!E11</f>
        <v>5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2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6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5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4" si="1">IF(C11=0,"",(C11/B11)*8)</f>
        <v>80</v>
      </c>
      <c r="AB11" s="46">
        <f t="shared" ref="AB11:AB14" si="2">$AD$2*B11</f>
        <v>1125</v>
      </c>
      <c r="AC11" s="46">
        <f t="shared" ref="AC11:AC14" si="3">IF(C11=0,"",AB11/C11)</f>
        <v>7.5</v>
      </c>
      <c r="AD11" s="46">
        <f t="shared" ref="AD11:AD14" si="4">IF(C11=0,"",AB11/(D11+E11))</f>
        <v>86.538461538461533</v>
      </c>
      <c r="AE11" s="48">
        <f t="shared" ref="AE11:AE14" si="5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64" t="str">
        <f t="shared" si="0"/>
        <v>Andrew Yingst</v>
      </c>
      <c r="B12" s="47">
        <f>'Lab2'!B12+'Lab3'!B12+'Lab4'!B12+'Lab5'!B12+'Lab6'!B12+'Lab7'!B12+'Lab8'!B12+'Lab9'!B12</f>
        <v>10</v>
      </c>
      <c r="C12" s="47">
        <f>'Lab2'!C12+'Lab3'!C12+'Lab4'!C12+'Lab5'!C12+'Lab6'!C12+'Lab7'!C12+'Lab8'!C12+'Lab9'!C12</f>
        <v>50</v>
      </c>
      <c r="D12" s="47">
        <f>'Lab2'!D12+'Lab3'!D12+'Lab4'!D12+'Lab5'!D12+'Lab6'!D12+'Lab7'!D12+'Lab8'!D12+'Lab9'!D12</f>
        <v>5</v>
      </c>
      <c r="E12" s="47">
        <f>'Lab2'!E12+'Lab3'!E12+'Lab4'!E12+'Lab5'!E12+'Lab6'!E12+'Lab7'!E12+'Lab8'!E12+'Lab9'!E12</f>
        <v>10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3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1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1</v>
      </c>
      <c r="O12" s="47">
        <f>'Lab2'!O12+'Lab3'!O12+'Lab4'!O12+'Lab5'!O12+'Lab6'!O12+'Lab7'!O12+'Lab8'!O12+'Lab9'!O12</f>
        <v>2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3</v>
      </c>
      <c r="S12" s="47">
        <f>'Lab2'!S12+'Lab3'!S12+'Lab4'!S12+'Lab5'!S12+'Lab6'!S12+'Lab7'!S12+'Lab8'!S12+'Lab9'!S12</f>
        <v>5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40</v>
      </c>
      <c r="AB12" s="46">
        <f t="shared" si="2"/>
        <v>750</v>
      </c>
      <c r="AC12" s="46">
        <f t="shared" si="3"/>
        <v>15</v>
      </c>
      <c r="AD12" s="46">
        <f t="shared" si="4"/>
        <v>50</v>
      </c>
      <c r="AE12" s="48">
        <f t="shared" si="5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64" t="str">
        <f t="shared" si="0"/>
        <v>Miranda Williams</v>
      </c>
      <c r="B13" s="47">
        <f>'Lab2'!B13+'Lab3'!B13+'Lab4'!B13+'Lab5'!B13+'Lab6'!B13+'Lab7'!B13+'Lab8'!B13+'Lab9'!B13</f>
        <v>3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1</v>
      </c>
      <c r="E13" s="47">
        <f>'Lab2'!E13+'Lab3'!E13+'Lab4'!E13+'Lab5'!E13+'Lab6'!E13+'Lab7'!E13+'Lab8'!E13+'Lab9'!E13</f>
        <v>1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1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1</v>
      </c>
      <c r="X13" s="10"/>
      <c r="Y13" s="13"/>
      <c r="Z13" s="10"/>
      <c r="AA13" s="45" t="str">
        <f t="shared" si="1"/>
        <v/>
      </c>
      <c r="AB13" s="46">
        <f t="shared" si="2"/>
        <v>225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66" t="str">
        <f t="shared" si="0"/>
        <v>Garrett Smith</v>
      </c>
      <c r="B14" s="47">
        <f>'Lab2'!B14+'Lab3'!B14+'Lab4'!B14+'Lab5'!B14+'Lab6'!B14+'Lab7'!B14+'Lab8'!B14+'Lab9'!B14</f>
        <v>6</v>
      </c>
      <c r="C14" s="47">
        <f>'Lab2'!C14+'Lab3'!C14+'Lab4'!C14+'Lab5'!C14+'Lab6'!C14+'Lab7'!C14+'Lab8'!C14+'Lab9'!C14</f>
        <v>100</v>
      </c>
      <c r="D14" s="47">
        <f>'Lab2'!D14+'Lab3'!D14+'Lab4'!D14+'Lab5'!D14+'Lab6'!D14+'Lab7'!D14+'Lab8'!D14+'Lab9'!D14</f>
        <v>1</v>
      </c>
      <c r="E14" s="47">
        <f>'Lab2'!E14+'Lab3'!E14+'Lab4'!E14+'Lab5'!E14+'Lab6'!E14+'Lab7'!E14+'Lab8'!E14+'Lab9'!E14</f>
        <v>1</v>
      </c>
      <c r="F14" s="47">
        <f>'Lab2'!F14+'Lab3'!F14+'Lab4'!F14+'Lab5'!F14+'Lab6'!F14+'Lab7'!F14+'Lab8'!F14+'Lab9'!F14</f>
        <v>1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1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133.33333333333334</v>
      </c>
      <c r="AB14" s="46">
        <f t="shared" si="2"/>
        <v>450</v>
      </c>
      <c r="AC14" s="46">
        <f t="shared" si="3"/>
        <v>4.5</v>
      </c>
      <c r="AD14" s="46">
        <f t="shared" si="4"/>
        <v>225</v>
      </c>
      <c r="AE14" s="48">
        <f t="shared" si="5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71" customFormat="1" ht="15" customHeight="1" thickBot="1" x14ac:dyDescent="0.3">
      <c r="A15" s="66" t="str">
        <f t="shared" ref="A15" si="6">D7</f>
        <v>Khara Robinson</v>
      </c>
      <c r="B15" s="47">
        <f>'Lab2'!B15+'Lab3'!B15+'Lab4'!B15+'Lab5'!B15+'Lab6'!B15+'Lab7'!B15+'Lab8'!B15+'Lab9'!B15</f>
        <v>4</v>
      </c>
      <c r="C15" s="47">
        <f>'Lab2'!C15+'Lab3'!C15+'Lab4'!C15+'Lab5'!C15+'Lab6'!C15+'Lab7'!C15+'Lab8'!C15+'Lab9'!C15</f>
        <v>0</v>
      </c>
      <c r="D15" s="47">
        <f>'Lab2'!D15+'Lab3'!D15+'Lab4'!D15+'Lab5'!D15+'Lab6'!D15+'Lab7'!D15+'Lab8'!D15+'Lab9'!D15</f>
        <v>2</v>
      </c>
      <c r="E15" s="47">
        <f>'Lab2'!E15+'Lab3'!E15+'Lab4'!E15+'Lab5'!E15+'Lab6'!E15+'Lab7'!E15+'Lab8'!E15+'Lab9'!E15</f>
        <v>0</v>
      </c>
      <c r="F15" s="47">
        <f>'Lab2'!F15+'Lab3'!F15+'Lab4'!F15+'Lab5'!F15+'Lab6'!F15+'Lab7'!F15+'Lab8'!F15+'Lab9'!F15</f>
        <v>0</v>
      </c>
      <c r="G15" s="47">
        <f>'Lab2'!G15+'Lab3'!G15+'Lab4'!G15+'Lab5'!G15+'Lab6'!G15+'Lab7'!G15+'Lab8'!G15+'Lab9'!G15</f>
        <v>0</v>
      </c>
      <c r="H15" s="47">
        <f>'Lab2'!H15+'Lab3'!H15+'Lab4'!H15+'Lab5'!H15+'Lab6'!H15+'Lab7'!H15+'Lab8'!H15+'Lab9'!H15</f>
        <v>0</v>
      </c>
      <c r="I15" s="47">
        <f>'Lab2'!I15+'Lab3'!I15+'Lab4'!I15+'Lab5'!I15+'Lab6'!I15+'Lab7'!I15+'Lab8'!I15+'Lab9'!I15</f>
        <v>0</v>
      </c>
      <c r="J15" s="47">
        <f>'Lab2'!J15+'Lab3'!J15+'Lab4'!J15+'Lab5'!J15+'Lab6'!J15+'Lab7'!J15+'Lab8'!J15+'Lab9'!J15</f>
        <v>0</v>
      </c>
      <c r="K15" s="47">
        <f>'Lab2'!K15+'Lab3'!K15+'Lab4'!K15+'Lab5'!K15+'Lab6'!K15+'Lab7'!K15+'Lab8'!K15+'Lab9'!K15</f>
        <v>0</v>
      </c>
      <c r="L15" s="47">
        <f>'Lab2'!L15+'Lab3'!L15+'Lab4'!L15+'Lab5'!L15+'Lab6'!L15+'Lab7'!L15+'Lab8'!L15+'Lab9'!L15</f>
        <v>0</v>
      </c>
      <c r="M15" s="47">
        <f>'Lab2'!M15+'Lab3'!M15+'Lab4'!M15+'Lab5'!M15+'Lab6'!M15+'Lab7'!M15+'Lab8'!M15+'Lab9'!M15</f>
        <v>0</v>
      </c>
      <c r="N15" s="47">
        <f>'Lab2'!N15+'Lab3'!N15+'Lab4'!N15+'Lab5'!N15+'Lab6'!N15+'Lab7'!N15+'Lab8'!N15+'Lab9'!N15</f>
        <v>0</v>
      </c>
      <c r="O15" s="47">
        <f>'Lab2'!O15+'Lab3'!O15+'Lab4'!O15+'Lab5'!O15+'Lab6'!O15+'Lab7'!O15+'Lab8'!O15+'Lab9'!O15</f>
        <v>0</v>
      </c>
      <c r="P15" s="47">
        <f>'Lab2'!P15+'Lab3'!P15+'Lab4'!P15+'Lab5'!P15+'Lab6'!P15+'Lab7'!P15+'Lab8'!P15+'Lab9'!P15</f>
        <v>0</v>
      </c>
      <c r="Q15" s="47">
        <f>'Lab2'!Q15+'Lab3'!Q15+'Lab4'!Q15+'Lab5'!Q15+'Lab6'!Q15+'Lab7'!Q15+'Lab8'!Q15+'Lab9'!Q15</f>
        <v>0</v>
      </c>
      <c r="R15" s="47">
        <f>'Lab2'!R15+'Lab3'!R15+'Lab4'!R15+'Lab5'!R15+'Lab6'!R15+'Lab7'!R15+'Lab8'!R15+'Lab9'!R15</f>
        <v>0</v>
      </c>
      <c r="S15" s="47">
        <f>'Lab2'!S15+'Lab3'!S15+'Lab4'!S15+'Lab5'!S15+'Lab6'!S15+'Lab7'!S15+'Lab8'!S15+'Lab9'!S15</f>
        <v>0</v>
      </c>
      <c r="T15" s="47">
        <f>'Lab2'!T15+'Lab3'!T15+'Lab4'!T15+'Lab5'!T15+'Lab6'!T15+'Lab7'!T15+'Lab8'!T15+'Lab9'!T15</f>
        <v>0</v>
      </c>
      <c r="U15" s="47">
        <f>'Lab2'!U15+'Lab3'!U15+'Lab4'!U15+'Lab5'!U15+'Lab6'!U15+'Lab7'!U15+'Lab8'!U15+'Lab9'!U15</f>
        <v>0</v>
      </c>
      <c r="V15" s="47">
        <f>'Lab2'!V15+'Lab3'!V15+'Lab4'!V15+'Lab5'!V15+'Lab6'!V15+'Lab7'!V15+'Lab8'!V15+'Lab9'!V15</f>
        <v>0</v>
      </c>
      <c r="W15" s="47">
        <f>'Lab2'!W15+'Lab3'!W15+'Lab4'!W15+'Lab5'!W15+'Lab6'!W15+'Lab7'!W15+'Lab8'!W15+'Lab9'!W15</f>
        <v>1</v>
      </c>
      <c r="X15" s="70"/>
      <c r="Y15" s="13"/>
      <c r="Z15" s="70"/>
      <c r="AA15" s="45" t="str">
        <f t="shared" ref="AA15" si="7">IF(C15=0,"",(C15/B15)*8)</f>
        <v/>
      </c>
      <c r="AB15" s="46">
        <f t="shared" ref="AB15" si="8">$AD$2*B15</f>
        <v>300</v>
      </c>
      <c r="AC15" s="46" t="str">
        <f t="shared" ref="AC15" si="9">IF(C15=0,"",AB15/C15)</f>
        <v/>
      </c>
      <c r="AD15" s="46" t="str">
        <f t="shared" ref="AD15" si="10">IF(C15=0,"",AB15/(D15+E15))</f>
        <v/>
      </c>
      <c r="AE15" s="48" t="str">
        <f t="shared" ref="AE15" si="11">IF(C15=0,"",1000*((E15+D15)/C15))</f>
        <v/>
      </c>
      <c r="AF15" s="22"/>
      <c r="AG15" s="70"/>
      <c r="AH15" s="70"/>
      <c r="AI15" s="70"/>
      <c r="AJ15" s="70"/>
      <c r="AK15" s="70"/>
      <c r="AL15" s="24"/>
      <c r="AM15" s="24"/>
      <c r="AN15" s="70"/>
      <c r="AO15" s="70"/>
    </row>
    <row r="16" spans="1:41" ht="15" customHeight="1" thickBot="1" x14ac:dyDescent="0.3">
      <c r="A16" s="67" t="s">
        <v>58</v>
      </c>
      <c r="B16" s="54">
        <f>SUM(B11:B14)</f>
        <v>34</v>
      </c>
      <c r="C16" s="55">
        <f>SUM(C11:C14)</f>
        <v>300</v>
      </c>
      <c r="D16" s="55">
        <f>SUM(D11:D14)</f>
        <v>15</v>
      </c>
      <c r="E16" s="55">
        <f>SUM(E11:E14)</f>
        <v>17</v>
      </c>
      <c r="F16" s="55">
        <f>SUM(F11:F14)</f>
        <v>1</v>
      </c>
      <c r="G16" s="55">
        <f>SUM(G11:G14)</f>
        <v>0</v>
      </c>
      <c r="H16" s="55">
        <f>SUM(H11:H14)</f>
        <v>0</v>
      </c>
      <c r="I16" s="55">
        <f>SUM(I11:I14)</f>
        <v>5</v>
      </c>
      <c r="J16" s="55">
        <f>SUM(J11:J14)</f>
        <v>0</v>
      </c>
      <c r="K16" s="55">
        <f>SUM(K11:K14)</f>
        <v>0</v>
      </c>
      <c r="L16" s="55">
        <f>SUM(L11:L14)</f>
        <v>7</v>
      </c>
      <c r="M16" s="55">
        <f>SUM(M11:M14)</f>
        <v>0</v>
      </c>
      <c r="N16" s="55">
        <f>SUM(N11:N14)</f>
        <v>1</v>
      </c>
      <c r="O16" s="55">
        <f>SUM(O11:O14)</f>
        <v>2</v>
      </c>
      <c r="P16" s="55">
        <f>SUM(P11:P14)</f>
        <v>2</v>
      </c>
      <c r="Q16" s="55">
        <f>SUM(Q11:Q14)</f>
        <v>0</v>
      </c>
      <c r="R16" s="55">
        <f>SUM(R11:R14)</f>
        <v>3</v>
      </c>
      <c r="S16" s="55">
        <f>SUM(S11:S14)</f>
        <v>10</v>
      </c>
      <c r="T16" s="55">
        <f>SUM(T11:T14)</f>
        <v>0</v>
      </c>
      <c r="U16" s="55">
        <f>SUM(U11:U14)</f>
        <v>0</v>
      </c>
      <c r="V16" s="55">
        <f>SUM(V11:V14)</f>
        <v>0</v>
      </c>
      <c r="W16" s="55">
        <f>SUM(W11:W14)</f>
        <v>1</v>
      </c>
      <c r="X16" s="56"/>
      <c r="Y16" s="57"/>
      <c r="Z16" s="56"/>
      <c r="AA16" s="58">
        <f>IF(C16=0,"",(C16/B16)*8)</f>
        <v>70.588235294117652</v>
      </c>
      <c r="AB16" s="59">
        <f>$AD$2*B16</f>
        <v>2550</v>
      </c>
      <c r="AC16" s="59">
        <f>IF(C16=0,"",AB16/C16)</f>
        <v>8.5</v>
      </c>
      <c r="AD16" s="59">
        <f>IF(C16=0,"",AB16/(D16+E16))</f>
        <v>79.6875</v>
      </c>
      <c r="AE16" s="60">
        <f>IF(C16=0,"",1000*((E16+D16)/C16))</f>
        <v>106.66666666666667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topLeftCell="A4" workbookViewId="0">
      <selection activeCell="A11" sqref="A11:A15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">
        <v>66</v>
      </c>
      <c r="B11" s="41">
        <v>15</v>
      </c>
      <c r="C11" s="10">
        <v>150</v>
      </c>
      <c r="D11" s="10">
        <v>8</v>
      </c>
      <c r="E11" s="10">
        <v>5</v>
      </c>
      <c r="F11" s="10">
        <v>0</v>
      </c>
      <c r="G11" s="10">
        <v>0</v>
      </c>
      <c r="H11" s="10">
        <v>0</v>
      </c>
      <c r="I11" s="10">
        <v>2</v>
      </c>
      <c r="J11" s="10">
        <v>0</v>
      </c>
      <c r="K11" s="10">
        <v>0</v>
      </c>
      <c r="L11" s="10">
        <v>6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5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6" si="0">IF(C11=0,"",(C11/B11)*8)</f>
        <v>80</v>
      </c>
      <c r="AB11" s="46">
        <f>Indiv!$AD$2*B11</f>
        <v>1125</v>
      </c>
      <c r="AC11" s="46">
        <f t="shared" ref="AC11:AC16" si="1">IF(C11=0,"",AB11/C11)</f>
        <v>7.5</v>
      </c>
      <c r="AD11" s="46">
        <f t="shared" ref="AD11:AD16" si="2">IF(C11=0,"",AB11/(D11+E11))</f>
        <v>86.538461538461533</v>
      </c>
      <c r="AE11" s="48">
        <f t="shared" ref="AE11:AE16" si="3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">
        <v>67</v>
      </c>
      <c r="B12" s="50">
        <v>10</v>
      </c>
      <c r="C12" s="51">
        <v>50</v>
      </c>
      <c r="D12" s="10">
        <v>5</v>
      </c>
      <c r="E12" s="10">
        <v>10</v>
      </c>
      <c r="F12" s="10"/>
      <c r="G12" s="10"/>
      <c r="H12" s="10"/>
      <c r="I12" s="10">
        <v>3</v>
      </c>
      <c r="J12" s="10"/>
      <c r="K12" s="10"/>
      <c r="L12" s="10">
        <v>1</v>
      </c>
      <c r="M12" s="10"/>
      <c r="N12" s="10">
        <v>1</v>
      </c>
      <c r="O12" s="10">
        <v>2</v>
      </c>
      <c r="P12" s="10"/>
      <c r="Q12" s="10"/>
      <c r="R12" s="10">
        <v>3</v>
      </c>
      <c r="S12" s="10">
        <v>5</v>
      </c>
      <c r="T12" s="10"/>
      <c r="U12" s="10"/>
      <c r="V12" s="10"/>
      <c r="W12" s="10"/>
      <c r="X12" s="10"/>
      <c r="Y12" s="13"/>
      <c r="Z12" s="10"/>
      <c r="AA12" s="45">
        <f t="shared" si="0"/>
        <v>40</v>
      </c>
      <c r="AB12" s="46">
        <f>Indiv!$AD$2*B12</f>
        <v>750</v>
      </c>
      <c r="AC12" s="46">
        <f t="shared" si="1"/>
        <v>15</v>
      </c>
      <c r="AD12" s="46">
        <f t="shared" si="2"/>
        <v>50</v>
      </c>
      <c r="AE12" s="48">
        <f t="shared" si="3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">
        <v>68</v>
      </c>
      <c r="B13" s="77">
        <v>3</v>
      </c>
      <c r="C13" s="76"/>
      <c r="D13" s="76">
        <v>1</v>
      </c>
      <c r="E13" s="76">
        <v>1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>
        <v>1</v>
      </c>
      <c r="Q13" s="76"/>
      <c r="R13" s="76"/>
      <c r="S13" s="76"/>
      <c r="T13" s="76"/>
      <c r="U13" s="76"/>
      <c r="V13" s="76"/>
      <c r="W13" s="76">
        <v>1</v>
      </c>
      <c r="X13" s="10"/>
      <c r="Y13" s="13"/>
      <c r="Z13" s="10"/>
      <c r="AA13" s="45" t="str">
        <f t="shared" si="0"/>
        <v/>
      </c>
      <c r="AB13" s="46">
        <f>Indiv!$AD$2*B13</f>
        <v>225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">
        <v>69</v>
      </c>
      <c r="B14" s="73">
        <v>6</v>
      </c>
      <c r="C14" s="72">
        <v>100</v>
      </c>
      <c r="D14" s="72">
        <v>1</v>
      </c>
      <c r="E14" s="72">
        <v>1</v>
      </c>
      <c r="F14" s="72">
        <v>1</v>
      </c>
      <c r="G14" s="72"/>
      <c r="H14" s="72"/>
      <c r="I14" s="72"/>
      <c r="J14" s="72"/>
      <c r="K14" s="72"/>
      <c r="L14" s="72"/>
      <c r="M14" s="72"/>
      <c r="N14" s="72"/>
      <c r="O14" s="72"/>
      <c r="P14" s="72">
        <v>1</v>
      </c>
      <c r="Q14" s="72"/>
      <c r="R14" s="72"/>
      <c r="S14" s="72"/>
      <c r="T14" s="72"/>
      <c r="U14" s="72"/>
      <c r="V14" s="72"/>
      <c r="W14" s="72"/>
      <c r="X14" s="10"/>
      <c r="Y14" s="13"/>
      <c r="Z14" s="10"/>
      <c r="AA14" s="45"/>
      <c r="AB14" s="46">
        <f>Indiv!$AD$2*B14</f>
        <v>450</v>
      </c>
      <c r="AC14" s="46">
        <f t="shared" si="1"/>
        <v>4.5</v>
      </c>
      <c r="AD14" s="46">
        <f t="shared" si="2"/>
        <v>225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3">
      <c r="A15" s="52" t="s">
        <v>70</v>
      </c>
      <c r="B15" s="75">
        <v>4</v>
      </c>
      <c r="C15" s="74"/>
      <c r="D15" s="74">
        <v>2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>
        <v>1</v>
      </c>
      <c r="X15" s="68"/>
      <c r="Y15" s="13"/>
      <c r="Z15" s="68"/>
      <c r="AA15" s="45"/>
      <c r="AB15" s="46"/>
      <c r="AC15" s="46"/>
      <c r="AD15" s="46"/>
      <c r="AE15" s="48"/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3">
      <c r="A16" s="53" t="s">
        <v>39</v>
      </c>
      <c r="B16" s="54">
        <f t="shared" ref="B16:W16" si="4">SUM(B11:B14)</f>
        <v>34</v>
      </c>
      <c r="C16" s="55">
        <f t="shared" si="4"/>
        <v>300</v>
      </c>
      <c r="D16" s="55">
        <f t="shared" si="4"/>
        <v>15</v>
      </c>
      <c r="E16" s="55">
        <f t="shared" si="4"/>
        <v>17</v>
      </c>
      <c r="F16" s="55">
        <f t="shared" si="4"/>
        <v>1</v>
      </c>
      <c r="G16" s="55">
        <f t="shared" si="4"/>
        <v>0</v>
      </c>
      <c r="H16" s="55">
        <f t="shared" si="4"/>
        <v>0</v>
      </c>
      <c r="I16" s="55">
        <f t="shared" si="4"/>
        <v>5</v>
      </c>
      <c r="J16" s="55">
        <f t="shared" si="4"/>
        <v>0</v>
      </c>
      <c r="K16" s="55">
        <f t="shared" si="4"/>
        <v>0</v>
      </c>
      <c r="L16" s="55">
        <f t="shared" si="4"/>
        <v>7</v>
      </c>
      <c r="M16" s="55">
        <f t="shared" si="4"/>
        <v>0</v>
      </c>
      <c r="N16" s="55">
        <f t="shared" si="4"/>
        <v>1</v>
      </c>
      <c r="O16" s="55">
        <f t="shared" si="4"/>
        <v>2</v>
      </c>
      <c r="P16" s="55">
        <f t="shared" si="4"/>
        <v>2</v>
      </c>
      <c r="Q16" s="55">
        <f t="shared" si="4"/>
        <v>0</v>
      </c>
      <c r="R16" s="55">
        <f t="shared" si="4"/>
        <v>3</v>
      </c>
      <c r="S16" s="55">
        <f t="shared" si="4"/>
        <v>10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1</v>
      </c>
      <c r="X16" s="56"/>
      <c r="Y16" s="57"/>
      <c r="Z16" s="56"/>
      <c r="AA16" s="58">
        <f t="shared" si="0"/>
        <v>70.588235294117652</v>
      </c>
      <c r="AB16" s="59">
        <f>AB11+AB12+AB13+AB14</f>
        <v>2550</v>
      </c>
      <c r="AC16" s="59">
        <f t="shared" si="1"/>
        <v>8.5</v>
      </c>
      <c r="AD16" s="59">
        <f t="shared" si="2"/>
        <v>79.6875</v>
      </c>
      <c r="AE16" s="60">
        <f t="shared" si="3"/>
        <v>106.66666666666667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80"/>
      <c r="AH18" s="79"/>
      <c r="AI18" s="79"/>
      <c r="AJ18" s="79"/>
      <c r="AK18" s="79"/>
      <c r="AL18" s="79"/>
      <c r="AM18" s="79"/>
      <c r="AN18" s="79"/>
      <c r="AO18" s="10"/>
    </row>
    <row r="19" spans="1:41" ht="15" customHeight="1" x14ac:dyDescent="0.25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5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5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5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5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80"/>
      <c r="AH25" s="79"/>
      <c r="AI25" s="79"/>
      <c r="AJ25" s="79"/>
      <c r="AK25" s="79"/>
      <c r="AL25" s="79"/>
      <c r="AM25" s="79"/>
      <c r="AN25" s="79"/>
      <c r="AO25" s="10"/>
    </row>
    <row r="26" spans="1:41" ht="15" customHeight="1" x14ac:dyDescent="0.25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5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5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5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5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5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80"/>
      <c r="AH32" s="79"/>
      <c r="AI32" s="79"/>
      <c r="AJ32" s="79"/>
      <c r="AK32" s="79"/>
      <c r="AL32" s="79"/>
      <c r="AM32" s="79"/>
      <c r="AN32" s="79"/>
      <c r="AO32" s="10"/>
    </row>
    <row r="33" spans="1:41" ht="15" customHeight="1" x14ac:dyDescent="0.25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5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5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5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5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78"/>
      <c r="AK46" s="79"/>
      <c r="AL46" s="79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5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5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3.2" x14ac:dyDescent="0.25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tr">
        <f>Indiv!D3</f>
        <v>Ryan Shoemake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Andrew Yingst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Miranda Williams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Andrew Yingst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Garrett Smith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Andrew Yingst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Miranda Williams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Andrew Yingst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5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</cp:lastModifiedBy>
  <dcterms:modified xsi:type="dcterms:W3CDTF">2020-02-03T20:37:29Z</dcterms:modified>
</cp:coreProperties>
</file>