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 Directory\lab4\Docs\"/>
    </mc:Choice>
  </mc:AlternateContent>
  <xr:revisionPtr revIDLastSave="0" documentId="13_ncr:1_{0C29B436-D437-499E-8224-62F5AFC5B887}" xr6:coauthVersionLast="45" xr6:coauthVersionMax="45" xr10:uidLastSave="{00000000-0000-0000-0000-000000000000}"/>
  <bookViews>
    <workbookView xWindow="2685" yWindow="2685" windowWidth="21600" windowHeight="12855" activeTab="3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/>
  <c r="W15" i="9" l="1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6" i="3"/>
  <c r="W15" i="1" s="1"/>
  <c r="V16" i="3"/>
  <c r="U16" i="3"/>
  <c r="T16" i="3"/>
  <c r="S16" i="3"/>
  <c r="R16" i="3"/>
  <c r="Q16" i="3"/>
  <c r="P16" i="3"/>
  <c r="O16" i="3"/>
  <c r="N16" i="3"/>
  <c r="M16" i="3"/>
  <c r="L16" i="3"/>
  <c r="K16" i="3"/>
  <c r="K15" i="1" s="1"/>
  <c r="J16" i="3"/>
  <c r="I16" i="3"/>
  <c r="H16" i="3"/>
  <c r="G16" i="3"/>
  <c r="G15" i="1" s="1"/>
  <c r="F16" i="3"/>
  <c r="E16" i="3"/>
  <c r="D16" i="3"/>
  <c r="C16" i="3"/>
  <c r="B16" i="3"/>
  <c r="AE14" i="3"/>
  <c r="AB14" i="3"/>
  <c r="AD14" i="3" s="1"/>
  <c r="AA14" i="3"/>
  <c r="A14" i="3"/>
  <c r="AE13" i="3"/>
  <c r="AB13" i="3"/>
  <c r="AC13" i="3" s="1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S15" i="1" l="1"/>
  <c r="O15" i="1"/>
  <c r="AD13" i="3"/>
  <c r="AD13" i="1"/>
  <c r="D15" i="1"/>
  <c r="H15" i="1"/>
  <c r="L15" i="1"/>
  <c r="P15" i="1"/>
  <c r="T15" i="1"/>
  <c r="E15" i="1"/>
  <c r="I15" i="1"/>
  <c r="M15" i="1"/>
  <c r="Q15" i="1"/>
  <c r="U15" i="1"/>
  <c r="B15" i="1"/>
  <c r="AB15" i="1" s="1"/>
  <c r="F15" i="1"/>
  <c r="J15" i="1"/>
  <c r="N15" i="1"/>
  <c r="R15" i="1"/>
  <c r="V15" i="1"/>
  <c r="AE16" i="3"/>
  <c r="C15" i="1"/>
  <c r="AB16" i="3"/>
  <c r="AC16" i="3" s="1"/>
  <c r="U16" i="1"/>
  <c r="P16" i="1"/>
  <c r="J16" i="1"/>
  <c r="Q16" i="1"/>
  <c r="I16" i="1"/>
  <c r="V16" i="1"/>
  <c r="T16" i="1"/>
  <c r="R16" i="1"/>
  <c r="N16" i="1"/>
  <c r="M16" i="1"/>
  <c r="L16" i="1"/>
  <c r="H16" i="1"/>
  <c r="AB15" i="5"/>
  <c r="AC15" i="5" s="1"/>
  <c r="AB15" i="7"/>
  <c r="AC15" i="7" s="1"/>
  <c r="AB15" i="4"/>
  <c r="AC15" i="4" s="1"/>
  <c r="AB15" i="6"/>
  <c r="AC15" i="6" s="1"/>
  <c r="G16" i="1"/>
  <c r="K16" i="1"/>
  <c r="O16" i="1"/>
  <c r="S16" i="1"/>
  <c r="W16" i="1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6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6" i="3"/>
  <c r="AA15" i="4"/>
  <c r="AA15" i="5"/>
  <c r="AA15" i="6"/>
  <c r="AA15" i="7"/>
  <c r="AA15" i="8"/>
  <c r="AA15" i="9"/>
  <c r="AE15" i="1" l="1"/>
  <c r="AC15" i="1"/>
  <c r="AD15" i="1"/>
  <c r="AA15" i="1"/>
  <c r="AD16" i="2"/>
  <c r="AE16" i="1"/>
  <c r="AA16" i="1"/>
  <c r="AC16" i="1"/>
  <c r="AD16" i="1"/>
</calcChain>
</file>

<file path=xl/sharedStrings.xml><?xml version="1.0" encoding="utf-8"?>
<sst xmlns="http://schemas.openxmlformats.org/spreadsheetml/2006/main" count="607" uniqueCount="72">
  <si>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</si>
  <si>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</si>
  <si>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</si>
  <si>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</si>
  <si>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</si>
  <si>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</si>
  <si>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</si>
  <si>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</si>
  <si>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</si>
  <si>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</si>
  <si>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</si>
  <si>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</si>
  <si>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</si>
  <si>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</si>
  <si>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</si>
  <si>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</si>
  <si>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</si>
  <si>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</si>
  <si>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</si>
  <si>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</si>
  <si>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</si>
  <si>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</si>
  <si>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</si>
  <si>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</si>
  <si>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</si>
  <si>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</si>
  <si>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</si>
  <si>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</si>
  <si>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</si>
  <si>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</si>
  <si>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</si>
  <si>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</si>
  <si>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</si>
  <si>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</si>
  <si>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</si>
  <si>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</si>
  <si>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</si>
  <si>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</si>
  <si>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</si>
  <si>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</si>
  <si>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</si>
  <si>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</si>
  <si>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</si>
  <si>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</si>
  <si>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</si>
  <si>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</si>
  <si>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</si>
  <si>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</si>
  <si>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</si>
  <si>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</si>
  <si>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</si>
  <si>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</si>
  <si>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</si>
  <si>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</si>
  <si>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</si>
  <si>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</si>
  <si>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</si>
  <si>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</si>
  <si>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</si>
  <si>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</si>
  <si>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</si>
  <si>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</si>
  <si>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</si>
  <si>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</si>
  <si>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</si>
  <si>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A</t>
  </si>
  <si>
    <t>Ryan Shoemake</t>
  </si>
  <si>
    <t>Andrew Yingst</t>
  </si>
  <si>
    <t>Miranda Williams</t>
  </si>
  <si>
    <t>Garrett Smith</t>
  </si>
  <si>
    <t>Khara Robinson</t>
  </si>
  <si>
    <t>Team Member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</si>
</sst>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6" x14ac:knownFonts="1">
    <font>
      <sz val="10"/>
      <color rgb="FF000000"/>
      <name val="Arial"/>
    </font>
    <font>
      <b/>
      <sz val="1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opLeftCell="A4" workbookViewId="0">
      <selection activeCell="A21" sqref="A21"/>
    </sheetView>
  </sheetViews>
  <sheetFormatPr defaultColWidth="17.28515625" defaultRowHeight="15" customHeight="1" x14ac:dyDescent="0.2"/>
  <cols>
    <col min="1" max="1" width="27" customWidth="1"/>
    <col min="2" max="2" width="7.7109375" customWidth="1"/>
    <col min="3" max="23" width="7" customWidth="1"/>
    <col min="24" max="26" width="1.7109375" customWidth="1"/>
    <col min="27" max="31" width="15.7109375" customWidth="1"/>
    <col min="32" max="32" width="5.71093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82"/>
      <c r="AH3" s="81"/>
      <c r="AI3" s="81"/>
      <c r="AJ3" s="81"/>
      <c r="AK3" s="81"/>
      <c r="AL3" s="81"/>
      <c r="AM3" s="81"/>
      <c r="AN3" s="81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s="71" customFormat="1" ht="15" customHeight="1" x14ac:dyDescent="0.2">
      <c r="A7" s="12" t="s">
        <v>71</v>
      </c>
      <c r="B7" s="70"/>
      <c r="C7" s="70"/>
      <c r="D7" s="70" t="s">
        <v>70</v>
      </c>
      <c r="E7" s="70"/>
      <c r="F7" s="70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70"/>
      <c r="Y7" s="13"/>
      <c r="Z7" s="70"/>
      <c r="AA7" s="21"/>
      <c r="AB7" s="18"/>
      <c r="AC7" s="18"/>
      <c r="AD7" s="18"/>
      <c r="AE7" s="21"/>
      <c r="AF7" s="22"/>
      <c r="AG7" s="70"/>
      <c r="AH7" s="70"/>
      <c r="AI7" s="70"/>
      <c r="AJ7" s="70"/>
      <c r="AK7" s="70"/>
      <c r="AL7" s="24"/>
      <c r="AM7" s="24"/>
      <c r="AN7" s="70"/>
      <c r="AO7" s="7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A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82"/>
      <c r="AH10" s="81"/>
      <c r="AI10" s="81"/>
      <c r="AJ10" s="81"/>
      <c r="AK10" s="81"/>
      <c r="AL10" s="81"/>
      <c r="AM10" s="81"/>
      <c r="AN10" s="81"/>
      <c r="AO10" s="10"/>
    </row>
    <row r="11" spans="1:41" ht="15" customHeight="1" x14ac:dyDescent="0.2">
      <c r="A11" s="44" t="str">
        <f t="shared" si="0"/>
        <v>Ryan Shoemake</v>
      </c>
      <c r="B11" s="47">
        <f>'Lab2'!B11+'Lab3'!B11+'Lab4'!B11+'Lab5'!B11+'Lab6'!B11+'Lab7'!B11+'Lab8'!B11+'Lab9'!B11</f>
        <v>30</v>
      </c>
      <c r="C11" s="47">
        <f>'Lab2'!C11+'Lab3'!C11+'Lab4'!C11+'Lab5'!C11+'Lab6'!C11+'Lab7'!C11+'Lab8'!C11+'Lab9'!C11</f>
        <v>380</v>
      </c>
      <c r="D11" s="47">
        <f>'Lab2'!D11+'Lab3'!D11+'Lab4'!D11+'Lab5'!D11+'Lab6'!D11+'Lab7'!D11+'Lab8'!D11+'Lab9'!D11</f>
        <v>18</v>
      </c>
      <c r="E11" s="47">
        <f>'Lab2'!E11+'Lab3'!E11+'Lab4'!E11+'Lab5'!E11+'Lab6'!E11+'Lab7'!E11+'Lab8'!E11+'Lab9'!E11</f>
        <v>21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2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17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5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25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4" si="1">IF(C11=0,"",(C11/B11)*8)</f>
        <v>101.33333333333333</v>
      </c>
      <c r="AB11" s="46">
        <f t="shared" ref="AB11:AB14" si="2">$AD$2*B11</f>
        <v>2250</v>
      </c>
      <c r="AC11" s="46">
        <f t="shared" ref="AC11:AC14" si="3">IF(C11=0,"",AB11/C11)</f>
        <v>5.9210526315789478</v>
      </c>
      <c r="AD11" s="46">
        <f t="shared" ref="AD11:AD14" si="4">IF(C11=0,"",AB11/(D11+E11))</f>
        <v>57.692307692307693</v>
      </c>
      <c r="AE11" s="48">
        <f t="shared" ref="AE11:AE14" si="5">IF(C11=0,"",1000*((E11+D11)/C11))</f>
        <v>102.63157894736842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Andrew Yingst</v>
      </c>
      <c r="B12" s="47">
        <f>'Lab2'!B12+'Lab3'!B12+'Lab4'!B12+'Lab5'!B12+'Lab6'!B12+'Lab7'!B12+'Lab8'!B12+'Lab9'!B12</f>
        <v>30</v>
      </c>
      <c r="C12" s="47">
        <f>'Lab2'!C12+'Lab3'!C12+'Lab4'!C12+'Lab5'!C12+'Lab6'!C12+'Lab7'!C12+'Lab8'!C12+'Lab9'!C12</f>
        <v>250</v>
      </c>
      <c r="D12" s="47">
        <f>'Lab2'!D12+'Lab3'!D12+'Lab4'!D12+'Lab5'!D12+'Lab6'!D12+'Lab7'!D12+'Lab8'!D12+'Lab9'!D12</f>
        <v>7</v>
      </c>
      <c r="E12" s="47">
        <f>'Lab2'!E12+'Lab3'!E12+'Lab4'!E12+'Lab5'!E12+'Lab6'!E12+'Lab7'!E12+'Lab8'!E12+'Lab9'!E12</f>
        <v>27</v>
      </c>
      <c r="F12" s="47">
        <f>'Lab2'!F12+'Lab3'!F12+'Lab4'!F12+'Lab5'!F12+'Lab6'!F12+'Lab7'!F12+'Lab8'!F12+'Lab9'!F12</f>
        <v>5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3</v>
      </c>
      <c r="J12" s="47">
        <f>'Lab2'!J12+'Lab3'!J12+'Lab4'!J12+'Lab5'!J12+'Lab6'!J12+'Lab7'!J12+'Lab8'!J12+'Lab9'!J12</f>
        <v>3</v>
      </c>
      <c r="K12" s="47">
        <f>'Lab2'!K12+'Lab3'!K12+'Lab4'!K12+'Lab5'!K12+'Lab6'!K12+'Lab7'!K12+'Lab8'!K12+'Lab9'!K12</f>
        <v>5</v>
      </c>
      <c r="L12" s="47">
        <f>'Lab2'!L12+'Lab3'!L12+'Lab4'!L12+'Lab5'!L12+'Lab6'!L12+'Lab7'!L12+'Lab8'!L12+'Lab9'!L12</f>
        <v>3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1</v>
      </c>
      <c r="O12" s="47">
        <f>'Lab2'!O12+'Lab3'!O12+'Lab4'!O12+'Lab5'!O12+'Lab6'!O12+'Lab7'!O12+'Lab8'!O12+'Lab9'!O12</f>
        <v>5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2</v>
      </c>
      <c r="R12" s="47">
        <f>'Lab2'!R12+'Lab3'!R12+'Lab4'!R12+'Lab5'!R12+'Lab6'!R12+'Lab7'!R12+'Lab8'!R12+'Lab9'!R12</f>
        <v>3</v>
      </c>
      <c r="S12" s="47">
        <f>'Lab2'!S12+'Lab3'!S12+'Lab4'!S12+'Lab5'!S12+'Lab6'!S12+'Lab7'!S12+'Lab8'!S12+'Lab9'!S12</f>
        <v>5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66.666666666666671</v>
      </c>
      <c r="AB12" s="46">
        <f t="shared" si="2"/>
        <v>2250</v>
      </c>
      <c r="AC12" s="46">
        <f t="shared" si="3"/>
        <v>9</v>
      </c>
      <c r="AD12" s="46">
        <f t="shared" si="4"/>
        <v>66.17647058823529</v>
      </c>
      <c r="AE12" s="48">
        <f t="shared" si="5"/>
        <v>136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Miranda Williams</v>
      </c>
      <c r="B13" s="47">
        <f>'Lab2'!B13+'Lab3'!B13+'Lab4'!B13+'Lab5'!B13+'Lab6'!B13+'Lab7'!B13+'Lab8'!B13+'Lab9'!B13</f>
        <v>15</v>
      </c>
      <c r="C13" s="47">
        <f>'Lab2'!C13+'Lab3'!C13+'Lab4'!C13+'Lab5'!C13+'Lab6'!C13+'Lab7'!C13+'Lab8'!C13+'Lab9'!C13</f>
        <v>57</v>
      </c>
      <c r="D13" s="47">
        <f>'Lab2'!D13+'Lab3'!D13+'Lab4'!D13+'Lab5'!D13+'Lab6'!D13+'Lab7'!D13+'Lab8'!D13+'Lab9'!D13</f>
        <v>3</v>
      </c>
      <c r="E13" s="47">
        <f>'Lab2'!E13+'Lab3'!E13+'Lab4'!E13+'Lab5'!E13+'Lab6'!E13+'Lab7'!E13+'Lab8'!E13+'Lab9'!E13</f>
        <v>11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10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2</v>
      </c>
      <c r="P13" s="47">
        <f>'Lab2'!P13+'Lab3'!P13+'Lab4'!P13+'Lab5'!P13+'Lab6'!P13+'Lab7'!P13+'Lab8'!P13+'Lab9'!P13</f>
        <v>1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1</v>
      </c>
      <c r="X13" s="10"/>
      <c r="Y13" s="13"/>
      <c r="Z13" s="10"/>
      <c r="AA13" s="45">
        <f t="shared" si="1"/>
        <v>30.4</v>
      </c>
      <c r="AB13" s="46">
        <f t="shared" si="2"/>
        <v>1125</v>
      </c>
      <c r="AC13" s="46">
        <f t="shared" si="3"/>
        <v>19.736842105263158</v>
      </c>
      <c r="AD13" s="46">
        <f t="shared" si="4"/>
        <v>80.357142857142861</v>
      </c>
      <c r="AE13" s="48">
        <f t="shared" si="5"/>
        <v>245.61403508771929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Garrett Smith</v>
      </c>
      <c r="B14" s="47">
        <f>'Lab2'!B14+'Lab3'!B14+'Lab4'!B14+'Lab5'!B14+'Lab6'!B14+'Lab7'!B14+'Lab8'!B14+'Lab9'!B14</f>
        <v>28</v>
      </c>
      <c r="C14" s="47">
        <f>'Lab2'!C14+'Lab3'!C14+'Lab4'!C14+'Lab5'!C14+'Lab6'!C14+'Lab7'!C14+'Lab8'!C14+'Lab9'!C14</f>
        <v>650</v>
      </c>
      <c r="D14" s="47">
        <f>'Lab2'!D14+'Lab3'!D14+'Lab4'!D14+'Lab5'!D14+'Lab6'!D14+'Lab7'!D14+'Lab8'!D14+'Lab9'!D14</f>
        <v>10</v>
      </c>
      <c r="E14" s="47">
        <f>'Lab2'!E14+'Lab3'!E14+'Lab4'!E14+'Lab5'!E14+'Lab6'!E14+'Lab7'!E14+'Lab8'!E14+'Lab9'!E14</f>
        <v>18</v>
      </c>
      <c r="F14" s="47">
        <f>'Lab2'!F14+'Lab3'!F14+'Lab4'!F14+'Lab5'!F14+'Lab6'!F14+'Lab7'!F14+'Lab8'!F14+'Lab9'!F14</f>
        <v>5</v>
      </c>
      <c r="G14" s="47">
        <f>'Lab2'!G14+'Lab3'!G14+'Lab4'!G14+'Lab5'!G14+'Lab6'!G14+'Lab7'!G14+'Lab8'!G14+'Lab9'!G14</f>
        <v>1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5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2</v>
      </c>
      <c r="P14" s="47">
        <f>'Lab2'!P14+'Lab3'!P14+'Lab4'!P14+'Lab5'!P14+'Lab6'!P14+'Lab7'!P14+'Lab8'!P14+'Lab9'!P14</f>
        <v>7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1</v>
      </c>
      <c r="S14" s="47">
        <f>'Lab2'!S14+'Lab3'!S14+'Lab4'!S14+'Lab5'!S14+'Lab6'!S14+'Lab7'!S14+'Lab8'!S14+'Lab9'!S14</f>
        <v>7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>
        <f t="shared" si="1"/>
        <v>185.71428571428572</v>
      </c>
      <c r="AB14" s="46">
        <f t="shared" si="2"/>
        <v>2100</v>
      </c>
      <c r="AC14" s="46">
        <f t="shared" si="3"/>
        <v>3.2307692307692308</v>
      </c>
      <c r="AD14" s="46">
        <f t="shared" si="4"/>
        <v>75</v>
      </c>
      <c r="AE14" s="48">
        <f t="shared" si="5"/>
        <v>43.076923076923073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71" customFormat="1" ht="15" customHeight="1" thickBot="1" x14ac:dyDescent="0.25">
      <c r="A15" s="66" t="str">
        <f t="shared" ref="A15" si="6">D7</f>
        <v>Khara Robinson</v>
      </c>
      <c r="B15" s="47">
        <f>'Lab2'!B15+'Lab3'!B16+'Lab4'!B15+'Lab5'!B15+'Lab6'!B15+'Lab7'!B15+'Lab8'!B15+'Lab9'!B15</f>
        <v>73</v>
      </c>
      <c r="C15" s="47">
        <f>'Lab2'!C15+'Lab3'!C16+'Lab4'!C15+'Lab5'!C15+'Lab6'!C15+'Lab7'!C15+'Lab8'!C15+'Lab9'!C15</f>
        <v>1037</v>
      </c>
      <c r="D15" s="47">
        <f>'Lab2'!D15+'Lab3'!D16+'Lab4'!D15+'Lab5'!D15+'Lab6'!D15+'Lab7'!D15+'Lab8'!D15+'Lab9'!D15</f>
        <v>25</v>
      </c>
      <c r="E15" s="47">
        <f>'Lab2'!E15+'Lab3'!E16+'Lab4'!E15+'Lab5'!E15+'Lab6'!E15+'Lab7'!E15+'Lab8'!E15+'Lab9'!E15</f>
        <v>60</v>
      </c>
      <c r="F15" s="47">
        <f>'Lab2'!F15+'Lab3'!F16+'Lab4'!F15+'Lab5'!F15+'Lab6'!F15+'Lab7'!F15+'Lab8'!F15+'Lab9'!F15</f>
        <v>9</v>
      </c>
      <c r="G15" s="47">
        <f>'Lab2'!G15+'Lab3'!G16+'Lab4'!G15+'Lab5'!G15+'Lab6'!G15+'Lab7'!G15+'Lab8'!G15+'Lab9'!G15</f>
        <v>1</v>
      </c>
      <c r="H15" s="47">
        <f>'Lab2'!H15+'Lab3'!H16+'Lab4'!H15+'Lab5'!H15+'Lab6'!H15+'Lab7'!H15+'Lab8'!H15+'Lab9'!H15</f>
        <v>0</v>
      </c>
      <c r="I15" s="47">
        <f>'Lab2'!I15+'Lab3'!I16+'Lab4'!I15+'Lab5'!I15+'Lab6'!I15+'Lab7'!I15+'Lab8'!I15+'Lab9'!I15</f>
        <v>10</v>
      </c>
      <c r="J15" s="47">
        <f>'Lab2'!J15+'Lab3'!J16+'Lab4'!J15+'Lab5'!J15+'Lab6'!J15+'Lab7'!J15+'Lab8'!J15+'Lab9'!J15</f>
        <v>3</v>
      </c>
      <c r="K15" s="47">
        <f>'Lab2'!K15+'Lab3'!K16+'Lab4'!K15+'Lab5'!K15+'Lab6'!K15+'Lab7'!K15+'Lab8'!K15+'Lab9'!K15</f>
        <v>5</v>
      </c>
      <c r="L15" s="47">
        <f>'Lab2'!L15+'Lab3'!L16+'Lab4'!L15+'Lab5'!L15+'Lab6'!L15+'Lab7'!L15+'Lab8'!L15+'Lab9'!L15</f>
        <v>13</v>
      </c>
      <c r="M15" s="47">
        <f>'Lab2'!M15+'Lab3'!M16+'Lab4'!M15+'Lab5'!M15+'Lab6'!M15+'Lab7'!M15+'Lab8'!M15+'Lab9'!M15</f>
        <v>5</v>
      </c>
      <c r="N15" s="47">
        <f>'Lab2'!N15+'Lab3'!N16+'Lab4'!N15+'Lab5'!N15+'Lab6'!N15+'Lab7'!N15+'Lab8'!N15+'Lab9'!N15</f>
        <v>0</v>
      </c>
      <c r="O15" s="47">
        <f>'Lab2'!O15+'Lab3'!O16+'Lab4'!O15+'Lab5'!O15+'Lab6'!O15+'Lab7'!O15+'Lab8'!O15+'Lab9'!O15</f>
        <v>12</v>
      </c>
      <c r="P15" s="47">
        <f>'Lab2'!P15+'Lab3'!P16+'Lab4'!P15+'Lab5'!P15+'Lab6'!P15+'Lab7'!P15+'Lab8'!P15+'Lab9'!P15</f>
        <v>6</v>
      </c>
      <c r="Q15" s="47">
        <f>'Lab2'!Q15+'Lab3'!Q16+'Lab4'!Q15+'Lab5'!Q15+'Lab6'!Q15+'Lab7'!Q15+'Lab8'!Q15+'Lab9'!Q15</f>
        <v>2</v>
      </c>
      <c r="R15" s="47">
        <f>'Lab2'!R15+'Lab3'!R16+'Lab4'!R15+'Lab5'!R15+'Lab6'!R15+'Lab7'!R15+'Lab8'!R15+'Lab9'!R15</f>
        <v>1</v>
      </c>
      <c r="S15" s="47">
        <f>'Lab2'!S15+'Lab3'!S16+'Lab4'!S15+'Lab5'!S15+'Lab6'!S15+'Lab7'!S15+'Lab8'!S15+'Lab9'!S15</f>
        <v>27</v>
      </c>
      <c r="T15" s="47">
        <f>'Lab2'!T15+'Lab3'!T16+'Lab4'!T15+'Lab5'!T15+'Lab6'!T15+'Lab7'!T15+'Lab8'!T15+'Lab9'!T15</f>
        <v>0</v>
      </c>
      <c r="U15" s="47">
        <f>'Lab2'!U15+'Lab3'!U16+'Lab4'!U15+'Lab5'!U15+'Lab6'!U15+'Lab7'!U15+'Lab8'!U15+'Lab9'!U15</f>
        <v>0</v>
      </c>
      <c r="V15" s="47">
        <f>'Lab2'!V15+'Lab3'!V16+'Lab4'!V15+'Lab5'!V15+'Lab6'!V15+'Lab7'!V15+'Lab8'!V15+'Lab9'!V15</f>
        <v>0</v>
      </c>
      <c r="W15" s="47">
        <f>'Lab2'!W15+'Lab3'!W16+'Lab4'!W15+'Lab5'!W15+'Lab6'!W15+'Lab7'!W15+'Lab8'!W15+'Lab9'!W15</f>
        <v>1</v>
      </c>
      <c r="X15" s="70"/>
      <c r="Y15" s="13"/>
      <c r="Z15" s="70"/>
      <c r="AA15" s="45">
        <f t="shared" ref="AA15" si="7">IF(C15=0,"",(C15/B15)*8)</f>
        <v>113.64383561643835</v>
      </c>
      <c r="AB15" s="46">
        <f t="shared" ref="AB15" si="8">$AD$2*B15</f>
        <v>5475</v>
      </c>
      <c r="AC15" s="46">
        <f t="shared" ref="AC15" si="9">IF(C15=0,"",AB15/C15)</f>
        <v>5.2796528447444553</v>
      </c>
      <c r="AD15" s="46">
        <f t="shared" ref="AD15" si="10">IF(C15=0,"",AB15/(D15+E15))</f>
        <v>64.411764705882348</v>
      </c>
      <c r="AE15" s="48">
        <f t="shared" ref="AE15" si="11">IF(C15=0,"",1000*((E15+D15)/C15))</f>
        <v>81.967213114754088</v>
      </c>
      <c r="AF15" s="22"/>
      <c r="AG15" s="70"/>
      <c r="AH15" s="70"/>
      <c r="AI15" s="70"/>
      <c r="AJ15" s="70"/>
      <c r="AK15" s="70"/>
      <c r="AL15" s="24"/>
      <c r="AM15" s="24"/>
      <c r="AN15" s="70"/>
      <c r="AO15" s="70"/>
    </row>
    <row r="16" spans="1:41" ht="15" customHeight="1" thickBot="1" x14ac:dyDescent="0.25">
      <c r="A16" s="67" t="s">
        <v>58</v>
      </c>
      <c r="B16" s="54">
        <f t="shared" ref="B16:W16" si="12">SUM(B11:B14)</f>
        <v>103</v>
      </c>
      <c r="C16" s="55">
        <f t="shared" si="12"/>
        <v>1337</v>
      </c>
      <c r="D16" s="55">
        <f t="shared" si="12"/>
        <v>38</v>
      </c>
      <c r="E16" s="55">
        <f t="shared" si="12"/>
        <v>77</v>
      </c>
      <c r="F16" s="55">
        <f t="shared" si="12"/>
        <v>10</v>
      </c>
      <c r="G16" s="55">
        <f t="shared" si="12"/>
        <v>1</v>
      </c>
      <c r="H16" s="55">
        <f t="shared" si="12"/>
        <v>0</v>
      </c>
      <c r="I16" s="55">
        <f t="shared" si="12"/>
        <v>15</v>
      </c>
      <c r="J16" s="55">
        <f t="shared" si="12"/>
        <v>3</v>
      </c>
      <c r="K16" s="55">
        <f t="shared" si="12"/>
        <v>5</v>
      </c>
      <c r="L16" s="55">
        <f t="shared" si="12"/>
        <v>20</v>
      </c>
      <c r="M16" s="55">
        <f t="shared" si="12"/>
        <v>5</v>
      </c>
      <c r="N16" s="55">
        <f t="shared" si="12"/>
        <v>1</v>
      </c>
      <c r="O16" s="55">
        <f t="shared" si="12"/>
        <v>14</v>
      </c>
      <c r="P16" s="55">
        <f t="shared" si="12"/>
        <v>8</v>
      </c>
      <c r="Q16" s="55">
        <f t="shared" si="12"/>
        <v>2</v>
      </c>
      <c r="R16" s="55">
        <f t="shared" si="12"/>
        <v>4</v>
      </c>
      <c r="S16" s="55">
        <f t="shared" si="12"/>
        <v>37</v>
      </c>
      <c r="T16" s="55">
        <f t="shared" si="12"/>
        <v>0</v>
      </c>
      <c r="U16" s="55">
        <f t="shared" si="12"/>
        <v>0</v>
      </c>
      <c r="V16" s="55">
        <f t="shared" si="12"/>
        <v>0</v>
      </c>
      <c r="W16" s="55">
        <f t="shared" si="12"/>
        <v>1</v>
      </c>
      <c r="X16" s="56"/>
      <c r="Y16" s="57"/>
      <c r="Z16" s="56"/>
      <c r="AA16" s="58">
        <f>IF(C16=0,"",(C16/B16)*8)</f>
        <v>103.84466019417475</v>
      </c>
      <c r="AB16" s="59">
        <f>$AD$2*B16</f>
        <v>7725</v>
      </c>
      <c r="AC16" s="59">
        <f>IF(C16=0,"",AB16/C16)</f>
        <v>5.7778608825729245</v>
      </c>
      <c r="AD16" s="59">
        <f>IF(C16=0,"",AB16/(D16+E16))</f>
        <v>67.173913043478265</v>
      </c>
      <c r="AE16" s="60">
        <f>IF(C16=0,"",1000*((E16+D16)/C16))</f>
        <v>86.01346297681377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2"/>
      <c r="AH17" s="81"/>
      <c r="AI17" s="81"/>
      <c r="AJ17" s="81"/>
      <c r="AK17" s="81"/>
      <c r="AL17" s="81"/>
      <c r="AM17" s="81"/>
      <c r="AN17" s="81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2"/>
      <c r="AH24" s="81"/>
      <c r="AI24" s="81"/>
      <c r="AJ24" s="81"/>
      <c r="AK24" s="81"/>
      <c r="AL24" s="81"/>
      <c r="AM24" s="81"/>
      <c r="AN24" s="81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2"/>
      <c r="AH31" s="81"/>
      <c r="AI31" s="81"/>
      <c r="AJ31" s="81"/>
      <c r="AK31" s="81"/>
      <c r="AL31" s="81"/>
      <c r="AM31" s="81"/>
      <c r="AN31" s="81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80"/>
      <c r="AK45" s="81"/>
      <c r="AL45" s="81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topLeftCell="A4" workbookViewId="0">
      <selection activeCell="A15" sqref="A15"/>
    </sheetView>
  </sheetViews>
  <sheetFormatPr defaultColWidth="17.28515625" defaultRowHeight="15" customHeight="1" x14ac:dyDescent="0.2"/>
  <cols>
    <col min="1" max="1" width="27" customWidth="1"/>
    <col min="2" max="2" width="7.7109375" customWidth="1"/>
    <col min="3" max="23" width="7" customWidth="1"/>
    <col min="24" max="26" width="1.7109375" customWidth="1"/>
    <col min="27" max="31" width="15.7109375" customWidth="1"/>
    <col min="32" max="32" width="5.71093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2"/>
      <c r="AH3" s="81"/>
      <c r="AI3" s="81"/>
      <c r="AJ3" s="81"/>
      <c r="AK3" s="81"/>
      <c r="AL3" s="81"/>
      <c r="AM3" s="81"/>
      <c r="AN3" s="8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2"/>
      <c r="AH10" s="81"/>
      <c r="AI10" s="81"/>
      <c r="AJ10" s="81"/>
      <c r="AK10" s="81"/>
      <c r="AL10" s="81"/>
      <c r="AM10" s="81"/>
      <c r="AN10" s="81"/>
      <c r="AO10" s="10"/>
    </row>
    <row r="11" spans="1:41" ht="15" customHeight="1" x14ac:dyDescent="0.2">
      <c r="A11" s="40" t="s">
        <v>66</v>
      </c>
      <c r="B11" s="41">
        <v>15</v>
      </c>
      <c r="C11" s="10">
        <v>150</v>
      </c>
      <c r="D11" s="10">
        <v>8</v>
      </c>
      <c r="E11" s="10">
        <v>5</v>
      </c>
      <c r="F11" s="10">
        <v>0</v>
      </c>
      <c r="G11" s="10">
        <v>0</v>
      </c>
      <c r="H11" s="10">
        <v>0</v>
      </c>
      <c r="I11" s="10">
        <v>2</v>
      </c>
      <c r="J11" s="10">
        <v>0</v>
      </c>
      <c r="K11" s="10">
        <v>0</v>
      </c>
      <c r="L11" s="10">
        <v>6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5</v>
      </c>
      <c r="T11" s="10">
        <v>0</v>
      </c>
      <c r="U11" s="10">
        <v>0</v>
      </c>
      <c r="V11" s="10">
        <v>0</v>
      </c>
      <c r="W11" s="10">
        <v>0</v>
      </c>
      <c r="X11" s="10"/>
      <c r="Y11" s="13"/>
      <c r="Z11" s="10"/>
      <c r="AA11" s="45">
        <f t="shared" ref="AA11:AA16" si="0">IF(C11=0,"",(C11/B11)*8)</f>
        <v>80</v>
      </c>
      <c r="AB11" s="46">
        <f>Indiv!$AD$2*B11</f>
        <v>1125</v>
      </c>
      <c r="AC11" s="46">
        <f t="shared" ref="AC11:AC16" si="1">IF(C11=0,"",AB11/C11)</f>
        <v>7.5</v>
      </c>
      <c r="AD11" s="46">
        <f t="shared" ref="AD11:AD16" si="2">IF(C11=0,"",AB11/(D11+E11))</f>
        <v>86.538461538461533</v>
      </c>
      <c r="AE11" s="48">
        <f t="shared" ref="AE11:AE16" si="3">IF(C11=0,"",1000*((E11+D11)/C11))</f>
        <v>86.666666666666671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">
        <v>67</v>
      </c>
      <c r="B12" s="50">
        <v>10</v>
      </c>
      <c r="C12" s="51">
        <v>50</v>
      </c>
      <c r="D12" s="10">
        <v>5</v>
      </c>
      <c r="E12" s="10">
        <v>10</v>
      </c>
      <c r="F12" s="10"/>
      <c r="G12" s="10"/>
      <c r="H12" s="10"/>
      <c r="I12" s="10">
        <v>3</v>
      </c>
      <c r="J12" s="10"/>
      <c r="K12" s="10"/>
      <c r="L12" s="10">
        <v>1</v>
      </c>
      <c r="M12" s="10"/>
      <c r="N12" s="10">
        <v>1</v>
      </c>
      <c r="O12" s="10">
        <v>2</v>
      </c>
      <c r="P12" s="10"/>
      <c r="Q12" s="10"/>
      <c r="R12" s="10">
        <v>3</v>
      </c>
      <c r="S12" s="10">
        <v>5</v>
      </c>
      <c r="T12" s="10"/>
      <c r="U12" s="10"/>
      <c r="V12" s="10"/>
      <c r="W12" s="10"/>
      <c r="X12" s="10"/>
      <c r="Y12" s="13"/>
      <c r="Z12" s="10"/>
      <c r="AA12" s="45">
        <f t="shared" si="0"/>
        <v>40</v>
      </c>
      <c r="AB12" s="46">
        <f>Indiv!$AD$2*B12</f>
        <v>750</v>
      </c>
      <c r="AC12" s="46">
        <f t="shared" si="1"/>
        <v>15</v>
      </c>
      <c r="AD12" s="46">
        <f t="shared" si="2"/>
        <v>50</v>
      </c>
      <c r="AE12" s="48">
        <f t="shared" si="3"/>
        <v>300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">
        <v>68</v>
      </c>
      <c r="B13" s="77">
        <v>3</v>
      </c>
      <c r="C13" s="76"/>
      <c r="D13" s="76">
        <v>1</v>
      </c>
      <c r="E13" s="76">
        <v>1</v>
      </c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>
        <v>1</v>
      </c>
      <c r="Q13" s="76"/>
      <c r="R13" s="76"/>
      <c r="S13" s="76"/>
      <c r="T13" s="76"/>
      <c r="U13" s="76"/>
      <c r="V13" s="76"/>
      <c r="W13" s="76">
        <v>1</v>
      </c>
      <c r="X13" s="10"/>
      <c r="Y13" s="13"/>
      <c r="Z13" s="10"/>
      <c r="AA13" s="45" t="str">
        <f t="shared" si="0"/>
        <v/>
      </c>
      <c r="AB13" s="46">
        <f>Indiv!$AD$2*B13</f>
        <v>225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">
        <v>69</v>
      </c>
      <c r="B14" s="73">
        <v>6</v>
      </c>
      <c r="C14" s="72">
        <v>100</v>
      </c>
      <c r="D14" s="72">
        <v>1</v>
      </c>
      <c r="E14" s="72">
        <v>1</v>
      </c>
      <c r="F14" s="72">
        <v>1</v>
      </c>
      <c r="G14" s="72"/>
      <c r="H14" s="72"/>
      <c r="I14" s="72"/>
      <c r="J14" s="72"/>
      <c r="K14" s="72"/>
      <c r="L14" s="72"/>
      <c r="M14" s="72"/>
      <c r="N14" s="72"/>
      <c r="O14" s="72"/>
      <c r="P14" s="72">
        <v>1</v>
      </c>
      <c r="Q14" s="72"/>
      <c r="R14" s="72"/>
      <c r="S14" s="72"/>
      <c r="T14" s="72"/>
      <c r="U14" s="72"/>
      <c r="V14" s="72"/>
      <c r="W14" s="72"/>
      <c r="X14" s="10"/>
      <c r="Y14" s="13"/>
      <c r="Z14" s="10"/>
      <c r="AA14" s="45"/>
      <c r="AB14" s="46">
        <f>Indiv!$AD$2*B14</f>
        <v>450</v>
      </c>
      <c r="AC14" s="46">
        <f t="shared" si="1"/>
        <v>4.5</v>
      </c>
      <c r="AD14" s="46">
        <f t="shared" si="2"/>
        <v>225</v>
      </c>
      <c r="AE14" s="48">
        <f t="shared" si="3"/>
        <v>20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25">
      <c r="A15" s="52" t="s">
        <v>70</v>
      </c>
      <c r="B15" s="75">
        <v>4</v>
      </c>
      <c r="C15" s="74"/>
      <c r="D15" s="74">
        <v>2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>
        <v>1</v>
      </c>
      <c r="X15" s="68"/>
      <c r="Y15" s="13"/>
      <c r="Z15" s="68"/>
      <c r="AA15" s="45"/>
      <c r="AB15" s="46"/>
      <c r="AC15" s="46"/>
      <c r="AD15" s="46"/>
      <c r="AE15" s="48"/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25">
      <c r="A16" s="53" t="s">
        <v>39</v>
      </c>
      <c r="B16" s="54">
        <f t="shared" ref="B16:W16" si="4">SUM(B11:B14)</f>
        <v>34</v>
      </c>
      <c r="C16" s="55">
        <f t="shared" si="4"/>
        <v>300</v>
      </c>
      <c r="D16" s="55">
        <f t="shared" si="4"/>
        <v>15</v>
      </c>
      <c r="E16" s="55">
        <f t="shared" si="4"/>
        <v>17</v>
      </c>
      <c r="F16" s="55">
        <f t="shared" si="4"/>
        <v>1</v>
      </c>
      <c r="G16" s="55">
        <f t="shared" si="4"/>
        <v>0</v>
      </c>
      <c r="H16" s="55">
        <f t="shared" si="4"/>
        <v>0</v>
      </c>
      <c r="I16" s="55">
        <f t="shared" si="4"/>
        <v>5</v>
      </c>
      <c r="J16" s="55">
        <f t="shared" si="4"/>
        <v>0</v>
      </c>
      <c r="K16" s="55">
        <f t="shared" si="4"/>
        <v>0</v>
      </c>
      <c r="L16" s="55">
        <f t="shared" si="4"/>
        <v>7</v>
      </c>
      <c r="M16" s="55">
        <f t="shared" si="4"/>
        <v>0</v>
      </c>
      <c r="N16" s="55">
        <f t="shared" si="4"/>
        <v>1</v>
      </c>
      <c r="O16" s="55">
        <f t="shared" si="4"/>
        <v>2</v>
      </c>
      <c r="P16" s="55">
        <f t="shared" si="4"/>
        <v>2</v>
      </c>
      <c r="Q16" s="55">
        <f t="shared" si="4"/>
        <v>0</v>
      </c>
      <c r="R16" s="55">
        <f t="shared" si="4"/>
        <v>3</v>
      </c>
      <c r="S16" s="55">
        <f t="shared" si="4"/>
        <v>10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1</v>
      </c>
      <c r="X16" s="56"/>
      <c r="Y16" s="57"/>
      <c r="Z16" s="56"/>
      <c r="AA16" s="58">
        <f t="shared" si="0"/>
        <v>70.588235294117652</v>
      </c>
      <c r="AB16" s="59">
        <f>AB11+AB12+AB13+AB14</f>
        <v>2550</v>
      </c>
      <c r="AC16" s="59">
        <f t="shared" si="1"/>
        <v>8.5</v>
      </c>
      <c r="AD16" s="59">
        <f t="shared" si="2"/>
        <v>79.6875</v>
      </c>
      <c r="AE16" s="60">
        <f t="shared" si="3"/>
        <v>106.66666666666667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5"/>
      <c r="AA18" s="17"/>
      <c r="AB18" s="15"/>
      <c r="AC18" s="15"/>
      <c r="AD18" s="15"/>
      <c r="AE18" s="17"/>
      <c r="AF18" s="10"/>
      <c r="AG18" s="82"/>
      <c r="AH18" s="81"/>
      <c r="AI18" s="81"/>
      <c r="AJ18" s="81"/>
      <c r="AK18" s="81"/>
      <c r="AL18" s="81"/>
      <c r="AM18" s="81"/>
      <c r="AN18" s="81"/>
      <c r="AO18" s="10"/>
    </row>
    <row r="19" spans="1:41" ht="15" customHeight="1" x14ac:dyDescent="0.2">
      <c r="A19" s="11"/>
      <c r="B19" s="10"/>
      <c r="C19" s="1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61"/>
      <c r="Z19" s="19"/>
      <c r="AA19" s="14"/>
      <c r="AB19" s="10"/>
      <c r="AC19" s="10"/>
      <c r="AD19" s="10"/>
      <c r="AE19" s="14"/>
      <c r="AF19" s="10"/>
      <c r="AG19" s="10"/>
      <c r="AH19" s="10"/>
      <c r="AI19" s="19"/>
      <c r="AJ19" s="19"/>
      <c r="AK19" s="10"/>
      <c r="AL19" s="10"/>
      <c r="AM19" s="10"/>
      <c r="AN19" s="10"/>
      <c r="AO19" s="10"/>
    </row>
    <row r="20" spans="1:41" ht="15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3"/>
      <c r="Z20" s="10"/>
      <c r="AA20" s="14"/>
      <c r="AB20" s="24"/>
      <c r="AC20" s="24"/>
      <c r="AD20" s="24"/>
      <c r="AE20" s="14"/>
      <c r="AF20" s="22"/>
      <c r="AG20" s="10"/>
      <c r="AH20" s="10"/>
      <c r="AI20" s="10"/>
      <c r="AJ20" s="10"/>
      <c r="AK20" s="10"/>
      <c r="AL20" s="24"/>
      <c r="AM20" s="24"/>
      <c r="AN20" s="22"/>
      <c r="AO20" s="10"/>
    </row>
    <row r="21" spans="1:41" ht="15" customHeight="1" x14ac:dyDescent="0.2">
      <c r="A21" s="11"/>
      <c r="B21" s="10" t="s">
        <v>16</v>
      </c>
      <c r="C21" s="62" t="s">
        <v>40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61"/>
      <c r="Z21" s="19"/>
      <c r="AA21" s="14"/>
      <c r="AB21" s="10"/>
      <c r="AC21" s="10"/>
      <c r="AD21" s="10"/>
      <c r="AE21" s="14"/>
      <c r="AF21" s="22"/>
      <c r="AG21" s="10"/>
      <c r="AH21" s="10"/>
      <c r="AI21" s="10"/>
      <c r="AJ21" s="10"/>
      <c r="AK21" s="10"/>
      <c r="AL21" s="24"/>
      <c r="AM21" s="24"/>
      <c r="AN21" s="10"/>
      <c r="AO21" s="10"/>
    </row>
    <row r="22" spans="1:41" ht="15" customHeight="1" x14ac:dyDescent="0.2">
      <c r="A22" s="11"/>
      <c r="B22" s="10" t="s">
        <v>17</v>
      </c>
      <c r="C22" s="62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18</v>
      </c>
      <c r="C23" s="62" t="s">
        <v>42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22"/>
      <c r="AG23" s="10"/>
      <c r="AH23" s="10"/>
      <c r="AI23" s="10"/>
      <c r="AJ23" s="10"/>
      <c r="AK23" s="22"/>
      <c r="AL23" s="24"/>
      <c r="AM23" s="24"/>
      <c r="AN23" s="22"/>
      <c r="AO23" s="10"/>
    </row>
    <row r="24" spans="1:41" ht="15" customHeight="1" x14ac:dyDescent="0.2">
      <c r="A24" s="11"/>
      <c r="B24" s="10" t="s">
        <v>19</v>
      </c>
      <c r="C24" s="62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" customHeight="1" x14ac:dyDescent="0.2">
      <c r="A25" s="11"/>
      <c r="B25" s="10" t="s">
        <v>20</v>
      </c>
      <c r="C25" s="62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82"/>
      <c r="AH25" s="81"/>
      <c r="AI25" s="81"/>
      <c r="AJ25" s="81"/>
      <c r="AK25" s="81"/>
      <c r="AL25" s="81"/>
      <c r="AM25" s="81"/>
      <c r="AN25" s="81"/>
      <c r="AO25" s="10"/>
    </row>
    <row r="26" spans="1:41" ht="15" customHeight="1" x14ac:dyDescent="0.2">
      <c r="A26" s="11"/>
      <c r="B26" s="10" t="s">
        <v>21</v>
      </c>
      <c r="C26" s="62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10"/>
      <c r="AG26" s="10"/>
      <c r="AH26" s="10"/>
      <c r="AI26" s="19"/>
      <c r="AJ26" s="19"/>
      <c r="AK26" s="10"/>
      <c r="AL26" s="10"/>
      <c r="AM26" s="10"/>
      <c r="AN26" s="10"/>
      <c r="AO26" s="10"/>
    </row>
    <row r="27" spans="1:41" ht="15" customHeight="1" x14ac:dyDescent="0.2">
      <c r="A27" s="11"/>
      <c r="B27" s="10" t="s">
        <v>22</v>
      </c>
      <c r="C27" s="62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22"/>
      <c r="AL27" s="24"/>
      <c r="AM27" s="24"/>
      <c r="AN27" s="22"/>
      <c r="AO27" s="10"/>
    </row>
    <row r="28" spans="1:41" ht="15" customHeight="1" x14ac:dyDescent="0.2">
      <c r="A28" s="11"/>
      <c r="B28" s="10" t="s">
        <v>23</v>
      </c>
      <c r="C28" s="62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10"/>
      <c r="AL28" s="24"/>
      <c r="AM28" s="24"/>
      <c r="AN28" s="22"/>
      <c r="AO28" s="10"/>
    </row>
    <row r="29" spans="1:41" ht="15" customHeight="1" x14ac:dyDescent="0.2">
      <c r="A29" s="11"/>
      <c r="B29" s="10" t="s">
        <v>24</v>
      </c>
      <c r="C29" s="62" t="s">
        <v>48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25</v>
      </c>
      <c r="C30" s="62" t="s">
        <v>49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3"/>
      <c r="Z30" s="10"/>
      <c r="AA30" s="14"/>
      <c r="AB30" s="24"/>
      <c r="AC30" s="24"/>
      <c r="AD30" s="24"/>
      <c r="AE30" s="14"/>
      <c r="AF30" s="22"/>
      <c r="AG30" s="10"/>
      <c r="AH30" s="10"/>
      <c r="AI30" s="10"/>
      <c r="AJ30" s="10"/>
      <c r="AK30" s="22"/>
      <c r="AL30" s="24"/>
      <c r="AM30" s="24"/>
      <c r="AN30" s="22"/>
      <c r="AO30" s="10"/>
    </row>
    <row r="31" spans="1:41" ht="15" customHeight="1" x14ac:dyDescent="0.2">
      <c r="A31" s="11"/>
      <c r="B31" s="10" t="s">
        <v>26</v>
      </c>
      <c r="C31" s="62" t="s">
        <v>50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61"/>
      <c r="Z31" s="19"/>
      <c r="AA31" s="14"/>
      <c r="AB31" s="10"/>
      <c r="AC31" s="10"/>
      <c r="AD31" s="10"/>
      <c r="AE31" s="14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" customHeight="1" x14ac:dyDescent="0.2">
      <c r="A32" s="11"/>
      <c r="B32" s="10" t="s">
        <v>27</v>
      </c>
      <c r="C32" s="62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82"/>
      <c r="AH32" s="81"/>
      <c r="AI32" s="81"/>
      <c r="AJ32" s="81"/>
      <c r="AK32" s="81"/>
      <c r="AL32" s="81"/>
      <c r="AM32" s="81"/>
      <c r="AN32" s="81"/>
      <c r="AO32" s="10"/>
    </row>
    <row r="33" spans="1:41" ht="15" customHeight="1" x14ac:dyDescent="0.2">
      <c r="A33" s="11"/>
      <c r="B33" s="10" t="s">
        <v>28</v>
      </c>
      <c r="C33" s="62" t="s">
        <v>52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9"/>
      <c r="AJ33" s="19"/>
      <c r="AK33" s="10"/>
      <c r="AL33" s="10"/>
      <c r="AM33" s="10"/>
      <c r="AN33" s="10"/>
      <c r="AO33" s="10"/>
    </row>
    <row r="34" spans="1:41" ht="15" customHeight="1" x14ac:dyDescent="0.2">
      <c r="A34" s="11"/>
      <c r="B34" s="10" t="s">
        <v>29</v>
      </c>
      <c r="C34" s="62" t="s">
        <v>53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10"/>
      <c r="AO34" s="10"/>
    </row>
    <row r="35" spans="1:41" ht="15" customHeight="1" x14ac:dyDescent="0.2">
      <c r="A35" s="11"/>
      <c r="B35" s="10" t="s">
        <v>30</v>
      </c>
      <c r="C35" s="62" t="s">
        <v>54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31</v>
      </c>
      <c r="C36" s="62" t="s">
        <v>55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10"/>
      <c r="AL36" s="24"/>
      <c r="AM36" s="24"/>
      <c r="AN36" s="22"/>
      <c r="AO36" s="10"/>
    </row>
    <row r="37" spans="1:41" ht="15" customHeight="1" x14ac:dyDescent="0.2">
      <c r="A37" s="11"/>
      <c r="B37" s="10" t="s">
        <v>32</v>
      </c>
      <c r="C37" s="62" t="s">
        <v>56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24"/>
      <c r="AC37" s="24"/>
      <c r="AD37" s="24"/>
      <c r="AE37" s="14"/>
      <c r="AF37" s="10"/>
      <c r="AG37" s="10"/>
      <c r="AH37" s="10"/>
      <c r="AI37" s="10"/>
      <c r="AJ37" s="10"/>
      <c r="AK37" s="22"/>
      <c r="AL37" s="24"/>
      <c r="AM37" s="24"/>
      <c r="AN37" s="22"/>
      <c r="AO37" s="10"/>
    </row>
    <row r="38" spans="1:41" ht="15" customHeight="1" x14ac:dyDescent="0.2">
      <c r="A38" s="11"/>
      <c r="B38" s="10" t="s">
        <v>33</v>
      </c>
      <c r="C38" s="62" t="s">
        <v>57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3"/>
      <c r="Z38" s="10"/>
      <c r="AA38" s="14"/>
      <c r="AB38" s="10"/>
      <c r="AC38" s="10"/>
      <c r="AD38" s="10"/>
      <c r="AE38" s="14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  <c r="Z39" s="15"/>
      <c r="AA39" s="17"/>
      <c r="AB39" s="15"/>
      <c r="AC39" s="15"/>
      <c r="AD39" s="15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61"/>
      <c r="Z41" s="19"/>
      <c r="AA41" s="14"/>
      <c r="AB41" s="10"/>
      <c r="AC41" s="10"/>
      <c r="AD41" s="10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24"/>
      <c r="AC46" s="24"/>
      <c r="AD46" s="24"/>
      <c r="AE46" s="14"/>
      <c r="AF46" s="10"/>
      <c r="AG46" s="10"/>
      <c r="AH46" s="10"/>
      <c r="AI46" s="10"/>
      <c r="AJ46" s="80"/>
      <c r="AK46" s="81"/>
      <c r="AL46" s="81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3"/>
      <c r="Z50" s="10"/>
      <c r="AA50" s="14"/>
      <c r="AB50" s="10"/>
      <c r="AC50" s="10"/>
      <c r="AD50" s="10"/>
      <c r="AE50" s="14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" customHeight="1" x14ac:dyDescent="0.2">
      <c r="A51" s="11"/>
      <c r="B51" s="10"/>
      <c r="C51" s="1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61"/>
      <c r="Z51" s="19"/>
      <c r="AA51" s="14"/>
      <c r="AB51" s="10"/>
      <c r="AC51" s="10"/>
      <c r="AD51" s="10"/>
      <c r="AE51" s="14"/>
      <c r="AF51" s="10"/>
      <c r="AG51" s="63"/>
      <c r="AH51" s="63"/>
      <c r="AI51" s="63"/>
      <c r="AJ51" s="63"/>
      <c r="AK51" s="63"/>
      <c r="AL51" s="63"/>
      <c r="AM51" s="63"/>
      <c r="AN51" s="63"/>
      <c r="AO51" s="63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24"/>
      <c r="AC56" s="24"/>
      <c r="AD56" s="24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10"/>
      <c r="AC65" s="10"/>
      <c r="AD65" s="10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24"/>
      <c r="AC66" s="24"/>
      <c r="AD66" s="24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6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5" customHeight="1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3"/>
      <c r="Z91" s="10"/>
      <c r="AA91" s="14"/>
      <c r="AB91" s="10"/>
      <c r="AC91" s="10"/>
      <c r="AD91" s="10"/>
      <c r="AE91" s="14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  <row r="1001" spans="1:41" ht="12.75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1"/>
  <sheetViews>
    <sheetView topLeftCell="A7" workbookViewId="0">
      <selection activeCell="U11" sqref="U11"/>
    </sheetView>
  </sheetViews>
  <sheetFormatPr defaultColWidth="17.28515625" defaultRowHeight="15" customHeight="1" x14ac:dyDescent="0.2"/>
  <cols>
    <col min="1" max="1" width="27" customWidth="1"/>
    <col min="2" max="2" width="7.7109375" customWidth="1"/>
    <col min="3" max="23" width="7" customWidth="1"/>
    <col min="24" max="26" width="1.7109375" customWidth="1"/>
    <col min="27" max="31" width="15.7109375" customWidth="1"/>
    <col min="32" max="32" width="5.71093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2"/>
      <c r="AH3" s="81"/>
      <c r="AI3" s="81"/>
      <c r="AJ3" s="81"/>
      <c r="AK3" s="81"/>
      <c r="AL3" s="81"/>
      <c r="AM3" s="81"/>
      <c r="AN3" s="8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2"/>
      <c r="AH10" s="81"/>
      <c r="AI10" s="81"/>
      <c r="AJ10" s="81"/>
      <c r="AK10" s="81"/>
      <c r="AL10" s="81"/>
      <c r="AM10" s="81"/>
      <c r="AN10" s="81"/>
      <c r="AO10" s="10"/>
    </row>
    <row r="11" spans="1:41" ht="15" customHeight="1" x14ac:dyDescent="0.2">
      <c r="A11" s="40" t="str">
        <f>Indiv!D3</f>
        <v>Ryan Shoemake</v>
      </c>
      <c r="B11" s="41">
        <v>15</v>
      </c>
      <c r="C11" s="10">
        <v>230</v>
      </c>
      <c r="D11" s="10">
        <v>10</v>
      </c>
      <c r="E11" s="10">
        <v>16</v>
      </c>
      <c r="F11" s="10"/>
      <c r="G11" s="10"/>
      <c r="H11" s="10"/>
      <c r="I11" s="10"/>
      <c r="J11" s="10"/>
      <c r="K11" s="10"/>
      <c r="L11" s="10">
        <v>11</v>
      </c>
      <c r="M11" s="10"/>
      <c r="N11" s="10"/>
      <c r="O11" s="10">
        <v>5</v>
      </c>
      <c r="P11" s="10"/>
      <c r="Q11" s="10"/>
      <c r="R11" s="10"/>
      <c r="S11" s="10">
        <v>20</v>
      </c>
      <c r="T11" s="10"/>
      <c r="U11" s="10"/>
      <c r="V11" s="10"/>
      <c r="W11" s="10"/>
      <c r="X11" s="10"/>
      <c r="Y11" s="13"/>
      <c r="Z11" s="10"/>
      <c r="AA11" s="45">
        <f t="shared" ref="AA11:AA16" si="0">IF(C11=0,"",(C11/B11)*8)</f>
        <v>122.66666666666667</v>
      </c>
      <c r="AB11" s="46">
        <f>Indiv!$AD$2*B11</f>
        <v>1125</v>
      </c>
      <c r="AC11" s="46">
        <f t="shared" ref="AC11:AC16" si="1">IF(C11=0,"",AB11/C11)</f>
        <v>4.8913043478260869</v>
      </c>
      <c r="AD11" s="46">
        <f t="shared" ref="AD11:AD16" si="2">IF(C11=0,"",AB11/(D11+E11))</f>
        <v>43.269230769230766</v>
      </c>
      <c r="AE11" s="48">
        <f t="shared" ref="AE11:AE16" si="3">IF(C11=0,"",1000*((E11+D11)/C11))</f>
        <v>113.04347826086956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41">
        <v>20</v>
      </c>
      <c r="C12" s="10">
        <v>200</v>
      </c>
      <c r="D12" s="10">
        <v>2</v>
      </c>
      <c r="E12" s="10">
        <v>17</v>
      </c>
      <c r="F12" s="10">
        <v>5</v>
      </c>
      <c r="G12" s="10"/>
      <c r="H12" s="10"/>
      <c r="I12" s="10"/>
      <c r="J12" s="10">
        <v>3</v>
      </c>
      <c r="K12" s="10">
        <v>5</v>
      </c>
      <c r="L12" s="10">
        <v>2</v>
      </c>
      <c r="M12" s="10"/>
      <c r="N12" s="10"/>
      <c r="O12" s="10">
        <v>3</v>
      </c>
      <c r="P12" s="10"/>
      <c r="Q12" s="10">
        <v>2</v>
      </c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80</v>
      </c>
      <c r="AB12" s="46">
        <f>Indiv!$AD$2*B12</f>
        <v>1500</v>
      </c>
      <c r="AC12" s="46">
        <f t="shared" si="1"/>
        <v>7.5</v>
      </c>
      <c r="AD12" s="46">
        <f t="shared" si="2"/>
        <v>78.94736842105263</v>
      </c>
      <c r="AE12" s="48">
        <f t="shared" si="3"/>
        <v>95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41">
        <v>12</v>
      </c>
      <c r="C13" s="51">
        <v>57</v>
      </c>
      <c r="D13" s="51">
        <v>2</v>
      </c>
      <c r="E13" s="10">
        <v>10</v>
      </c>
      <c r="F13" s="10"/>
      <c r="G13" s="10"/>
      <c r="H13" s="10"/>
      <c r="I13" s="10">
        <v>10</v>
      </c>
      <c r="J13" s="10"/>
      <c r="K13" s="10"/>
      <c r="L13" s="10"/>
      <c r="M13" s="10"/>
      <c r="N13" s="10"/>
      <c r="O13" s="10">
        <v>2</v>
      </c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38</v>
      </c>
      <c r="AB13" s="46">
        <f>Indiv!$AD$2*B13</f>
        <v>900</v>
      </c>
      <c r="AC13" s="46">
        <f t="shared" si="1"/>
        <v>15.789473684210526</v>
      </c>
      <c r="AD13" s="46">
        <f t="shared" si="2"/>
        <v>75</v>
      </c>
      <c r="AE13" s="48">
        <f t="shared" si="3"/>
        <v>210.52631578947367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>
        <v>10</v>
      </c>
      <c r="C14" s="51">
        <v>200</v>
      </c>
      <c r="D14" s="51">
        <v>3</v>
      </c>
      <c r="E14" s="51">
        <v>7</v>
      </c>
      <c r="F14" s="10"/>
      <c r="G14" s="10">
        <v>1</v>
      </c>
      <c r="H14" s="10"/>
      <c r="I14" s="10"/>
      <c r="J14" s="10"/>
      <c r="K14" s="10"/>
      <c r="L14" s="10"/>
      <c r="M14" s="10">
        <v>5</v>
      </c>
      <c r="N14" s="10"/>
      <c r="O14" s="10"/>
      <c r="P14" s="10"/>
      <c r="Q14" s="10"/>
      <c r="R14" s="10">
        <v>1</v>
      </c>
      <c r="S14" s="10">
        <v>3</v>
      </c>
      <c r="T14" s="10"/>
      <c r="U14" s="10"/>
      <c r="V14" s="10"/>
      <c r="W14" s="10"/>
      <c r="X14" s="10"/>
      <c r="Y14" s="13"/>
      <c r="Z14" s="10"/>
      <c r="AA14" s="45">
        <f t="shared" si="0"/>
        <v>160</v>
      </c>
      <c r="AB14" s="46">
        <f>Indiv!$AD$2*B14</f>
        <v>750</v>
      </c>
      <c r="AC14" s="46">
        <f t="shared" si="1"/>
        <v>3.75</v>
      </c>
      <c r="AD14" s="46">
        <f t="shared" si="2"/>
        <v>75</v>
      </c>
      <c r="AE14" s="48">
        <f t="shared" si="3"/>
        <v>50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79" customFormat="1" ht="15" customHeight="1" x14ac:dyDescent="0.2">
      <c r="A15" s="52" t="s">
        <v>70</v>
      </c>
      <c r="B15" s="50">
        <v>15</v>
      </c>
      <c r="C15" s="78">
        <v>147</v>
      </c>
      <c r="D15" s="78">
        <v>2</v>
      </c>
      <c r="E15" s="78">
        <v>12</v>
      </c>
      <c r="F15" s="78">
        <v>2</v>
      </c>
      <c r="G15" s="78"/>
      <c r="H15" s="78"/>
      <c r="I15" s="78">
        <v>6</v>
      </c>
      <c r="J15" s="78">
        <v>2</v>
      </c>
      <c r="K15" s="78"/>
      <c r="L15" s="78">
        <v>4</v>
      </c>
      <c r="M15" s="78"/>
      <c r="N15" s="78"/>
      <c r="O15" s="78">
        <v>3</v>
      </c>
      <c r="P15" s="78">
        <v>1</v>
      </c>
      <c r="Q15" s="78">
        <v>2</v>
      </c>
      <c r="R15" s="78"/>
      <c r="S15" s="78">
        <v>2</v>
      </c>
      <c r="T15" s="78"/>
      <c r="U15" s="78"/>
      <c r="V15" s="78"/>
      <c r="W15" s="78"/>
      <c r="X15" s="78"/>
      <c r="Y15" s="13"/>
      <c r="Z15" s="78"/>
      <c r="AA15" s="45">
        <v>29.4</v>
      </c>
      <c r="AB15" s="46">
        <v>1000</v>
      </c>
      <c r="AC15" s="46">
        <v>6.8</v>
      </c>
      <c r="AD15" s="46">
        <v>76.25</v>
      </c>
      <c r="AE15" s="48">
        <v>102</v>
      </c>
      <c r="AF15" s="22"/>
      <c r="AG15" s="78"/>
      <c r="AH15" s="78"/>
      <c r="AI15" s="78"/>
      <c r="AJ15" s="78"/>
      <c r="AK15" s="78"/>
      <c r="AL15" s="24"/>
      <c r="AM15" s="24"/>
      <c r="AN15" s="78"/>
      <c r="AO15" s="78"/>
    </row>
    <row r="16" spans="1:41" ht="15" customHeight="1" x14ac:dyDescent="0.2">
      <c r="A16" s="53" t="s">
        <v>39</v>
      </c>
      <c r="B16" s="54">
        <f t="shared" ref="B16:W16" si="4">SUM(B11:B14)</f>
        <v>57</v>
      </c>
      <c r="C16" s="55">
        <f t="shared" si="4"/>
        <v>687</v>
      </c>
      <c r="D16" s="55">
        <f t="shared" si="4"/>
        <v>17</v>
      </c>
      <c r="E16" s="55">
        <f t="shared" si="4"/>
        <v>50</v>
      </c>
      <c r="F16" s="55">
        <f t="shared" si="4"/>
        <v>5</v>
      </c>
      <c r="G16" s="55">
        <f t="shared" si="4"/>
        <v>1</v>
      </c>
      <c r="H16" s="55">
        <f t="shared" si="4"/>
        <v>0</v>
      </c>
      <c r="I16" s="55">
        <f t="shared" si="4"/>
        <v>10</v>
      </c>
      <c r="J16" s="55">
        <f t="shared" si="4"/>
        <v>3</v>
      </c>
      <c r="K16" s="55">
        <f t="shared" si="4"/>
        <v>5</v>
      </c>
      <c r="L16" s="55">
        <f t="shared" si="4"/>
        <v>13</v>
      </c>
      <c r="M16" s="55">
        <f t="shared" si="4"/>
        <v>5</v>
      </c>
      <c r="N16" s="55">
        <f t="shared" si="4"/>
        <v>0</v>
      </c>
      <c r="O16" s="55">
        <f t="shared" si="4"/>
        <v>10</v>
      </c>
      <c r="P16" s="55">
        <f t="shared" si="4"/>
        <v>0</v>
      </c>
      <c r="Q16" s="55">
        <f t="shared" si="4"/>
        <v>2</v>
      </c>
      <c r="R16" s="55">
        <f t="shared" si="4"/>
        <v>1</v>
      </c>
      <c r="S16" s="55">
        <f t="shared" si="4"/>
        <v>23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0</v>
      </c>
      <c r="X16" s="56"/>
      <c r="Y16" s="57"/>
      <c r="Z16" s="56"/>
      <c r="AA16" s="58">
        <f t="shared" si="0"/>
        <v>96.421052631578945</v>
      </c>
      <c r="AB16" s="59">
        <f>AB11+AB12+AB13+AB14</f>
        <v>4275</v>
      </c>
      <c r="AC16" s="59">
        <f t="shared" si="1"/>
        <v>6.2227074235807862</v>
      </c>
      <c r="AD16" s="59">
        <f t="shared" si="2"/>
        <v>63.805970149253731</v>
      </c>
      <c r="AE16" s="60">
        <f t="shared" si="3"/>
        <v>97.525473071324598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5"/>
      <c r="AA18" s="17"/>
      <c r="AB18" s="15"/>
      <c r="AC18" s="15"/>
      <c r="AD18" s="15"/>
      <c r="AE18" s="17"/>
      <c r="AF18" s="10"/>
      <c r="AG18" s="82"/>
      <c r="AH18" s="81"/>
      <c r="AI18" s="81"/>
      <c r="AJ18" s="81"/>
      <c r="AK18" s="81"/>
      <c r="AL18" s="81"/>
      <c r="AM18" s="81"/>
      <c r="AN18" s="81"/>
      <c r="AO18" s="10"/>
    </row>
    <row r="19" spans="1:41" ht="15" customHeight="1" x14ac:dyDescent="0.2">
      <c r="A19" s="11"/>
      <c r="B19" s="10"/>
      <c r="C19" s="1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61"/>
      <c r="Z19" s="19"/>
      <c r="AA19" s="14"/>
      <c r="AB19" s="10"/>
      <c r="AC19" s="10"/>
      <c r="AD19" s="10"/>
      <c r="AE19" s="14"/>
      <c r="AF19" s="10"/>
      <c r="AG19" s="10"/>
      <c r="AH19" s="10"/>
      <c r="AI19" s="19"/>
      <c r="AJ19" s="19"/>
      <c r="AK19" s="10"/>
      <c r="AL19" s="10"/>
      <c r="AM19" s="10"/>
      <c r="AN19" s="10"/>
      <c r="AO19" s="10"/>
    </row>
    <row r="20" spans="1:41" ht="15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3"/>
      <c r="Z20" s="10"/>
      <c r="AA20" s="14"/>
      <c r="AB20" s="24"/>
      <c r="AC20" s="24"/>
      <c r="AD20" s="24"/>
      <c r="AE20" s="14"/>
      <c r="AF20" s="22"/>
      <c r="AG20" s="10"/>
      <c r="AH20" s="10"/>
      <c r="AI20" s="10"/>
      <c r="AJ20" s="10"/>
      <c r="AK20" s="10"/>
      <c r="AL20" s="24"/>
      <c r="AM20" s="24"/>
      <c r="AN20" s="22"/>
      <c r="AO20" s="10"/>
    </row>
    <row r="21" spans="1:41" ht="15" customHeight="1" x14ac:dyDescent="0.2">
      <c r="A21" s="11"/>
      <c r="B21" s="10" t="s">
        <v>16</v>
      </c>
      <c r="C21" s="62" t="s">
        <v>40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61"/>
      <c r="Z21" s="19"/>
      <c r="AA21" s="14"/>
      <c r="AB21" s="10"/>
      <c r="AC21" s="10"/>
      <c r="AD21" s="10"/>
      <c r="AE21" s="14"/>
      <c r="AF21" s="22"/>
      <c r="AG21" s="10"/>
      <c r="AH21" s="10"/>
      <c r="AI21" s="10"/>
      <c r="AJ21" s="10"/>
      <c r="AK21" s="10"/>
      <c r="AL21" s="24"/>
      <c r="AM21" s="24"/>
      <c r="AN21" s="10"/>
      <c r="AO21" s="10"/>
    </row>
    <row r="22" spans="1:41" ht="15" customHeight="1" x14ac:dyDescent="0.2">
      <c r="A22" s="11"/>
      <c r="B22" s="10" t="s">
        <v>17</v>
      </c>
      <c r="C22" s="62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18</v>
      </c>
      <c r="C23" s="62" t="s">
        <v>42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22"/>
      <c r="AG23" s="10"/>
      <c r="AH23" s="10"/>
      <c r="AI23" s="10"/>
      <c r="AJ23" s="10"/>
      <c r="AK23" s="22"/>
      <c r="AL23" s="24"/>
      <c r="AM23" s="24"/>
      <c r="AN23" s="22"/>
      <c r="AO23" s="10"/>
    </row>
    <row r="24" spans="1:41" ht="15" customHeight="1" x14ac:dyDescent="0.2">
      <c r="A24" s="11"/>
      <c r="B24" s="10" t="s">
        <v>19</v>
      </c>
      <c r="C24" s="62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" customHeight="1" x14ac:dyDescent="0.2">
      <c r="A25" s="11"/>
      <c r="B25" s="10" t="s">
        <v>20</v>
      </c>
      <c r="C25" s="62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82"/>
      <c r="AH25" s="81"/>
      <c r="AI25" s="81"/>
      <c r="AJ25" s="81"/>
      <c r="AK25" s="81"/>
      <c r="AL25" s="81"/>
      <c r="AM25" s="81"/>
      <c r="AN25" s="81"/>
      <c r="AO25" s="10"/>
    </row>
    <row r="26" spans="1:41" ht="15" customHeight="1" x14ac:dyDescent="0.2">
      <c r="A26" s="11"/>
      <c r="B26" s="10" t="s">
        <v>21</v>
      </c>
      <c r="C26" s="62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10"/>
      <c r="AG26" s="10"/>
      <c r="AH26" s="10"/>
      <c r="AI26" s="19"/>
      <c r="AJ26" s="19"/>
      <c r="AK26" s="10"/>
      <c r="AL26" s="10"/>
      <c r="AM26" s="10"/>
      <c r="AN26" s="10"/>
      <c r="AO26" s="10"/>
    </row>
    <row r="27" spans="1:41" ht="15" customHeight="1" x14ac:dyDescent="0.2">
      <c r="A27" s="11"/>
      <c r="B27" s="10" t="s">
        <v>22</v>
      </c>
      <c r="C27" s="62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22"/>
      <c r="AL27" s="24"/>
      <c r="AM27" s="24"/>
      <c r="AN27" s="22"/>
      <c r="AO27" s="10"/>
    </row>
    <row r="28" spans="1:41" ht="15" customHeight="1" x14ac:dyDescent="0.2">
      <c r="A28" s="11"/>
      <c r="B28" s="10" t="s">
        <v>23</v>
      </c>
      <c r="C28" s="62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10"/>
      <c r="AL28" s="24"/>
      <c r="AM28" s="24"/>
      <c r="AN28" s="22"/>
      <c r="AO28" s="10"/>
    </row>
    <row r="29" spans="1:41" ht="15" customHeight="1" x14ac:dyDescent="0.2">
      <c r="A29" s="11"/>
      <c r="B29" s="10" t="s">
        <v>24</v>
      </c>
      <c r="C29" s="62" t="s">
        <v>48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25</v>
      </c>
      <c r="C30" s="62" t="s">
        <v>49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3"/>
      <c r="Z30" s="10"/>
      <c r="AA30" s="14"/>
      <c r="AB30" s="24"/>
      <c r="AC30" s="24"/>
      <c r="AD30" s="24"/>
      <c r="AE30" s="14"/>
      <c r="AF30" s="22"/>
      <c r="AG30" s="10"/>
      <c r="AH30" s="10"/>
      <c r="AI30" s="10"/>
      <c r="AJ30" s="10"/>
      <c r="AK30" s="22"/>
      <c r="AL30" s="24"/>
      <c r="AM30" s="24"/>
      <c r="AN30" s="22"/>
      <c r="AO30" s="10"/>
    </row>
    <row r="31" spans="1:41" ht="15" customHeight="1" x14ac:dyDescent="0.2">
      <c r="A31" s="11"/>
      <c r="B31" s="10" t="s">
        <v>26</v>
      </c>
      <c r="C31" s="62" t="s">
        <v>50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61"/>
      <c r="Z31" s="19"/>
      <c r="AA31" s="14"/>
      <c r="AB31" s="10"/>
      <c r="AC31" s="10"/>
      <c r="AD31" s="10"/>
      <c r="AE31" s="14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" customHeight="1" x14ac:dyDescent="0.2">
      <c r="A32" s="11"/>
      <c r="B32" s="10" t="s">
        <v>27</v>
      </c>
      <c r="C32" s="62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82"/>
      <c r="AH32" s="81"/>
      <c r="AI32" s="81"/>
      <c r="AJ32" s="81"/>
      <c r="AK32" s="81"/>
      <c r="AL32" s="81"/>
      <c r="AM32" s="81"/>
      <c r="AN32" s="81"/>
      <c r="AO32" s="10"/>
    </row>
    <row r="33" spans="1:41" ht="15" customHeight="1" x14ac:dyDescent="0.2">
      <c r="A33" s="11"/>
      <c r="B33" s="10" t="s">
        <v>28</v>
      </c>
      <c r="C33" s="62" t="s">
        <v>52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9"/>
      <c r="AJ33" s="19"/>
      <c r="AK33" s="10"/>
      <c r="AL33" s="10"/>
      <c r="AM33" s="10"/>
      <c r="AN33" s="10"/>
      <c r="AO33" s="10"/>
    </row>
    <row r="34" spans="1:41" ht="15" customHeight="1" x14ac:dyDescent="0.2">
      <c r="A34" s="11"/>
      <c r="B34" s="10" t="s">
        <v>29</v>
      </c>
      <c r="C34" s="62" t="s">
        <v>53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10"/>
      <c r="AO34" s="10"/>
    </row>
    <row r="35" spans="1:41" ht="15" customHeight="1" x14ac:dyDescent="0.2">
      <c r="A35" s="11"/>
      <c r="B35" s="10" t="s">
        <v>30</v>
      </c>
      <c r="C35" s="62" t="s">
        <v>54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31</v>
      </c>
      <c r="C36" s="62" t="s">
        <v>55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10"/>
      <c r="AL36" s="24"/>
      <c r="AM36" s="24"/>
      <c r="AN36" s="22"/>
      <c r="AO36" s="10"/>
    </row>
    <row r="37" spans="1:41" ht="15" customHeight="1" x14ac:dyDescent="0.2">
      <c r="A37" s="11"/>
      <c r="B37" s="10" t="s">
        <v>32</v>
      </c>
      <c r="C37" s="62" t="s">
        <v>56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24"/>
      <c r="AC37" s="24"/>
      <c r="AD37" s="24"/>
      <c r="AE37" s="14"/>
      <c r="AF37" s="10"/>
      <c r="AG37" s="10"/>
      <c r="AH37" s="10"/>
      <c r="AI37" s="10"/>
      <c r="AJ37" s="10"/>
      <c r="AK37" s="22"/>
      <c r="AL37" s="24"/>
      <c r="AM37" s="24"/>
      <c r="AN37" s="22"/>
      <c r="AO37" s="10"/>
    </row>
    <row r="38" spans="1:41" ht="15" customHeight="1" x14ac:dyDescent="0.2">
      <c r="A38" s="11"/>
      <c r="B38" s="10" t="s">
        <v>33</v>
      </c>
      <c r="C38" s="62" t="s">
        <v>57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3"/>
      <c r="Z38" s="10"/>
      <c r="AA38" s="14"/>
      <c r="AB38" s="10"/>
      <c r="AC38" s="10"/>
      <c r="AD38" s="10"/>
      <c r="AE38" s="14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  <c r="Z39" s="15"/>
      <c r="AA39" s="17"/>
      <c r="AB39" s="15"/>
      <c r="AC39" s="15"/>
      <c r="AD39" s="15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61"/>
      <c r="Z41" s="19"/>
      <c r="AA41" s="14"/>
      <c r="AB41" s="10"/>
      <c r="AC41" s="10"/>
      <c r="AD41" s="10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24"/>
      <c r="AC46" s="24"/>
      <c r="AD46" s="24"/>
      <c r="AE46" s="14"/>
      <c r="AF46" s="10"/>
      <c r="AG46" s="10"/>
      <c r="AH46" s="10"/>
      <c r="AI46" s="10"/>
      <c r="AJ46" s="80"/>
      <c r="AK46" s="81"/>
      <c r="AL46" s="81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3"/>
      <c r="Z50" s="10"/>
      <c r="AA50" s="14"/>
      <c r="AB50" s="10"/>
      <c r="AC50" s="10"/>
      <c r="AD50" s="10"/>
      <c r="AE50" s="14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" customHeight="1" x14ac:dyDescent="0.2">
      <c r="A51" s="11"/>
      <c r="B51" s="10"/>
      <c r="C51" s="1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61"/>
      <c r="Z51" s="19"/>
      <c r="AA51" s="14"/>
      <c r="AB51" s="10"/>
      <c r="AC51" s="10"/>
      <c r="AD51" s="10"/>
      <c r="AE51" s="14"/>
      <c r="AF51" s="10"/>
      <c r="AG51" s="63"/>
      <c r="AH51" s="63"/>
      <c r="AI51" s="63"/>
      <c r="AJ51" s="63"/>
      <c r="AK51" s="63"/>
      <c r="AL51" s="63"/>
      <c r="AM51" s="63"/>
      <c r="AN51" s="63"/>
      <c r="AO51" s="63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24"/>
      <c r="AC56" s="24"/>
      <c r="AD56" s="24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10"/>
      <c r="AC65" s="10"/>
      <c r="AD65" s="10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24"/>
      <c r="AC66" s="24"/>
      <c r="AD66" s="24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6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5" customHeight="1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3"/>
      <c r="Z91" s="10"/>
      <c r="AA91" s="14"/>
      <c r="AB91" s="10"/>
      <c r="AC91" s="10"/>
      <c r="AD91" s="10"/>
      <c r="AE91" s="14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  <row r="1001" spans="1:41" ht="12.75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tabSelected="1" workbookViewId="0">
      <selection activeCell="C14" sqref="C14"/>
    </sheetView>
  </sheetViews>
  <sheetFormatPr defaultColWidth="17.28515625" defaultRowHeight="15" customHeight="1" x14ac:dyDescent="0.2"/>
  <cols>
    <col min="1" max="1" width="27" customWidth="1"/>
    <col min="2" max="2" width="7.7109375" customWidth="1"/>
    <col min="3" max="23" width="7" customWidth="1"/>
    <col min="24" max="26" width="1.7109375" customWidth="1"/>
    <col min="27" max="31" width="15.7109375" customWidth="1"/>
    <col min="32" max="32" width="5.71093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2"/>
      <c r="AH3" s="81"/>
      <c r="AI3" s="81"/>
      <c r="AJ3" s="81"/>
      <c r="AK3" s="81"/>
      <c r="AL3" s="81"/>
      <c r="AM3" s="81"/>
      <c r="AN3" s="8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2"/>
      <c r="AH10" s="81"/>
      <c r="AI10" s="81"/>
      <c r="AJ10" s="81"/>
      <c r="AK10" s="81"/>
      <c r="AL10" s="81"/>
      <c r="AM10" s="81"/>
      <c r="AN10" s="81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>
        <v>12</v>
      </c>
      <c r="C14" s="51">
        <v>350</v>
      </c>
      <c r="D14" s="10">
        <v>6</v>
      </c>
      <c r="E14" s="10">
        <v>10</v>
      </c>
      <c r="F14" s="10">
        <v>4</v>
      </c>
      <c r="G14" s="10"/>
      <c r="H14" s="10"/>
      <c r="I14" s="10"/>
      <c r="J14" s="10"/>
      <c r="K14" s="10"/>
      <c r="L14" s="10"/>
      <c r="M14" s="10"/>
      <c r="N14" s="10"/>
      <c r="O14" s="10">
        <v>2</v>
      </c>
      <c r="P14" s="10">
        <v>6</v>
      </c>
      <c r="Q14" s="10"/>
      <c r="R14" s="10"/>
      <c r="S14" s="10">
        <v>4</v>
      </c>
      <c r="T14" s="10"/>
      <c r="U14" s="10"/>
      <c r="V14" s="10"/>
      <c r="W14" s="10"/>
      <c r="X14" s="10"/>
      <c r="Y14" s="13"/>
      <c r="Z14" s="10"/>
      <c r="AA14" s="45">
        <f t="shared" si="0"/>
        <v>233.33333333333334</v>
      </c>
      <c r="AB14" s="46">
        <f>Indiv!$AD$2*B14</f>
        <v>900</v>
      </c>
      <c r="AC14" s="46">
        <f t="shared" si="1"/>
        <v>2.5714285714285716</v>
      </c>
      <c r="AD14" s="46">
        <f t="shared" si="2"/>
        <v>56.25</v>
      </c>
      <c r="AE14" s="48">
        <f t="shared" si="3"/>
        <v>45.714285714285715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12</v>
      </c>
      <c r="C15" s="55">
        <f t="shared" si="4"/>
        <v>350</v>
      </c>
      <c r="D15" s="55">
        <f t="shared" si="4"/>
        <v>6</v>
      </c>
      <c r="E15" s="55">
        <f t="shared" si="4"/>
        <v>10</v>
      </c>
      <c r="F15" s="55">
        <f t="shared" si="4"/>
        <v>4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2</v>
      </c>
      <c r="P15" s="55">
        <f t="shared" si="4"/>
        <v>6</v>
      </c>
      <c r="Q15" s="55">
        <f t="shared" si="4"/>
        <v>0</v>
      </c>
      <c r="R15" s="55">
        <f t="shared" si="4"/>
        <v>0</v>
      </c>
      <c r="S15" s="55">
        <f t="shared" si="4"/>
        <v>4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233.33333333333334</v>
      </c>
      <c r="AB15" s="59">
        <f>AB11+AB12+AB13+AB14</f>
        <v>900</v>
      </c>
      <c r="AC15" s="59">
        <f t="shared" si="1"/>
        <v>2.5714285714285716</v>
      </c>
      <c r="AD15" s="59">
        <f t="shared" si="2"/>
        <v>56.25</v>
      </c>
      <c r="AE15" s="60">
        <f t="shared" si="3"/>
        <v>45.714285714285715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2"/>
      <c r="AH17" s="81"/>
      <c r="AI17" s="81"/>
      <c r="AJ17" s="81"/>
      <c r="AK17" s="81"/>
      <c r="AL17" s="81"/>
      <c r="AM17" s="81"/>
      <c r="AN17" s="8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2"/>
      <c r="AH24" s="81"/>
      <c r="AI24" s="81"/>
      <c r="AJ24" s="81"/>
      <c r="AK24" s="81"/>
      <c r="AL24" s="81"/>
      <c r="AM24" s="81"/>
      <c r="AN24" s="8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2"/>
      <c r="AH31" s="81"/>
      <c r="AI31" s="81"/>
      <c r="AJ31" s="81"/>
      <c r="AK31" s="81"/>
      <c r="AL31" s="81"/>
      <c r="AM31" s="81"/>
      <c r="AN31" s="8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80"/>
      <c r="AK45" s="81"/>
      <c r="AL45" s="8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7109375" customWidth="1"/>
    <col min="3" max="23" width="7" customWidth="1"/>
    <col min="24" max="26" width="1.7109375" customWidth="1"/>
    <col min="27" max="31" width="15.7109375" customWidth="1"/>
    <col min="32" max="32" width="5.71093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2"/>
      <c r="AH3" s="81"/>
      <c r="AI3" s="81"/>
      <c r="AJ3" s="81"/>
      <c r="AK3" s="81"/>
      <c r="AL3" s="81"/>
      <c r="AM3" s="81"/>
      <c r="AN3" s="8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2"/>
      <c r="AH10" s="81"/>
      <c r="AI10" s="81"/>
      <c r="AJ10" s="81"/>
      <c r="AK10" s="81"/>
      <c r="AL10" s="81"/>
      <c r="AM10" s="81"/>
      <c r="AN10" s="81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2"/>
      <c r="AH17" s="81"/>
      <c r="AI17" s="81"/>
      <c r="AJ17" s="81"/>
      <c r="AK17" s="81"/>
      <c r="AL17" s="81"/>
      <c r="AM17" s="81"/>
      <c r="AN17" s="8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2"/>
      <c r="AH24" s="81"/>
      <c r="AI24" s="81"/>
      <c r="AJ24" s="81"/>
      <c r="AK24" s="81"/>
      <c r="AL24" s="81"/>
      <c r="AM24" s="81"/>
      <c r="AN24" s="8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2"/>
      <c r="AH31" s="81"/>
      <c r="AI31" s="81"/>
      <c r="AJ31" s="81"/>
      <c r="AK31" s="81"/>
      <c r="AL31" s="81"/>
      <c r="AM31" s="81"/>
      <c r="AN31" s="8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80"/>
      <c r="AK45" s="81"/>
      <c r="AL45" s="8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7109375" customWidth="1"/>
    <col min="3" max="23" width="7" customWidth="1"/>
    <col min="24" max="26" width="1.7109375" customWidth="1"/>
    <col min="27" max="31" width="15.7109375" customWidth="1"/>
    <col min="32" max="32" width="5.71093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2"/>
      <c r="AH3" s="81"/>
      <c r="AI3" s="81"/>
      <c r="AJ3" s="81"/>
      <c r="AK3" s="81"/>
      <c r="AL3" s="81"/>
      <c r="AM3" s="81"/>
      <c r="AN3" s="8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2"/>
      <c r="AH10" s="81"/>
      <c r="AI10" s="81"/>
      <c r="AJ10" s="81"/>
      <c r="AK10" s="81"/>
      <c r="AL10" s="81"/>
      <c r="AM10" s="81"/>
      <c r="AN10" s="81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2"/>
      <c r="AH17" s="81"/>
      <c r="AI17" s="81"/>
      <c r="AJ17" s="81"/>
      <c r="AK17" s="81"/>
      <c r="AL17" s="81"/>
      <c r="AM17" s="81"/>
      <c r="AN17" s="8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2"/>
      <c r="AH24" s="81"/>
      <c r="AI24" s="81"/>
      <c r="AJ24" s="81"/>
      <c r="AK24" s="81"/>
      <c r="AL24" s="81"/>
      <c r="AM24" s="81"/>
      <c r="AN24" s="8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2"/>
      <c r="AH31" s="81"/>
      <c r="AI31" s="81"/>
      <c r="AJ31" s="81"/>
      <c r="AK31" s="81"/>
      <c r="AL31" s="81"/>
      <c r="AM31" s="81"/>
      <c r="AN31" s="8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80"/>
      <c r="AK45" s="81"/>
      <c r="AL45" s="8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7109375" customWidth="1"/>
    <col min="3" max="23" width="7" customWidth="1"/>
    <col min="24" max="26" width="1.7109375" customWidth="1"/>
    <col min="27" max="31" width="15.7109375" customWidth="1"/>
    <col min="32" max="32" width="5.71093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2"/>
      <c r="AH3" s="81"/>
      <c r="AI3" s="81"/>
      <c r="AJ3" s="81"/>
      <c r="AK3" s="81"/>
      <c r="AL3" s="81"/>
      <c r="AM3" s="81"/>
      <c r="AN3" s="8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2"/>
      <c r="AH10" s="81"/>
      <c r="AI10" s="81"/>
      <c r="AJ10" s="81"/>
      <c r="AK10" s="81"/>
      <c r="AL10" s="81"/>
      <c r="AM10" s="81"/>
      <c r="AN10" s="81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2"/>
      <c r="AH17" s="81"/>
      <c r="AI17" s="81"/>
      <c r="AJ17" s="81"/>
      <c r="AK17" s="81"/>
      <c r="AL17" s="81"/>
      <c r="AM17" s="81"/>
      <c r="AN17" s="8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2"/>
      <c r="AH24" s="81"/>
      <c r="AI24" s="81"/>
      <c r="AJ24" s="81"/>
      <c r="AK24" s="81"/>
      <c r="AL24" s="81"/>
      <c r="AM24" s="81"/>
      <c r="AN24" s="8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2"/>
      <c r="AH31" s="81"/>
      <c r="AI31" s="81"/>
      <c r="AJ31" s="81"/>
      <c r="AK31" s="81"/>
      <c r="AL31" s="81"/>
      <c r="AM31" s="81"/>
      <c r="AN31" s="8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80"/>
      <c r="AK45" s="81"/>
      <c r="AL45" s="8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7109375" customWidth="1"/>
    <col min="3" max="23" width="7" customWidth="1"/>
    <col min="24" max="26" width="1.7109375" customWidth="1"/>
    <col min="27" max="31" width="15.7109375" customWidth="1"/>
    <col min="32" max="32" width="5.71093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2"/>
      <c r="AH3" s="81"/>
      <c r="AI3" s="81"/>
      <c r="AJ3" s="81"/>
      <c r="AK3" s="81"/>
      <c r="AL3" s="81"/>
      <c r="AM3" s="81"/>
      <c r="AN3" s="8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2"/>
      <c r="AH10" s="81"/>
      <c r="AI10" s="81"/>
      <c r="AJ10" s="81"/>
      <c r="AK10" s="81"/>
      <c r="AL10" s="81"/>
      <c r="AM10" s="81"/>
      <c r="AN10" s="81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2"/>
      <c r="AH17" s="81"/>
      <c r="AI17" s="81"/>
      <c r="AJ17" s="81"/>
      <c r="AK17" s="81"/>
      <c r="AL17" s="81"/>
      <c r="AM17" s="81"/>
      <c r="AN17" s="8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2"/>
      <c r="AH24" s="81"/>
      <c r="AI24" s="81"/>
      <c r="AJ24" s="81"/>
      <c r="AK24" s="81"/>
      <c r="AL24" s="81"/>
      <c r="AM24" s="81"/>
      <c r="AN24" s="8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2"/>
      <c r="AH31" s="81"/>
      <c r="AI31" s="81"/>
      <c r="AJ31" s="81"/>
      <c r="AK31" s="81"/>
      <c r="AL31" s="81"/>
      <c r="AM31" s="81"/>
      <c r="AN31" s="8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80"/>
      <c r="AK45" s="81"/>
      <c r="AL45" s="8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7109375" customWidth="1"/>
    <col min="3" max="23" width="7" customWidth="1"/>
    <col min="24" max="26" width="1.7109375" customWidth="1"/>
    <col min="27" max="31" width="15.7109375" customWidth="1"/>
    <col min="32" max="32" width="5.71093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82"/>
      <c r="AH3" s="81"/>
      <c r="AI3" s="81"/>
      <c r="AJ3" s="81"/>
      <c r="AK3" s="81"/>
      <c r="AL3" s="81"/>
      <c r="AM3" s="81"/>
      <c r="AN3" s="8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82"/>
      <c r="AH10" s="81"/>
      <c r="AI10" s="81"/>
      <c r="AJ10" s="81"/>
      <c r="AK10" s="81"/>
      <c r="AL10" s="81"/>
      <c r="AM10" s="81"/>
      <c r="AN10" s="81"/>
      <c r="AO10" s="10"/>
    </row>
    <row r="11" spans="1:41" ht="15" customHeight="1" x14ac:dyDescent="0.2">
      <c r="A11" s="40" t="str">
        <f>Indiv!D3</f>
        <v>Ryan Shoemake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Andrew Yingst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Miranda Williams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Garrett Smith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82"/>
      <c r="AH17" s="81"/>
      <c r="AI17" s="81"/>
      <c r="AJ17" s="81"/>
      <c r="AK17" s="81"/>
      <c r="AL17" s="81"/>
      <c r="AM17" s="81"/>
      <c r="AN17" s="8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82"/>
      <c r="AH24" s="81"/>
      <c r="AI24" s="81"/>
      <c r="AJ24" s="81"/>
      <c r="AK24" s="81"/>
      <c r="AL24" s="81"/>
      <c r="AM24" s="81"/>
      <c r="AN24" s="8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82"/>
      <c r="AH31" s="81"/>
      <c r="AI31" s="81"/>
      <c r="AJ31" s="81"/>
      <c r="AK31" s="81"/>
      <c r="AL31" s="81"/>
      <c r="AM31" s="81"/>
      <c r="AN31" s="8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80"/>
      <c r="AK45" s="81"/>
      <c r="AL45" s="8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Ashton Smith</cp:lastModifiedBy>
  <dcterms:created xsi:type="dcterms:W3CDTF">2020-02-17T19:46:33Z</dcterms:created>
  <dcterms:modified xsi:type="dcterms:W3CDTF">2020-02-24T17:03:03Z</dcterms:modified>
</cp:coreProperties>
</file>