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johnc\Documents\Proyectos\Arriquitaun2.0\docs\"/>
    </mc:Choice>
  </mc:AlternateContent>
  <xr:revisionPtr revIDLastSave="0" documentId="13_ncr:1_{F8EAF4A6-AA89-469C-A1EA-6A3E8837DA0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L4" i="1"/>
  <c r="L25" i="1"/>
  <c r="L24" i="1"/>
  <c r="L23" i="1"/>
  <c r="L22" i="1"/>
  <c r="L21" i="1"/>
  <c r="L20" i="1"/>
  <c r="L19" i="1"/>
  <c r="L18" i="1"/>
  <c r="L15" i="1"/>
  <c r="L17" i="1" l="1"/>
  <c r="L16" i="1"/>
  <c r="L14" i="1"/>
  <c r="L13" i="1"/>
  <c r="L12" i="1"/>
  <c r="L11" i="1"/>
  <c r="L10" i="1"/>
  <c r="L9" i="1"/>
  <c r="L8" i="1"/>
  <c r="L6" i="1"/>
  <c r="L26" i="1" s="1"/>
  <c r="L5" i="1"/>
  <c r="L3" i="1"/>
  <c r="L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<sst xmlns="http://schemas.openxmlformats.org/spreadsheetml/2006/main" count="675" uniqueCount="112">
  <si>
    <t>link</t>
  </si>
  <si>
    <t xml:space="preserve">ATMEGA644PA-AU </t>
  </si>
  <si>
    <t>https://eu.mouser.com/ProductDetail/Microchip-Technology-Atmel/ATMEGA644PA-AU?qs=sGAEpiMZZMvqv2n3s2xjsYnfyAHBcRi60X1rgdsvvjM=</t>
  </si>
  <si>
    <t>micro</t>
  </si>
  <si>
    <t>usb</t>
  </si>
  <si>
    <t xml:space="preserve">47346-0001 </t>
  </si>
  <si>
    <t>https://eu.mouser.com/ProductDetail/Molex/47346-0001?qs=sGAEpiMZZMulM8LPOQ%252BykxKOk52KZ3dlOv3hZ6FZMJU=</t>
  </si>
  <si>
    <t>led</t>
  </si>
  <si>
    <t>598-8210-107F</t>
  </si>
  <si>
    <t>price 1</t>
  </si>
  <si>
    <t>price 5</t>
  </si>
  <si>
    <t>price 10</t>
  </si>
  <si>
    <t>price 25</t>
  </si>
  <si>
    <t>https://eu.mouser.com/ProductDetail/Dialight/598-8210-107F?qs=%2Fha2pyFadugnbIo8Qlqq42FbsSB%252Bg9gksLZB6bghphbuGUBxB6MN4A==&amp;utm_source=octopart&amp;utm_medium=aggregator&amp;utm_campaign=645-598-8210-107F&amp;utm_content=Dialight</t>
  </si>
  <si>
    <t>AT25SF041-SSHD-T</t>
  </si>
  <si>
    <t>https://eu.mouser.com/ProductDetail/Adesto-Technologies/AT25SF041-SSHD-T?qs=%2Fha2pyFaduh%252Bimpm70HxPnXfrwq9LW7dHWxbYv9M1HyfzLN05Ik7bQgfA7yCTyDc&amp;utm_source=octopart&amp;utm_medium=aggregator&amp;utm_campaign=988-AT25SF041-SSHD-T&amp;utm_content=Adesto+Technologies</t>
  </si>
  <si>
    <t>flash 4Mb</t>
  </si>
  <si>
    <t>tactil switch</t>
  </si>
  <si>
    <t xml:space="preserve">EVQ-Q2D01W </t>
  </si>
  <si>
    <t>https://eu.mouser.com/ProductDetail/Panasonic/EVQ-Q2D01W?qs=%2Fha2pyFadui45bz44%252BGA9BLtGOmyRXfsMp4q6GyIHi%252BrOPPQUnUwiA==&amp;utm_source=octopart&amp;utm_medium=aggregator&amp;utm_campaign=667-EVQ-Q2D01W&amp;utm_content=Panasonic</t>
  </si>
  <si>
    <t>boton</t>
  </si>
  <si>
    <t xml:space="preserve">FSM100 </t>
  </si>
  <si>
    <t>https://eu.mouser.com/ProductDetail/TE-Connectivity-Alcoswitch/FSM100?qs=%2Fha2pyFaduiMMUn%2FgVMWZy9jnp6qbaKc%252B%2Frq7OtzItQ=&amp;utm_source=octopart&amp;utm_medium=aggregator&amp;utm_campaign=506-FSM100&amp;utm_content=TE+Connectivity</t>
  </si>
  <si>
    <t>ftdi</t>
  </si>
  <si>
    <t xml:space="preserve">FT2232HL-TRAY </t>
  </si>
  <si>
    <t>https://eu.mouser.com/ProductDetail/FTDI/FT2232HL-TRAY?qs=sGAEpiMZZMtv%252Bwxsgy%2FhiMKIrlJio50yoVwto4siX0c=</t>
  </si>
  <si>
    <t>SRAM 2Mb</t>
  </si>
  <si>
    <t xml:space="preserve">IS62WVS2568FBLL-20NLI </t>
  </si>
  <si>
    <t>https://eu.mouser.com/ProductDetail/ISSI/IS62WVS2568FBLL-20NLI?qs=%2Fha2pyFaduh%252B0hEklIp9SMyfiUH3a9qwX6aKRwiQ2O3fcSAaZ99iQcJstRoviEBk&amp;utm_source=octopart&amp;utm_medium=aggregator&amp;utm_campaign=870-WVS2568FBLL20NLI&amp;utm_content=ISSI</t>
  </si>
  <si>
    <t>VGA connector</t>
  </si>
  <si>
    <t>L77HDE15SD1CO</t>
  </si>
  <si>
    <t>https://eu.mouser.com/ProductDetail/Amphenol-Commercial-Products/L77HDE15SD1CO?qs=%2Fha2pyFadui68qQqwG2rBmbdK4DVbmowTxF%2FXXZBI804s8XsypvX9A==&amp;utm_source=octopart&amp;utm_medium=aggregator&amp;utm_campaign=523-L77HDE15SD1CO&amp;utm_content=Amphenol</t>
  </si>
  <si>
    <t>fpga</t>
  </si>
  <si>
    <t xml:space="preserve">ICE40UP5K-SG48I </t>
  </si>
  <si>
    <t>https://eu.mouser.com/ProductDetail/Lattice/ICE40UP5K-SG48I?qs=sGAEpiMZZMvoScKlWpK8TDOT71dY65Kd89BMrR6%252BARM%3D</t>
  </si>
  <si>
    <t>regu 3,3</t>
  </si>
  <si>
    <t>eeprom 1Kb</t>
  </si>
  <si>
    <t xml:space="preserve">M93C46-WMN6P </t>
  </si>
  <si>
    <t>https://eu.mouser.com/ProductDetail/STMicroelectronics/M93C46-WMN6P?qs=%2Fha2pyFadujyyZnHlGbLlf9chCmKcxlyMUr8oZYO7kchwKp49Qsxsw==&amp;utm_source=octopart&amp;utm_medium=aggregator&amp;utm_campaign=511-M93C46-WMN6P&amp;utm_content=STMicroelectronics</t>
  </si>
  <si>
    <t>TLV117112DCYR</t>
  </si>
  <si>
    <t>regu 1.2</t>
  </si>
  <si>
    <t>https://eu.mouser.com/ProductDetail/Texas-Instruments/TLV117112DCYR?qs=%2Fha2pyFaduhBqQL3H3AyGwNMmygLGUQP1GSgA7XZPtiDBxb7B6W%2FJA==&amp;utm_source=octopart&amp;utm_medium=aggregator&amp;utm_campaign=595-TLV117112DCYR&amp;utm_content=Texas+Instruments</t>
  </si>
  <si>
    <t xml:space="preserve">161-0097-E </t>
  </si>
  <si>
    <t>pal</t>
  </si>
  <si>
    <t>https://eu.mouser.com/ProductDetail/Kobiconn/161-0097-E?qs=%2Fha2pyFaduiSBnDJ69ivb8CZFsEH3V1cTsvfFz0YGCc=</t>
  </si>
  <si>
    <t>reloj 16</t>
  </si>
  <si>
    <t xml:space="preserve">7C-16.000MBB-T </t>
  </si>
  <si>
    <t>https://eu.mouser.com/ProductDetail/TXC-Corporation/7C-16000MBB-T?qs=%2Fha2pyFaduhfc6cmdyQVSTHOZAsF3%2FeEo%252BKlfCq9WGz69OZNn5%252BE8A%3D%3D</t>
  </si>
  <si>
    <t>LD1117S33CTR</t>
  </si>
  <si>
    <t>https://eu.mouser.com/ProductDetail/STMicroelectronics/LD1117S33CTR?qs=%2Fha2pyFaduia9VwYkVWx%2F%2FY7Kjbcmx3Hg%2F3iBN8XsPfR4AscCfrepw%3D%3D</t>
  </si>
  <si>
    <t>NX3225SA-12MHZ-STD-CSR-3</t>
  </si>
  <si>
    <t>cristal 12 Mhz</t>
  </si>
  <si>
    <t>https://eu.mouser.com/ProductDetail/NDK/NX3225SA-12MHZ-STD-CSR-3?qs=%2Fha2pyFadui%252B%2FfTihT3HjX%2FcrMgrtCOSaBVfGyFjd%2Ft6AdGqs1rg%2FjS3WCcGKRyf</t>
  </si>
  <si>
    <t>c 100 n</t>
  </si>
  <si>
    <t>c 10 u</t>
  </si>
  <si>
    <t>mosfets</t>
  </si>
  <si>
    <t>https://eu.mouser.com/ProductDetail/Nexperia/BSS138P215?qs=%2Fha2pyFaduiY%252BGIhNVjyX7yNeV8KAaxdrO8sxGg023iNnCDNXnWYUA%3D%3D</t>
  </si>
  <si>
    <t>BSS138P,215</t>
  </si>
  <si>
    <t>price 50</t>
  </si>
  <si>
    <t>price 100</t>
  </si>
  <si>
    <t xml:space="preserve">CR1206-JW-103ELF </t>
  </si>
  <si>
    <t>r 10 k 5%</t>
  </si>
  <si>
    <t>https://www.mouser.es/ProductDetail/Bourns/CR1206-JW-103ELF?qs=sGAEpiMZZMtlubZbdhIBIPO%2FqHb6Dwnqve9wcp4ID8k%3D</t>
  </si>
  <si>
    <t>CR1206-JW-102ELF</t>
  </si>
  <si>
    <t>r 1 k 5%</t>
  </si>
  <si>
    <t>https://www.mouser.es/ProductDetail/Bourns/CR1206-JW-102ELF?qs=sGAEpiMZZMtlubZbdhIBIFLHRuY0Wf8zbyI2xCvKwW0%3D</t>
  </si>
  <si>
    <t xml:space="preserve">CR1206-FX-1202ELF </t>
  </si>
  <si>
    <t>r 12 k 1%</t>
  </si>
  <si>
    <t>https://www.mouser.es/ProductDetail/Bourns/CR1206-FX-1202ELF?qs=sGAEpiMZZMtlubZbdhIBICIt3wBox2Qh%2Fse2nz%2Fumso%3D</t>
  </si>
  <si>
    <t>CR1206-FX-5100ELF</t>
  </si>
  <si>
    <t>r 510 1%</t>
  </si>
  <si>
    <t>https://www.mouser.es/ProductDetail/Bourns/CR1206-FX-5100ELF?qs=sGAEpiMZZMtlubZbdhIBIKcL8oyIJJKeNi6qwlkbLpY%3D</t>
  </si>
  <si>
    <t xml:space="preserve">C1206C104M5RAC </t>
  </si>
  <si>
    <t>https://www.mouser.es/ProductDetail/KEMET/C1206C104M5RAC?qs=sGAEpiMZZMsh%252B1woXyUXj3184R26%252BgbNee62FYE84qg%3D</t>
  </si>
  <si>
    <t xml:space="preserve">LMK316BJ106KL-T </t>
  </si>
  <si>
    <t>https://www.mouser.es/ProductDetail/Taiyo-Yuden/LMK316BJ106KL-T?qs=sGAEpiMZZMsh%252B1woXyUXj7c1PCWacDCMBG0g9eBsMyQ%3D</t>
  </si>
  <si>
    <t xml:space="preserve">TSW-101-07-TM-S </t>
  </si>
  <si>
    <t>https://www.mouser.es/ProductDetail/Samtec/TSW-106-07-TM-S?qs=sGAEpiMZZMvlX3nhDDO4AC5yIY7PTkfx4Fy2hijE3kI%3D</t>
  </si>
  <si>
    <t>pines fila de 6</t>
  </si>
  <si>
    <t>Part</t>
  </si>
  <si>
    <t>Manufacturer Code</t>
  </si>
  <si>
    <t>Needed x 1</t>
  </si>
  <si>
    <t>Neded x 3</t>
  </si>
  <si>
    <t>To Order</t>
  </si>
  <si>
    <t xml:space="preserve">Order [€] </t>
  </si>
  <si>
    <t>Distributor</t>
  </si>
  <si>
    <t>Code</t>
  </si>
  <si>
    <t>Mouser</t>
  </si>
  <si>
    <t>556-ATMEGA644PA-AU</t>
  </si>
  <si>
    <t>538-47346-0001</t>
  </si>
  <si>
    <t>645-598-8210-107F</t>
  </si>
  <si>
    <t>988-AT25SF041-SSHD-T</t>
  </si>
  <si>
    <t>667-EVQ-Q2D01W</t>
  </si>
  <si>
    <t>506-FSM100</t>
  </si>
  <si>
    <t>895-FT2232HL-TRAY</t>
  </si>
  <si>
    <t>870-WVS2568FBLL20NLI</t>
  </si>
  <si>
    <t>523-L77HDE15SD1CO</t>
  </si>
  <si>
    <t>511-M93C46-WMN6P</t>
  </si>
  <si>
    <t>595-TLV117112DCYR</t>
  </si>
  <si>
    <t>842-ICE40UP5K-SG48I</t>
  </si>
  <si>
    <t>511-LD1117S33C</t>
  </si>
  <si>
    <t>161-0097-E</t>
  </si>
  <si>
    <t>717-7C-16.000MBB-T</t>
  </si>
  <si>
    <t>344-NX3225SA12MCSR3</t>
  </si>
  <si>
    <t>771-BSS138P215</t>
  </si>
  <si>
    <t>652-CR1206JW-103ELF</t>
  </si>
  <si>
    <t>652-CR1206-JW-102ELF</t>
  </si>
  <si>
    <t>652-CR1206FX-1202ELF</t>
  </si>
  <si>
    <t>652-CR1206FX-5100ELF</t>
  </si>
  <si>
    <t>80-C1206C104M5RAC</t>
  </si>
  <si>
    <t>963-LMK316BJ106KL-T</t>
  </si>
  <si>
    <t>200-TSW10607TMS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</si>
</sst>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1" applyNumberFormat="1" applyFont="1" applyBorder="1" applyAlignment="1">
      <alignment horizontal="left" vertical="center"/>
    </xf>
    <xf numFmtId="0" fontId="1" fillId="0" borderId="1" xfId="1" applyNumberForma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ISSI/IS62WVS2568FBLL-20NLI?qs=%2Fha2pyFaduh%252B0hEklIp9SMyfiUH3a9qwX6aKRwiQ2O3fcSAaZ99iQcJstRoviEBk&amp;utm_source=octopart&amp;utm_medium=aggregator&amp;utm_campaign=870-WVS2568FBLL20NLI&amp;utm_content=ISSI" TargetMode="External"/><Relationship Id="rId13" Type="http://schemas.openxmlformats.org/officeDocument/2006/relationships/hyperlink" Target="https://eu.mouser.com/ProductDetail/Texas-Instruments/TLV117112DCYR?qs=%2Fha2pyFaduhBqQL3H3AyGwNMmygLGUQP1GSgA7XZPtiDBxb7B6W%2FJA==&amp;utm_source=octopart&amp;utm_medium=aggregator&amp;utm_campaign=595-TLV117112DCYR&amp;utm_content=Texas+Instruments" TargetMode="External"/><Relationship Id="rId18" Type="http://schemas.openxmlformats.org/officeDocument/2006/relationships/hyperlink" Target="https://www.mouser.es/ProductDetail/Bourns/CR1206-JW-103ELF?qs=sGAEpiMZZMtlubZbdhIBIPO%2FqHb6Dwnqve9wcp4ID8k%3D" TargetMode="External"/><Relationship Id="rId3" Type="http://schemas.openxmlformats.org/officeDocument/2006/relationships/hyperlink" Target="https://eu.mouser.com/ProductDetail/Dialight/598-8210-107F?qs=%2Fha2pyFadugnbIo8Qlqq42FbsSB%252Bg9gksLZB6bghphbuGUBxB6MN4A==&amp;utm_source=octopart&amp;utm_medium=aggregator&amp;utm_campaign=645-598-8210-107F&amp;utm_content=Dialight" TargetMode="External"/><Relationship Id="rId21" Type="http://schemas.openxmlformats.org/officeDocument/2006/relationships/hyperlink" Target="https://www.mouser.es/ProductDetail/KEMET/C1206C104M5RAC?qs=sGAEpiMZZMsh%252B1woXyUXj3184R26%252BgbNee62FYE84qg%3D" TargetMode="External"/><Relationship Id="rId7" Type="http://schemas.openxmlformats.org/officeDocument/2006/relationships/hyperlink" Target="https://eu.mouser.com/ProductDetail/FTDI/FT2232HL-TRAY?qs=sGAEpiMZZMtv%252Bwxsgy%2FhiMKIrlJio50yoVwto4siX0c=" TargetMode="External"/><Relationship Id="rId12" Type="http://schemas.openxmlformats.org/officeDocument/2006/relationships/hyperlink" Target="https://eu.mouser.com/ProductDetail/STMicroelectronics/M93C46-WMN6P?qs=%2Fha2pyFadujyyZnHlGbLlf9chCmKcxlyMUr8oZYO7kchwKp49Qsxsw==&amp;utm_source=octopart&amp;utm_medium=aggregator&amp;utm_campaign=511-M93C46-WMN6P&amp;utm_content=STMicroelectronics" TargetMode="External"/><Relationship Id="rId17" Type="http://schemas.openxmlformats.org/officeDocument/2006/relationships/hyperlink" Target="https://eu.mouser.com/ProductDetail/Nexperia/BSS138P215?qs=%2Fha2pyFaduiY%252BGIhNVjyX7yNeV8KAaxdrO8sxGg023iNnCDNXnWYUA%3D%3D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eu.mouser.com/ProductDetail/Molex/47346-0001?qs=sGAEpiMZZMulM8LPOQ%252BykxKOk52KZ3dlOv3hZ6FZMJU=" TargetMode="External"/><Relationship Id="rId16" Type="http://schemas.openxmlformats.org/officeDocument/2006/relationships/hyperlink" Target="https://eu.mouser.com/ProductDetail/NDK/NX3225SA-12MHZ-STD-CSR-3?qs=%2Fha2pyFadui%252B%2FfTihT3HjX%2FcrMgrtCOSaBVfGyFjd%2Ft6AdGqs1rg%2FjS3WCcGKRyf" TargetMode="External"/><Relationship Id="rId20" Type="http://schemas.openxmlformats.org/officeDocument/2006/relationships/hyperlink" Target="https://www.mouser.es/ProductDetail/Bourns/CR1206-FX-1202ELF?qs=sGAEpiMZZMtlubZbdhIBICIt3wBox2Qh%2Fse2nz%2Fumso%3D" TargetMode="External"/><Relationship Id="rId1" Type="http://schemas.openxmlformats.org/officeDocument/2006/relationships/hyperlink" Target="https://eu.mouser.com/ProductDetail/Microchip-Technology-Atmel/ATMEGA644PA-AU?qs=sGAEpiMZZMvqv2n3s2xjsYnfyAHBcRi60X1rgdsvvjM=" TargetMode="External"/><Relationship Id="rId6" Type="http://schemas.openxmlformats.org/officeDocument/2006/relationships/hyperlink" Target="https://eu.mouser.com/ProductDetail/TE-Connectivity-Alcoswitch/FSM100?qs=%2Fha2pyFaduiMMUn%2FgVMWZy9jnp6qbaKc%252B%2Frq7OtzItQ=&amp;utm_source=octopart&amp;utm_medium=aggregator&amp;utm_campaign=506-FSM100&amp;utm_content=TE+Connectivity" TargetMode="External"/><Relationship Id="rId11" Type="http://schemas.openxmlformats.org/officeDocument/2006/relationships/hyperlink" Target="https://eu.mouser.com/ProductDetail/STMicroelectronics/LD1117S33CTR?qs=%2Fha2pyFaduia9VwYkVWx%2F%2FY7Kjbcmx3Hg%2F3iBN8XsPfR4AscCfrepw%3D%3D" TargetMode="External"/><Relationship Id="rId24" Type="http://schemas.openxmlformats.org/officeDocument/2006/relationships/hyperlink" Target="https://www.mouser.es/ProductDetail/Bourns/CR1206-FX-5100ELF?qs=sGAEpiMZZMtlubZbdhIBIKcL8oyIJJKeNi6qwlkbLpY%3D" TargetMode="External"/><Relationship Id="rId5" Type="http://schemas.openxmlformats.org/officeDocument/2006/relationships/hyperlink" Target="https://eu.mouser.com/ProductDetail/Panasonic/EVQ-Q2D01W?qs=%2Fha2pyFadui45bz44%252BGA9BLtGOmyRXfsMp4q6GyIHi%252BrOPPQUnUwiA==&amp;utm_source=octopart&amp;utm_medium=aggregator&amp;utm_campaign=667-EVQ-Q2D01W&amp;utm_content=Panasonic" TargetMode="External"/><Relationship Id="rId15" Type="http://schemas.openxmlformats.org/officeDocument/2006/relationships/hyperlink" Target="https://eu.mouser.com/ProductDetail/TXC-Corporation/7C-16000MBB-T?qs=%2Fha2pyFaduhfc6cmdyQVSTHOZAsF3%2FeEo%252BKlfCq9WGz69OZNn5%252BE8A%3D%3D" TargetMode="External"/><Relationship Id="rId23" Type="http://schemas.openxmlformats.org/officeDocument/2006/relationships/hyperlink" Target="https://www.mouser.es/ProductDetail/Samtec/TSW-106-07-TM-S?qs=sGAEpiMZZMvlX3nhDDO4AC5yIY7PTkfx4Fy2hijE3kI%3D" TargetMode="External"/><Relationship Id="rId10" Type="http://schemas.openxmlformats.org/officeDocument/2006/relationships/hyperlink" Target="https://eu.mouser.com/ProductDetail/Lattice/ICE40UP5K-SG48I?qs=sGAEpiMZZMvoScKlWpK8TDOT71dY65Kd89BMrR6%252BARM%3D" TargetMode="External"/><Relationship Id="rId19" Type="http://schemas.openxmlformats.org/officeDocument/2006/relationships/hyperlink" Target="https://www.mouser.es/ProductDetail/Bourns/CR1206-JW-102ELF?qs=sGAEpiMZZMtlubZbdhIBIFLHRuY0Wf8zbyI2xCvKwW0%3D" TargetMode="External"/><Relationship Id="rId4" Type="http://schemas.openxmlformats.org/officeDocument/2006/relationships/hyperlink" Target="https://eu.mouser.com/ProductDetail/Adesto-Technologies/AT25SF041-SSHD-T?qs=%2Fha2pyFaduh%252Bimpm70HxPnXfrwq9LW7dHWxbYv9M1HyfzLN05Ik7bQgfA7yCTyDc&amp;utm_source=octopart&amp;utm_medium=aggregator&amp;utm_campaign=988-AT25SF041-SSHD-T&amp;utm_content=Adesto+Technologies" TargetMode="External"/><Relationship Id="rId9" Type="http://schemas.openxmlformats.org/officeDocument/2006/relationships/hyperlink" Target="https://eu.mouser.com/ProductDetail/Amphenol-Commercial-Products/L77HDE15SD1CO?qs=%2Fha2pyFadui68qQqwG2rBmbdK4DVbmowTxF%2FXXZBI804s8XsypvX9A==&amp;utm_source=octopart&amp;utm_medium=aggregator&amp;utm_campaign=523-L77HDE15SD1CO&amp;utm_content=Amphenol" TargetMode="External"/><Relationship Id="rId14" Type="http://schemas.openxmlformats.org/officeDocument/2006/relationships/hyperlink" Target="https://eu.mouser.com/ProductDetail/Kobiconn/161-0097-E?qs=%2Fha2pyFaduiSBnDJ69ivb8CZFsEH3V1cTsvfFz0YGCc=" TargetMode="External"/><Relationship Id="rId22" Type="http://schemas.openxmlformats.org/officeDocument/2006/relationships/hyperlink" Target="https://www.mouser.es/ProductDetail/Taiyo-Yuden/LMK316BJ106KL-T?qs=sGAEpiMZZMsh%252B1woXyUXj7c1PCWacDCMBG0g9eBsMyQ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zoomScale="70" zoomScaleNormal="70" workbookViewId="0">
      <pane ySplit="1" topLeftCell="A2" activePane="bottomLeft" state="frozen"/>
      <selection pane="bottomLeft" activeCell="J4" sqref="J4"/>
    </sheetView>
  </sheetViews>
  <sheetFormatPr baseColWidth="10" defaultColWidth="30.6640625" defaultRowHeight="36" customHeight="1" x14ac:dyDescent="0.3"/>
  <cols>
    <col min="1" max="1" width="16.33203125" style="3" customWidth="1"/>
    <col min="2" max="2" width="26.6640625" style="3" bestFit="1" customWidth="1"/>
    <col min="3" max="4" width="11" style="2" bestFit="1" customWidth="1"/>
    <col min="5" max="5" width="10.44140625" style="4" customWidth="1"/>
    <col min="6" max="6" width="7.6640625" style="2" bestFit="1" customWidth="1"/>
    <col min="7" max="7" width="8" style="2" bestFit="1" customWidth="1"/>
    <col min="8" max="8" width="9" style="2" bestFit="1" customWidth="1"/>
    <col min="9" max="10" width="9.33203125" style="2" bestFit="1" customWidth="1"/>
    <col min="11" max="11" width="10.33203125" style="2" bestFit="1" customWidth="1"/>
    <col min="12" max="12" width="13.77734375" style="2" customWidth="1"/>
    <col min="13" max="13" width="15.77734375" style="2" customWidth="1"/>
    <col min="14" max="14" width="49.88671875" style="2" customWidth="1"/>
    <col min="15" max="15" width="255.6640625" style="3" customWidth="1"/>
    <col min="16" max="16384" width="30.6640625" style="2"/>
  </cols>
  <sheetData>
    <row r="1" spans="1:15" ht="36" customHeight="1" x14ac:dyDescent="0.3">
      <c r="A1" s="6" t="s">
        <v>79</v>
      </c>
      <c r="B1" s="6" t="s">
        <v>80</v>
      </c>
      <c r="C1" s="6" t="s">
        <v>81</v>
      </c>
      <c r="D1" s="6" t="s">
        <v>82</v>
      </c>
      <c r="E1" s="1" t="s">
        <v>83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58</v>
      </c>
      <c r="K1" s="6" t="s">
        <v>59</v>
      </c>
      <c r="L1" s="1" t="s">
        <v>84</v>
      </c>
      <c r="M1" s="6" t="s">
        <v>85</v>
      </c>
      <c r="N1" s="1" t="s">
        <v>86</v>
      </c>
      <c r="O1" s="6" t="s">
        <v>0</v>
      </c>
    </row>
    <row r="2" spans="1:15" ht="36" customHeight="1" x14ac:dyDescent="0.3">
      <c r="A2" s="7" t="s">
        <v>3</v>
      </c>
      <c r="B2" s="7" t="s">
        <v>1</v>
      </c>
      <c r="C2" s="8">
        <v>1</v>
      </c>
      <c r="D2" s="8">
        <f>3*C2</f>
        <v>3</v>
      </c>
      <c r="E2" s="13">
        <v>4</v>
      </c>
      <c r="F2" s="8">
        <v>4.38</v>
      </c>
      <c r="G2" s="8"/>
      <c r="H2" s="8">
        <v>43.1</v>
      </c>
      <c r="I2" s="8"/>
      <c r="J2" s="8"/>
      <c r="K2" s="8"/>
      <c r="L2" s="13">
        <f>E2*F2</f>
        <v>17.52</v>
      </c>
      <c r="M2" s="9" t="s">
        <v>87</v>
      </c>
      <c r="N2" s="13" t="s">
        <v>88</v>
      </c>
      <c r="O2" s="10" t="s">
        <v>2</v>
      </c>
    </row>
    <row r="3" spans="1:15" ht="36" customHeight="1" x14ac:dyDescent="0.3">
      <c r="A3" s="7" t="s">
        <v>4</v>
      </c>
      <c r="B3" s="7" t="s">
        <v>5</v>
      </c>
      <c r="C3" s="8">
        <v>1</v>
      </c>
      <c r="D3" s="8">
        <f t="shared" ref="D3:D18" si="0">3*C3</f>
        <v>3</v>
      </c>
      <c r="E3" s="13">
        <v>4</v>
      </c>
      <c r="F3" s="8">
        <v>0.78</v>
      </c>
      <c r="G3" s="8"/>
      <c r="H3" s="8">
        <v>7.03</v>
      </c>
      <c r="I3" s="8"/>
      <c r="J3" s="8"/>
      <c r="K3" s="8"/>
      <c r="L3" s="13">
        <f t="shared" ref="L3:L25" si="1">E3*F3</f>
        <v>3.12</v>
      </c>
      <c r="M3" s="9" t="s">
        <v>87</v>
      </c>
      <c r="N3" s="13" t="s">
        <v>89</v>
      </c>
      <c r="O3" s="10" t="s">
        <v>6</v>
      </c>
    </row>
    <row r="4" spans="1:15" ht="36" customHeight="1" x14ac:dyDescent="0.3">
      <c r="A4" s="7" t="s">
        <v>7</v>
      </c>
      <c r="B4" s="7" t="s">
        <v>8</v>
      </c>
      <c r="C4" s="8">
        <v>9</v>
      </c>
      <c r="D4" s="8">
        <f t="shared" si="0"/>
        <v>27</v>
      </c>
      <c r="E4" s="13">
        <v>30</v>
      </c>
      <c r="F4" s="8">
        <v>0.4</v>
      </c>
      <c r="G4" s="8"/>
      <c r="H4" s="8">
        <v>2.25</v>
      </c>
      <c r="I4" s="8"/>
      <c r="J4" s="8"/>
      <c r="K4" s="8"/>
      <c r="L4" s="13">
        <f>E4*H4/10</f>
        <v>6.75</v>
      </c>
      <c r="M4" s="9" t="s">
        <v>87</v>
      </c>
      <c r="N4" s="13" t="s">
        <v>90</v>
      </c>
      <c r="O4" s="10" t="s">
        <v>13</v>
      </c>
    </row>
    <row r="5" spans="1:15" ht="36" customHeight="1" x14ac:dyDescent="0.3">
      <c r="A5" s="7" t="s">
        <v>16</v>
      </c>
      <c r="B5" s="7" t="s">
        <v>14</v>
      </c>
      <c r="C5" s="8">
        <v>1</v>
      </c>
      <c r="D5" s="8">
        <f t="shared" si="0"/>
        <v>3</v>
      </c>
      <c r="E5" s="13">
        <v>4</v>
      </c>
      <c r="F5" s="8">
        <v>0.31</v>
      </c>
      <c r="G5" s="8"/>
      <c r="H5" s="8">
        <v>2.6</v>
      </c>
      <c r="I5" s="8"/>
      <c r="J5" s="8"/>
      <c r="K5" s="8"/>
      <c r="L5" s="13">
        <f t="shared" si="1"/>
        <v>1.24</v>
      </c>
      <c r="M5" s="9" t="s">
        <v>87</v>
      </c>
      <c r="N5" s="13" t="s">
        <v>91</v>
      </c>
      <c r="O5" s="10" t="s">
        <v>15</v>
      </c>
    </row>
    <row r="6" spans="1:15" ht="36" customHeight="1" x14ac:dyDescent="0.3">
      <c r="A6" s="7" t="s">
        <v>17</v>
      </c>
      <c r="B6" s="7" t="s">
        <v>18</v>
      </c>
      <c r="C6" s="8">
        <v>1</v>
      </c>
      <c r="D6" s="8">
        <f t="shared" si="0"/>
        <v>3</v>
      </c>
      <c r="E6" s="13">
        <v>4</v>
      </c>
      <c r="F6" s="8">
        <v>0.26</v>
      </c>
      <c r="G6" s="8"/>
      <c r="H6" s="8">
        <v>2.4</v>
      </c>
      <c r="I6" s="8"/>
      <c r="J6" s="8"/>
      <c r="K6" s="8"/>
      <c r="L6" s="13">
        <f t="shared" si="1"/>
        <v>1.04</v>
      </c>
      <c r="M6" s="9" t="s">
        <v>87</v>
      </c>
      <c r="N6" s="13" t="s">
        <v>92</v>
      </c>
      <c r="O6" s="10" t="s">
        <v>19</v>
      </c>
    </row>
    <row r="7" spans="1:15" ht="36" customHeight="1" x14ac:dyDescent="0.3">
      <c r="A7" s="7" t="s">
        <v>20</v>
      </c>
      <c r="B7" s="7" t="s">
        <v>21</v>
      </c>
      <c r="C7" s="8">
        <v>6</v>
      </c>
      <c r="D7" s="8">
        <f t="shared" si="0"/>
        <v>18</v>
      </c>
      <c r="E7" s="13">
        <v>20</v>
      </c>
      <c r="F7" s="8">
        <v>0.27</v>
      </c>
      <c r="G7" s="8"/>
      <c r="H7" s="8">
        <v>2.35</v>
      </c>
      <c r="I7" s="8"/>
      <c r="J7" s="8"/>
      <c r="K7" s="8"/>
      <c r="L7" s="13">
        <f>(E7*H7)/10</f>
        <v>4.7</v>
      </c>
      <c r="M7" s="9" t="s">
        <v>87</v>
      </c>
      <c r="N7" s="13" t="s">
        <v>93</v>
      </c>
      <c r="O7" s="10" t="s">
        <v>22</v>
      </c>
    </row>
    <row r="8" spans="1:15" ht="36" customHeight="1" x14ac:dyDescent="0.3">
      <c r="A8" s="7" t="s">
        <v>23</v>
      </c>
      <c r="B8" s="7" t="s">
        <v>24</v>
      </c>
      <c r="C8" s="8">
        <v>1</v>
      </c>
      <c r="D8" s="8">
        <f t="shared" si="0"/>
        <v>3</v>
      </c>
      <c r="E8" s="13">
        <v>4</v>
      </c>
      <c r="F8" s="8">
        <v>5.86</v>
      </c>
      <c r="G8" s="8"/>
      <c r="H8" s="8">
        <v>54.1</v>
      </c>
      <c r="I8" s="8"/>
      <c r="J8" s="8"/>
      <c r="K8" s="8"/>
      <c r="L8" s="13">
        <f t="shared" si="1"/>
        <v>23.44</v>
      </c>
      <c r="M8" s="9" t="s">
        <v>87</v>
      </c>
      <c r="N8" s="13" t="s">
        <v>94</v>
      </c>
      <c r="O8" s="10" t="s">
        <v>25</v>
      </c>
    </row>
    <row r="9" spans="1:15" ht="36" customHeight="1" x14ac:dyDescent="0.3">
      <c r="A9" s="7" t="s">
        <v>26</v>
      </c>
      <c r="B9" s="7" t="s">
        <v>27</v>
      </c>
      <c r="C9" s="8">
        <v>1</v>
      </c>
      <c r="D9" s="8">
        <f t="shared" si="0"/>
        <v>3</v>
      </c>
      <c r="E9" s="13">
        <v>4</v>
      </c>
      <c r="F9" s="8">
        <v>2.66</v>
      </c>
      <c r="G9" s="8"/>
      <c r="H9" s="8">
        <v>23.5</v>
      </c>
      <c r="I9" s="8"/>
      <c r="J9" s="8"/>
      <c r="K9" s="8"/>
      <c r="L9" s="13">
        <f t="shared" si="1"/>
        <v>10.64</v>
      </c>
      <c r="M9" s="9" t="s">
        <v>87</v>
      </c>
      <c r="N9" s="13" t="s">
        <v>95</v>
      </c>
      <c r="O9" s="10" t="s">
        <v>28</v>
      </c>
    </row>
    <row r="10" spans="1:15" ht="36" customHeight="1" x14ac:dyDescent="0.3">
      <c r="A10" s="7" t="s">
        <v>29</v>
      </c>
      <c r="B10" s="7" t="s">
        <v>30</v>
      </c>
      <c r="C10" s="8">
        <v>1</v>
      </c>
      <c r="D10" s="8">
        <f t="shared" si="0"/>
        <v>3</v>
      </c>
      <c r="E10" s="13">
        <v>4</v>
      </c>
      <c r="F10" s="8">
        <v>0.79</v>
      </c>
      <c r="G10" s="8"/>
      <c r="H10" s="8">
        <v>7.06</v>
      </c>
      <c r="I10" s="8"/>
      <c r="J10" s="8"/>
      <c r="K10" s="8"/>
      <c r="L10" s="13">
        <f t="shared" si="1"/>
        <v>3.16</v>
      </c>
      <c r="M10" s="9" t="s">
        <v>87</v>
      </c>
      <c r="N10" s="13" t="s">
        <v>96</v>
      </c>
      <c r="O10" s="10" t="s">
        <v>31</v>
      </c>
    </row>
    <row r="11" spans="1:15" ht="36" customHeight="1" x14ac:dyDescent="0.3">
      <c r="A11" s="7" t="s">
        <v>32</v>
      </c>
      <c r="B11" s="7" t="s">
        <v>33</v>
      </c>
      <c r="C11" s="8">
        <v>1</v>
      </c>
      <c r="D11" s="8">
        <f t="shared" si="0"/>
        <v>3</v>
      </c>
      <c r="E11" s="13">
        <v>4</v>
      </c>
      <c r="F11" s="8">
        <v>5.24</v>
      </c>
      <c r="G11" s="8"/>
      <c r="H11" s="8"/>
      <c r="I11" s="8">
        <v>114.5</v>
      </c>
      <c r="J11" s="8"/>
      <c r="K11" s="8"/>
      <c r="L11" s="13">
        <f t="shared" si="1"/>
        <v>20.96</v>
      </c>
      <c r="M11" s="9" t="s">
        <v>87</v>
      </c>
      <c r="N11" s="13" t="s">
        <v>99</v>
      </c>
      <c r="O11" s="10" t="s">
        <v>34</v>
      </c>
    </row>
    <row r="12" spans="1:15" ht="36" customHeight="1" x14ac:dyDescent="0.3">
      <c r="A12" s="7" t="s">
        <v>35</v>
      </c>
      <c r="B12" s="7" t="s">
        <v>48</v>
      </c>
      <c r="C12" s="8">
        <v>1</v>
      </c>
      <c r="D12" s="8">
        <f t="shared" si="0"/>
        <v>3</v>
      </c>
      <c r="E12" s="13">
        <v>4</v>
      </c>
      <c r="F12" s="8">
        <v>0.35</v>
      </c>
      <c r="G12" s="8"/>
      <c r="H12" s="8">
        <v>2.95</v>
      </c>
      <c r="I12" s="8"/>
      <c r="J12" s="8"/>
      <c r="K12" s="8"/>
      <c r="L12" s="13">
        <f t="shared" si="1"/>
        <v>1.4</v>
      </c>
      <c r="M12" s="9" t="s">
        <v>87</v>
      </c>
      <c r="N12" s="13" t="s">
        <v>100</v>
      </c>
      <c r="O12" s="10" t="s">
        <v>49</v>
      </c>
    </row>
    <row r="13" spans="1:15" ht="36" customHeight="1" x14ac:dyDescent="0.3">
      <c r="A13" s="7" t="s">
        <v>36</v>
      </c>
      <c r="B13" s="7" t="s">
        <v>37</v>
      </c>
      <c r="C13" s="8">
        <v>1</v>
      </c>
      <c r="D13" s="8">
        <f t="shared" si="0"/>
        <v>3</v>
      </c>
      <c r="E13" s="13">
        <v>4</v>
      </c>
      <c r="F13" s="8">
        <v>0.14000000000000001</v>
      </c>
      <c r="G13" s="8"/>
      <c r="H13" s="8">
        <v>1.21</v>
      </c>
      <c r="I13" s="8"/>
      <c r="J13" s="8"/>
      <c r="K13" s="8"/>
      <c r="L13" s="13">
        <f t="shared" si="1"/>
        <v>0.56000000000000005</v>
      </c>
      <c r="M13" s="9" t="s">
        <v>87</v>
      </c>
      <c r="N13" s="13" t="s">
        <v>97</v>
      </c>
      <c r="O13" s="10" t="s">
        <v>38</v>
      </c>
    </row>
    <row r="14" spans="1:15" ht="36" customHeight="1" x14ac:dyDescent="0.3">
      <c r="A14" s="7" t="s">
        <v>40</v>
      </c>
      <c r="B14" s="7" t="s">
        <v>39</v>
      </c>
      <c r="C14" s="8">
        <v>1</v>
      </c>
      <c r="D14" s="8">
        <f t="shared" si="0"/>
        <v>3</v>
      </c>
      <c r="E14" s="13">
        <v>4</v>
      </c>
      <c r="F14" s="8">
        <v>0.57999999999999996</v>
      </c>
      <c r="G14" s="8"/>
      <c r="H14" s="8">
        <v>4.8</v>
      </c>
      <c r="I14" s="8"/>
      <c r="J14" s="8"/>
      <c r="K14" s="8"/>
      <c r="L14" s="13">
        <f t="shared" si="1"/>
        <v>2.3199999999999998</v>
      </c>
      <c r="M14" s="9" t="s">
        <v>87</v>
      </c>
      <c r="N14" s="13" t="s">
        <v>98</v>
      </c>
      <c r="O14" s="10" t="s">
        <v>41</v>
      </c>
    </row>
    <row r="15" spans="1:15" ht="36" customHeight="1" x14ac:dyDescent="0.3">
      <c r="A15" s="7" t="s">
        <v>43</v>
      </c>
      <c r="B15" s="7" t="s">
        <v>42</v>
      </c>
      <c r="C15" s="8">
        <v>2</v>
      </c>
      <c r="D15" s="8">
        <f t="shared" si="0"/>
        <v>6</v>
      </c>
      <c r="E15" s="13">
        <v>10</v>
      </c>
      <c r="F15" s="8">
        <v>0.71</v>
      </c>
      <c r="G15" s="8"/>
      <c r="H15" s="8">
        <v>5.48</v>
      </c>
      <c r="I15" s="8"/>
      <c r="J15" s="8"/>
      <c r="K15" s="8"/>
      <c r="L15" s="13">
        <f>E15*H15/10</f>
        <v>5.48</v>
      </c>
      <c r="M15" s="9" t="s">
        <v>87</v>
      </c>
      <c r="N15" s="13" t="s">
        <v>101</v>
      </c>
      <c r="O15" s="10" t="s">
        <v>44</v>
      </c>
    </row>
    <row r="16" spans="1:15" ht="36" customHeight="1" x14ac:dyDescent="0.3">
      <c r="A16" s="7" t="s">
        <v>45</v>
      </c>
      <c r="B16" s="7" t="s">
        <v>46</v>
      </c>
      <c r="C16" s="8">
        <v>1</v>
      </c>
      <c r="D16" s="8">
        <f t="shared" si="0"/>
        <v>3</v>
      </c>
      <c r="E16" s="13">
        <v>4</v>
      </c>
      <c r="F16" s="8">
        <v>1.86</v>
      </c>
      <c r="G16" s="8"/>
      <c r="H16" s="8">
        <v>17.8</v>
      </c>
      <c r="I16" s="8"/>
      <c r="J16" s="8"/>
      <c r="K16" s="8"/>
      <c r="L16" s="13">
        <f t="shared" si="1"/>
        <v>7.44</v>
      </c>
      <c r="M16" s="9" t="s">
        <v>87</v>
      </c>
      <c r="N16" s="13" t="s">
        <v>102</v>
      </c>
      <c r="O16" s="10" t="s">
        <v>47</v>
      </c>
    </row>
    <row r="17" spans="1:15" ht="36" customHeight="1" x14ac:dyDescent="0.3">
      <c r="A17" s="7" t="s">
        <v>51</v>
      </c>
      <c r="B17" s="7" t="s">
        <v>50</v>
      </c>
      <c r="C17" s="8">
        <v>1</v>
      </c>
      <c r="D17" s="8">
        <f t="shared" si="0"/>
        <v>3</v>
      </c>
      <c r="E17" s="13">
        <v>4</v>
      </c>
      <c r="F17" s="8">
        <v>0.62</v>
      </c>
      <c r="G17" s="8"/>
      <c r="H17" s="8">
        <v>5.13</v>
      </c>
      <c r="I17" s="8"/>
      <c r="J17" s="8"/>
      <c r="K17" s="8"/>
      <c r="L17" s="13">
        <f t="shared" si="1"/>
        <v>2.48</v>
      </c>
      <c r="M17" s="9" t="s">
        <v>87</v>
      </c>
      <c r="N17" s="13" t="s">
        <v>103</v>
      </c>
      <c r="O17" s="10" t="s">
        <v>52</v>
      </c>
    </row>
    <row r="18" spans="1:15" ht="36" customHeight="1" x14ac:dyDescent="0.3">
      <c r="A18" s="7" t="s">
        <v>55</v>
      </c>
      <c r="B18" s="7" t="s">
        <v>57</v>
      </c>
      <c r="C18" s="8">
        <v>2</v>
      </c>
      <c r="D18" s="8">
        <f t="shared" si="0"/>
        <v>6</v>
      </c>
      <c r="E18" s="13">
        <v>10</v>
      </c>
      <c r="F18" s="8">
        <v>0.21</v>
      </c>
      <c r="G18" s="8"/>
      <c r="H18" s="8">
        <v>1.41</v>
      </c>
      <c r="I18" s="8"/>
      <c r="J18" s="8"/>
      <c r="K18" s="8"/>
      <c r="L18" s="13">
        <f>E18*H18/10</f>
        <v>1.41</v>
      </c>
      <c r="M18" s="9" t="s">
        <v>87</v>
      </c>
      <c r="N18" s="13" t="s">
        <v>104</v>
      </c>
      <c r="O18" s="10" t="s">
        <v>56</v>
      </c>
    </row>
    <row r="19" spans="1:15" ht="36" customHeight="1" x14ac:dyDescent="0.3">
      <c r="A19" s="7" t="s">
        <v>61</v>
      </c>
      <c r="B19" s="7" t="s">
        <v>60</v>
      </c>
      <c r="C19" s="8">
        <v>25</v>
      </c>
      <c r="D19" s="8">
        <f t="shared" ref="D19:D25" si="2">3*C19</f>
        <v>75</v>
      </c>
      <c r="E19" s="13">
        <v>100</v>
      </c>
      <c r="F19" s="8">
        <v>0.09</v>
      </c>
      <c r="G19" s="8"/>
      <c r="H19" s="8">
        <v>0.14000000000000001</v>
      </c>
      <c r="I19" s="8"/>
      <c r="J19" s="8"/>
      <c r="K19" s="8">
        <v>0.8</v>
      </c>
      <c r="L19" s="13">
        <f>E19*K19/100</f>
        <v>0.8</v>
      </c>
      <c r="M19" s="9" t="s">
        <v>87</v>
      </c>
      <c r="N19" s="13" t="s">
        <v>105</v>
      </c>
      <c r="O19" s="10" t="s">
        <v>62</v>
      </c>
    </row>
    <row r="20" spans="1:15" ht="36" customHeight="1" x14ac:dyDescent="0.3">
      <c r="A20" s="7" t="s">
        <v>64</v>
      </c>
      <c r="B20" s="7" t="s">
        <v>63</v>
      </c>
      <c r="C20" s="8">
        <v>10</v>
      </c>
      <c r="D20" s="8">
        <f t="shared" si="2"/>
        <v>30</v>
      </c>
      <c r="E20" s="13">
        <v>100</v>
      </c>
      <c r="F20" s="8">
        <v>0.09</v>
      </c>
      <c r="G20" s="8"/>
      <c r="H20" s="8">
        <v>0.14000000000000001</v>
      </c>
      <c r="I20" s="8"/>
      <c r="J20" s="8"/>
      <c r="K20" s="8">
        <v>0.8</v>
      </c>
      <c r="L20" s="13">
        <f>E20*K20/100</f>
        <v>0.8</v>
      </c>
      <c r="M20" s="9" t="s">
        <v>87</v>
      </c>
      <c r="N20" s="13" t="s">
        <v>106</v>
      </c>
      <c r="O20" s="10" t="s">
        <v>65</v>
      </c>
    </row>
    <row r="21" spans="1:15" ht="36" customHeight="1" x14ac:dyDescent="0.3">
      <c r="A21" s="7" t="s">
        <v>67</v>
      </c>
      <c r="B21" s="7" t="s">
        <v>66</v>
      </c>
      <c r="C21" s="8">
        <v>1</v>
      </c>
      <c r="D21" s="8">
        <f t="shared" si="2"/>
        <v>3</v>
      </c>
      <c r="E21" s="13">
        <v>10</v>
      </c>
      <c r="F21" s="8">
        <v>0.09</v>
      </c>
      <c r="G21" s="8"/>
      <c r="H21" s="8">
        <v>0.17</v>
      </c>
      <c r="I21" s="8"/>
      <c r="J21" s="8"/>
      <c r="K21" s="8"/>
      <c r="L21" s="13">
        <f>E21*H21/10</f>
        <v>0.17</v>
      </c>
      <c r="M21" s="9" t="s">
        <v>87</v>
      </c>
      <c r="N21" s="13" t="s">
        <v>107</v>
      </c>
      <c r="O21" s="10" t="s">
        <v>68</v>
      </c>
    </row>
    <row r="22" spans="1:15" ht="36" customHeight="1" x14ac:dyDescent="0.3">
      <c r="A22" s="7" t="s">
        <v>70</v>
      </c>
      <c r="B22" s="7" t="s">
        <v>69</v>
      </c>
      <c r="C22" s="8">
        <v>4</v>
      </c>
      <c r="D22" s="8">
        <f t="shared" si="2"/>
        <v>12</v>
      </c>
      <c r="E22" s="13">
        <v>20</v>
      </c>
      <c r="F22" s="8">
        <v>0.11</v>
      </c>
      <c r="G22" s="8"/>
      <c r="H22" s="8">
        <v>0.2</v>
      </c>
      <c r="I22" s="8"/>
      <c r="J22" s="8"/>
      <c r="K22" s="8">
        <v>1.1000000000000001</v>
      </c>
      <c r="L22" s="13">
        <f>E22*H22/10</f>
        <v>0.4</v>
      </c>
      <c r="M22" s="9" t="s">
        <v>87</v>
      </c>
      <c r="N22" s="13" t="s">
        <v>108</v>
      </c>
      <c r="O22" s="11" t="s">
        <v>71</v>
      </c>
    </row>
    <row r="23" spans="1:15" ht="36" customHeight="1" x14ac:dyDescent="0.3">
      <c r="A23" s="7" t="s">
        <v>53</v>
      </c>
      <c r="B23" s="7" t="s">
        <v>72</v>
      </c>
      <c r="C23" s="8">
        <v>27</v>
      </c>
      <c r="D23" s="8">
        <f t="shared" si="2"/>
        <v>81</v>
      </c>
      <c r="E23" s="13">
        <v>100</v>
      </c>
      <c r="F23" s="8">
        <v>0.1</v>
      </c>
      <c r="G23" s="8"/>
      <c r="H23" s="8">
        <v>0.41</v>
      </c>
      <c r="I23" s="8"/>
      <c r="J23" s="8"/>
      <c r="K23" s="8">
        <v>2.9</v>
      </c>
      <c r="L23" s="13">
        <f>E23*K23/100</f>
        <v>2.9</v>
      </c>
      <c r="M23" s="9" t="s">
        <v>87</v>
      </c>
      <c r="N23" s="13" t="s">
        <v>109</v>
      </c>
      <c r="O23" s="10" t="s">
        <v>73</v>
      </c>
    </row>
    <row r="24" spans="1:15" ht="36" customHeight="1" x14ac:dyDescent="0.3">
      <c r="A24" s="7" t="s">
        <v>54</v>
      </c>
      <c r="B24" s="7" t="s">
        <v>74</v>
      </c>
      <c r="C24" s="8">
        <v>5</v>
      </c>
      <c r="D24" s="8">
        <f t="shared" si="2"/>
        <v>15</v>
      </c>
      <c r="E24" s="13">
        <v>20</v>
      </c>
      <c r="F24" s="8">
        <v>0.22</v>
      </c>
      <c r="G24" s="8"/>
      <c r="H24" s="8">
        <v>1</v>
      </c>
      <c r="I24" s="8"/>
      <c r="J24" s="8"/>
      <c r="K24" s="8">
        <v>6.7</v>
      </c>
      <c r="L24" s="13">
        <f>E24*H24/10</f>
        <v>2</v>
      </c>
      <c r="M24" s="9" t="s">
        <v>87</v>
      </c>
      <c r="N24" s="13" t="s">
        <v>110</v>
      </c>
      <c r="O24" s="10" t="s">
        <v>75</v>
      </c>
    </row>
    <row r="25" spans="1:15" ht="36" customHeight="1" x14ac:dyDescent="0.3">
      <c r="A25" s="7" t="s">
        <v>78</v>
      </c>
      <c r="B25" s="7" t="s">
        <v>76</v>
      </c>
      <c r="C25" s="8">
        <v>4</v>
      </c>
      <c r="D25" s="8">
        <f t="shared" si="2"/>
        <v>12</v>
      </c>
      <c r="E25" s="13">
        <v>15</v>
      </c>
      <c r="F25" s="8">
        <v>0.38</v>
      </c>
      <c r="G25" s="8"/>
      <c r="H25" s="8">
        <v>2.96</v>
      </c>
      <c r="I25" s="8"/>
      <c r="J25" s="8"/>
      <c r="K25" s="8">
        <v>3.8</v>
      </c>
      <c r="L25" s="13">
        <f>E25*H25/10</f>
        <v>4.4399999999999995</v>
      </c>
      <c r="M25" s="9" t="s">
        <v>87</v>
      </c>
      <c r="N25" s="13" t="s">
        <v>111</v>
      </c>
      <c r="O25" s="10" t="s">
        <v>77</v>
      </c>
    </row>
    <row r="26" spans="1:15" ht="36" customHeight="1" x14ac:dyDescent="0.3">
      <c r="L26" s="14">
        <f>SUM(L3:L25)</f>
        <v>107.65000000000002</v>
      </c>
      <c r="M26" s="5"/>
      <c r="N26" s="5"/>
    </row>
    <row r="27" spans="1:15" ht="36" customHeight="1" x14ac:dyDescent="0.3">
      <c r="N27" s="12"/>
    </row>
  </sheetData>
  <hyperlinks>
    <hyperlink ref="O2" r:id="rId1" xr:uid="{00000000-0004-0000-0000-000000000000}"/>
    <hyperlink ref="O3" r:id="rId2" xr:uid="{00000000-0004-0000-0000-000001000000}"/>
    <hyperlink ref="O4" r:id="rId3" xr:uid="{2485A731-BEBD-4A8A-9A5B-72A220997EEE}"/>
    <hyperlink ref="O5" r:id="rId4" xr:uid="{3257BE96-96C8-4FFD-9FA0-19258A698561}"/>
    <hyperlink ref="O6" r:id="rId5" xr:uid="{A9AA0BD4-CD63-446A-8A68-5E5E88F7958E}"/>
    <hyperlink ref="O7" r:id="rId6" xr:uid="{55B193BF-2E90-4498-B29C-3DAC9AB29B48}"/>
    <hyperlink ref="O8" r:id="rId7" xr:uid="{2330A808-ACC7-4028-948D-F112A01E3F7C}"/>
    <hyperlink ref="O9" r:id="rId8" xr:uid="{2E676BDC-F980-463C-AD06-DCC59EE13105}"/>
    <hyperlink ref="O10" r:id="rId9" xr:uid="{26D198F3-5F34-408F-9FD7-17443AF009D6}"/>
    <hyperlink ref="O11" r:id="rId10" xr:uid="{77A12C3E-331B-49E3-A8C7-36B37D7DD192}"/>
    <hyperlink ref="O12" r:id="rId11" xr:uid="{C32F3B22-A079-4E56-B174-9EBE03836C72}"/>
    <hyperlink ref="O13" r:id="rId12" xr:uid="{E52E5EF6-21E8-400A-AF4E-9F29D668C0FD}"/>
    <hyperlink ref="O14" r:id="rId13" xr:uid="{77DFA638-23E7-47C2-AD09-D6D863331255}"/>
    <hyperlink ref="O15" r:id="rId14" xr:uid="{C9F56E4E-1E61-4952-AFCF-891F096F7A72}"/>
    <hyperlink ref="O16" r:id="rId15" xr:uid="{5DD4FAE6-2FD1-4EC6-BDBF-9B32386CFDC5}"/>
    <hyperlink ref="O17" r:id="rId16" xr:uid="{FCC26BD1-AC90-4ABC-AC09-010AD9C4219F}"/>
    <hyperlink ref="O18" r:id="rId17" xr:uid="{2B49BA75-63C8-45AD-A2D2-016FC9231156}"/>
    <hyperlink ref="O19" r:id="rId18" xr:uid="{102FFB0F-0C49-4F42-AEC1-1D8B81F916D1}"/>
    <hyperlink ref="O20" r:id="rId19" xr:uid="{8A6332C7-2C9E-426D-B47E-A4C4EA1330F2}"/>
    <hyperlink ref="O21" r:id="rId20" xr:uid="{0ED1CEFE-1D0A-43F8-80BE-D6B83FF8DB73}"/>
    <hyperlink ref="O23" r:id="rId21" xr:uid="{AC1CB978-EF99-43DD-BF4A-1C75C476F601}"/>
    <hyperlink ref="O24" r:id="rId22" xr:uid="{D9EA7F5A-6248-471C-BFD2-D0594D713B6A}"/>
    <hyperlink ref="O25" r:id="rId23" xr:uid="{F2E7AE5F-A921-4FAB-BE69-C0571DC19715}"/>
    <hyperlink ref="O22" r:id="rId24" xr:uid="{6E402AD8-CC21-4FE9-80A8-DCBBC32369FB}"/>
  </hyperlinks>
  <pageMargins left="0.7" right="0.7" top="0.75" bottom="0.75" header="0.3" footer="0.3"/>
  <pageSetup paperSize="9" orientation="portrait" horizontalDpi="1200" verticalDpi="1200" r:id="rId25"/>
  <ignoredErrors>
    <ignoredError sqref="L4 L7 L15 L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</dc:creator>
  <cp:lastModifiedBy>JC Rodriguez</cp:lastModifiedBy>
  <dcterms:created xsi:type="dcterms:W3CDTF">2019-04-10T17:49:34Z</dcterms:created>
  <dcterms:modified xsi:type="dcterms:W3CDTF">2019-04-13T20:12:12Z</dcterms:modified>
</cp:coreProperties>
</file>