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 Silva\Documents\Eagle\projects\PowerSpy\Hardware\"/>
    </mc:Choice>
  </mc:AlternateContent>
  <xr:revisionPtr revIDLastSave="0" documentId="13_ncr:1_{7A1E389B-C740-409D-82F6-F24FD44F9A14}" xr6:coauthVersionLast="41" xr6:coauthVersionMax="41" xr10:uidLastSave="{00000000-0000-0000-0000-000000000000}"/>
  <bookViews>
    <workbookView xWindow="-14385" yWindow="5100" windowWidth="28800" windowHeight="11505" xr2:uid="{FF9F9078-04B1-4408-B7C9-7B1BBA45B5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9" i="1"/>
  <c r="I19" i="1"/>
  <c r="I18" i="1"/>
  <c r="I10" i="1"/>
  <c r="I11" i="1"/>
  <c r="I12" i="1"/>
  <c r="I13" i="1"/>
  <c r="H14" i="1"/>
  <c r="I17" i="1"/>
  <c r="K6" i="1"/>
  <c r="K5" i="1"/>
  <c r="K4" i="1"/>
  <c r="D7" i="1"/>
  <c r="D8" i="1" l="1"/>
  <c r="D9" i="1" s="1"/>
</calcChain>
</file>

<file path=xl/sharedStrings.xml><?xml version="1.0" encoding="utf-8"?>
<sst xmlns="http://schemas.openxmlformats.org/spreadsheetml/2006/main" count="20" uniqueCount="19">
  <si>
    <t>VRMS</t>
  </si>
  <si>
    <t>VPICO</t>
  </si>
  <si>
    <t>V</t>
  </si>
  <si>
    <t>R</t>
  </si>
  <si>
    <t>1/4</t>
  </si>
  <si>
    <t>1/8</t>
  </si>
  <si>
    <t>1/16</t>
  </si>
  <si>
    <t>VIN</t>
  </si>
  <si>
    <t>R1</t>
  </si>
  <si>
    <t>R2</t>
  </si>
  <si>
    <t>IMÁX</t>
  </si>
  <si>
    <t>RTOTAL</t>
  </si>
  <si>
    <t>VOUT</t>
  </si>
  <si>
    <t>Ω</t>
  </si>
  <si>
    <t>A</t>
  </si>
  <si>
    <t>PMÁX</t>
  </si>
  <si>
    <t>https://www.eletrodex.com.br/mfpt-conector-mini-fit-4-2mm-90-metaltex.html</t>
  </si>
  <si>
    <t>https://www.eletrodex.com.br/alojamento-femea-cabo-cabo-mini-fit-4-2mm.html</t>
  </si>
  <si>
    <t>https://www.eletrodex.com.br/terminal-femea-5556t-para-conector-mini-fit-4-2mm.html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</si>
</sst>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9" fontId="1" fillId="0" borderId="0" xfId="0" applyNumberFormat="1" applyFont="1"/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trodex.com.br/terminal-femea-5556t-para-conector-mini-fit-4-2mm.html" TargetMode="External"/><Relationship Id="rId2" Type="http://schemas.openxmlformats.org/officeDocument/2006/relationships/hyperlink" Target="https://www.eletrodex.com.br/alojamento-femea-cabo-cabo-mini-fit-4-2mm.html" TargetMode="External"/><Relationship Id="rId1" Type="http://schemas.openxmlformats.org/officeDocument/2006/relationships/hyperlink" Target="https://www.eletrodex.com.br/mfpt-conector-mini-fit-4-2mm-90-metaltex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3731-A7C2-4938-AC51-C2F0192EAF79}">
  <dimension ref="C4:K25"/>
  <sheetViews>
    <sheetView tabSelected="1" zoomScale="115" zoomScaleNormal="115" workbookViewId="0">
      <selection activeCell="I9" sqref="I9"/>
    </sheetView>
  </sheetViews>
  <sheetFormatPr defaultRowHeight="15" x14ac:dyDescent="0.25"/>
  <cols>
    <col min="1" max="3" width="9.140625" style="1"/>
    <col min="4" max="4" width="8" style="1" customWidth="1"/>
    <col min="5" max="5" width="2.28515625" style="1" bestFit="1" customWidth="1"/>
    <col min="6" max="8" width="9.140625" style="1"/>
    <col min="9" max="9" width="11.5703125" style="1" customWidth="1"/>
    <col min="10" max="16384" width="9.140625" style="1"/>
  </cols>
  <sheetData>
    <row r="4" spans="3:11" x14ac:dyDescent="0.25">
      <c r="J4" s="2" t="s">
        <v>4</v>
      </c>
      <c r="K4" s="1">
        <f>1/4</f>
        <v>0.25</v>
      </c>
    </row>
    <row r="5" spans="3:11" x14ac:dyDescent="0.25">
      <c r="J5" s="3" t="s">
        <v>5</v>
      </c>
      <c r="K5" s="5">
        <f>1/8</f>
        <v>0.125</v>
      </c>
    </row>
    <row r="6" spans="3:11" x14ac:dyDescent="0.25">
      <c r="C6" s="1" t="s">
        <v>0</v>
      </c>
      <c r="D6" s="5">
        <v>230</v>
      </c>
      <c r="E6" s="1" t="s">
        <v>2</v>
      </c>
      <c r="J6" s="3" t="s">
        <v>6</v>
      </c>
      <c r="K6" s="8">
        <f>1/16</f>
        <v>6.25E-2</v>
      </c>
    </row>
    <row r="7" spans="3:11" x14ac:dyDescent="0.25">
      <c r="C7" s="1" t="s">
        <v>1</v>
      </c>
      <c r="D7" s="1">
        <f>(SQRT(2)*D6)</f>
        <v>325.26911934581187</v>
      </c>
      <c r="E7" s="1" t="s">
        <v>2</v>
      </c>
    </row>
    <row r="8" spans="3:11" x14ac:dyDescent="0.25">
      <c r="C8" s="1" t="s">
        <v>11</v>
      </c>
      <c r="D8" s="1">
        <f>H14</f>
        <v>641000</v>
      </c>
      <c r="E8" s="6" t="s">
        <v>13</v>
      </c>
      <c r="H8" s="4" t="s">
        <v>3</v>
      </c>
      <c r="I8" s="4" t="s">
        <v>15</v>
      </c>
    </row>
    <row r="9" spans="3:11" x14ac:dyDescent="0.25">
      <c r="C9" s="1" t="s">
        <v>10</v>
      </c>
      <c r="D9" s="1">
        <f>D7/D8</f>
        <v>5.0744012378441789E-4</v>
      </c>
      <c r="E9" s="1" t="s">
        <v>14</v>
      </c>
      <c r="H9" s="1">
        <v>220000</v>
      </c>
      <c r="I9" s="8">
        <f>H9*($D$9^2)</f>
        <v>5.6649005429795979E-2</v>
      </c>
    </row>
    <row r="10" spans="3:11" x14ac:dyDescent="0.25">
      <c r="H10" s="1">
        <v>220000</v>
      </c>
      <c r="I10" s="8">
        <f t="shared" ref="I10:I13" si="0">H10*($D$9^2)</f>
        <v>5.6649005429795979E-2</v>
      </c>
    </row>
    <row r="11" spans="3:11" x14ac:dyDescent="0.25">
      <c r="H11" s="1">
        <v>100000</v>
      </c>
      <c r="I11" s="8">
        <f t="shared" si="0"/>
        <v>2.5749547922634536E-2</v>
      </c>
    </row>
    <row r="12" spans="3:11" x14ac:dyDescent="0.25">
      <c r="H12" s="1">
        <v>100000</v>
      </c>
      <c r="I12" s="8">
        <f t="shared" si="0"/>
        <v>2.5749547922634536E-2</v>
      </c>
    </row>
    <row r="13" spans="3:11" x14ac:dyDescent="0.25">
      <c r="H13" s="1">
        <v>1000</v>
      </c>
      <c r="I13" s="7">
        <f t="shared" si="0"/>
        <v>2.5749547922634535E-4</v>
      </c>
    </row>
    <row r="14" spans="3:11" x14ac:dyDescent="0.25">
      <c r="H14" s="1">
        <f>SUM(H9:H13)</f>
        <v>641000</v>
      </c>
    </row>
    <row r="17" spans="7:9" x14ac:dyDescent="0.25">
      <c r="H17" s="1" t="s">
        <v>7</v>
      </c>
      <c r="I17" s="5">
        <f>D7</f>
        <v>325.26911934581187</v>
      </c>
    </row>
    <row r="18" spans="7:9" x14ac:dyDescent="0.25">
      <c r="H18" s="1" t="s">
        <v>8</v>
      </c>
      <c r="I18" s="1">
        <f>SUM(H9:H12)</f>
        <v>640000</v>
      </c>
    </row>
    <row r="19" spans="7:9" x14ac:dyDescent="0.25">
      <c r="H19" s="1" t="s">
        <v>9</v>
      </c>
      <c r="I19" s="1">
        <f>H13</f>
        <v>1000</v>
      </c>
    </row>
    <row r="20" spans="7:9" x14ac:dyDescent="0.25">
      <c r="H20" s="1" t="s">
        <v>12</v>
      </c>
      <c r="I20" s="5">
        <f>(I19/(I18+I19))*I17</f>
        <v>0.50744012378441794</v>
      </c>
    </row>
    <row r="23" spans="7:9" x14ac:dyDescent="0.25">
      <c r="G23" s="9" t="s">
        <v>16</v>
      </c>
    </row>
    <row r="24" spans="7:9" x14ac:dyDescent="0.25">
      <c r="G24" s="9" t="s">
        <v>17</v>
      </c>
    </row>
    <row r="25" spans="7:9" x14ac:dyDescent="0.25">
      <c r="G25" s="9" t="s">
        <v>18</v>
      </c>
    </row>
  </sheetData>
  <hyperlinks>
    <hyperlink ref="G23" r:id="rId1" xr:uid="{FF6A9904-972E-4A8A-A131-85A8002DBD47}"/>
    <hyperlink ref="G24" r:id="rId2" xr:uid="{4E068552-02AD-4CDA-AB6C-BEEB3CAFB9D9}"/>
    <hyperlink ref="G25" r:id="rId3" xr:uid="{4BD01395-5D64-48DC-B0F5-5284785FD6FB}"/>
  </hyperlinks>
  <pageMargins left="0.511811024" right="0.511811024" top="0.78740157499999996" bottom="0.78740157499999996" header="0.31496062000000002" footer="0.31496062000000002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Silva</dc:creator>
  <cp:lastModifiedBy>Tiago Silva</cp:lastModifiedBy>
  <dcterms:created xsi:type="dcterms:W3CDTF">2019-07-21T20:31:22Z</dcterms:created>
  <dcterms:modified xsi:type="dcterms:W3CDTF">2019-07-22T01:22:04Z</dcterms:modified>
</cp:coreProperties>
</file>