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 Silva\Documents\Eagle\projects\PowerSpy\Hardware\"/>
    </mc:Choice>
  </mc:AlternateContent>
  <xr:revisionPtr revIDLastSave="0" documentId="13_ncr:1_{4FE33721-C3FE-4787-AB31-21C3C2CAB914}" xr6:coauthVersionLast="44" xr6:coauthVersionMax="44" xr10:uidLastSave="{00000000-0000-0000-0000-000000000000}"/>
  <bookViews>
    <workbookView xWindow="-120" yWindow="-120" windowWidth="38640" windowHeight="15990" xr2:uid="{BE46D4BC-C98C-4CF6-ABA9-D1104B6B55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J5" i="1"/>
  <c r="J6" i="1"/>
  <c r="J4" i="1"/>
  <c r="E2" i="1" l="1"/>
  <c r="E8" i="1" s="1"/>
  <c r="E9" i="1" s="1"/>
  <c r="C3" i="1"/>
  <c r="C6" i="1" s="1"/>
  <c r="C7" i="1" s="1"/>
  <c r="C2" i="1"/>
  <c r="C8" i="1" s="1"/>
  <c r="C9" i="1" s="1"/>
  <c r="E6" i="1" l="1"/>
  <c r="E7" i="1" s="1"/>
</calcChain>
</file>

<file path=xl/sharedStrings.xml><?xml version="1.0" encoding="utf-8"?>
<sst xmlns="http://schemas.openxmlformats.org/spreadsheetml/2006/main" count="155" uniqueCount="16">
  <si>
    <t>Vrms</t>
  </si>
  <si>
    <t>Vp</t>
  </si>
  <si>
    <t>R1</t>
  </si>
  <si>
    <t>R2</t>
  </si>
  <si>
    <t>Vout</t>
  </si>
  <si>
    <t>I</t>
  </si>
  <si>
    <t>P</t>
  </si>
  <si>
    <r>
      <t>k</t>
    </r>
    <r>
      <rPr>
        <sz val="11"/>
        <color theme="1"/>
        <rFont val="Calibri"/>
        <family val="2"/>
      </rPr>
      <t>Ω</t>
    </r>
  </si>
  <si>
    <t>A</t>
  </si>
  <si>
    <t>mW</t>
  </si>
  <si>
    <t>Vac</t>
  </si>
  <si>
    <t>Vdc</t>
  </si>
  <si>
    <t>1/8</t>
  </si>
  <si>
    <t>1/16</t>
  </si>
  <si>
    <t>1/4</t>
  </si>
  <si>
    <t>+setpoint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</si>
</sst>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  <xf numFmtId="1" fontId="0" fillId="4" borderId="0" xfId="0" applyNumberFormat="1" applyFill="1"/>
    <xf numFmtId="0" fontId="0" fillId="0" borderId="0" xfId="0" quotePrefix="1"/>
    <xf numFmtId="1" fontId="0" fillId="5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83D-FA5D-4E39-BFC6-0A0AEC8DC0D1}">
  <dimension ref="A1:K9"/>
  <sheetViews>
    <sheetView tabSelected="1" zoomScale="250" zoomScaleNormal="250" workbookViewId="0">
      <selection activeCell="C9" sqref="C9"/>
    </sheetView>
  </sheetViews>
  <sheetFormatPr defaultRowHeight="15" x14ac:dyDescent="0.25"/>
  <cols>
    <col min="1" max="1" width="12.28515625" bestFit="1" customWidth="1"/>
    <col min="4" max="4" width="4.5703125" bestFit="1" customWidth="1"/>
    <col min="6" max="6" width="4.5703125" bestFit="1" customWidth="1"/>
    <col min="11" max="11" width="4.5703125" bestFit="1" customWidth="1"/>
  </cols>
  <sheetData>
    <row r="1" spans="1:11" x14ac:dyDescent="0.25">
      <c r="B1" t="s">
        <v>0</v>
      </c>
      <c r="C1" s="1">
        <v>127</v>
      </c>
      <c r="D1" t="s">
        <v>10</v>
      </c>
      <c r="E1" s="2">
        <v>220</v>
      </c>
      <c r="F1" t="s">
        <v>10</v>
      </c>
    </row>
    <row r="2" spans="1:11" x14ac:dyDescent="0.25">
      <c r="B2" t="s">
        <v>1</v>
      </c>
      <c r="C2" s="11">
        <f>C1*SQRT(2)</f>
        <v>179.60512242138307</v>
      </c>
      <c r="D2" t="s">
        <v>10</v>
      </c>
      <c r="E2" s="14">
        <f>E1*SQRT(2)</f>
        <v>311.12698372208092</v>
      </c>
      <c r="F2" t="s">
        <v>10</v>
      </c>
    </row>
    <row r="3" spans="1:11" x14ac:dyDescent="0.25">
      <c r="B3" t="s">
        <v>2</v>
      </c>
      <c r="C3">
        <f>220+220+100+100</f>
        <v>640</v>
      </c>
      <c r="D3" t="s">
        <v>7</v>
      </c>
      <c r="E3">
        <f>220+220+100+100</f>
        <v>640</v>
      </c>
      <c r="F3" t="s">
        <v>7</v>
      </c>
    </row>
    <row r="4" spans="1:11" x14ac:dyDescent="0.25">
      <c r="B4" t="s">
        <v>3</v>
      </c>
      <c r="C4">
        <v>3.3</v>
      </c>
      <c r="D4" t="s">
        <v>7</v>
      </c>
      <c r="E4">
        <v>3.3</v>
      </c>
      <c r="F4" t="s">
        <v>7</v>
      </c>
      <c r="I4" s="3" t="s">
        <v>14</v>
      </c>
      <c r="J4" s="4">
        <f>1/4*1000</f>
        <v>250</v>
      </c>
      <c r="K4" t="s">
        <v>9</v>
      </c>
    </row>
    <row r="5" spans="1:11" x14ac:dyDescent="0.25">
      <c r="I5" s="3" t="s">
        <v>12</v>
      </c>
      <c r="J5" s="4">
        <f>1/8*1000</f>
        <v>125</v>
      </c>
      <c r="K5" t="s">
        <v>9</v>
      </c>
    </row>
    <row r="6" spans="1:11" x14ac:dyDescent="0.25">
      <c r="B6" t="s">
        <v>4</v>
      </c>
      <c r="C6" s="8">
        <f>($C$4/($C$3+$C$4))*C2</f>
        <v>0.92133826207145053</v>
      </c>
      <c r="D6" t="s">
        <v>11</v>
      </c>
      <c r="E6" s="8">
        <f>($C$4/($C$3+$C$4))*E2</f>
        <v>1.5960190366592057</v>
      </c>
      <c r="F6" t="s">
        <v>11</v>
      </c>
      <c r="I6" s="5" t="s">
        <v>13</v>
      </c>
      <c r="J6" s="6">
        <f>1/16*1000</f>
        <v>62.5</v>
      </c>
      <c r="K6" s="7" t="s">
        <v>9</v>
      </c>
    </row>
    <row r="7" spans="1:11" x14ac:dyDescent="0.25">
      <c r="A7" s="10" t="s">
        <v>15</v>
      </c>
      <c r="B7" t="s">
        <v>1</v>
      </c>
      <c r="C7" s="12">
        <f>(3.3/2)+C6</f>
        <v>2.5713382620714507</v>
      </c>
      <c r="D7" t="s">
        <v>11</v>
      </c>
      <c r="E7" s="13">
        <f>(3.3/2)+E6</f>
        <v>3.2460190366592059</v>
      </c>
      <c r="F7" t="s">
        <v>11</v>
      </c>
    </row>
    <row r="8" spans="1:11" x14ac:dyDescent="0.25">
      <c r="B8" t="s">
        <v>5</v>
      </c>
      <c r="C8">
        <f>C2/(($C$3+$C$4)*1000)</f>
        <v>2.791934127489244E-4</v>
      </c>
      <c r="D8" t="s">
        <v>8</v>
      </c>
      <c r="E8">
        <f>E2/(($C$3+$C$4)*1000)</f>
        <v>4.8364213232097146E-4</v>
      </c>
      <c r="F8" t="s">
        <v>8</v>
      </c>
    </row>
    <row r="9" spans="1:11" x14ac:dyDescent="0.25">
      <c r="B9" t="s">
        <v>6</v>
      </c>
      <c r="C9" s="9">
        <f>((220*1000)*(C8^2))*1000</f>
        <v>17.148771578926077</v>
      </c>
      <c r="D9" t="s">
        <v>9</v>
      </c>
      <c r="E9" s="9">
        <f>((220*1000)*(E8^2))*1000</f>
        <v>51.460136674314732</v>
      </c>
      <c r="F9" t="s">
        <v>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2020-01-28T23:29:43Z</dcterms:created>
  <dcterms:modified xsi:type="dcterms:W3CDTF">2020-01-29T00:24:46Z</dcterms:modified>
</cp:coreProperties>
</file>