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0" i="3" l="1"/>
  <c r="L42" i="3" s="1"/>
  <c r="L43" i="3" s="1"/>
  <c r="H40" i="3"/>
  <c r="K40" i="3"/>
  <c r="D8" i="3"/>
  <c r="E8" i="3"/>
  <c r="B10" i="3"/>
  <c r="B11" i="3"/>
</calcChain>
</file>

<file path=xl/sharedStrings.xml><?xml version="1.0" encoding="utf-8"?>
<sst xmlns="http://schemas.openxmlformats.org/spreadsheetml/2006/main" count="275" uniqueCount="173">
  <si>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</si>
  <si>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</si>
  <si>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</si>
  <si>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</si>
  <si>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</si>
  <si>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</si>
  <si>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</si>
  <si>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</si>
  <si>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</si>
  <si>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</si>
  <si>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</si>
  <si>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</si>
  <si>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</si>
  <si>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</si>
  <si>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</si>
  <si>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</si>
  <si>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</si>
  <si>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</si>
  <si>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</si>
  <si>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</si>
  <si>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</si>
  <si>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</si>
  <si>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</si>
  <si>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</si>
  <si>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</si>
  <si>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</si>
  <si>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</si>
  <si>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</si>
  <si>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</si>
  <si>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PCB_Project.PrjPcb</t>
  </si>
  <si>
    <t>None</t>
  </si>
  <si>
    <t>8/20/2018</t>
  </si>
  <si>
    <t>1:09:02 PM</t>
  </si>
  <si>
    <t>&lt;Parameter ProjectTitle not found&gt;</t>
  </si>
  <si>
    <t>3</t>
  </si>
  <si>
    <t>&lt;none&gt;</t>
  </si>
  <si>
    <t>Manufacturer Part Number 1</t>
  </si>
  <si>
    <t>CRCW06030000Z0EA</t>
  </si>
  <si>
    <t>CRCW0603120RFKEA</t>
  </si>
  <si>
    <t>CRCW0603210KFKEA</t>
  </si>
  <si>
    <t>TPS62125DSGR</t>
  </si>
  <si>
    <t>CPF0603F10KC1</t>
  </si>
  <si>
    <t>CRGH0603F1K0</t>
  </si>
  <si>
    <t>C1608X5R1E105K080AC</t>
  </si>
  <si>
    <t>VLF302515MT-150M</t>
  </si>
  <si>
    <t>Supplier disabled</t>
  </si>
  <si>
    <t>ERJ-3EKF5763V</t>
  </si>
  <si>
    <t>ZRB18AR60J226ME01L</t>
  </si>
  <si>
    <t>ZRB18AR61E106ME01L</t>
  </si>
  <si>
    <t>MCHVR03FTFX1104</t>
  </si>
  <si>
    <t>MCHVR03FTFX1804</t>
  </si>
  <si>
    <t>MC0402B101K500CT</t>
  </si>
  <si>
    <t>44620-0001</t>
  </si>
  <si>
    <t>MCP25625-E/ML</t>
  </si>
  <si>
    <t>06035C100KAT2A</t>
  </si>
  <si>
    <t>KPG1-1608VGC-TT-5MAV</t>
  </si>
  <si>
    <t>C0603C104K4RAC7081</t>
  </si>
  <si>
    <t>LFXTAL059585</t>
  </si>
  <si>
    <t>U.FL-R-SMT-1(10)</t>
  </si>
  <si>
    <t>LPS3314-103MRB</t>
  </si>
  <si>
    <t>1862</t>
  </si>
  <si>
    <t/>
  </si>
  <si>
    <t>Manufacturer 1</t>
  </si>
  <si>
    <t>Vishay</t>
  </si>
  <si>
    <t>Texas Instruments</t>
  </si>
  <si>
    <t>TE Connectivity Neohm</t>
  </si>
  <si>
    <t>TE Connectivity</t>
  </si>
  <si>
    <t>TDK</t>
  </si>
  <si>
    <t>Panasonic</t>
  </si>
  <si>
    <t>Murata</t>
  </si>
  <si>
    <t>Multicomp</t>
  </si>
  <si>
    <t>Molex</t>
  </si>
  <si>
    <t>Microchip</t>
  </si>
  <si>
    <t>Kyocera AVX</t>
  </si>
  <si>
    <t>Kingbright</t>
  </si>
  <si>
    <t>KEMET</t>
  </si>
  <si>
    <t>IQD</t>
  </si>
  <si>
    <t>Hirose</t>
  </si>
  <si>
    <t>Coilcraft</t>
  </si>
  <si>
    <t>Adafruit Industries</t>
  </si>
  <si>
    <t>Description</t>
  </si>
  <si>
    <t>RES SMD 0.0OHM JUMPER 1/10W 0603</t>
  </si>
  <si>
    <t>RES SMD 120 OHM 1% 1/10W 0603</t>
  </si>
  <si>
    <t>Thick Film Resistors - SMD 1/10watt 210Kohms 1%</t>
  </si>
  <si>
    <t>Voltage Regulators - Switching Regulators 3V-17V, 300mA Buck Converter</t>
  </si>
  <si>
    <t>TE CONNECTIVITY / NEOHM         CPF0603F10KC1             SMD Chip Resistor, Thin Film, 10 kohm, 50 V, 0603 [1608 Metric], 63 mW,  1%, CPF Series</t>
  </si>
  <si>
    <t>Thick Film Resistors - SMD CRGH0603 1% 1K0 0.2W</t>
  </si>
  <si>
    <t>1µF 50V Ceramic Capacitor X5R 0603 (1608 Metric) 0.063" L x 0.031" W (1.60mm x 0.80mm)</t>
  </si>
  <si>
    <t>Fixed Inductors 15uH 0.28ohms 0.56A</t>
  </si>
  <si>
    <t>SWITCH TACTILE SPST-NO 0.05A 32V</t>
  </si>
  <si>
    <t>Res Thick Film 0603 576K Ohm 1% 0.1W(1/10W) ±100ppm/C Molded SMD Automotive Punched T/R</t>
  </si>
  <si>
    <t>MURATA         ZRB18AR60J226ME01L             SMD Multilayer Ceramic Capacitor, 0603 [1608 Metric], 22 F, 6.3 V,  20%, X5R, ZRA Series</t>
  </si>
  <si>
    <t>MURATA         ZRB18AR61E106ME01L             SMD Multilayer Ceramic Capacitor, 0603 [1608 Metric], 10 F, 25 V,  20%, X5R, ZRA Series</t>
  </si>
  <si>
    <t>MULTICOMP         MC0402B101K500CT            SMD Multilayer Ceramic Capacitor, MC Series, 100 pF,  10%, X7R, 50 V, 0402 [1005 Metric]</t>
  </si>
  <si>
    <t>MODULAR JACK</t>
  </si>
  <si>
    <t>MICROCHIP         MCP25625-E/ML            CAN Bus, Controller with Transceiver, CAN, SPI, 3, 2, 2.7 V, 5.5 V, QFN</t>
  </si>
  <si>
    <t>Cap Ceramic 10pF 50V X7R 10% SMD 0603 125C T/R</t>
  </si>
  <si>
    <t>Multilayer Ceramic Capacitors MLCC - SMD/SMT .1uF 50Volts X7R +/-10% 0603 STD</t>
  </si>
  <si>
    <t>IQD FREQUENCY PRODUCTS         LFXTAL059585             CRYSTAL, 20MHZ, 10PF, 2MM X 1.6MM                          New</t>
  </si>
  <si>
    <t>CONN UMC JACK STR 50 OHM SMD</t>
  </si>
  <si>
    <t>COILCRAFT   LPS3314-103MRB   INDUCTOR, SHLD, 10UH, 20%, 0.65A, SMD</t>
  </si>
  <si>
    <t>JST-PH 2-Pin SMT Right Angle Breakout Board</t>
  </si>
  <si>
    <t>Header, 12-Pin</t>
  </si>
  <si>
    <t>Header, 16-Pin</t>
  </si>
  <si>
    <t>Header, 8-Pin</t>
  </si>
  <si>
    <t>LRA Module ES0</t>
  </si>
  <si>
    <t>Test point</t>
  </si>
  <si>
    <t>Footprint</t>
  </si>
  <si>
    <t>0603Res</t>
  </si>
  <si>
    <t>WSON-Voltage regulator</t>
  </si>
  <si>
    <t>0603Cap</t>
  </si>
  <si>
    <t>Inductor 3.0x2.5</t>
  </si>
  <si>
    <t>Tactile button</t>
  </si>
  <si>
    <t>0402CAP</t>
  </si>
  <si>
    <t>EThernet conn</t>
  </si>
  <si>
    <t>MCP25625</t>
  </si>
  <si>
    <t>LED</t>
  </si>
  <si>
    <t>IQXC-42</t>
  </si>
  <si>
    <t>uFL SMD CONNECTOR</t>
  </si>
  <si>
    <t>BAT_CON</t>
  </si>
  <si>
    <t>HDR1X12</t>
  </si>
  <si>
    <t>HDR1X16</t>
  </si>
  <si>
    <t>HDR1X8</t>
  </si>
  <si>
    <t>Lora Module ES0</t>
  </si>
  <si>
    <t>Test_Pad</t>
  </si>
  <si>
    <t>#Column Name Error:Category</t>
  </si>
  <si>
    <t>Quantity</t>
  </si>
  <si>
    <t>Supplier 1</t>
  </si>
  <si>
    <t>Farnell</t>
  </si>
  <si>
    <t>C&amp;K Components</t>
  </si>
  <si>
    <t>Mouser</t>
  </si>
  <si>
    <t>Supplier Part Number 1</t>
  </si>
  <si>
    <t>2138527</t>
  </si>
  <si>
    <t>2769414RL</t>
  </si>
  <si>
    <t>1527581RL</t>
  </si>
  <si>
    <t>2332003</t>
  </si>
  <si>
    <t>2346891</t>
  </si>
  <si>
    <t>2455319</t>
  </si>
  <si>
    <t>2845727</t>
  </si>
  <si>
    <t>2303298</t>
  </si>
  <si>
    <t>2469395</t>
  </si>
  <si>
    <t>2823300</t>
  </si>
  <si>
    <t>2825653</t>
  </si>
  <si>
    <t>2782009</t>
  </si>
  <si>
    <t>2448754</t>
  </si>
  <si>
    <t>2671383</t>
  </si>
  <si>
    <t>2522597</t>
  </si>
  <si>
    <t>2627212</t>
  </si>
  <si>
    <t>1688077</t>
  </si>
  <si>
    <t>2408046</t>
  </si>
  <si>
    <t>485-1862</t>
  </si>
  <si>
    <t>Supplier Order Qty 1</t>
  </si>
  <si>
    <t>Supplier Stock 1</t>
  </si>
  <si>
    <t>Supplier Unit Price 1</t>
  </si>
  <si>
    <t>Supplier Subtotal 1</t>
  </si>
  <si>
    <t>Supplier Currency 1</t>
  </si>
  <si>
    <t>Loading...</t>
  </si>
  <si>
    <t>EUR</t>
  </si>
  <si>
    <t>GBP</t>
  </si>
  <si>
    <t>USD</t>
  </si>
  <si>
    <t>C:\Users\CvejaBog\Desktop\praksa\lora feather_ver0.2\lora feather\PCB_Project\PCB_Project.PrjPcb</t>
  </si>
  <si>
    <t>&lt;Parameter Title not found&gt;</t>
  </si>
  <si>
    <t>61</t>
  </si>
  <si>
    <t>8/20/2018 1:09:02 PM</t>
  </si>
  <si>
    <t>Bill of Materials production</t>
  </si>
  <si>
    <t>BOM_PartType</t>
  </si>
  <si>
    <t>BOM</t>
  </si>
  <si>
    <t>Bill of Materials</t>
  </si>
  <si>
    <t>2139811</t>
  </si>
  <si>
    <t>2140682</t>
  </si>
  <si>
    <t xml:space="preserve"> 2332782</t>
  </si>
  <si>
    <t>2332633</t>
  </si>
  <si>
    <t>2820985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</si>
</sst>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5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Vishay&amp;mpn=CRCW06030000Z0EA&amp;seller=Farnell&amp;sku=2122112&amp;country=US&amp;channel=BOM%20Report&amp;" TargetMode="External"/><Relationship Id="rId21" Type="http://schemas.openxmlformats.org/officeDocument/2006/relationships/hyperlink" Target="https://octopart-clicks.com/click/altium?manufacturer=KEMET&amp;mpn=C0603C104K4RAC7081&amp;seller=Farnell&amp;sku=2522597&amp;country=US&amp;channel=BOM%20Report&amp;ref=man&amp;" TargetMode="External"/><Relationship Id="rId42" Type="http://schemas.openxmlformats.org/officeDocument/2006/relationships/hyperlink" Target="https://octopart-clicks.com/click/altium?manufacturer=Microchip&amp;mpn=MCP25625-E%2FML&amp;seller=Farnell&amp;sku=2448754&amp;country=US&amp;channel=BOM%20Report&amp;" TargetMode="External"/><Relationship Id="rId47" Type="http://schemas.openxmlformats.org/officeDocument/2006/relationships/hyperlink" Target="https://octopart-clicks.com/click/altium?manufacturer=Hirose&amp;mpn=U.FL-R-SMT-1%2810%29&amp;seller=Farnell&amp;sku=1688077&amp;country=US&amp;channel=BOM%20Report&amp;" TargetMode="External"/><Relationship Id="rId63" Type="http://schemas.openxmlformats.org/officeDocument/2006/relationships/hyperlink" Target="https://octopart-clicks.com/click/altium?manufacturer=Multicomp&amp;mpn=MC0402B101K500CT&amp;seller=Farnell&amp;sku=1758968&amp;country=US&amp;channel=BOM%20Report&amp;ref=supplier&amp;" TargetMode="External"/><Relationship Id="rId68" Type="http://schemas.openxmlformats.org/officeDocument/2006/relationships/hyperlink" Target="https://octopart-clicks.com/click/altium?manufacturer=KEMET&amp;mpn=C0603C104K4RAC7081&amp;seller=Farnell&amp;sku=2522597&amp;country=US&amp;channel=BOM%20Report&amp;ref=supplier&amp;" TargetMode="External"/><Relationship Id="rId2" Type="http://schemas.openxmlformats.org/officeDocument/2006/relationships/hyperlink" Target="https://octopart-clicks.com/click/altium?manufacturer=Vishay&amp;mpn=CRCW06030000Z0EA&amp;seller=Farnell&amp;sku=2122112&amp;country=US&amp;channel=BOM%20Report&amp;ref=man&amp;" TargetMode="External"/><Relationship Id="rId16" Type="http://schemas.openxmlformats.org/officeDocument/2006/relationships/hyperlink" Target="https://octopart-clicks.com/click/altium?manufacturer=Multicomp&amp;mpn=MC0402B101K500CT&amp;seller=Farnell&amp;sku=1758968&amp;country=US&amp;channel=BOM%20Report&amp;ref=man&amp;" TargetMode="External"/><Relationship Id="rId29" Type="http://schemas.openxmlformats.org/officeDocument/2006/relationships/hyperlink" Target="https://octopart-clicks.com/click/altium?manufacturer=Texas%20Instruments&amp;mpn=TPS62125DSGR&amp;seller=Farnell&amp;sku=2769414RL&amp;country=US&amp;channel=BOM%20Report&amp;" TargetMode="External"/><Relationship Id="rId11" Type="http://schemas.openxmlformats.org/officeDocument/2006/relationships/hyperlink" Target="https://octopart-clicks.com/click/altium?manufacturer=Panasonic&amp;mpn=ERJ-3EKF5763V&amp;seller=Farnell&amp;sku=2303298&amp;country=US&amp;channel=BOM%20Report&amp;ref=man&amp;" TargetMode="External"/><Relationship Id="rId24" Type="http://schemas.openxmlformats.org/officeDocument/2006/relationships/hyperlink" Target="https://octopart-clicks.com/click/altium?manufacturer=Coilcraft&amp;mpn=LPS3314-103MRB&amp;seller=Farnell&amp;sku=2408046&amp;country=US&amp;channel=BOM%20Report&amp;ref=man&amp;" TargetMode="External"/><Relationship Id="rId32" Type="http://schemas.openxmlformats.org/officeDocument/2006/relationships/hyperlink" Target="https://octopart-clicks.com/click/altium?manufacturer=TDK&amp;mpn=C1608X5R1E105K080AC&amp;seller=Farnell&amp;sku=2346891&amp;country=US&amp;channel=BOM%20Report&amp;" TargetMode="External"/><Relationship Id="rId37" Type="http://schemas.openxmlformats.org/officeDocument/2006/relationships/hyperlink" Target="https://octopart-clicks.com/click/altium?manufacturer=Murata&amp;mpn=ZRB18AR61E106ME01L&amp;seller=Farnell&amp;sku=2469398&amp;country=US&amp;channel=BOM%20Report&amp;" TargetMode="External"/><Relationship Id="rId40" Type="http://schemas.openxmlformats.org/officeDocument/2006/relationships/hyperlink" Target="https://octopart-clicks.com/click/altium?manufacturer=Multicomp&amp;mpn=MC0402B101K500CT&amp;seller=Farnell&amp;sku=1758968&amp;country=US&amp;channel=BOM%20Report&amp;" TargetMode="External"/><Relationship Id="rId45" Type="http://schemas.openxmlformats.org/officeDocument/2006/relationships/hyperlink" Target="https://octopart-clicks.com/click/altium?manufacturer=KEMET&amp;mpn=C0603C104K4RAC7081&amp;seller=Farnell&amp;sku=2522597&amp;country=US&amp;channel=BOM%20Report&amp;" TargetMode="External"/><Relationship Id="rId53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supplier&amp;" TargetMode="External"/><Relationship Id="rId58" Type="http://schemas.openxmlformats.org/officeDocument/2006/relationships/hyperlink" Target="https://octopart-clicks.com/click/altium?manufacturer=Panasonic&amp;mpn=ERJ-3EKF5763V&amp;seller=Farnell&amp;sku=2303298&amp;country=US&amp;channel=BOM%20Report&amp;ref=supplier&amp;" TargetMode="External"/><Relationship Id="rId66" Type="http://schemas.openxmlformats.org/officeDocument/2006/relationships/hyperlink" Target="https://octopart-clicks.com/click/altium?manufacturer=Kyocera%20AVX&amp;mpn=06035C100KAT2A&amp;seller=Farnell&amp;sku=2665201&amp;country=US&amp;channel=BOM%20Report&amp;ref=supplier&amp;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Texas%20Instruments&amp;mpn=TPS62125DSGR&amp;seller=Farnell&amp;sku=2769414RL&amp;country=US&amp;channel=BOM%20Report&amp;ref=man&amp;" TargetMode="External"/><Relationship Id="rId61" Type="http://schemas.openxmlformats.org/officeDocument/2006/relationships/hyperlink" Target="https://octopart-clicks.com/click/altium?manufacturer=Multicomp&amp;mpn=MCHVR03FTFX1104&amp;seller=Farnell&amp;sku=2823300&amp;country=US&amp;channel=BOM%20Report&amp;ref=supplier&amp;" TargetMode="External"/><Relationship Id="rId19" Type="http://schemas.openxmlformats.org/officeDocument/2006/relationships/hyperlink" Target="https://octopart-clicks.com/click/altium?manufacturer=Kyocera%20AVX&amp;mpn=06035C100KAT2A&amp;seller=Farnell&amp;sku=2665201&amp;country=US&amp;channel=BOM%20Report&amp;ref=man&amp;" TargetMode="External"/><Relationship Id="rId14" Type="http://schemas.openxmlformats.org/officeDocument/2006/relationships/hyperlink" Target="https://octopart-clicks.com/click/altium?manufacturer=Multicomp&amp;mpn=MCHVR03FTFX1104&amp;seller=Farnell&amp;sku=2823300&amp;country=US&amp;channel=BOM%20Report&amp;ref=man&amp;" TargetMode="External"/><Relationship Id="rId22" Type="http://schemas.openxmlformats.org/officeDocument/2006/relationships/hyperlink" Target="https://octopart-clicks.com/click/altium?manufacturer=IQD&amp;mpn=LFXTAL059585&amp;seller=Farnell&amp;sku=2627212&amp;country=US&amp;channel=BOM%20Report&amp;ref=man&amp;" TargetMode="External"/><Relationship Id="rId27" Type="http://schemas.openxmlformats.org/officeDocument/2006/relationships/hyperlink" Target="https://octopart-clicks.com/click/altium?manufacturer=Vishay&amp;mpn=CRCW0603120RFKEA&amp;seller=Farnell&amp;sku=1652832RL&amp;country=US&amp;channel=BOM%20Report&amp;" TargetMode="External"/><Relationship Id="rId30" Type="http://schemas.openxmlformats.org/officeDocument/2006/relationships/hyperlink" Target="https://octopart-clicks.com/click/altium?manufacturer=TE%20Connectivity%20Neohm&amp;mpn=CPF0603F10KC1&amp;seller=Farnell&amp;sku=1527581RL&amp;country=US&amp;channel=BOM%20Report&amp;" TargetMode="External"/><Relationship Id="rId35" Type="http://schemas.openxmlformats.org/officeDocument/2006/relationships/hyperlink" Target="https://octopart-clicks.com/click/altium?manufacturer=Panasonic&amp;mpn=ERJ-3EKF5763V&amp;seller=Farnell&amp;sku=2303298&amp;country=US&amp;channel=BOM%20Report&amp;" TargetMode="External"/><Relationship Id="rId43" Type="http://schemas.openxmlformats.org/officeDocument/2006/relationships/hyperlink" Target="https://octopart-clicks.com/click/altium?manufacturer=Kyocera%20AVX&amp;mpn=06035C100KAT2A&amp;seller=Farnell&amp;sku=2665201&amp;country=US&amp;channel=BOM%20Report&amp;" TargetMode="External"/><Relationship Id="rId48" Type="http://schemas.openxmlformats.org/officeDocument/2006/relationships/hyperlink" Target="https://octopart-clicks.com/click/altium?manufacturer=Coilcraft&amp;mpn=LPS3314-103MRB&amp;seller=Farnell&amp;sku=2408046&amp;country=US&amp;channel=BOM%20Report&amp;" TargetMode="External"/><Relationship Id="rId56" Type="http://schemas.openxmlformats.org/officeDocument/2006/relationships/hyperlink" Target="https://octopart-clicks.com/click/altium?manufacturer=TDK&amp;mpn=VLF302515MT-150M&amp;seller=Farnell&amp;sku=2455319&amp;country=US&amp;channel=BOM%20Report&amp;ref=supplier&amp;" TargetMode="External"/><Relationship Id="rId64" Type="http://schemas.openxmlformats.org/officeDocument/2006/relationships/hyperlink" Target="https://octopart-clicks.com/click/altium?manufacturer=Molex&amp;mpn=44620-0001&amp;seller=Farnell&amp;sku=2782009&amp;country=US&amp;channel=BOM%20Report&amp;ref=supplier&amp;" TargetMode="External"/><Relationship Id="rId69" Type="http://schemas.openxmlformats.org/officeDocument/2006/relationships/hyperlink" Target="https://octopart-clicks.com/click/altium?manufacturer=IQD&amp;mpn=LFXTAL059585&amp;seller=Farnell&amp;sku=2627212&amp;country=US&amp;channel=BOM%20Report&amp;ref=supplier&amp;" TargetMode="External"/><Relationship Id="rId8" Type="http://schemas.openxmlformats.org/officeDocument/2006/relationships/hyperlink" Target="https://octopart-clicks.com/click/altium?manufacturer=TDK&amp;mpn=C1608X5R1E105K080AC&amp;seller=Farnell&amp;sku=2346891&amp;country=US&amp;channel=BOM%20Report&amp;ref=man&amp;" TargetMode="External"/><Relationship Id="rId51" Type="http://schemas.openxmlformats.org/officeDocument/2006/relationships/hyperlink" Target="https://octopart-clicks.com/click/altium?manufacturer=Vishay&amp;mpn=CRCW0603210KFKEA&amp;seller=Farnell&amp;sku=2138527&amp;country=US&amp;channel=BOM%20Report&amp;ref=supplier&amp;" TargetMode="External"/><Relationship Id="rId72" Type="http://schemas.openxmlformats.org/officeDocument/2006/relationships/hyperlink" Target="https://octopart-clicks.com/click/altium?manufacturer=Adafruit%20Industries&amp;mpn=1862&amp;seller=Mouser&amp;sku=485-1862&amp;country=US&amp;channel=BOM%20Report&amp;ref=supplier&amp;" TargetMode="External"/><Relationship Id="rId3" Type="http://schemas.openxmlformats.org/officeDocument/2006/relationships/hyperlink" Target="https://octopart-clicks.com/click/altium?manufacturer=Vishay&amp;mpn=CRCW0603120RFKEA&amp;seller=Farnell&amp;sku=1652832RL&amp;country=US&amp;channel=BOM%20Report&amp;ref=man&amp;" TargetMode="External"/><Relationship Id="rId12" Type="http://schemas.openxmlformats.org/officeDocument/2006/relationships/hyperlink" Target="https://octopart-clicks.com/click/altium?manufacturer=Murata&amp;mpn=ZRB18AR60J226ME01L&amp;seller=Farnell&amp;sku=2469395&amp;country=US&amp;channel=BOM%20Report&amp;ref=man&amp;" TargetMode="External"/><Relationship Id="rId17" Type="http://schemas.openxmlformats.org/officeDocument/2006/relationships/hyperlink" Target="https://octopart-clicks.com/click/altium?manufacturer=Molex&amp;mpn=44620-0001&amp;seller=Farnell&amp;sku=2782009&amp;country=US&amp;channel=BOM%20Report&amp;ref=man&amp;" TargetMode="External"/><Relationship Id="rId25" Type="http://schemas.openxmlformats.org/officeDocument/2006/relationships/hyperlink" Target="https://octopart-clicks.com/click/altium?manufacturer=Adafruit%20Industries&amp;mpn=1862&amp;seller=Mouser&amp;sku=485-1862&amp;country=US&amp;channel=BOM%20Report&amp;ref=man&amp;" TargetMode="External"/><Relationship Id="rId33" Type="http://schemas.openxmlformats.org/officeDocument/2006/relationships/hyperlink" Target="https://octopart-clicks.com/click/altium?manufacturer=TDK&amp;mpn=VLF302515MT-150M&amp;seller=Farnell&amp;sku=2455319&amp;country=US&amp;channel=BOM%20Report&amp;" TargetMode="External"/><Relationship Id="rId38" Type="http://schemas.openxmlformats.org/officeDocument/2006/relationships/hyperlink" Target="https://octopart-clicks.com/click/altium?manufacturer=Multicomp&amp;mpn=MCHVR03FTFX1104&amp;seller=Farnell&amp;sku=2823300&amp;country=US&amp;channel=BOM%20Report&amp;" TargetMode="External"/><Relationship Id="rId46" Type="http://schemas.openxmlformats.org/officeDocument/2006/relationships/hyperlink" Target="https://octopart-clicks.com/click/altium?manufacturer=IQD&amp;mpn=LFXTAL059585&amp;seller=Farnell&amp;sku=2627212&amp;country=US&amp;channel=BOM%20Report&amp;" TargetMode="External"/><Relationship Id="rId59" Type="http://schemas.openxmlformats.org/officeDocument/2006/relationships/hyperlink" Target="https://octopart-clicks.com/click/altium?manufacturer=Murata&amp;mpn=ZRB18AR60J226ME01L&amp;seller=Farnell&amp;sku=2469395&amp;country=US&amp;channel=BOM%20Report&amp;ref=supplier&amp;" TargetMode="External"/><Relationship Id="rId67" Type="http://schemas.openxmlformats.org/officeDocument/2006/relationships/hyperlink" Target="https://octopart-clicks.com/click/altium?manufacturer=Kingbright&amp;mpn=KPG1-1608VGC-TT-5MAV&amp;seller=Farnell&amp;sku=2671383&amp;country=US&amp;channel=BOM%20Report&amp;ref=supplier&amp;" TargetMode="External"/><Relationship Id="rId20" Type="http://schemas.openxmlformats.org/officeDocument/2006/relationships/hyperlink" Target="https://octopart-clicks.com/click/altium?manufacturer=Kingbright&amp;mpn=KPG1-1608VGC-TT-5MAV&amp;seller=Farnell&amp;sku=2671383&amp;country=US&amp;channel=BOM%20Report&amp;ref=man&amp;" TargetMode="External"/><Relationship Id="rId41" Type="http://schemas.openxmlformats.org/officeDocument/2006/relationships/hyperlink" Target="https://octopart-clicks.com/click/altium?manufacturer=Molex&amp;mpn=44620-0001&amp;seller=Farnell&amp;sku=2782009&amp;country=US&amp;channel=BOM%20Report&amp;" TargetMode="External"/><Relationship Id="rId54" Type="http://schemas.openxmlformats.org/officeDocument/2006/relationships/hyperlink" Target="https://octopart-clicks.com/click/altium?manufacturer=TE%20Connectivity&amp;mpn=CRGH0603F1K0&amp;seller=Farnell&amp;sku=2332003&amp;country=US&amp;channel=BOM%20Report&amp;ref=supplier&amp;" TargetMode="External"/><Relationship Id="rId62" Type="http://schemas.openxmlformats.org/officeDocument/2006/relationships/hyperlink" Target="https://octopart-clicks.com/click/altium?manufacturer=Multicomp&amp;mpn=MCHVR03FTFX1804&amp;seller=Farnell&amp;sku=2825653&amp;country=US&amp;channel=BOM%20Report&amp;ref=supplier&amp;" TargetMode="External"/><Relationship Id="rId70" Type="http://schemas.openxmlformats.org/officeDocument/2006/relationships/hyperlink" Target="https://octopart-clicks.com/click/altium?manufacturer=Hirose&amp;mpn=U.FL-R-SMT-1%2810%29&amp;seller=Farnell&amp;sku=1688077&amp;country=US&amp;channel=BOM%20Report&amp;ref=supplier&amp;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man&amp;" TargetMode="External"/><Relationship Id="rId15" Type="http://schemas.openxmlformats.org/officeDocument/2006/relationships/hyperlink" Target="https://octopart-clicks.com/click/altium?manufacturer=Multicomp&amp;mpn=MCHVR03FTFX1804&amp;seller=Farnell&amp;sku=2825653&amp;country=US&amp;channel=BOM%20Report&amp;ref=man&amp;" TargetMode="External"/><Relationship Id="rId23" Type="http://schemas.openxmlformats.org/officeDocument/2006/relationships/hyperlink" Target="https://octopart-clicks.com/click/altium?manufacturer=Hirose&amp;mpn=U.FL-R-SMT-1%2810%29&amp;seller=Farnell&amp;sku=1688077&amp;country=US&amp;channel=BOM%20Report&amp;ref=man&amp;" TargetMode="External"/><Relationship Id="rId28" Type="http://schemas.openxmlformats.org/officeDocument/2006/relationships/hyperlink" Target="https://octopart-clicks.com/click/altium?manufacturer=Vishay&amp;mpn=CRCW0603210KFKEA&amp;seller=Farnell&amp;sku=2138527&amp;country=US&amp;channel=BOM%20Report&amp;" TargetMode="External"/><Relationship Id="rId36" Type="http://schemas.openxmlformats.org/officeDocument/2006/relationships/hyperlink" Target="https://octopart-clicks.com/click/altium?manufacturer=Murata&amp;mpn=ZRB18AR60J226ME01L&amp;seller=Farnell&amp;sku=2469395&amp;country=US&amp;channel=BOM%20Report&amp;" TargetMode="External"/><Relationship Id="rId49" Type="http://schemas.openxmlformats.org/officeDocument/2006/relationships/hyperlink" Target="https://octopart-clicks.com/click/altium?manufacturer=Adafruit%20Industries&amp;mpn=1862&amp;seller=Mouser&amp;sku=485-1862&amp;country=US&amp;channel=BOM%20Report&amp;" TargetMode="External"/><Relationship Id="rId57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ref=supplier&amp;" TargetMode="External"/><Relationship Id="rId10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ref=man&amp;" TargetMode="External"/><Relationship Id="rId31" Type="http://schemas.openxmlformats.org/officeDocument/2006/relationships/hyperlink" Target="https://octopart-clicks.com/click/altium?manufacturer=TE%20Connectivity&amp;mpn=CRGH0603F1K0&amp;seller=Farnell&amp;sku=2332003&amp;country=US&amp;channel=BOM%20Report&amp;" TargetMode="External"/><Relationship Id="rId44" Type="http://schemas.openxmlformats.org/officeDocument/2006/relationships/hyperlink" Target="https://octopart-clicks.com/click/altium?manufacturer=Kingbright&amp;mpn=KPG1-1608VGC-TT-5MAV&amp;seller=Farnell&amp;sku=2671383&amp;country=US&amp;channel=BOM%20Report&amp;" TargetMode="External"/><Relationship Id="rId52" Type="http://schemas.openxmlformats.org/officeDocument/2006/relationships/hyperlink" Target="https://octopart-clicks.com/click/altium?manufacturer=Texas%20Instruments&amp;mpn=TPS62125DSGR&amp;seller=Farnell&amp;sku=2769414RL&amp;country=US&amp;channel=BOM%20Report&amp;ref=supplier&amp;" TargetMode="External"/><Relationship Id="rId60" Type="http://schemas.openxmlformats.org/officeDocument/2006/relationships/hyperlink" Target="https://octopart-clicks.com/click/altium?manufacturer=Murata&amp;mpn=ZRB18AR61E106ME01L&amp;seller=Farnell&amp;sku=2469398&amp;country=US&amp;channel=BOM%20Report&amp;ref=supplier&amp;" TargetMode="External"/><Relationship Id="rId65" Type="http://schemas.openxmlformats.org/officeDocument/2006/relationships/hyperlink" Target="https://octopart-clicks.com/click/altium?manufacturer=Microchip&amp;mpn=MCP25625-E%2FML&amp;seller=Farnell&amp;sku=2448754&amp;country=US&amp;channel=BOM%20Report&amp;ref=supplier&amp;" TargetMode="External"/><Relationship Id="rId73" Type="http://schemas.openxmlformats.org/officeDocument/2006/relationships/hyperlink" Target="https://octopart-clicks.com/click/altium?manufacturer=Vishay&amp;mpn=CRCW0603120RFKEA&amp;seller=Farnell&amp;sku=1652832RL&amp;country=US&amp;channel=BOM%20Report&amp;ref=supplier&amp;" TargetMode="External"/><Relationship Id="rId4" Type="http://schemas.openxmlformats.org/officeDocument/2006/relationships/hyperlink" Target="https://octopart-clicks.com/click/altium?manufacturer=Vishay&amp;mpn=CRCW0603210KFKEA&amp;seller=Farnell&amp;sku=2138527&amp;country=US&amp;channel=BOM%20Report&amp;ref=man&amp;" TargetMode="External"/><Relationship Id="rId9" Type="http://schemas.openxmlformats.org/officeDocument/2006/relationships/hyperlink" Target="https://octopart-clicks.com/click/altium?manufacturer=TDK&amp;mpn=VLF302515MT-150M&amp;seller=Farnell&amp;sku=2455319&amp;country=US&amp;channel=BOM%20Report&amp;ref=man&amp;" TargetMode="External"/><Relationship Id="rId13" Type="http://schemas.openxmlformats.org/officeDocument/2006/relationships/hyperlink" Target="https://octopart-clicks.com/click/altium?manufacturer=Murata&amp;mpn=ZRB18AR61E106ME01L&amp;seller=Farnell&amp;sku=2469398&amp;country=US&amp;channel=BOM%20Report&amp;ref=man&amp;" TargetMode="External"/><Relationship Id="rId18" Type="http://schemas.openxmlformats.org/officeDocument/2006/relationships/hyperlink" Target="https://octopart-clicks.com/click/altium?manufacturer=Microchip&amp;mpn=MCP25625-E%2FML&amp;seller=Farnell&amp;sku=2448754&amp;country=US&amp;channel=BOM%20Report&amp;ref=man&amp;" TargetMode="External"/><Relationship Id="rId39" Type="http://schemas.openxmlformats.org/officeDocument/2006/relationships/hyperlink" Target="https://octopart-clicks.com/click/altium?manufacturer=Multicomp&amp;mpn=MCHVR03FTFX1804&amp;seller=Farnell&amp;sku=2825653&amp;country=US&amp;channel=BOM%20Report&amp;" TargetMode="External"/><Relationship Id="rId34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" TargetMode="External"/><Relationship Id="rId50" Type="http://schemas.openxmlformats.org/officeDocument/2006/relationships/hyperlink" Target="https://octopart-clicks.com/click/altium?manufacturer=Vishay&amp;mpn=CRCW06030000Z0EA&amp;seller=Farnell&amp;sku=2122112&amp;country=US&amp;channel=BOM%20Report&amp;ref=supplier&amp;" TargetMode="External"/><Relationship Id="rId55" Type="http://schemas.openxmlformats.org/officeDocument/2006/relationships/hyperlink" Target="https://octopart-clicks.com/click/altium?manufacturer=TDK&amp;mpn=C1608X5R1E105K080AC&amp;seller=Farnell&amp;sku=2346891&amp;country=US&amp;channel=BOM%20Report&amp;ref=supplier&amp;" TargetMode="External"/><Relationship Id="rId7" Type="http://schemas.openxmlformats.org/officeDocument/2006/relationships/hyperlink" Target="https://octopart-clicks.com/click/altium?manufacturer=TE%20Connectivity&amp;mpn=CRGH0603F1K0&amp;seller=Farnell&amp;sku=2332003&amp;country=US&amp;channel=BOM%20Report&amp;ref=man&amp;" TargetMode="External"/><Relationship Id="rId71" Type="http://schemas.openxmlformats.org/officeDocument/2006/relationships/hyperlink" Target="https://octopart-clicks.com/click/altium?manufacturer=Coilcraft&amp;mpn=LPS3314-103MRB&amp;seller=Farnell&amp;sku=2408046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8"/>
  <sheetViews>
    <sheetView showGridLines="0" tabSelected="1" zoomScale="85" zoomScaleNormal="85" workbookViewId="0">
      <selection activeCell="S19" sqref="S19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22.85546875" style="1" customWidth="1"/>
    <col min="7" max="7" width="15.42578125" style="1" customWidth="1"/>
    <col min="8" max="8" width="8.5703125" style="1" customWidth="1"/>
    <col min="9" max="9" width="15.85546875" style="7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3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">
      <c r="A8" s="52"/>
      <c r="B8" s="18"/>
      <c r="C8" s="18" t="s">
        <v>17</v>
      </c>
      <c r="D8" s="21">
        <f ca="1">TODAY()</f>
        <v>43332</v>
      </c>
      <c r="E8" s="22">
        <f ca="1">NOW()</f>
        <v>43332.565289930557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">
      <c r="A9" s="54"/>
      <c r="B9" s="34" t="s">
        <v>22</v>
      </c>
      <c r="C9" s="86" t="s">
        <v>36</v>
      </c>
      <c r="D9" s="86" t="s">
        <v>62</v>
      </c>
      <c r="E9" s="86" t="s">
        <v>80</v>
      </c>
      <c r="F9" s="86" t="s">
        <v>107</v>
      </c>
      <c r="G9" s="86" t="s">
        <v>125</v>
      </c>
      <c r="H9" s="86" t="s">
        <v>126</v>
      </c>
      <c r="I9" s="86" t="s">
        <v>127</v>
      </c>
      <c r="J9" s="86" t="s">
        <v>131</v>
      </c>
      <c r="K9" s="94" t="s">
        <v>151</v>
      </c>
      <c r="L9" s="95" t="s">
        <v>152</v>
      </c>
      <c r="M9" s="96" t="s">
        <v>153</v>
      </c>
      <c r="N9" s="96" t="s">
        <v>154</v>
      </c>
      <c r="O9" s="96" t="s">
        <v>155</v>
      </c>
    </row>
    <row r="10" spans="1:15" s="2" customFormat="1" ht="13.5" customHeight="1" x14ac:dyDescent="0.2">
      <c r="A10" s="52"/>
      <c r="B10" s="28">
        <f t="shared" ref="B10:B39" si="0">ROW(B10) - ROW($B$9)</f>
        <v>1</v>
      </c>
      <c r="C10" s="87" t="s">
        <v>37</v>
      </c>
      <c r="D10" s="87" t="s">
        <v>63</v>
      </c>
      <c r="E10" s="90" t="s">
        <v>81</v>
      </c>
      <c r="F10" s="90" t="s">
        <v>108</v>
      </c>
      <c r="G10" s="29"/>
      <c r="H10" s="29">
        <v>6</v>
      </c>
      <c r="I10" s="91" t="s">
        <v>128</v>
      </c>
      <c r="J10" s="93" t="s">
        <v>168</v>
      </c>
      <c r="K10" s="37">
        <v>18</v>
      </c>
      <c r="L10" s="37">
        <v>0</v>
      </c>
      <c r="M10" s="76"/>
      <c r="N10" s="76"/>
      <c r="O10" s="97" t="s">
        <v>156</v>
      </c>
    </row>
    <row r="11" spans="1:15" s="2" customFormat="1" ht="13.5" customHeight="1" x14ac:dyDescent="0.2">
      <c r="A11" s="52"/>
      <c r="B11" s="30">
        <f t="shared" si="0"/>
        <v>2</v>
      </c>
      <c r="C11" s="89" t="s">
        <v>38</v>
      </c>
      <c r="D11" s="89" t="s">
        <v>63</v>
      </c>
      <c r="E11" s="88" t="s">
        <v>82</v>
      </c>
      <c r="F11" s="88" t="s">
        <v>108</v>
      </c>
      <c r="G11" s="31"/>
      <c r="H11" s="31">
        <v>1</v>
      </c>
      <c r="I11" s="92" t="s">
        <v>128</v>
      </c>
      <c r="J11" s="89" t="s">
        <v>169</v>
      </c>
      <c r="K11" s="38">
        <v>3</v>
      </c>
      <c r="L11" s="38">
        <v>0</v>
      </c>
      <c r="M11" s="77"/>
      <c r="N11" s="77"/>
      <c r="O11" s="98" t="s">
        <v>156</v>
      </c>
    </row>
    <row r="12" spans="1:15" s="2" customFormat="1" ht="13.5" customHeight="1" x14ac:dyDescent="0.2">
      <c r="A12" s="52"/>
      <c r="B12" s="28">
        <f t="shared" si="0"/>
        <v>3</v>
      </c>
      <c r="C12" s="87" t="s">
        <v>39</v>
      </c>
      <c r="D12" s="87" t="s">
        <v>63</v>
      </c>
      <c r="E12" s="90" t="s">
        <v>83</v>
      </c>
      <c r="F12" s="90" t="s">
        <v>108</v>
      </c>
      <c r="G12" s="29"/>
      <c r="H12" s="29">
        <v>1</v>
      </c>
      <c r="I12" s="91" t="s">
        <v>128</v>
      </c>
      <c r="J12" s="93" t="s">
        <v>132</v>
      </c>
      <c r="K12" s="37">
        <v>10</v>
      </c>
      <c r="L12" s="37">
        <v>17185</v>
      </c>
      <c r="M12" s="76">
        <v>2.8299999999999999E-2</v>
      </c>
      <c r="N12" s="76">
        <v>0.28299999999999997</v>
      </c>
      <c r="O12" s="97" t="s">
        <v>157</v>
      </c>
    </row>
    <row r="13" spans="1:15" s="2" customFormat="1" ht="13.5" customHeight="1" x14ac:dyDescent="0.2">
      <c r="A13" s="52"/>
      <c r="B13" s="30">
        <f t="shared" si="0"/>
        <v>4</v>
      </c>
      <c r="C13" s="89" t="s">
        <v>40</v>
      </c>
      <c r="D13" s="89" t="s">
        <v>64</v>
      </c>
      <c r="E13" s="88" t="s">
        <v>84</v>
      </c>
      <c r="F13" s="88" t="s">
        <v>109</v>
      </c>
      <c r="G13" s="31"/>
      <c r="H13" s="31">
        <v>2</v>
      </c>
      <c r="I13" s="92" t="s">
        <v>128</v>
      </c>
      <c r="J13" s="89" t="s">
        <v>133</v>
      </c>
      <c r="K13" s="38">
        <v>6</v>
      </c>
      <c r="L13" s="38">
        <v>0</v>
      </c>
      <c r="M13" s="77"/>
      <c r="N13" s="77"/>
      <c r="O13" s="98" t="s">
        <v>156</v>
      </c>
    </row>
    <row r="14" spans="1:15" s="2" customFormat="1" ht="13.5" customHeight="1" x14ac:dyDescent="0.2">
      <c r="A14" s="52"/>
      <c r="B14" s="28">
        <f t="shared" si="0"/>
        <v>5</v>
      </c>
      <c r="C14" s="87" t="s">
        <v>41</v>
      </c>
      <c r="D14" s="87" t="s">
        <v>65</v>
      </c>
      <c r="E14" s="90" t="s">
        <v>85</v>
      </c>
      <c r="F14" s="90" t="s">
        <v>108</v>
      </c>
      <c r="G14" s="29"/>
      <c r="H14" s="29">
        <v>5</v>
      </c>
      <c r="I14" s="91" t="s">
        <v>128</v>
      </c>
      <c r="J14" s="93" t="s">
        <v>134</v>
      </c>
      <c r="K14" s="37">
        <v>15</v>
      </c>
      <c r="L14" s="37">
        <v>0</v>
      </c>
      <c r="M14" s="76"/>
      <c r="N14" s="76"/>
      <c r="O14" s="97" t="s">
        <v>156</v>
      </c>
    </row>
    <row r="15" spans="1:15" s="2" customFormat="1" ht="13.5" customHeight="1" x14ac:dyDescent="0.2">
      <c r="A15" s="52"/>
      <c r="B15" s="30">
        <f t="shared" si="0"/>
        <v>6</v>
      </c>
      <c r="C15" s="89" t="s">
        <v>42</v>
      </c>
      <c r="D15" s="89" t="s">
        <v>66</v>
      </c>
      <c r="E15" s="88" t="s">
        <v>86</v>
      </c>
      <c r="F15" s="88" t="s">
        <v>108</v>
      </c>
      <c r="G15" s="31"/>
      <c r="H15" s="31">
        <v>1</v>
      </c>
      <c r="I15" s="92" t="s">
        <v>128</v>
      </c>
      <c r="J15" s="89" t="s">
        <v>135</v>
      </c>
      <c r="K15" s="38">
        <v>10</v>
      </c>
      <c r="L15" s="38">
        <v>2991</v>
      </c>
      <c r="M15" s="77">
        <v>1.5900000000000001E-2</v>
      </c>
      <c r="N15" s="77">
        <v>0.159</v>
      </c>
      <c r="O15" s="98" t="s">
        <v>157</v>
      </c>
    </row>
    <row r="16" spans="1:15" s="2" customFormat="1" ht="13.5" customHeight="1" x14ac:dyDescent="0.2">
      <c r="A16" s="52"/>
      <c r="B16" s="28">
        <f t="shared" si="0"/>
        <v>7</v>
      </c>
      <c r="C16" s="87" t="s">
        <v>43</v>
      </c>
      <c r="D16" s="87" t="s">
        <v>67</v>
      </c>
      <c r="E16" s="90" t="s">
        <v>87</v>
      </c>
      <c r="F16" s="90" t="s">
        <v>110</v>
      </c>
      <c r="G16" s="29"/>
      <c r="H16" s="29">
        <v>2</v>
      </c>
      <c r="I16" s="91" t="s">
        <v>128</v>
      </c>
      <c r="J16" s="93" t="s">
        <v>136</v>
      </c>
      <c r="K16" s="37">
        <v>10</v>
      </c>
      <c r="L16" s="37">
        <v>0</v>
      </c>
      <c r="M16" s="76">
        <v>5.8500000000000003E-2</v>
      </c>
      <c r="N16" s="76">
        <v>0.58499999999999996</v>
      </c>
      <c r="O16" s="97" t="s">
        <v>158</v>
      </c>
    </row>
    <row r="17" spans="1:15" s="2" customFormat="1" ht="13.5" customHeight="1" x14ac:dyDescent="0.2">
      <c r="A17" s="52"/>
      <c r="B17" s="30">
        <f t="shared" si="0"/>
        <v>8</v>
      </c>
      <c r="C17" s="89" t="s">
        <v>44</v>
      </c>
      <c r="D17" s="89" t="s">
        <v>67</v>
      </c>
      <c r="E17" s="88" t="s">
        <v>88</v>
      </c>
      <c r="F17" s="88" t="s">
        <v>111</v>
      </c>
      <c r="G17" s="31"/>
      <c r="H17" s="31">
        <v>1</v>
      </c>
      <c r="I17" s="92" t="s">
        <v>128</v>
      </c>
      <c r="J17" s="89" t="s">
        <v>137</v>
      </c>
      <c r="K17" s="38">
        <v>5</v>
      </c>
      <c r="L17" s="38">
        <v>947</v>
      </c>
      <c r="M17" s="77">
        <v>1.38</v>
      </c>
      <c r="N17" s="77">
        <v>6.9</v>
      </c>
      <c r="O17" s="98" t="s">
        <v>157</v>
      </c>
    </row>
    <row r="18" spans="1:15" s="2" customFormat="1" ht="13.5" customHeight="1" x14ac:dyDescent="0.2">
      <c r="A18" s="52"/>
      <c r="B18" s="28">
        <f t="shared" si="0"/>
        <v>9</v>
      </c>
      <c r="C18" s="87" t="s">
        <v>45</v>
      </c>
      <c r="D18" s="87" t="s">
        <v>45</v>
      </c>
      <c r="E18" s="90" t="s">
        <v>89</v>
      </c>
      <c r="F18" s="90" t="s">
        <v>112</v>
      </c>
      <c r="G18" s="29"/>
      <c r="H18" s="29">
        <v>1</v>
      </c>
      <c r="I18" s="91" t="s">
        <v>129</v>
      </c>
      <c r="J18" s="93" t="s">
        <v>138</v>
      </c>
      <c r="K18" s="37">
        <v>3</v>
      </c>
      <c r="L18" s="37"/>
      <c r="M18" s="76"/>
      <c r="N18" s="76"/>
      <c r="O18" s="97" t="s">
        <v>45</v>
      </c>
    </row>
    <row r="19" spans="1:15" s="2" customFormat="1" ht="13.5" customHeight="1" x14ac:dyDescent="0.2">
      <c r="A19" s="52"/>
      <c r="B19" s="30">
        <f t="shared" si="0"/>
        <v>10</v>
      </c>
      <c r="C19" s="89" t="s">
        <v>46</v>
      </c>
      <c r="D19" s="89" t="s">
        <v>68</v>
      </c>
      <c r="E19" s="88" t="s">
        <v>90</v>
      </c>
      <c r="F19" s="88" t="s">
        <v>108</v>
      </c>
      <c r="G19" s="31"/>
      <c r="H19" s="31">
        <v>1</v>
      </c>
      <c r="I19" s="92" t="s">
        <v>128</v>
      </c>
      <c r="J19" s="89" t="s">
        <v>139</v>
      </c>
      <c r="K19" s="38">
        <v>10</v>
      </c>
      <c r="L19" s="38">
        <v>39615</v>
      </c>
      <c r="M19" s="77">
        <v>4.1599999999999998E-2</v>
      </c>
      <c r="N19" s="77">
        <v>0.41599999999999998</v>
      </c>
      <c r="O19" s="98" t="s">
        <v>157</v>
      </c>
    </row>
    <row r="20" spans="1:15" s="2" customFormat="1" ht="13.5" customHeight="1" x14ac:dyDescent="0.2">
      <c r="A20" s="52"/>
      <c r="B20" s="28">
        <f t="shared" si="0"/>
        <v>11</v>
      </c>
      <c r="C20" s="87" t="s">
        <v>47</v>
      </c>
      <c r="D20" s="87" t="s">
        <v>69</v>
      </c>
      <c r="E20" s="90" t="s">
        <v>91</v>
      </c>
      <c r="F20" s="90" t="s">
        <v>110</v>
      </c>
      <c r="G20" s="29"/>
      <c r="H20" s="29">
        <v>1</v>
      </c>
      <c r="I20" s="91" t="s">
        <v>128</v>
      </c>
      <c r="J20" s="93" t="s">
        <v>140</v>
      </c>
      <c r="K20" s="37">
        <v>5</v>
      </c>
      <c r="L20" s="37">
        <v>4877</v>
      </c>
      <c r="M20" s="76">
        <v>0.54</v>
      </c>
      <c r="N20" s="76">
        <v>2.7</v>
      </c>
      <c r="O20" s="97" t="s">
        <v>157</v>
      </c>
    </row>
    <row r="21" spans="1:15" s="2" customFormat="1" ht="13.5" customHeight="1" x14ac:dyDescent="0.2">
      <c r="A21" s="52"/>
      <c r="B21" s="30">
        <f t="shared" si="0"/>
        <v>12</v>
      </c>
      <c r="C21" s="89" t="s">
        <v>48</v>
      </c>
      <c r="D21" s="89" t="s">
        <v>69</v>
      </c>
      <c r="E21" s="88" t="s">
        <v>92</v>
      </c>
      <c r="F21" s="88" t="s">
        <v>110</v>
      </c>
      <c r="G21" s="31"/>
      <c r="H21" s="31">
        <v>6</v>
      </c>
      <c r="I21" s="92" t="s">
        <v>128</v>
      </c>
      <c r="J21" s="89" t="s">
        <v>172</v>
      </c>
      <c r="K21" s="38">
        <v>18</v>
      </c>
      <c r="L21" s="38">
        <v>0</v>
      </c>
      <c r="M21" s="77">
        <v>0.41099999999999998</v>
      </c>
      <c r="N21" s="77">
        <v>7.3979999999999997</v>
      </c>
      <c r="O21" s="98" t="s">
        <v>158</v>
      </c>
    </row>
    <row r="22" spans="1:15" s="2" customFormat="1" ht="13.5" customHeight="1" x14ac:dyDescent="0.2">
      <c r="A22" s="52"/>
      <c r="B22" s="28">
        <f t="shared" si="0"/>
        <v>13</v>
      </c>
      <c r="C22" s="87" t="s">
        <v>49</v>
      </c>
      <c r="D22" s="87" t="s">
        <v>70</v>
      </c>
      <c r="E22" s="90" t="s">
        <v>61</v>
      </c>
      <c r="F22" s="90" t="s">
        <v>108</v>
      </c>
      <c r="G22" s="29"/>
      <c r="H22" s="29">
        <v>1</v>
      </c>
      <c r="I22" s="91" t="s">
        <v>128</v>
      </c>
      <c r="J22" s="93" t="s">
        <v>141</v>
      </c>
      <c r="K22" s="37">
        <v>3</v>
      </c>
      <c r="L22" s="37">
        <v>0</v>
      </c>
      <c r="M22" s="76"/>
      <c r="N22" s="76"/>
      <c r="O22" s="97" t="s">
        <v>156</v>
      </c>
    </row>
    <row r="23" spans="1:15" s="2" customFormat="1" ht="13.5" customHeight="1" x14ac:dyDescent="0.2">
      <c r="A23" s="52"/>
      <c r="B23" s="30">
        <f t="shared" si="0"/>
        <v>14</v>
      </c>
      <c r="C23" s="89" t="s">
        <v>50</v>
      </c>
      <c r="D23" s="89" t="s">
        <v>70</v>
      </c>
      <c r="E23" s="88" t="s">
        <v>61</v>
      </c>
      <c r="F23" s="88" t="s">
        <v>108</v>
      </c>
      <c r="G23" s="31"/>
      <c r="H23" s="31">
        <v>1</v>
      </c>
      <c r="I23" s="92" t="s">
        <v>128</v>
      </c>
      <c r="J23" s="89" t="s">
        <v>142</v>
      </c>
      <c r="K23" s="38">
        <v>3</v>
      </c>
      <c r="L23" s="38">
        <v>0</v>
      </c>
      <c r="M23" s="77"/>
      <c r="N23" s="77"/>
      <c r="O23" s="98" t="s">
        <v>156</v>
      </c>
    </row>
    <row r="24" spans="1:15" s="2" customFormat="1" ht="13.5" customHeight="1" x14ac:dyDescent="0.2">
      <c r="A24" s="52"/>
      <c r="B24" s="28">
        <f t="shared" si="0"/>
        <v>15</v>
      </c>
      <c r="C24" s="87" t="s">
        <v>51</v>
      </c>
      <c r="D24" s="87" t="s">
        <v>70</v>
      </c>
      <c r="E24" s="90" t="s">
        <v>93</v>
      </c>
      <c r="F24" s="90" t="s">
        <v>113</v>
      </c>
      <c r="G24" s="29"/>
      <c r="H24" s="29">
        <v>1</v>
      </c>
      <c r="I24" s="91" t="s">
        <v>128</v>
      </c>
      <c r="J24" s="93" t="s">
        <v>170</v>
      </c>
      <c r="K24" s="37">
        <v>3</v>
      </c>
      <c r="L24" s="37">
        <v>0</v>
      </c>
      <c r="M24" s="76"/>
      <c r="N24" s="76"/>
      <c r="O24" s="97" t="s">
        <v>156</v>
      </c>
    </row>
    <row r="25" spans="1:15" s="2" customFormat="1" ht="13.5" customHeight="1" x14ac:dyDescent="0.2">
      <c r="A25" s="52"/>
      <c r="B25" s="30">
        <f t="shared" si="0"/>
        <v>16</v>
      </c>
      <c r="C25" s="89" t="s">
        <v>52</v>
      </c>
      <c r="D25" s="89" t="s">
        <v>71</v>
      </c>
      <c r="E25" s="88" t="s">
        <v>94</v>
      </c>
      <c r="F25" s="88" t="s">
        <v>114</v>
      </c>
      <c r="G25" s="31"/>
      <c r="H25" s="31">
        <v>2</v>
      </c>
      <c r="I25" s="92" t="s">
        <v>128</v>
      </c>
      <c r="J25" s="89" t="s">
        <v>143</v>
      </c>
      <c r="K25" s="38">
        <v>6</v>
      </c>
      <c r="L25" s="38">
        <v>1186</v>
      </c>
      <c r="M25" s="77">
        <v>0.68899999999999995</v>
      </c>
      <c r="N25" s="77">
        <v>4.1340000000000003</v>
      </c>
      <c r="O25" s="98" t="s">
        <v>157</v>
      </c>
    </row>
    <row r="26" spans="1:15" s="2" customFormat="1" ht="13.5" customHeight="1" x14ac:dyDescent="0.2">
      <c r="A26" s="52"/>
      <c r="B26" s="28">
        <f t="shared" si="0"/>
        <v>17</v>
      </c>
      <c r="C26" s="87" t="s">
        <v>53</v>
      </c>
      <c r="D26" s="87" t="s">
        <v>72</v>
      </c>
      <c r="E26" s="90" t="s">
        <v>95</v>
      </c>
      <c r="F26" s="90" t="s">
        <v>115</v>
      </c>
      <c r="G26" s="29"/>
      <c r="H26" s="29">
        <v>1</v>
      </c>
      <c r="I26" s="91" t="s">
        <v>128</v>
      </c>
      <c r="J26" s="93" t="s">
        <v>144</v>
      </c>
      <c r="K26" s="37">
        <v>3</v>
      </c>
      <c r="L26" s="37">
        <v>82</v>
      </c>
      <c r="M26" s="76">
        <v>2.2799999999999998</v>
      </c>
      <c r="N26" s="76">
        <v>6.84</v>
      </c>
      <c r="O26" s="97" t="s">
        <v>157</v>
      </c>
    </row>
    <row r="27" spans="1:15" s="2" customFormat="1" ht="13.5" customHeight="1" x14ac:dyDescent="0.2">
      <c r="A27" s="52"/>
      <c r="B27" s="30">
        <f t="shared" si="0"/>
        <v>18</v>
      </c>
      <c r="C27" s="89" t="s">
        <v>54</v>
      </c>
      <c r="D27" s="89" t="s">
        <v>73</v>
      </c>
      <c r="E27" s="88" t="s">
        <v>96</v>
      </c>
      <c r="F27" s="88" t="s">
        <v>110</v>
      </c>
      <c r="G27" s="31"/>
      <c r="H27" s="31">
        <v>2</v>
      </c>
      <c r="I27" s="92" t="s">
        <v>128</v>
      </c>
      <c r="J27" s="89" t="s">
        <v>171</v>
      </c>
      <c r="K27" s="38">
        <v>6</v>
      </c>
      <c r="L27" s="38">
        <v>0</v>
      </c>
      <c r="M27" s="77"/>
      <c r="N27" s="77"/>
      <c r="O27" s="98" t="s">
        <v>156</v>
      </c>
    </row>
    <row r="28" spans="1:15" s="2" customFormat="1" ht="13.5" customHeight="1" x14ac:dyDescent="0.2">
      <c r="A28" s="52"/>
      <c r="B28" s="28">
        <f t="shared" si="0"/>
        <v>19</v>
      </c>
      <c r="C28" s="87" t="s">
        <v>55</v>
      </c>
      <c r="D28" s="87" t="s">
        <v>74</v>
      </c>
      <c r="E28" s="90" t="s">
        <v>61</v>
      </c>
      <c r="F28" s="90" t="s">
        <v>116</v>
      </c>
      <c r="G28" s="29"/>
      <c r="H28" s="29">
        <v>1</v>
      </c>
      <c r="I28" s="91" t="s">
        <v>128</v>
      </c>
      <c r="J28" s="93" t="s">
        <v>145</v>
      </c>
      <c r="K28" s="37">
        <v>5</v>
      </c>
      <c r="L28" s="37">
        <v>3955</v>
      </c>
      <c r="M28" s="76">
        <v>0.57899999999999996</v>
      </c>
      <c r="N28" s="76">
        <v>2.895</v>
      </c>
      <c r="O28" s="97" t="s">
        <v>157</v>
      </c>
    </row>
    <row r="29" spans="1:15" s="2" customFormat="1" ht="13.5" customHeight="1" x14ac:dyDescent="0.2">
      <c r="A29" s="52"/>
      <c r="B29" s="30">
        <f t="shared" si="0"/>
        <v>20</v>
      </c>
      <c r="C29" s="89" t="s">
        <v>56</v>
      </c>
      <c r="D29" s="89" t="s">
        <v>75</v>
      </c>
      <c r="E29" s="88" t="s">
        <v>97</v>
      </c>
      <c r="F29" s="88" t="s">
        <v>110</v>
      </c>
      <c r="G29" s="31"/>
      <c r="H29" s="31">
        <v>4</v>
      </c>
      <c r="I29" s="92" t="s">
        <v>128</v>
      </c>
      <c r="J29" s="89" t="s">
        <v>146</v>
      </c>
      <c r="K29" s="38">
        <v>12</v>
      </c>
      <c r="L29" s="38">
        <v>131460</v>
      </c>
      <c r="M29" s="77">
        <v>6.3899999999999998E-2</v>
      </c>
      <c r="N29" s="77">
        <v>0.76680000000000004</v>
      </c>
      <c r="O29" s="98" t="s">
        <v>157</v>
      </c>
    </row>
    <row r="30" spans="1:15" s="2" customFormat="1" ht="13.5" customHeight="1" x14ac:dyDescent="0.2">
      <c r="A30" s="52"/>
      <c r="B30" s="28">
        <f t="shared" si="0"/>
        <v>21</v>
      </c>
      <c r="C30" s="87" t="s">
        <v>57</v>
      </c>
      <c r="D30" s="87" t="s">
        <v>76</v>
      </c>
      <c r="E30" s="90" t="s">
        <v>98</v>
      </c>
      <c r="F30" s="90" t="s">
        <v>117</v>
      </c>
      <c r="G30" s="29"/>
      <c r="H30" s="29">
        <v>1</v>
      </c>
      <c r="I30" s="91" t="s">
        <v>128</v>
      </c>
      <c r="J30" s="93" t="s">
        <v>147</v>
      </c>
      <c r="K30" s="37">
        <v>3</v>
      </c>
      <c r="L30" s="37">
        <v>62</v>
      </c>
      <c r="M30" s="76">
        <v>0.81499999999999995</v>
      </c>
      <c r="N30" s="76">
        <v>2.4449999999999998</v>
      </c>
      <c r="O30" s="97" t="s">
        <v>157</v>
      </c>
    </row>
    <row r="31" spans="1:15" s="2" customFormat="1" ht="13.5" customHeight="1" x14ac:dyDescent="0.2">
      <c r="A31" s="52"/>
      <c r="B31" s="30">
        <f t="shared" si="0"/>
        <v>22</v>
      </c>
      <c r="C31" s="89" t="s">
        <v>58</v>
      </c>
      <c r="D31" s="89" t="s">
        <v>77</v>
      </c>
      <c r="E31" s="88" t="s">
        <v>99</v>
      </c>
      <c r="F31" s="88" t="s">
        <v>118</v>
      </c>
      <c r="G31" s="31"/>
      <c r="H31" s="31">
        <v>1</v>
      </c>
      <c r="I31" s="92" t="s">
        <v>128</v>
      </c>
      <c r="J31" s="89" t="s">
        <v>148</v>
      </c>
      <c r="K31" s="38">
        <v>10</v>
      </c>
      <c r="L31" s="38">
        <v>47235</v>
      </c>
      <c r="M31" s="77">
        <v>0.49</v>
      </c>
      <c r="N31" s="77">
        <v>4.9000000000000004</v>
      </c>
      <c r="O31" s="98" t="s">
        <v>158</v>
      </c>
    </row>
    <row r="32" spans="1:15" s="2" customFormat="1" ht="13.5" customHeight="1" x14ac:dyDescent="0.2">
      <c r="A32" s="52"/>
      <c r="B32" s="28">
        <f t="shared" si="0"/>
        <v>23</v>
      </c>
      <c r="C32" s="87" t="s">
        <v>59</v>
      </c>
      <c r="D32" s="87" t="s">
        <v>78</v>
      </c>
      <c r="E32" s="90" t="s">
        <v>100</v>
      </c>
      <c r="F32" s="90" t="s">
        <v>111</v>
      </c>
      <c r="G32" s="29"/>
      <c r="H32" s="29">
        <v>1</v>
      </c>
      <c r="I32" s="91" t="s">
        <v>128</v>
      </c>
      <c r="J32" s="93" t="s">
        <v>149</v>
      </c>
      <c r="K32" s="37">
        <v>3</v>
      </c>
      <c r="L32" s="37">
        <v>67</v>
      </c>
      <c r="M32" s="76">
        <v>0.89200000000000002</v>
      </c>
      <c r="N32" s="76">
        <v>2.6760000000000002</v>
      </c>
      <c r="O32" s="97" t="s">
        <v>157</v>
      </c>
    </row>
    <row r="33" spans="1:15" s="2" customFormat="1" ht="13.5" customHeight="1" x14ac:dyDescent="0.2">
      <c r="A33" s="52"/>
      <c r="B33" s="30">
        <f t="shared" si="0"/>
        <v>24</v>
      </c>
      <c r="C33" s="89" t="s">
        <v>60</v>
      </c>
      <c r="D33" s="89" t="s">
        <v>79</v>
      </c>
      <c r="E33" s="88" t="s">
        <v>101</v>
      </c>
      <c r="F33" s="88" t="s">
        <v>119</v>
      </c>
      <c r="G33" s="31"/>
      <c r="H33" s="31">
        <v>1</v>
      </c>
      <c r="I33" s="92" t="s">
        <v>130</v>
      </c>
      <c r="J33" s="89" t="s">
        <v>150</v>
      </c>
      <c r="K33" s="38">
        <v>3</v>
      </c>
      <c r="L33" s="38">
        <v>105</v>
      </c>
      <c r="M33" s="77">
        <v>1.5</v>
      </c>
      <c r="N33" s="77">
        <v>4.5</v>
      </c>
      <c r="O33" s="98" t="s">
        <v>159</v>
      </c>
    </row>
    <row r="34" spans="1:15" s="2" customFormat="1" ht="13.5" customHeight="1" x14ac:dyDescent="0.2">
      <c r="A34" s="52"/>
      <c r="B34" s="28">
        <f t="shared" si="0"/>
        <v>25</v>
      </c>
      <c r="C34" s="87" t="s">
        <v>61</v>
      </c>
      <c r="D34" s="87" t="s">
        <v>61</v>
      </c>
      <c r="E34" s="90" t="s">
        <v>61</v>
      </c>
      <c r="F34" s="90" t="s">
        <v>113</v>
      </c>
      <c r="G34" s="29"/>
      <c r="H34" s="29">
        <v>2</v>
      </c>
      <c r="I34" s="91" t="s">
        <v>61</v>
      </c>
      <c r="J34" s="93" t="s">
        <v>61</v>
      </c>
      <c r="K34" s="37"/>
      <c r="L34" s="37"/>
      <c r="M34" s="76"/>
      <c r="N34" s="76"/>
      <c r="O34" s="97" t="s">
        <v>61</v>
      </c>
    </row>
    <row r="35" spans="1:15" s="2" customFormat="1" ht="13.5" customHeight="1" x14ac:dyDescent="0.2">
      <c r="A35" s="52"/>
      <c r="B35" s="30">
        <f t="shared" si="0"/>
        <v>26</v>
      </c>
      <c r="C35" s="89" t="s">
        <v>61</v>
      </c>
      <c r="D35" s="89" t="s">
        <v>61</v>
      </c>
      <c r="E35" s="88" t="s">
        <v>102</v>
      </c>
      <c r="F35" s="88" t="s">
        <v>120</v>
      </c>
      <c r="G35" s="31"/>
      <c r="H35" s="31">
        <v>1</v>
      </c>
      <c r="I35" s="92" t="s">
        <v>61</v>
      </c>
      <c r="J35" s="89" t="s">
        <v>61</v>
      </c>
      <c r="K35" s="38"/>
      <c r="L35" s="38"/>
      <c r="M35" s="77"/>
      <c r="N35" s="77"/>
      <c r="O35" s="98" t="s">
        <v>61</v>
      </c>
    </row>
    <row r="36" spans="1:15" s="2" customFormat="1" ht="13.5" customHeight="1" x14ac:dyDescent="0.2">
      <c r="A36" s="52"/>
      <c r="B36" s="28">
        <f t="shared" si="0"/>
        <v>27</v>
      </c>
      <c r="C36" s="87" t="s">
        <v>61</v>
      </c>
      <c r="D36" s="87" t="s">
        <v>61</v>
      </c>
      <c r="E36" s="90" t="s">
        <v>103</v>
      </c>
      <c r="F36" s="90" t="s">
        <v>121</v>
      </c>
      <c r="G36" s="29"/>
      <c r="H36" s="29">
        <v>1</v>
      </c>
      <c r="I36" s="91" t="s">
        <v>61</v>
      </c>
      <c r="J36" s="93" t="s">
        <v>61</v>
      </c>
      <c r="K36" s="37"/>
      <c r="L36" s="37"/>
      <c r="M36" s="76"/>
      <c r="N36" s="76"/>
      <c r="O36" s="97" t="s">
        <v>61</v>
      </c>
    </row>
    <row r="37" spans="1:15" s="2" customFormat="1" ht="13.5" customHeight="1" x14ac:dyDescent="0.2">
      <c r="A37" s="52"/>
      <c r="B37" s="30">
        <f t="shared" si="0"/>
        <v>28</v>
      </c>
      <c r="C37" s="89" t="s">
        <v>61</v>
      </c>
      <c r="D37" s="89" t="s">
        <v>61</v>
      </c>
      <c r="E37" s="88" t="s">
        <v>104</v>
      </c>
      <c r="F37" s="88" t="s">
        <v>122</v>
      </c>
      <c r="G37" s="31"/>
      <c r="H37" s="31">
        <v>2</v>
      </c>
      <c r="I37" s="92" t="s">
        <v>61</v>
      </c>
      <c r="J37" s="89" t="s">
        <v>61</v>
      </c>
      <c r="K37" s="38"/>
      <c r="L37" s="38"/>
      <c r="M37" s="77"/>
      <c r="N37" s="77"/>
      <c r="O37" s="98" t="s">
        <v>61</v>
      </c>
    </row>
    <row r="38" spans="1:15" s="2" customFormat="1" ht="13.5" customHeight="1" x14ac:dyDescent="0.2">
      <c r="A38" s="52"/>
      <c r="B38" s="28">
        <f t="shared" si="0"/>
        <v>29</v>
      </c>
      <c r="C38" s="87" t="s">
        <v>61</v>
      </c>
      <c r="D38" s="87" t="s">
        <v>61</v>
      </c>
      <c r="E38" s="90" t="s">
        <v>105</v>
      </c>
      <c r="F38" s="90" t="s">
        <v>123</v>
      </c>
      <c r="G38" s="29"/>
      <c r="H38" s="29">
        <v>1</v>
      </c>
      <c r="I38" s="91" t="s">
        <v>61</v>
      </c>
      <c r="J38" s="93" t="s">
        <v>61</v>
      </c>
      <c r="K38" s="37"/>
      <c r="L38" s="37"/>
      <c r="M38" s="76"/>
      <c r="N38" s="76"/>
      <c r="O38" s="97" t="s">
        <v>61</v>
      </c>
    </row>
    <row r="39" spans="1:15" s="2" customFormat="1" ht="13.5" customHeight="1" x14ac:dyDescent="0.2">
      <c r="A39" s="52"/>
      <c r="B39" s="30">
        <f t="shared" si="0"/>
        <v>30</v>
      </c>
      <c r="C39" s="89" t="s">
        <v>61</v>
      </c>
      <c r="D39" s="89" t="s">
        <v>61</v>
      </c>
      <c r="E39" s="88" t="s">
        <v>106</v>
      </c>
      <c r="F39" s="88" t="s">
        <v>124</v>
      </c>
      <c r="G39" s="31"/>
      <c r="H39" s="31">
        <v>9</v>
      </c>
      <c r="I39" s="92" t="s">
        <v>61</v>
      </c>
      <c r="J39" s="89" t="s">
        <v>61</v>
      </c>
      <c r="K39" s="38"/>
      <c r="L39" s="38"/>
      <c r="M39" s="77"/>
      <c r="N39" s="77"/>
      <c r="O39" s="98" t="s">
        <v>61</v>
      </c>
    </row>
    <row r="40" spans="1:15" x14ac:dyDescent="0.2">
      <c r="A40" s="52"/>
      <c r="B40" s="48"/>
      <c r="C40" s="47"/>
      <c r="D40" s="33"/>
      <c r="E40" s="32"/>
      <c r="F40" s="44"/>
      <c r="G40" s="36"/>
      <c r="H40" s="43">
        <f>SUM(H10:H39)</f>
        <v>61</v>
      </c>
      <c r="I40" s="70"/>
      <c r="J40" s="39"/>
      <c r="K40" s="43">
        <f>SUM(K10:K39)</f>
        <v>173</v>
      </c>
      <c r="L40" s="42"/>
      <c r="M40" s="42"/>
      <c r="N40" s="42">
        <f>SUM(N10:N39)</f>
        <v>47.597800000000007</v>
      </c>
      <c r="O40" s="63"/>
    </row>
    <row r="41" spans="1:15" ht="13.5" thickBot="1" x14ac:dyDescent="0.25">
      <c r="A41" s="52"/>
      <c r="B41" s="102" t="s">
        <v>20</v>
      </c>
      <c r="C41" s="102"/>
      <c r="D41" s="5"/>
      <c r="E41" s="7"/>
      <c r="F41" s="46" t="s">
        <v>21</v>
      </c>
      <c r="G41" s="4"/>
      <c r="H41" s="4"/>
      <c r="I41" s="71"/>
      <c r="J41" s="36"/>
      <c r="K41" s="36"/>
      <c r="L41" s="36"/>
      <c r="M41" s="36"/>
      <c r="N41" s="36"/>
      <c r="O41" s="62"/>
    </row>
    <row r="42" spans="1:15" ht="27" thickBot="1" x14ac:dyDescent="0.25">
      <c r="A42" s="52"/>
      <c r="B42" s="6"/>
      <c r="C42" s="6"/>
      <c r="D42" s="6"/>
      <c r="E42" s="8"/>
      <c r="F42" s="75" t="s">
        <v>26</v>
      </c>
      <c r="G42" s="5"/>
      <c r="H42" s="83" t="s">
        <v>34</v>
      </c>
      <c r="I42" s="75"/>
      <c r="J42" s="41" t="s">
        <v>23</v>
      </c>
      <c r="K42" s="36"/>
      <c r="L42" s="103">
        <f>N40</f>
        <v>47.597800000000007</v>
      </c>
      <c r="M42" s="104"/>
      <c r="N42" s="84" t="s">
        <v>35</v>
      </c>
      <c r="O42" s="62"/>
    </row>
    <row r="43" spans="1:15" x14ac:dyDescent="0.2">
      <c r="A43" s="52"/>
      <c r="B43" s="6"/>
      <c r="C43" s="6"/>
      <c r="D43" s="6"/>
      <c r="E43" s="8"/>
      <c r="F43" s="5"/>
      <c r="G43" s="5"/>
      <c r="H43" s="5"/>
      <c r="I43" s="72"/>
      <c r="J43" s="45" t="s">
        <v>25</v>
      </c>
      <c r="K43" s="6"/>
      <c r="L43" s="105">
        <f>L42/H42</f>
        <v>15.865933333333336</v>
      </c>
      <c r="M43" s="105"/>
      <c r="N43" s="85" t="s">
        <v>35</v>
      </c>
      <c r="O43" s="62"/>
    </row>
    <row r="44" spans="1:15" ht="13.5" thickBot="1" x14ac:dyDescent="0.25">
      <c r="A44" s="55"/>
      <c r="B44" s="27"/>
      <c r="C44" s="11"/>
      <c r="D44" s="11"/>
      <c r="E44" s="9"/>
      <c r="F44" s="10"/>
      <c r="G44" s="10"/>
      <c r="H44" s="10"/>
      <c r="I44" s="73"/>
      <c r="J44" s="10"/>
      <c r="K44" s="11"/>
      <c r="L44" s="56"/>
      <c r="M44" s="56"/>
      <c r="N44" s="56"/>
      <c r="O44" s="64"/>
    </row>
    <row r="46" spans="1:15" x14ac:dyDescent="0.2">
      <c r="C46" s="1"/>
      <c r="D46" s="1"/>
      <c r="E46" s="1"/>
    </row>
    <row r="47" spans="1:15" x14ac:dyDescent="0.2">
      <c r="C47" s="1"/>
      <c r="D47" s="1"/>
      <c r="E47" s="1"/>
    </row>
    <row r="48" spans="1:15" x14ac:dyDescent="0.2">
      <c r="C48" s="1"/>
      <c r="D48" s="1"/>
      <c r="E48" s="1"/>
    </row>
  </sheetData>
  <mergeCells count="3">
    <mergeCell ref="B41:C41"/>
    <mergeCell ref="L42:M42"/>
    <mergeCell ref="L43:M43"/>
  </mergeCells>
  <phoneticPr fontId="0" type="noConversion"/>
  <conditionalFormatting sqref="L10:L11">
    <cfRule type="cellIs" dxfId="57" priority="59" operator="lessThan">
      <formula>1</formula>
    </cfRule>
  </conditionalFormatting>
  <conditionalFormatting sqref="N10:N11">
    <cfRule type="containsBlanks" dxfId="56" priority="58">
      <formula>LEN(TRIM(N10))=0</formula>
    </cfRule>
  </conditionalFormatting>
  <conditionalFormatting sqref="L12">
    <cfRule type="cellIs" dxfId="55" priority="56" operator="lessThan">
      <formula>1</formula>
    </cfRule>
  </conditionalFormatting>
  <conditionalFormatting sqref="N12">
    <cfRule type="containsBlanks" dxfId="54" priority="55">
      <formula>LEN(TRIM(N12))=0</formula>
    </cfRule>
  </conditionalFormatting>
  <conditionalFormatting sqref="L13">
    <cfRule type="cellIs" dxfId="53" priority="54" operator="lessThan">
      <formula>1</formula>
    </cfRule>
  </conditionalFormatting>
  <conditionalFormatting sqref="N13">
    <cfRule type="containsBlanks" dxfId="52" priority="53">
      <formula>LEN(TRIM(N13))=0</formula>
    </cfRule>
  </conditionalFormatting>
  <conditionalFormatting sqref="L14">
    <cfRule type="cellIs" dxfId="51" priority="52" operator="lessThan">
      <formula>1</formula>
    </cfRule>
  </conditionalFormatting>
  <conditionalFormatting sqref="N14">
    <cfRule type="containsBlanks" dxfId="50" priority="51">
      <formula>LEN(TRIM(N14))=0</formula>
    </cfRule>
  </conditionalFormatting>
  <conditionalFormatting sqref="L15">
    <cfRule type="cellIs" dxfId="49" priority="50" operator="lessThan">
      <formula>1</formula>
    </cfRule>
  </conditionalFormatting>
  <conditionalFormatting sqref="N15">
    <cfRule type="containsBlanks" dxfId="48" priority="49">
      <formula>LEN(TRIM(N15))=0</formula>
    </cfRule>
  </conditionalFormatting>
  <conditionalFormatting sqref="L16">
    <cfRule type="cellIs" dxfId="47" priority="48" operator="lessThan">
      <formula>1</formula>
    </cfRule>
  </conditionalFormatting>
  <conditionalFormatting sqref="N16">
    <cfRule type="containsBlanks" dxfId="46" priority="47">
      <formula>LEN(TRIM(N16))=0</formula>
    </cfRule>
  </conditionalFormatting>
  <conditionalFormatting sqref="L17">
    <cfRule type="cellIs" dxfId="45" priority="46" operator="lessThan">
      <formula>1</formula>
    </cfRule>
  </conditionalFormatting>
  <conditionalFormatting sqref="N17">
    <cfRule type="containsBlanks" dxfId="44" priority="45">
      <formula>LEN(TRIM(N17))=0</formula>
    </cfRule>
  </conditionalFormatting>
  <conditionalFormatting sqref="L18">
    <cfRule type="cellIs" dxfId="43" priority="44" operator="lessThan">
      <formula>1</formula>
    </cfRule>
  </conditionalFormatting>
  <conditionalFormatting sqref="N18">
    <cfRule type="containsBlanks" dxfId="42" priority="43">
      <formula>LEN(TRIM(N18))=0</formula>
    </cfRule>
  </conditionalFormatting>
  <conditionalFormatting sqref="L19">
    <cfRule type="cellIs" dxfId="41" priority="42" operator="lessThan">
      <formula>1</formula>
    </cfRule>
  </conditionalFormatting>
  <conditionalFormatting sqref="N19">
    <cfRule type="containsBlanks" dxfId="40" priority="41">
      <formula>LEN(TRIM(N19))=0</formula>
    </cfRule>
  </conditionalFormatting>
  <conditionalFormatting sqref="L20">
    <cfRule type="cellIs" dxfId="39" priority="40" operator="lessThan">
      <formula>1</formula>
    </cfRule>
  </conditionalFormatting>
  <conditionalFormatting sqref="N20">
    <cfRule type="containsBlanks" dxfId="38" priority="39">
      <formula>LEN(TRIM(N20))=0</formula>
    </cfRule>
  </conditionalFormatting>
  <conditionalFormatting sqref="L21">
    <cfRule type="cellIs" dxfId="37" priority="38" operator="lessThan">
      <formula>1</formula>
    </cfRule>
  </conditionalFormatting>
  <conditionalFormatting sqref="N21">
    <cfRule type="containsBlanks" dxfId="36" priority="37">
      <formula>LEN(TRIM(N21))=0</formula>
    </cfRule>
  </conditionalFormatting>
  <conditionalFormatting sqref="L22">
    <cfRule type="cellIs" dxfId="35" priority="36" operator="lessThan">
      <formula>1</formula>
    </cfRule>
  </conditionalFormatting>
  <conditionalFormatting sqref="N22">
    <cfRule type="containsBlanks" dxfId="34" priority="35">
      <formula>LEN(TRIM(N22))=0</formula>
    </cfRule>
  </conditionalFormatting>
  <conditionalFormatting sqref="L23">
    <cfRule type="cellIs" dxfId="33" priority="34" operator="lessThan">
      <formula>1</formula>
    </cfRule>
  </conditionalFormatting>
  <conditionalFormatting sqref="N23">
    <cfRule type="containsBlanks" dxfId="32" priority="33">
      <formula>LEN(TRIM(N23))=0</formula>
    </cfRule>
  </conditionalFormatting>
  <conditionalFormatting sqref="L24">
    <cfRule type="cellIs" dxfId="31" priority="32" operator="lessThan">
      <formula>1</formula>
    </cfRule>
  </conditionalFormatting>
  <conditionalFormatting sqref="N24">
    <cfRule type="containsBlanks" dxfId="30" priority="31">
      <formula>LEN(TRIM(N24))=0</formula>
    </cfRule>
  </conditionalFormatting>
  <conditionalFormatting sqref="L25">
    <cfRule type="cellIs" dxfId="29" priority="30" operator="lessThan">
      <formula>1</formula>
    </cfRule>
  </conditionalFormatting>
  <conditionalFormatting sqref="N25">
    <cfRule type="containsBlanks" dxfId="28" priority="29">
      <formula>LEN(TRIM(N25))=0</formula>
    </cfRule>
  </conditionalFormatting>
  <conditionalFormatting sqref="L26">
    <cfRule type="cellIs" dxfId="27" priority="28" operator="lessThan">
      <formula>1</formula>
    </cfRule>
  </conditionalFormatting>
  <conditionalFormatting sqref="N26">
    <cfRule type="containsBlanks" dxfId="26" priority="27">
      <formula>LEN(TRIM(N26))=0</formula>
    </cfRule>
  </conditionalFormatting>
  <conditionalFormatting sqref="L27">
    <cfRule type="cellIs" dxfId="25" priority="26" operator="lessThan">
      <formula>1</formula>
    </cfRule>
  </conditionalFormatting>
  <conditionalFormatting sqref="N27">
    <cfRule type="containsBlanks" dxfId="24" priority="25">
      <formula>LEN(TRIM(N27))=0</formula>
    </cfRule>
  </conditionalFormatting>
  <conditionalFormatting sqref="L28">
    <cfRule type="cellIs" dxfId="23" priority="24" operator="lessThan">
      <formula>1</formula>
    </cfRule>
  </conditionalFormatting>
  <conditionalFormatting sqref="N28">
    <cfRule type="containsBlanks" dxfId="22" priority="23">
      <formula>LEN(TRIM(N28))=0</formula>
    </cfRule>
  </conditionalFormatting>
  <conditionalFormatting sqref="L29">
    <cfRule type="cellIs" dxfId="21" priority="22" operator="lessThan">
      <formula>1</formula>
    </cfRule>
  </conditionalFormatting>
  <conditionalFormatting sqref="N29">
    <cfRule type="containsBlanks" dxfId="20" priority="21">
      <formula>LEN(TRIM(N29))=0</formula>
    </cfRule>
  </conditionalFormatting>
  <conditionalFormatting sqref="L30">
    <cfRule type="cellIs" dxfId="19" priority="20" operator="lessThan">
      <formula>1</formula>
    </cfRule>
  </conditionalFormatting>
  <conditionalFormatting sqref="N30">
    <cfRule type="containsBlanks" dxfId="18" priority="19">
      <formula>LEN(TRIM(N30))=0</formula>
    </cfRule>
  </conditionalFormatting>
  <conditionalFormatting sqref="L31">
    <cfRule type="cellIs" dxfId="17" priority="18" operator="lessThan">
      <formula>1</formula>
    </cfRule>
  </conditionalFormatting>
  <conditionalFormatting sqref="N31">
    <cfRule type="containsBlanks" dxfId="16" priority="17">
      <formula>LEN(TRIM(N31))=0</formula>
    </cfRule>
  </conditionalFormatting>
  <conditionalFormatting sqref="L32">
    <cfRule type="cellIs" dxfId="15" priority="16" operator="lessThan">
      <formula>1</formula>
    </cfRule>
  </conditionalFormatting>
  <conditionalFormatting sqref="N32">
    <cfRule type="containsBlanks" dxfId="14" priority="15">
      <formula>LEN(TRIM(N32))=0</formula>
    </cfRule>
  </conditionalFormatting>
  <conditionalFormatting sqref="L33">
    <cfRule type="cellIs" dxfId="13" priority="14" operator="lessThan">
      <formula>1</formula>
    </cfRule>
  </conditionalFormatting>
  <conditionalFormatting sqref="N33">
    <cfRule type="containsBlanks" dxfId="12" priority="13">
      <formula>LEN(TRIM(N33))=0</formula>
    </cfRule>
  </conditionalFormatting>
  <conditionalFormatting sqref="L34">
    <cfRule type="cellIs" dxfId="11" priority="12" operator="lessThan">
      <formula>1</formula>
    </cfRule>
  </conditionalFormatting>
  <conditionalFormatting sqref="N34">
    <cfRule type="containsBlanks" dxfId="10" priority="11">
      <formula>LEN(TRIM(N34))=0</formula>
    </cfRule>
  </conditionalFormatting>
  <conditionalFormatting sqref="L35">
    <cfRule type="cellIs" dxfId="9" priority="10" operator="lessThan">
      <formula>1</formula>
    </cfRule>
  </conditionalFormatting>
  <conditionalFormatting sqref="N35">
    <cfRule type="containsBlanks" dxfId="8" priority="9">
      <formula>LEN(TRIM(N35))=0</formula>
    </cfRule>
  </conditionalFormatting>
  <conditionalFormatting sqref="L36">
    <cfRule type="cellIs" dxfId="7" priority="8" operator="lessThan">
      <formula>1</formula>
    </cfRule>
  </conditionalFormatting>
  <conditionalFormatting sqref="N36">
    <cfRule type="containsBlanks" dxfId="6" priority="7">
      <formula>LEN(TRIM(N36))=0</formula>
    </cfRule>
  </conditionalFormatting>
  <conditionalFormatting sqref="L37">
    <cfRule type="cellIs" dxfId="5" priority="6" operator="lessThan">
      <formula>1</formula>
    </cfRule>
  </conditionalFormatting>
  <conditionalFormatting sqref="N37">
    <cfRule type="containsBlanks" dxfId="4" priority="5">
      <formula>LEN(TRIM(N37))=0</formula>
    </cfRule>
  </conditionalFormatting>
  <conditionalFormatting sqref="L38">
    <cfRule type="cellIs" dxfId="3" priority="4" operator="lessThan">
      <formula>1</formula>
    </cfRule>
  </conditionalFormatting>
  <conditionalFormatting sqref="N38">
    <cfRule type="containsBlanks" dxfId="2" priority="3">
      <formula>LEN(TRIM(N38))=0</formula>
    </cfRule>
  </conditionalFormatting>
  <conditionalFormatting sqref="L39">
    <cfRule type="cellIs" dxfId="1" priority="2" operator="lessThan">
      <formula>1</formula>
    </cfRule>
  </conditionalFormatting>
  <conditionalFormatting sqref="N39">
    <cfRule type="containsBlanks" dxfId="0" priority="1">
      <formula>LEN(TRIM(N39))=0</formula>
    </cfRule>
  </conditionalFormatting>
  <hyperlinks>
    <hyperlink ref="K7" r:id="rId1"/>
    <hyperlink ref="C10" r:id="rId2" tooltip="Manufacturer" display="'CRCW06030000Z0EA"/>
    <hyperlink ref="C11" r:id="rId3" tooltip="Manufacturer" display="'CRCW0603120RFKEA"/>
    <hyperlink ref="C12" r:id="rId4" tooltip="Manufacturer" display="'CRCW0603210KFKEA"/>
    <hyperlink ref="C13" r:id="rId5" tooltip="Manufacturer" display="'TPS62125DSGR"/>
    <hyperlink ref="C14" r:id="rId6" tooltip="Manufacturer" display="'CPF0603F10KC1"/>
    <hyperlink ref="C15" r:id="rId7" tooltip="Manufacturer" display="'CRGH0603F1K0"/>
    <hyperlink ref="C16" r:id="rId8" tooltip="Manufacturer" display="'C1608X5R1E105K080AC"/>
    <hyperlink ref="C17" r:id="rId9" tooltip="Manufacturer" display="'VLF302515MT-150M"/>
    <hyperlink ref="C18" r:id="rId10" tooltip="Manufacturer" display="'Supplier disabled"/>
    <hyperlink ref="C19" r:id="rId11" tooltip="Manufacturer" display="'ERJ-3EKF5763V"/>
    <hyperlink ref="C20" r:id="rId12" tooltip="Manufacturer" display="'ZRB18AR60J226ME01L"/>
    <hyperlink ref="C21" r:id="rId13" tooltip="Manufacturer" display="'ZRB18AR61E106ME01L"/>
    <hyperlink ref="C22" r:id="rId14" tooltip="Manufacturer" display="'MCHVR03FTFX1104"/>
    <hyperlink ref="C23" r:id="rId15" tooltip="Manufacturer" display="'MCHVR03FTFX1804"/>
    <hyperlink ref="C24" r:id="rId16" tooltip="Manufacturer" display="'MC0402B101K500CT"/>
    <hyperlink ref="C25" r:id="rId17" tooltip="Manufacturer" display="'44620-0001"/>
    <hyperlink ref="C26" r:id="rId18" tooltip="Manufacturer" display="'MCP25625-E/ML"/>
    <hyperlink ref="C27" r:id="rId19" tooltip="Manufacturer" display="'06035C100KAT2A"/>
    <hyperlink ref="C28" r:id="rId20" tooltip="Manufacturer" display="'KPG1-1608VGC-TT-5MAV"/>
    <hyperlink ref="C29" r:id="rId21" tooltip="Manufacturer" display="'C0603C104K4RAC7081"/>
    <hyperlink ref="C30" r:id="rId22" tooltip="Manufacturer" display="'LFXTAL059585"/>
    <hyperlink ref="C31" r:id="rId23" tooltip="Manufacturer" display="'U.FL-R-SMT-1(10)"/>
    <hyperlink ref="C32" r:id="rId24" tooltip="Manufacturer" display="'LPS3314-103MRB"/>
    <hyperlink ref="C33" r:id="rId25" tooltip="Manufacturer" display="'1862"/>
    <hyperlink ref="C34" tooltip="Manufacturer" display="'"/>
    <hyperlink ref="C35" tooltip="Manufacturer" display="'"/>
    <hyperlink ref="C36" tooltip="Manufacturer" display="'"/>
    <hyperlink ref="C37" tooltip="Manufacturer" display="'"/>
    <hyperlink ref="C38" tooltip="Manufacturer" display="'"/>
    <hyperlink ref="C39" tooltip="Manufacturer" display="'"/>
    <hyperlink ref="D10" r:id="rId26" tooltip="Component" display="'Vishay"/>
    <hyperlink ref="D11" r:id="rId27" tooltip="Component" display="'Vishay"/>
    <hyperlink ref="D12" r:id="rId28" tooltip="Component" display="'Vishay"/>
    <hyperlink ref="D13" r:id="rId29" tooltip="Component" display="'Texas Instruments"/>
    <hyperlink ref="D14" r:id="rId30" tooltip="Component" display="'TE Connectivity Neohm"/>
    <hyperlink ref="D15" r:id="rId31" tooltip="Component" display="'TE Connectivity"/>
    <hyperlink ref="D16" r:id="rId32" tooltip="Component" display="'TDK"/>
    <hyperlink ref="D17" r:id="rId33" tooltip="Component" display="'TDK"/>
    <hyperlink ref="D18" r:id="rId34" tooltip="Component" display="'Supplier disabled"/>
    <hyperlink ref="D19" r:id="rId35" tooltip="Component" display="'Panasonic"/>
    <hyperlink ref="D20" r:id="rId36" tooltip="Component" display="'Murata"/>
    <hyperlink ref="D21" r:id="rId37" tooltip="Component" display="'Murata"/>
    <hyperlink ref="D22" r:id="rId38" tooltip="Component" display="'Multicomp"/>
    <hyperlink ref="D23" r:id="rId39" tooltip="Component" display="'Multicomp"/>
    <hyperlink ref="D24" r:id="rId40" tooltip="Component" display="'Multicomp"/>
    <hyperlink ref="D25" r:id="rId41" tooltip="Component" display="'Molex"/>
    <hyperlink ref="D26" r:id="rId42" tooltip="Component" display="'Microchip"/>
    <hyperlink ref="D27" r:id="rId43" tooltip="Component" display="'Kyocera AVX"/>
    <hyperlink ref="D28" r:id="rId44" tooltip="Component" display="'Kingbright"/>
    <hyperlink ref="D29" r:id="rId45" tooltip="Component" display="'KEMET"/>
    <hyperlink ref="D30" r:id="rId46" tooltip="Component" display="'IQD"/>
    <hyperlink ref="D31" r:id="rId47" tooltip="Component" display="'Hirose"/>
    <hyperlink ref="D32" r:id="rId48" tooltip="Component" display="'Coilcraft"/>
    <hyperlink ref="D33" r:id="rId49" tooltip="Component" display="'Adafruit Industries"/>
    <hyperlink ref="D34" tooltip="Component" display="'"/>
    <hyperlink ref="D35" tooltip="Component" display="'"/>
    <hyperlink ref="D36" tooltip="Component" display="'"/>
    <hyperlink ref="D37" tooltip="Component" display="'"/>
    <hyperlink ref="D38" tooltip="Component" display="'"/>
    <hyperlink ref="D39" tooltip="Component" display="'"/>
    <hyperlink ref="J10" r:id="rId50" tooltip="Supplier" display="'2122112"/>
    <hyperlink ref="J12" r:id="rId51" tooltip="Supplier" display="'2138527"/>
    <hyperlink ref="J13" r:id="rId52" tooltip="Supplier" display="'2769414RL"/>
    <hyperlink ref="J14" r:id="rId53" tooltip="Supplier" display="'1527581RL"/>
    <hyperlink ref="J15" r:id="rId54" tooltip="Supplier" display="'2332003"/>
    <hyperlink ref="J16" r:id="rId55" tooltip="Supplier" display="'2346891"/>
    <hyperlink ref="J17" r:id="rId56" tooltip="Supplier" display="'2455319"/>
    <hyperlink ref="J18" r:id="rId57" tooltip="Supplier" display="'2845727"/>
    <hyperlink ref="J19" r:id="rId58" tooltip="Supplier" display="'2303298"/>
    <hyperlink ref="J20" r:id="rId59" tooltip="Supplier" display="'2469395"/>
    <hyperlink ref="J21" r:id="rId60" tooltip="Supplier" display="'2469398"/>
    <hyperlink ref="J22" r:id="rId61" tooltip="Supplier" display="'2823300"/>
    <hyperlink ref="J23" r:id="rId62" tooltip="Supplier" display="'2825653"/>
    <hyperlink ref="J24" r:id="rId63" tooltip="Supplier" display="'1758968"/>
    <hyperlink ref="J25" r:id="rId64" tooltip="Supplier" display="'2782009"/>
    <hyperlink ref="J26" r:id="rId65" tooltip="Supplier" display="'2448754"/>
    <hyperlink ref="J27" r:id="rId66" tooltip="Supplier" display="'2665201"/>
    <hyperlink ref="J28" r:id="rId67" tooltip="Supplier" display="'2671383"/>
    <hyperlink ref="J29" r:id="rId68" tooltip="Supplier" display="'2522597"/>
    <hyperlink ref="J30" r:id="rId69" tooltip="Supplier" display="'2627212"/>
    <hyperlink ref="J31" r:id="rId70" tooltip="Supplier" display="'1688077"/>
    <hyperlink ref="J32" r:id="rId71" tooltip="Supplier" display="'2408046"/>
    <hyperlink ref="J33" r:id="rId72" tooltip="Supplier" display="'485-1862"/>
    <hyperlink ref="J34" tooltip="Supplier" display="'"/>
    <hyperlink ref="J35" tooltip="Supplier" display="'"/>
    <hyperlink ref="J36" tooltip="Supplier" display="'"/>
    <hyperlink ref="J37" tooltip="Supplier" display="'"/>
    <hyperlink ref="J38" tooltip="Supplier" display="'"/>
    <hyperlink ref="J39" tooltip="Supplier" display="'"/>
    <hyperlink ref="J11" r:id="rId73" tooltip="Supplier" display="'1652832RL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74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160</v>
      </c>
    </row>
    <row r="2" spans="1:2" x14ac:dyDescent="0.2">
      <c r="A2" s="25" t="s">
        <v>1</v>
      </c>
      <c r="B2" s="100" t="s">
        <v>29</v>
      </c>
    </row>
    <row r="3" spans="1:2" x14ac:dyDescent="0.2">
      <c r="A3" s="26" t="s">
        <v>2</v>
      </c>
      <c r="B3" s="101" t="s">
        <v>30</v>
      </c>
    </row>
    <row r="4" spans="1:2" x14ac:dyDescent="0.2">
      <c r="A4" s="25" t="s">
        <v>3</v>
      </c>
      <c r="B4" s="100" t="s">
        <v>29</v>
      </c>
    </row>
    <row r="5" spans="1:2" x14ac:dyDescent="0.2">
      <c r="A5" s="26" t="s">
        <v>4</v>
      </c>
      <c r="B5" s="101" t="s">
        <v>160</v>
      </c>
    </row>
    <row r="6" spans="1:2" x14ac:dyDescent="0.2">
      <c r="A6" s="25" t="s">
        <v>5</v>
      </c>
      <c r="B6" s="100" t="s">
        <v>161</v>
      </c>
    </row>
    <row r="7" spans="1:2" x14ac:dyDescent="0.2">
      <c r="A7" s="26" t="s">
        <v>6</v>
      </c>
      <c r="B7" s="101" t="s">
        <v>162</v>
      </c>
    </row>
    <row r="8" spans="1:2" x14ac:dyDescent="0.2">
      <c r="A8" s="25" t="s">
        <v>7</v>
      </c>
      <c r="B8" s="100" t="s">
        <v>32</v>
      </c>
    </row>
    <row r="9" spans="1:2" x14ac:dyDescent="0.2">
      <c r="A9" s="26" t="s">
        <v>8</v>
      </c>
      <c r="B9" s="101" t="s">
        <v>31</v>
      </c>
    </row>
    <row r="10" spans="1:2" x14ac:dyDescent="0.2">
      <c r="A10" s="25" t="s">
        <v>9</v>
      </c>
      <c r="B10" s="100" t="s">
        <v>163</v>
      </c>
    </row>
    <row r="11" spans="1:2" x14ac:dyDescent="0.2">
      <c r="A11" s="26" t="s">
        <v>10</v>
      </c>
      <c r="B11" s="101" t="s">
        <v>164</v>
      </c>
    </row>
    <row r="12" spans="1:2" x14ac:dyDescent="0.2">
      <c r="A12" s="25" t="s">
        <v>11</v>
      </c>
      <c r="B12" s="100" t="s">
        <v>165</v>
      </c>
    </row>
    <row r="13" spans="1:2" x14ac:dyDescent="0.2">
      <c r="A13" s="26" t="s">
        <v>12</v>
      </c>
      <c r="B13" s="101" t="s">
        <v>166</v>
      </c>
    </row>
    <row r="14" spans="1:2" x14ac:dyDescent="0.2">
      <c r="A14" s="25" t="s">
        <v>13</v>
      </c>
      <c r="B14" s="100" t="s">
        <v>167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2018-08-20T11:34:28Z</dcterms:modified>
</cp:coreProperties>
</file>