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752" yWindow="1320" windowWidth="18996" windowHeight="117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57" i="3" l="1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58" i="3" l="1"/>
  <c r="L60" i="3" s="1"/>
  <c r="L61" i="3" s="1"/>
  <c r="H58" i="3"/>
  <c r="K58" i="3"/>
  <c r="D8" i="3"/>
  <c r="E8" i="3"/>
  <c r="B10" i="3"/>
  <c r="B11" i="3"/>
</calcChain>
</file>

<file path=xl/sharedStrings.xml><?xml version="1.0" encoding="utf-8"?>
<sst xmlns="http://schemas.openxmlformats.org/spreadsheetml/2006/main" count="450" uniqueCount="264">
  <si>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</si>
  <si>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</si>
  <si>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</si>
  <si>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</si>
  <si>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</si>
  <si>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</si>
  <si>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</si>
  <si>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</si>
  <si>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</si>
  <si>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</si>
  <si>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</si>
  <si>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</si>
  <si>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</si>
  <si>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</si>
  <si>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</si>
  <si>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</si>
  <si>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</si>
  <si>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</si>
  <si>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</si>
  <si>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</si>
  <si>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</si>
  <si>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</si>
  <si>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</si>
  <si>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</si>
  <si>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</si>
  <si>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</si>
  <si>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</si>
  <si>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www.koruza.net</t>
  </si>
  <si>
    <t>Koruza</t>
  </si>
  <si>
    <t>koruza-compute-module-board.PrjPcb</t>
  </si>
  <si>
    <t>None</t>
  </si>
  <si>
    <t>05/13/2017</t>
  </si>
  <si>
    <t>10:14:47 AM</t>
  </si>
  <si>
    <t>&lt;Parameter ProjectTitle not found&gt;</t>
  </si>
  <si>
    <t>25</t>
  </si>
  <si>
    <t>Manufacturer Part Number 1</t>
  </si>
  <si>
    <t>ITX2409SA</t>
  </si>
  <si>
    <t>450302014072</t>
  </si>
  <si>
    <t>74479773210</t>
  </si>
  <si>
    <t>CRCW06031K80FKEA</t>
  </si>
  <si>
    <t>CRCW060349R9FKEA</t>
  </si>
  <si>
    <t>RCA060310R0FKEA</t>
  </si>
  <si>
    <t>REG1117</t>
  </si>
  <si>
    <t>1-1734248-5</t>
  </si>
  <si>
    <t>2007194-1</t>
  </si>
  <si>
    <t>CGA4J1X5R1C106K125AC</t>
  </si>
  <si>
    <t>QPC02SXGN-RC</t>
  </si>
  <si>
    <t>RPI COMPUTE MODULE</t>
  </si>
  <si>
    <t>SPM15-050-Q12P-C</t>
  </si>
  <si>
    <t>LQH3NPN100MG0L</t>
  </si>
  <si>
    <t>BLM18EG221SN1D</t>
  </si>
  <si>
    <t>GRM1885C1H200JA01D</t>
  </si>
  <si>
    <t>GRM1885C1H330JA01D</t>
  </si>
  <si>
    <t>GRM188R61C105KA12D</t>
  </si>
  <si>
    <t>GRM188R61C106MA73D</t>
  </si>
  <si>
    <t>GRM188R71C104KA01J</t>
  </si>
  <si>
    <t>GRM21BR61A476ME15L</t>
  </si>
  <si>
    <t>GRM21BR71C105KA01L</t>
  </si>
  <si>
    <t>GRM31CR61H106KA12L</t>
  </si>
  <si>
    <t>MC0063W0603112K</t>
  </si>
  <si>
    <t>MC0063W0603112K4</t>
  </si>
  <si>
    <t>MC0063W060311M</t>
  </si>
  <si>
    <t>MCMR06X102 JTL</t>
  </si>
  <si>
    <t>MCMR06X103 JTL</t>
  </si>
  <si>
    <t>MCMR06X104 JTL</t>
  </si>
  <si>
    <t>MCMR06X4702FTL</t>
  </si>
  <si>
    <t>MCMR06X471 JTL</t>
  </si>
  <si>
    <t>MCMR12X000 PTL</t>
  </si>
  <si>
    <t>LAN9512-JZX</t>
  </si>
  <si>
    <t>C1206C221KGRACTU</t>
  </si>
  <si>
    <t>FSUSB42MUX</t>
  </si>
  <si>
    <t>DMG1012T-7</t>
  </si>
  <si>
    <t>PAM2306AYPKE</t>
  </si>
  <si>
    <t>HSMS-C190</t>
  </si>
  <si>
    <t>CR0603-J/-000ELF</t>
  </si>
  <si>
    <t>BME280</t>
  </si>
  <si>
    <t>0826-1L1T-57-F</t>
  </si>
  <si>
    <t>10104110-0001LF</t>
  </si>
  <si>
    <t>73725-0110BLF</t>
  </si>
  <si>
    <t>188275-6</t>
  </si>
  <si>
    <t>1473005-4</t>
  </si>
  <si>
    <t>1655</t>
  </si>
  <si>
    <t>ABM8-25.000MHZ-B2-T</t>
  </si>
  <si>
    <t>Manufacturer 1</t>
  </si>
  <si>
    <t>XP POWER</t>
  </si>
  <si>
    <t>WURTH ELEKTRONIK</t>
  </si>
  <si>
    <t>VISHAY</t>
  </si>
  <si>
    <t>TEXAS INSTRUMENTS</t>
  </si>
  <si>
    <t>TE Connectivity / AMP</t>
  </si>
  <si>
    <t>TE CONNECTIVITY</t>
  </si>
  <si>
    <t>TDK</t>
  </si>
  <si>
    <t>Sullins Connector Solutions</t>
  </si>
  <si>
    <t>RASPBERRY-PI</t>
  </si>
  <si>
    <t>MURATA POWER SOLUTIONS</t>
  </si>
  <si>
    <t>Murata Electronics</t>
  </si>
  <si>
    <t>MURATA</t>
  </si>
  <si>
    <t>MULTICOMP</t>
  </si>
  <si>
    <t>MICROCHIP</t>
  </si>
  <si>
    <t>KEMET</t>
  </si>
  <si>
    <t>FAIRCHILD SEMICONDUCTOR</t>
  </si>
  <si>
    <t>Diodes Incorporated</t>
  </si>
  <si>
    <t>BROADCOM LIMITED</t>
  </si>
  <si>
    <t>BOURNS</t>
  </si>
  <si>
    <t>Bosch Sensortec</t>
  </si>
  <si>
    <t>Bel Fuse</t>
  </si>
  <si>
    <t>AMPHENOL FCI</t>
  </si>
  <si>
    <t>AMP - TE CONNECTIVITY</t>
  </si>
  <si>
    <t>Adafruit Industries LLC</t>
  </si>
  <si>
    <t>ABRACON</t>
  </si>
  <si>
    <t>Description</t>
  </si>
  <si>
    <t>Isolated Board Mount DC/DC Converter, 2:1 Input, Fixed, 1 Output, 18 V, 36 V, 6 W, 9 V</t>
  </si>
  <si>
    <t>WURTH ELEKTRONIK - 450302014072 - SWITCH, SLIDE, MINI, ON-ON, RIGHT ANGLE</t>
  </si>
  <si>
    <t>WURTH ELEKTRONIK - 74479773210 - INDUCTOR, MULTILAYER, 1UH, SMD</t>
  </si>
  <si>
    <t>VISHAY - CRCW06031K80FKEA - RES, THICK FILM, 1K8, 1%, 0.1W, 0603</t>
  </si>
  <si>
    <t>VISHAY - CRCW060349R9FKEA - RES, THICK FILM, 49R9, 1%, 0.1W, 0603</t>
  </si>
  <si>
    <t>VISHAY - RCA060310R0FKEA - RES, AUTO, THICK FILM, 10R, 1%, 0603</t>
  </si>
  <si>
    <t>TEXAS INSTRUMENTS - REG1117 - V REG LDO ADJ +1.5/13.7V, SMD, 1117</t>
  </si>
  <si>
    <t>Raspberry Pi camera connector</t>
  </si>
  <si>
    <t>TE CONNECTIVITY - 2007194-1 - CAGE, 1X1, SFP+, PCI APPLICATIONS</t>
  </si>
  <si>
    <t>TDK - CGA4J1X5R1C106K125AC - CAP, MLCC, X5R, 10UF, 16V, 0805</t>
  </si>
  <si>
    <t>CONN JUMPER SHORTING .100" GOLD</t>
  </si>
  <si>
    <t>RASPBERRY-PI - RPI COMPUTE MODULE - COMPUTE MODULE, RASPBERRY PI DEV BOARD</t>
  </si>
  <si>
    <t>Isolated Board Mount DC/DC Converter, Medical, Fixed, 1 Output, 9 V, 36 V, 15 W, 5 V</t>
  </si>
  <si>
    <t>Fixed Inductors 1212 10uH 20%</t>
  </si>
  <si>
    <t>MURATA - BLM18EG221SN1D - FERRITE BEAD, 0.05OHM, 2A, 0603</t>
  </si>
  <si>
    <t>MURATA - GRM1885C1H200JA01D - CAPACITOR, MLCC, C0G, 20PF, 50V, 0603</t>
  </si>
  <si>
    <t>MURATA - GRM1885C1H330JA01D - CAP, MLCC, C0G/NP0, 33PF, 50V, 0603</t>
  </si>
  <si>
    <t>MURATA - GRM188R61C105KA12D - CAP, MLCC, X5R, 1UF, 16V, 0603</t>
  </si>
  <si>
    <t>MURATA - GRM188R61C106MA73D - CAP, MLCC, X5R, 10UF, 16V, 0603</t>
  </si>
  <si>
    <t>MURATA - GRM188R71C104KA01J - CAP, MLCC, X7R, 0.1UF, 16V, 0603</t>
  </si>
  <si>
    <t>MURATA - GRM21BR61A476ME15L - CAP, MLCC, X5R, 47UF, 10V, 0805</t>
  </si>
  <si>
    <t>MURATA - GRM21BR71C105KA01L - CAP, MLCC, X7R, 1UF, 16V, 0805</t>
  </si>
  <si>
    <t>MURATA - GRM31CR61H106KA12L - CAP, MLCC, X5R, 10UF, 50V, 1206</t>
  </si>
  <si>
    <t>MULTICOMP - MC0063W0603112K - RES, THICK FILM, 12K, 1%, 0.063W, 0603</t>
  </si>
  <si>
    <t>MULTICOMP - MC0063W0603112K4 - RES, THICK FILM, 12K4, 1%, 0.063W, 0603</t>
  </si>
  <si>
    <t>MULTICOMP - MC0063W060311M - RES, THICK FILM, 1M, 1%, 0.063W, 0603</t>
  </si>
  <si>
    <t>MULTICOMP - MCMR06X102 JTL - RES, CERAMIC, 1K, 5%, 0.1W, 0603</t>
  </si>
  <si>
    <t>MULTICOMP - MCMR06X103 JTL - RES, CERAMIC, 10K, 5%, 0.1W, 0603</t>
  </si>
  <si>
    <t>MULTICOMP - MCMR06X104 JTL - RES, CERAMIC, 100K, 5%, 0.1W, 0603</t>
  </si>
  <si>
    <t>MULTICOMP - MCMR06X4702FTL - RES, CERAMIC, 47K, 1%, 0.1W, 0603</t>
  </si>
  <si>
    <t>MULTICOMP - MCMR06X471 JTL - RES, CERAMIC, 470R, 5%, 0.1W, 0603</t>
  </si>
  <si>
    <t>MULTICOMP - MCMR12X000 PTL - RES, CERAMIC, 0R, 0.05OHM, 0.25W, 1206</t>
  </si>
  <si>
    <t>USB 2.0 Hub and 10/100  Ethernet Controller</t>
  </si>
  <si>
    <t>KEMET - C1206C221KGRACTU - CAP, MLCC, X7R, 220PF, 2KV, 1206</t>
  </si>
  <si>
    <t>FAIRCHILD SEMICONDUCTOR - FSUSB42MUX - USB SWITCH, DUAL, DPDT, MSOP-10</t>
  </si>
  <si>
    <t>MOSFET MOSFET N-CHANNEL SOT-523</t>
  </si>
  <si>
    <t>Voltage Regulators - Switching Regulators Dual PWM Step-Down 40uA 1A 1.5MHz</t>
  </si>
  <si>
    <t>BROADCOM LIMITED - HSMS-C190 - LED, RED, 10MCD, 626NM</t>
  </si>
  <si>
    <t/>
  </si>
  <si>
    <t>BOURNS - CR0603-J/-000ELF - RES, THICK FILM, 0R, 5%, 0.1W, 0603</t>
  </si>
  <si>
    <t>Board Mount Humidity Sensors</t>
  </si>
  <si>
    <t>1 Port RJ45 Magjack Connector Through Hole 10/100 Base-T, AutoMDIX, Power over Ethernet (PoE)</t>
  </si>
  <si>
    <t>AMPHENOL FCI - 10104110-0001LF - MICRO USB, 2.0 TYPE B, RECEPTACLE, SMT</t>
  </si>
  <si>
    <t>AMPHENOL FCI - 73725-0110BLF - USB, 2.0 TYPE A, RECEPTACLE, TH</t>
  </si>
  <si>
    <t>AMP - TE CONNECTIVITY - 188275-6 - CONNECTOR, RCPT, 6POS, 2ROW, 1.27MM</t>
  </si>
  <si>
    <t>DDR2 SODIMM connector for Raspberry Pi compute module 1/3/3-Lite</t>
  </si>
  <si>
    <t>LED RGB WS2812 OR SK6812 1=10</t>
  </si>
  <si>
    <t>ABRACON - ABM8-25.000MHZ-B2-T - CRYSTAL, 25M, 18PF CL, 3.2X2.5MM SMT</t>
  </si>
  <si>
    <t>Footprint</t>
  </si>
  <si>
    <t>DCDC_M1</t>
  </si>
  <si>
    <t>SW ANGLE 3PIN</t>
  </si>
  <si>
    <t>CAP0805</t>
  </si>
  <si>
    <t>RES0603</t>
  </si>
  <si>
    <t>TI-DCY4_N</t>
  </si>
  <si>
    <t>PCB_SFP_CAGE_FOOTPRINT</t>
  </si>
  <si>
    <t>JUMPER</t>
  </si>
  <si>
    <t>DCDC_M2</t>
  </si>
  <si>
    <t>IND1212</t>
  </si>
  <si>
    <t>CAP0603</t>
  </si>
  <si>
    <t>CAP1206</t>
  </si>
  <si>
    <t>RES1206</t>
  </si>
  <si>
    <t>QFN64</t>
  </si>
  <si>
    <t>MO-187</t>
  </si>
  <si>
    <t>WDFN12L</t>
  </si>
  <si>
    <t>LED0603</t>
  </si>
  <si>
    <t>INDP4040X18N</t>
  </si>
  <si>
    <t>CAVITY MEMS</t>
  </si>
  <si>
    <t>10118193</t>
  </si>
  <si>
    <t>USB A, TH, Right Angle</t>
  </si>
  <si>
    <t>MICROMATCH2X3</t>
  </si>
  <si>
    <t>BTB-SM0-6-2V200</t>
  </si>
  <si>
    <t>LED_SMD5050</t>
  </si>
  <si>
    <t>XTAL_small</t>
  </si>
  <si>
    <t>Category</t>
  </si>
  <si>
    <t>FFC &amp; FPC Connectors</t>
  </si>
  <si>
    <t>Connectors, Interconnects</t>
  </si>
  <si>
    <t>Fixed Inductors</t>
  </si>
  <si>
    <t>MOSFET</t>
  </si>
  <si>
    <t>Voltage Regulators - Switching Regulators</t>
  </si>
  <si>
    <t>Modular Connectors / Ethernet Connectors</t>
  </si>
  <si>
    <t>Optoelectronics</t>
  </si>
  <si>
    <t>Quantity</t>
  </si>
  <si>
    <t>Supplier 1</t>
  </si>
  <si>
    <t>Farnell</t>
  </si>
  <si>
    <t>Mouser</t>
  </si>
  <si>
    <t>Digi-Key</t>
  </si>
  <si>
    <t>Supplier Part Number 1</t>
  </si>
  <si>
    <t>2134453</t>
  </si>
  <si>
    <t>1652854</t>
  </si>
  <si>
    <t>1469817</t>
  </si>
  <si>
    <t>2616585</t>
  </si>
  <si>
    <t>1097566</t>
  </si>
  <si>
    <t>571-1-1734248-5</t>
  </si>
  <si>
    <t>1755779</t>
  </si>
  <si>
    <t>S9337-ND</t>
  </si>
  <si>
    <t>2427122</t>
  </si>
  <si>
    <t>2470131</t>
  </si>
  <si>
    <t>81-LQH3NPN100MG0L</t>
  </si>
  <si>
    <t>1515716</t>
  </si>
  <si>
    <t>2456108</t>
  </si>
  <si>
    <t>1828910</t>
  </si>
  <si>
    <t>2426958</t>
  </si>
  <si>
    <t>2688519</t>
  </si>
  <si>
    <t>2611939</t>
  </si>
  <si>
    <t>9527710</t>
  </si>
  <si>
    <t>1845762</t>
  </si>
  <si>
    <t>1170897</t>
  </si>
  <si>
    <t>9330410</t>
  </si>
  <si>
    <t>2073354</t>
  </si>
  <si>
    <t>2073356</t>
  </si>
  <si>
    <t>2073510</t>
  </si>
  <si>
    <t>2073513</t>
  </si>
  <si>
    <t>2073874</t>
  </si>
  <si>
    <t>2292586</t>
  </si>
  <si>
    <t>2676444RL</t>
  </si>
  <si>
    <t>2564479</t>
  </si>
  <si>
    <t>621-PAM2306AYPKE</t>
  </si>
  <si>
    <t>2497356</t>
  </si>
  <si>
    <t>2008343</t>
  </si>
  <si>
    <t>262-BME280</t>
  </si>
  <si>
    <t>530-0826-1L1T-57-F</t>
  </si>
  <si>
    <t>2293753</t>
  </si>
  <si>
    <t>2112380</t>
  </si>
  <si>
    <t>2452479</t>
  </si>
  <si>
    <t>1095877</t>
  </si>
  <si>
    <t>1528-1104-ND</t>
  </si>
  <si>
    <t>1611821</t>
  </si>
  <si>
    <t>Supplier Order Qty 1</t>
  </si>
  <si>
    <t>Supplier Stock 1</t>
  </si>
  <si>
    <t>Supplier Unit Price 1</t>
  </si>
  <si>
    <t>Supplier Subtotal 1</t>
  </si>
  <si>
    <t>Supplier Currency 1</t>
  </si>
  <si>
    <t>GBP</t>
  </si>
  <si>
    <t>C:\Users\vojislav\Documents\koruza-compute-module\koruza-compute-module-board\koruza-compute-module-board.PrjPcb</t>
  </si>
  <si>
    <t>&lt;Parameter Title not found&gt;</t>
  </si>
  <si>
    <t>155</t>
  </si>
  <si>
    <t>05/13/2017 10:14:47 AM</t>
  </si>
  <si>
    <t>Bill of Materials</t>
  </si>
  <si>
    <t>BOM_PartType</t>
  </si>
  <si>
    <t>BOM</t>
  </si>
  <si>
    <t>1470-2544-5-ND</t>
  </si>
  <si>
    <t>1869749</t>
  </si>
  <si>
    <t>2210948</t>
  </si>
  <si>
    <t xml:space="preserve"> 2362099</t>
  </si>
  <si>
    <t xml:space="preserve"> 9330518</t>
  </si>
  <si>
    <t xml:space="preserve">9233628
</t>
  </si>
  <si>
    <t>RS</t>
  </si>
  <si>
    <t>751-4064</t>
  </si>
  <si>
    <t>GPB</t>
  </si>
  <si>
    <t>2345245</t>
  </si>
  <si>
    <t>0..354</t>
  </si>
  <si>
    <t>VLS4012ET-4R7M</t>
  </si>
  <si>
    <t>4.7 µH, 1.9 A, 1.4 A, Shielded, 0.118 ohm</t>
  </si>
  <si>
    <t>Inductor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</si>
</sst>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  <font>
      <sz val="8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22" fillId="7" borderId="13" xfId="0" applyFont="1" applyFill="1" applyBorder="1" applyAlignment="1">
      <alignment vertical="top" wrapText="1"/>
    </xf>
    <xf numFmtId="0" fontId="22" fillId="7" borderId="12" xfId="0" quotePrefix="1" applyFont="1" applyFill="1" applyBorder="1" applyAlignment="1">
      <alignment vertical="top" wrapText="1"/>
    </xf>
    <xf numFmtId="0" fontId="22" fillId="7" borderId="14" xfId="0" quotePrefix="1" applyFont="1" applyFill="1" applyBorder="1" applyAlignment="1">
      <alignment vertical="top" wrapText="1"/>
    </xf>
    <xf numFmtId="0" fontId="22" fillId="7" borderId="14" xfId="0" applyFont="1" applyFill="1" applyBorder="1" applyAlignment="1">
      <alignment vertical="top" wrapText="1"/>
    </xf>
    <xf numFmtId="0" fontId="22" fillId="7" borderId="14" xfId="0" quotePrefix="1" applyFont="1" applyFill="1" applyBorder="1" applyAlignment="1">
      <alignment horizontal="center" vertical="top" wrapText="1"/>
    </xf>
    <xf numFmtId="0" fontId="22" fillId="7" borderId="22" xfId="0" applyFont="1" applyFill="1" applyBorder="1" applyAlignment="1">
      <alignment horizontal="right" vertical="top" wrapText="1"/>
    </xf>
    <xf numFmtId="2" fontId="22" fillId="7" borderId="22" xfId="0" applyNumberFormat="1" applyFont="1" applyFill="1" applyBorder="1" applyAlignment="1">
      <alignment horizontal="right" vertical="top" wrapText="1"/>
    </xf>
    <xf numFmtId="0" fontId="22" fillId="7" borderId="34" xfId="0" quotePrefix="1" applyFont="1" applyFill="1" applyBorder="1" applyAlignment="1">
      <alignment horizontal="left" vertical="top" wrapText="1"/>
    </xf>
    <xf numFmtId="0" fontId="22" fillId="7" borderId="15" xfId="0" applyFont="1" applyFill="1" applyBorder="1" applyAlignment="1">
      <alignment vertical="top" wrapText="1"/>
    </xf>
    <xf numFmtId="0" fontId="22" fillId="7" borderId="16" xfId="0" quotePrefix="1" applyFont="1" applyFill="1" applyBorder="1" applyAlignment="1">
      <alignment vertical="top" wrapText="1"/>
    </xf>
    <xf numFmtId="0" fontId="22" fillId="7" borderId="16" xfId="0" applyFont="1" applyFill="1" applyBorder="1" applyAlignment="1">
      <alignment vertical="top" wrapText="1"/>
    </xf>
    <xf numFmtId="0" fontId="22" fillId="7" borderId="16" xfId="0" quotePrefix="1" applyFont="1" applyFill="1" applyBorder="1" applyAlignment="1">
      <alignment horizontal="center" vertical="top" wrapText="1"/>
    </xf>
    <xf numFmtId="0" fontId="22" fillId="7" borderId="23" xfId="0" applyFont="1" applyFill="1" applyBorder="1" applyAlignment="1">
      <alignment vertical="top" wrapText="1"/>
    </xf>
    <xf numFmtId="2" fontId="22" fillId="7" borderId="23" xfId="0" applyNumberFormat="1" applyFont="1" applyFill="1" applyBorder="1" applyAlignment="1">
      <alignment vertical="top" wrapText="1"/>
    </xf>
    <xf numFmtId="0" fontId="22" fillId="7" borderId="35" xfId="0" quotePrefix="1" applyFont="1" applyFill="1" applyBorder="1" applyAlignment="1">
      <alignment horizontal="left" vertical="top" wrapText="1"/>
    </xf>
    <xf numFmtId="0" fontId="1" fillId="0" borderId="0" xfId="0" quotePrefix="1" applyFont="1" applyBorder="1" applyAlignment="1">
      <alignment horizontal="left" vertical="top"/>
    </xf>
    <xf numFmtId="0" fontId="8" fillId="8" borderId="13" xfId="0" applyFont="1" applyFill="1" applyBorder="1" applyAlignment="1">
      <alignment vertical="top" wrapText="1"/>
    </xf>
    <xf numFmtId="0" fontId="8" fillId="8" borderId="12" xfId="0" quotePrefix="1" applyFont="1" applyFill="1" applyBorder="1" applyAlignment="1">
      <alignment vertical="top" wrapText="1"/>
    </xf>
    <xf numFmtId="0" fontId="8" fillId="8" borderId="14" xfId="0" quotePrefix="1" applyFont="1" applyFill="1" applyBorder="1" applyAlignment="1">
      <alignment vertical="top" wrapText="1"/>
    </xf>
    <xf numFmtId="0" fontId="8" fillId="8" borderId="14" xfId="0" applyFont="1" applyFill="1" applyBorder="1" applyAlignment="1">
      <alignment vertical="top" wrapText="1"/>
    </xf>
    <xf numFmtId="0" fontId="8" fillId="8" borderId="14" xfId="0" quotePrefix="1" applyFont="1" applyFill="1" applyBorder="1" applyAlignment="1">
      <alignment horizontal="center" vertical="top" wrapText="1"/>
    </xf>
    <xf numFmtId="0" fontId="8" fillId="8" borderId="22" xfId="0" applyFont="1" applyFill="1" applyBorder="1" applyAlignment="1">
      <alignment horizontal="right" vertical="top" wrapText="1"/>
    </xf>
    <xf numFmtId="2" fontId="8" fillId="8" borderId="22" xfId="0" applyNumberFormat="1" applyFont="1" applyFill="1" applyBorder="1" applyAlignment="1">
      <alignment horizontal="right" vertical="top" wrapText="1"/>
    </xf>
    <xf numFmtId="0" fontId="8" fillId="8" borderId="34" xfId="0" quotePrefix="1" applyFont="1" applyFill="1" applyBorder="1" applyAlignment="1">
      <alignment horizontal="left" vertical="top" wrapText="1"/>
    </xf>
    <xf numFmtId="0" fontId="8" fillId="9" borderId="15" xfId="0" applyFont="1" applyFill="1" applyBorder="1" applyAlignment="1">
      <alignment vertical="top" wrapText="1"/>
    </xf>
    <xf numFmtId="0" fontId="8" fillId="9" borderId="16" xfId="0" quotePrefix="1" applyFont="1" applyFill="1" applyBorder="1" applyAlignment="1">
      <alignment vertical="top" wrapText="1"/>
    </xf>
    <xf numFmtId="0" fontId="8" fillId="9" borderId="16" xfId="0" applyFont="1" applyFill="1" applyBorder="1" applyAlignment="1">
      <alignment vertical="top" wrapText="1"/>
    </xf>
    <xf numFmtId="0" fontId="8" fillId="9" borderId="16" xfId="0" quotePrefix="1" applyFont="1" applyFill="1" applyBorder="1" applyAlignment="1">
      <alignment horizontal="center" vertical="top" wrapText="1"/>
    </xf>
    <xf numFmtId="0" fontId="8" fillId="9" borderId="23" xfId="0" applyFont="1" applyFill="1" applyBorder="1" applyAlignment="1">
      <alignment vertical="top" wrapText="1"/>
    </xf>
    <xf numFmtId="2" fontId="8" fillId="9" borderId="23" xfId="0" applyNumberFormat="1" applyFont="1" applyFill="1" applyBorder="1" applyAlignment="1">
      <alignment vertical="top" wrapText="1"/>
    </xf>
    <xf numFmtId="0" fontId="8" fillId="9" borderId="35" xfId="0" quotePrefix="1" applyFont="1" applyFill="1" applyBorder="1" applyAlignment="1">
      <alignment horizontal="left" vertical="top" wrapText="1"/>
    </xf>
    <xf numFmtId="0" fontId="8" fillId="9" borderId="13" xfId="0" applyFont="1" applyFill="1" applyBorder="1" applyAlignment="1">
      <alignment vertical="top" wrapText="1"/>
    </xf>
    <xf numFmtId="0" fontId="8" fillId="9" borderId="12" xfId="0" quotePrefix="1" applyFont="1" applyFill="1" applyBorder="1" applyAlignment="1">
      <alignment vertical="top" wrapText="1"/>
    </xf>
    <xf numFmtId="0" fontId="8" fillId="9" borderId="14" xfId="0" quotePrefix="1" applyFont="1" applyFill="1" applyBorder="1" applyAlignment="1">
      <alignment vertical="top" wrapText="1"/>
    </xf>
    <xf numFmtId="0" fontId="8" fillId="9" borderId="14" xfId="0" applyFont="1" applyFill="1" applyBorder="1" applyAlignment="1">
      <alignment vertical="top" wrapText="1"/>
    </xf>
    <xf numFmtId="0" fontId="8" fillId="9" borderId="14" xfId="0" quotePrefix="1" applyFont="1" applyFill="1" applyBorder="1" applyAlignment="1">
      <alignment horizontal="center" vertical="top" wrapText="1"/>
    </xf>
    <xf numFmtId="0" fontId="8" fillId="9" borderId="22" xfId="0" applyFont="1" applyFill="1" applyBorder="1" applyAlignment="1">
      <alignment horizontal="right" vertical="top" wrapText="1"/>
    </xf>
    <xf numFmtId="2" fontId="8" fillId="9" borderId="22" xfId="0" applyNumberFormat="1" applyFont="1" applyFill="1" applyBorder="1" applyAlignment="1">
      <alignment horizontal="right" vertical="top" wrapText="1"/>
    </xf>
    <xf numFmtId="0" fontId="8" fillId="9" borderId="34" xfId="0" quotePrefix="1" applyFont="1" applyFill="1" applyBorder="1" applyAlignment="1">
      <alignment horizontal="left"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9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421341</xdr:colOff>
      <xdr:row>2</xdr:row>
      <xdr:rowOff>89646</xdr:rowOff>
    </xdr:from>
    <xdr:to>
      <xdr:col>13</xdr:col>
      <xdr:colOff>340658</xdr:colOff>
      <xdr:row>7</xdr:row>
      <xdr:rowOff>62752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1223" y="744070"/>
          <a:ext cx="1057835" cy="1057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koruza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66"/>
  <sheetViews>
    <sheetView showGridLines="0" tabSelected="1" topLeftCell="A28" zoomScale="85" zoomScaleNormal="85" workbookViewId="0">
      <selection activeCell="Q57" sqref="Q57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21.44140625" style="3" customWidth="1"/>
    <col min="6" max="6" width="20.109375" style="1" customWidth="1"/>
    <col min="7" max="7" width="31" style="1" customWidth="1"/>
    <col min="8" max="8" width="8.5546875" style="1" customWidth="1"/>
    <col min="9" max="9" width="15.88671875" style="74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3">
      <c r="A2" s="52"/>
      <c r="B2" s="23"/>
      <c r="C2" s="23" t="s">
        <v>19</v>
      </c>
      <c r="D2" s="53"/>
      <c r="E2" s="24"/>
      <c r="F2" s="82" t="s">
        <v>33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5">
      <c r="A3" s="52"/>
      <c r="B3" s="13"/>
      <c r="C3" s="13" t="s">
        <v>14</v>
      </c>
      <c r="D3" s="78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5">
      <c r="A4" s="52"/>
      <c r="B4" s="13"/>
      <c r="C4" s="13" t="s">
        <v>15</v>
      </c>
      <c r="D4" s="79" t="s">
        <v>29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4">
      <c r="A5" s="52"/>
      <c r="B5" s="13"/>
      <c r="C5" s="13" t="s">
        <v>16</v>
      </c>
      <c r="D5" s="80" t="s">
        <v>30</v>
      </c>
      <c r="E5" s="18"/>
      <c r="F5" s="36"/>
      <c r="G5" s="40"/>
      <c r="H5" s="15"/>
      <c r="I5" s="68"/>
      <c r="J5" s="15"/>
      <c r="K5" s="58" t="s">
        <v>28</v>
      </c>
      <c r="L5" s="36"/>
      <c r="M5" s="36"/>
      <c r="N5" s="36"/>
      <c r="O5" s="62"/>
    </row>
    <row r="6" spans="1:15" x14ac:dyDescent="0.25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5">
      <c r="A7" s="52"/>
      <c r="B7" s="20"/>
      <c r="C7" s="20" t="s">
        <v>18</v>
      </c>
      <c r="D7" s="81" t="s">
        <v>31</v>
      </c>
      <c r="E7" s="81" t="s">
        <v>32</v>
      </c>
      <c r="F7" s="36"/>
      <c r="G7" s="40"/>
      <c r="H7" s="20"/>
      <c r="I7" s="69"/>
      <c r="J7" s="20"/>
      <c r="K7" s="57" t="s">
        <v>27</v>
      </c>
      <c r="L7" s="36"/>
      <c r="M7" s="36"/>
      <c r="N7" s="36"/>
      <c r="O7" s="62"/>
    </row>
    <row r="8" spans="1:15" ht="15.75" customHeight="1" x14ac:dyDescent="0.25">
      <c r="A8" s="52"/>
      <c r="B8" s="18"/>
      <c r="C8" s="18" t="s">
        <v>17</v>
      </c>
      <c r="D8" s="21">
        <f ca="1">TODAY()</f>
        <v>42943</v>
      </c>
      <c r="E8" s="22">
        <f ca="1">NOW()</f>
        <v>42943.404449074071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5">
      <c r="A9" s="54"/>
      <c r="B9" s="34" t="s">
        <v>22</v>
      </c>
      <c r="C9" s="85" t="s">
        <v>35</v>
      </c>
      <c r="D9" s="85" t="s">
        <v>83</v>
      </c>
      <c r="E9" s="85" t="s">
        <v>109</v>
      </c>
      <c r="F9" s="85" t="s">
        <v>158</v>
      </c>
      <c r="G9" s="85" t="s">
        <v>183</v>
      </c>
      <c r="H9" s="85" t="s">
        <v>191</v>
      </c>
      <c r="I9" s="85" t="s">
        <v>192</v>
      </c>
      <c r="J9" s="85" t="s">
        <v>196</v>
      </c>
      <c r="K9" s="91" t="s">
        <v>237</v>
      </c>
      <c r="L9" s="92" t="s">
        <v>238</v>
      </c>
      <c r="M9" s="93" t="s">
        <v>239</v>
      </c>
      <c r="N9" s="93" t="s">
        <v>240</v>
      </c>
      <c r="O9" s="93" t="s">
        <v>241</v>
      </c>
    </row>
    <row r="10" spans="1:15" s="2" customFormat="1" ht="13.5" customHeight="1" x14ac:dyDescent="0.25">
      <c r="A10" s="52"/>
      <c r="B10" s="115">
        <f t="shared" ref="B10:B57" si="0">ROW(B10) - ROW($B$9)</f>
        <v>1</v>
      </c>
      <c r="C10" s="116" t="s">
        <v>36</v>
      </c>
      <c r="D10" s="116" t="s">
        <v>84</v>
      </c>
      <c r="E10" s="117" t="s">
        <v>110</v>
      </c>
      <c r="F10" s="117" t="s">
        <v>159</v>
      </c>
      <c r="G10" s="117" t="s">
        <v>148</v>
      </c>
      <c r="H10" s="118">
        <v>1</v>
      </c>
      <c r="I10" s="119" t="s">
        <v>195</v>
      </c>
      <c r="J10" s="117" t="s">
        <v>250</v>
      </c>
      <c r="K10" s="120">
        <v>25</v>
      </c>
      <c r="L10" s="120">
        <v>25</v>
      </c>
      <c r="M10" s="121">
        <v>15.38</v>
      </c>
      <c r="N10" s="121">
        <v>384.5</v>
      </c>
      <c r="O10" s="122" t="s">
        <v>242</v>
      </c>
    </row>
    <row r="11" spans="1:15" s="2" customFormat="1" ht="13.5" customHeight="1" x14ac:dyDescent="0.25">
      <c r="A11" s="52"/>
      <c r="B11" s="30">
        <f t="shared" si="0"/>
        <v>2</v>
      </c>
      <c r="C11" s="87" t="s">
        <v>37</v>
      </c>
      <c r="D11" s="87" t="s">
        <v>85</v>
      </c>
      <c r="E11" s="87" t="s">
        <v>111</v>
      </c>
      <c r="F11" s="87" t="s">
        <v>160</v>
      </c>
      <c r="G11" s="87" t="s">
        <v>148</v>
      </c>
      <c r="H11" s="31">
        <v>1</v>
      </c>
      <c r="I11" s="90" t="s">
        <v>193</v>
      </c>
      <c r="J11" s="87" t="s">
        <v>197</v>
      </c>
      <c r="K11" s="38">
        <v>25</v>
      </c>
      <c r="L11" s="38">
        <v>262</v>
      </c>
      <c r="M11" s="77">
        <v>1.66</v>
      </c>
      <c r="N11" s="77">
        <v>41.5</v>
      </c>
      <c r="O11" s="95" t="s">
        <v>242</v>
      </c>
    </row>
    <row r="12" spans="1:15" s="2" customFormat="1" ht="13.5" customHeight="1" x14ac:dyDescent="0.25">
      <c r="A12" s="52"/>
      <c r="B12" s="28">
        <f t="shared" si="0"/>
        <v>3</v>
      </c>
      <c r="C12" s="86" t="s">
        <v>38</v>
      </c>
      <c r="D12" s="86" t="s">
        <v>85</v>
      </c>
      <c r="E12" s="88" t="s">
        <v>112</v>
      </c>
      <c r="F12" s="88" t="s">
        <v>161</v>
      </c>
      <c r="G12" s="88" t="s">
        <v>148</v>
      </c>
      <c r="H12" s="29">
        <v>4</v>
      </c>
      <c r="I12" s="89" t="s">
        <v>193</v>
      </c>
      <c r="J12" s="88" t="s">
        <v>251</v>
      </c>
      <c r="K12" s="37">
        <v>100</v>
      </c>
      <c r="L12" s="37">
        <v>2187</v>
      </c>
      <c r="M12" s="76">
        <v>0.28999999999999998</v>
      </c>
      <c r="N12" s="76">
        <v>29</v>
      </c>
      <c r="O12" s="94" t="s">
        <v>242</v>
      </c>
    </row>
    <row r="13" spans="1:15" s="2" customFormat="1" ht="13.5" customHeight="1" x14ac:dyDescent="0.25">
      <c r="A13" s="52"/>
      <c r="B13" s="30">
        <f t="shared" si="0"/>
        <v>4</v>
      </c>
      <c r="C13" s="87" t="s">
        <v>39</v>
      </c>
      <c r="D13" s="87" t="s">
        <v>86</v>
      </c>
      <c r="E13" s="87" t="s">
        <v>113</v>
      </c>
      <c r="F13" s="87" t="s">
        <v>162</v>
      </c>
      <c r="G13" s="87" t="s">
        <v>148</v>
      </c>
      <c r="H13" s="31">
        <v>6</v>
      </c>
      <c r="I13" s="90" t="s">
        <v>193</v>
      </c>
      <c r="J13" s="87" t="s">
        <v>198</v>
      </c>
      <c r="K13" s="38">
        <v>150</v>
      </c>
      <c r="L13" s="38">
        <v>11759</v>
      </c>
      <c r="M13" s="77">
        <v>9.5999999999999992E-3</v>
      </c>
      <c r="N13" s="77">
        <v>1.44</v>
      </c>
      <c r="O13" s="95" t="s">
        <v>242</v>
      </c>
    </row>
    <row r="14" spans="1:15" s="2" customFormat="1" ht="13.5" customHeight="1" x14ac:dyDescent="0.25">
      <c r="A14" s="52"/>
      <c r="B14" s="28">
        <f t="shared" si="0"/>
        <v>5</v>
      </c>
      <c r="C14" s="86" t="s">
        <v>40</v>
      </c>
      <c r="D14" s="86" t="s">
        <v>86</v>
      </c>
      <c r="E14" s="88" t="s">
        <v>114</v>
      </c>
      <c r="F14" s="88" t="s">
        <v>162</v>
      </c>
      <c r="G14" s="88" t="s">
        <v>148</v>
      </c>
      <c r="H14" s="29">
        <v>4</v>
      </c>
      <c r="I14" s="89" t="s">
        <v>193</v>
      </c>
      <c r="J14" s="88" t="s">
        <v>199</v>
      </c>
      <c r="K14" s="37">
        <v>100</v>
      </c>
      <c r="L14" s="37">
        <v>4204</v>
      </c>
      <c r="M14" s="76">
        <v>9.4000000000000004E-3</v>
      </c>
      <c r="N14" s="76">
        <v>0.94</v>
      </c>
      <c r="O14" s="94" t="s">
        <v>242</v>
      </c>
    </row>
    <row r="15" spans="1:15" s="2" customFormat="1" ht="13.5" customHeight="1" x14ac:dyDescent="0.25">
      <c r="A15" s="52"/>
      <c r="B15" s="30">
        <f t="shared" si="0"/>
        <v>6</v>
      </c>
      <c r="C15" s="87" t="s">
        <v>41</v>
      </c>
      <c r="D15" s="87" t="s">
        <v>86</v>
      </c>
      <c r="E15" s="87" t="s">
        <v>115</v>
      </c>
      <c r="F15" s="87" t="s">
        <v>162</v>
      </c>
      <c r="G15" s="87" t="s">
        <v>148</v>
      </c>
      <c r="H15" s="31">
        <v>1</v>
      </c>
      <c r="I15" s="90" t="s">
        <v>193</v>
      </c>
      <c r="J15" s="87" t="s">
        <v>200</v>
      </c>
      <c r="K15" s="38">
        <v>25</v>
      </c>
      <c r="L15" s="38">
        <v>9289</v>
      </c>
      <c r="M15" s="77">
        <v>8.0299999999999996E-2</v>
      </c>
      <c r="N15" s="77">
        <v>2.0074999999999998</v>
      </c>
      <c r="O15" s="95" t="s">
        <v>242</v>
      </c>
    </row>
    <row r="16" spans="1:15" s="2" customFormat="1" ht="13.5" customHeight="1" x14ac:dyDescent="0.25">
      <c r="A16" s="52"/>
      <c r="B16" s="28">
        <f t="shared" si="0"/>
        <v>7</v>
      </c>
      <c r="C16" s="86" t="s">
        <v>42</v>
      </c>
      <c r="D16" s="86" t="s">
        <v>87</v>
      </c>
      <c r="E16" s="88" t="s">
        <v>116</v>
      </c>
      <c r="F16" s="88" t="s">
        <v>163</v>
      </c>
      <c r="G16" s="88" t="s">
        <v>148</v>
      </c>
      <c r="H16" s="29">
        <v>1</v>
      </c>
      <c r="I16" s="89" t="s">
        <v>193</v>
      </c>
      <c r="J16" s="88" t="s">
        <v>201</v>
      </c>
      <c r="K16" s="37">
        <v>25</v>
      </c>
      <c r="L16" s="37">
        <v>550</v>
      </c>
      <c r="M16" s="76">
        <v>1.53</v>
      </c>
      <c r="N16" s="76">
        <v>38.25</v>
      </c>
      <c r="O16" s="94" t="s">
        <v>242</v>
      </c>
    </row>
    <row r="17" spans="1:15" s="2" customFormat="1" ht="13.5" customHeight="1" x14ac:dyDescent="0.25">
      <c r="A17" s="52"/>
      <c r="B17" s="30">
        <f t="shared" si="0"/>
        <v>8</v>
      </c>
      <c r="C17" s="87" t="s">
        <v>43</v>
      </c>
      <c r="D17" s="87" t="s">
        <v>88</v>
      </c>
      <c r="E17" s="87" t="s">
        <v>117</v>
      </c>
      <c r="F17" s="87" t="s">
        <v>43</v>
      </c>
      <c r="G17" s="87" t="s">
        <v>184</v>
      </c>
      <c r="H17" s="31">
        <v>1</v>
      </c>
      <c r="I17" s="90" t="s">
        <v>194</v>
      </c>
      <c r="J17" s="87" t="s">
        <v>202</v>
      </c>
      <c r="K17" s="38">
        <v>25</v>
      </c>
      <c r="L17" s="38">
        <v>1375</v>
      </c>
      <c r="M17" s="77">
        <v>1.29</v>
      </c>
      <c r="N17" s="77">
        <v>32.25</v>
      </c>
      <c r="O17" s="95" t="s">
        <v>242</v>
      </c>
    </row>
    <row r="18" spans="1:15" s="2" customFormat="1" ht="13.5" customHeight="1" x14ac:dyDescent="0.25">
      <c r="A18" s="52"/>
      <c r="B18" s="28">
        <f t="shared" si="0"/>
        <v>9</v>
      </c>
      <c r="C18" s="86" t="s">
        <v>44</v>
      </c>
      <c r="D18" s="86" t="s">
        <v>89</v>
      </c>
      <c r="E18" s="88" t="s">
        <v>118</v>
      </c>
      <c r="F18" s="88" t="s">
        <v>164</v>
      </c>
      <c r="G18" s="88" t="s">
        <v>148</v>
      </c>
      <c r="H18" s="29">
        <v>1</v>
      </c>
      <c r="I18" s="89" t="s">
        <v>193</v>
      </c>
      <c r="J18" s="88" t="s">
        <v>203</v>
      </c>
      <c r="K18" s="37">
        <v>25</v>
      </c>
      <c r="L18" s="37">
        <v>68</v>
      </c>
      <c r="M18" s="76">
        <v>3.68</v>
      </c>
      <c r="N18" s="76">
        <v>92</v>
      </c>
      <c r="O18" s="94" t="s">
        <v>242</v>
      </c>
    </row>
    <row r="19" spans="1:15" s="2" customFormat="1" ht="13.5" customHeight="1" x14ac:dyDescent="0.25">
      <c r="A19" s="52"/>
      <c r="B19" s="30">
        <f t="shared" si="0"/>
        <v>10</v>
      </c>
      <c r="C19" s="87" t="s">
        <v>45</v>
      </c>
      <c r="D19" s="87" t="s">
        <v>90</v>
      </c>
      <c r="E19" s="87" t="s">
        <v>119</v>
      </c>
      <c r="F19" s="87" t="s">
        <v>161</v>
      </c>
      <c r="G19" s="87" t="s">
        <v>148</v>
      </c>
      <c r="H19" s="31">
        <v>5</v>
      </c>
      <c r="I19" s="90" t="s">
        <v>193</v>
      </c>
      <c r="J19" s="87" t="s">
        <v>252</v>
      </c>
      <c r="K19" s="38">
        <v>125</v>
      </c>
      <c r="L19" s="38">
        <v>6414</v>
      </c>
      <c r="M19" s="77">
        <v>0.16200000000000001</v>
      </c>
      <c r="N19" s="77">
        <v>20</v>
      </c>
      <c r="O19" s="95" t="s">
        <v>242</v>
      </c>
    </row>
    <row r="20" spans="1:15" s="2" customFormat="1" ht="13.5" customHeight="1" x14ac:dyDescent="0.25">
      <c r="A20" s="52"/>
      <c r="B20" s="99">
        <f t="shared" si="0"/>
        <v>11</v>
      </c>
      <c r="C20" s="100" t="s">
        <v>46</v>
      </c>
      <c r="D20" s="100" t="s">
        <v>91</v>
      </c>
      <c r="E20" s="101" t="s">
        <v>120</v>
      </c>
      <c r="F20" s="101" t="s">
        <v>165</v>
      </c>
      <c r="G20" s="101" t="s">
        <v>185</v>
      </c>
      <c r="H20" s="102">
        <v>1</v>
      </c>
      <c r="I20" s="103" t="s">
        <v>195</v>
      </c>
      <c r="J20" s="101" t="s">
        <v>204</v>
      </c>
      <c r="K20" s="104">
        <v>25</v>
      </c>
      <c r="L20" s="104">
        <v>125440</v>
      </c>
      <c r="M20" s="105">
        <v>5.4800000000000001E-2</v>
      </c>
      <c r="N20" s="105">
        <v>1.25</v>
      </c>
      <c r="O20" s="106" t="s">
        <v>242</v>
      </c>
    </row>
    <row r="21" spans="1:15" s="2" customFormat="1" ht="13.5" customHeight="1" x14ac:dyDescent="0.25">
      <c r="A21" s="52"/>
      <c r="B21" s="123">
        <f t="shared" si="0"/>
        <v>12</v>
      </c>
      <c r="C21" s="124" t="s">
        <v>47</v>
      </c>
      <c r="D21" s="124" t="s">
        <v>92</v>
      </c>
      <c r="E21" s="124" t="s">
        <v>121</v>
      </c>
      <c r="F21" s="124" t="s">
        <v>148</v>
      </c>
      <c r="G21" s="124" t="s">
        <v>148</v>
      </c>
      <c r="H21" s="125">
        <v>1</v>
      </c>
      <c r="I21" s="126" t="s">
        <v>193</v>
      </c>
      <c r="J21" s="124" t="s">
        <v>205</v>
      </c>
      <c r="K21" s="127">
        <v>25</v>
      </c>
      <c r="L21" s="127">
        <v>25</v>
      </c>
      <c r="M21" s="128">
        <v>19.5</v>
      </c>
      <c r="N21" s="128">
        <v>487.5</v>
      </c>
      <c r="O21" s="129" t="s">
        <v>242</v>
      </c>
    </row>
    <row r="22" spans="1:15" s="2" customFormat="1" ht="13.5" customHeight="1" x14ac:dyDescent="0.25">
      <c r="A22" s="52"/>
      <c r="B22" s="115">
        <f t="shared" si="0"/>
        <v>13</v>
      </c>
      <c r="C22" s="116" t="s">
        <v>48</v>
      </c>
      <c r="D22" s="116" t="s">
        <v>93</v>
      </c>
      <c r="E22" s="117" t="s">
        <v>122</v>
      </c>
      <c r="F22" s="117" t="s">
        <v>166</v>
      </c>
      <c r="G22" s="117" t="s">
        <v>148</v>
      </c>
      <c r="H22" s="118">
        <v>1</v>
      </c>
      <c r="I22" s="119" t="s">
        <v>193</v>
      </c>
      <c r="J22" s="117" t="s">
        <v>206</v>
      </c>
      <c r="K22" s="120">
        <v>25</v>
      </c>
      <c r="L22" s="120">
        <v>76</v>
      </c>
      <c r="M22" s="121">
        <v>28.95</v>
      </c>
      <c r="N22" s="121">
        <v>723.75</v>
      </c>
      <c r="O22" s="122" t="s">
        <v>242</v>
      </c>
    </row>
    <row r="23" spans="1:15" s="2" customFormat="1" ht="13.5" customHeight="1" x14ac:dyDescent="0.25">
      <c r="A23" s="52"/>
      <c r="B23" s="107">
        <f t="shared" si="0"/>
        <v>14</v>
      </c>
      <c r="C23" s="108" t="s">
        <v>49</v>
      </c>
      <c r="D23" s="108" t="s">
        <v>94</v>
      </c>
      <c r="E23" s="108" t="s">
        <v>123</v>
      </c>
      <c r="F23" s="108" t="s">
        <v>167</v>
      </c>
      <c r="G23" s="108" t="s">
        <v>186</v>
      </c>
      <c r="H23" s="109">
        <v>1</v>
      </c>
      <c r="I23" s="110" t="s">
        <v>194</v>
      </c>
      <c r="J23" s="108" t="s">
        <v>207</v>
      </c>
      <c r="K23" s="111">
        <v>25</v>
      </c>
      <c r="L23" s="111">
        <v>25</v>
      </c>
      <c r="M23" s="112">
        <v>0.30299999999999999</v>
      </c>
      <c r="N23" s="112">
        <v>7.5</v>
      </c>
      <c r="O23" s="113" t="s">
        <v>258</v>
      </c>
    </row>
    <row r="24" spans="1:15" s="2" customFormat="1" ht="13.5" customHeight="1" x14ac:dyDescent="0.25">
      <c r="A24" s="52"/>
      <c r="B24" s="28">
        <f t="shared" si="0"/>
        <v>15</v>
      </c>
      <c r="C24" s="86" t="s">
        <v>50</v>
      </c>
      <c r="D24" s="86" t="s">
        <v>95</v>
      </c>
      <c r="E24" s="88" t="s">
        <v>124</v>
      </c>
      <c r="F24" s="88" t="s">
        <v>168</v>
      </c>
      <c r="G24" s="88" t="s">
        <v>148</v>
      </c>
      <c r="H24" s="29">
        <v>2</v>
      </c>
      <c r="I24" s="89" t="s">
        <v>193</v>
      </c>
      <c r="J24" s="88" t="s">
        <v>208</v>
      </c>
      <c r="K24" s="37">
        <v>50</v>
      </c>
      <c r="L24" s="37">
        <v>50563</v>
      </c>
      <c r="M24" s="76">
        <v>9.6600000000000005E-2</v>
      </c>
      <c r="N24" s="76">
        <v>4.83</v>
      </c>
      <c r="O24" s="94" t="s">
        <v>242</v>
      </c>
    </row>
    <row r="25" spans="1:15" s="2" customFormat="1" ht="13.5" customHeight="1" x14ac:dyDescent="0.25">
      <c r="A25" s="52"/>
      <c r="B25" s="30">
        <f t="shared" si="0"/>
        <v>16</v>
      </c>
      <c r="C25" s="87" t="s">
        <v>51</v>
      </c>
      <c r="D25" s="87" t="s">
        <v>95</v>
      </c>
      <c r="E25" s="87" t="s">
        <v>125</v>
      </c>
      <c r="F25" s="87" t="s">
        <v>168</v>
      </c>
      <c r="G25" s="87" t="s">
        <v>148</v>
      </c>
      <c r="H25" s="31">
        <v>4</v>
      </c>
      <c r="I25" s="90" t="s">
        <v>193</v>
      </c>
      <c r="J25" s="87" t="s">
        <v>209</v>
      </c>
      <c r="K25" s="38">
        <v>100</v>
      </c>
      <c r="L25" s="38">
        <v>23083</v>
      </c>
      <c r="M25" s="77">
        <v>1.5900000000000001E-2</v>
      </c>
      <c r="N25" s="77">
        <v>1.59</v>
      </c>
      <c r="O25" s="95" t="s">
        <v>242</v>
      </c>
    </row>
    <row r="26" spans="1:15" s="2" customFormat="1" ht="13.5" customHeight="1" x14ac:dyDescent="0.25">
      <c r="A26" s="52"/>
      <c r="B26" s="28">
        <f t="shared" si="0"/>
        <v>17</v>
      </c>
      <c r="C26" s="86" t="s">
        <v>52</v>
      </c>
      <c r="D26" s="86" t="s">
        <v>95</v>
      </c>
      <c r="E26" s="88" t="s">
        <v>126</v>
      </c>
      <c r="F26" s="88" t="s">
        <v>168</v>
      </c>
      <c r="G26" s="88" t="s">
        <v>148</v>
      </c>
      <c r="H26" s="29">
        <v>2</v>
      </c>
      <c r="I26" s="89" t="s">
        <v>193</v>
      </c>
      <c r="J26" s="88" t="s">
        <v>210</v>
      </c>
      <c r="K26" s="37">
        <v>50</v>
      </c>
      <c r="L26" s="37">
        <v>8002</v>
      </c>
      <c r="M26" s="76">
        <v>1.5599999999999999E-2</v>
      </c>
      <c r="N26" s="76">
        <v>0.78</v>
      </c>
      <c r="O26" s="94" t="s">
        <v>242</v>
      </c>
    </row>
    <row r="27" spans="1:15" s="2" customFormat="1" ht="13.5" customHeight="1" x14ac:dyDescent="0.25">
      <c r="A27" s="52"/>
      <c r="B27" s="30">
        <f t="shared" si="0"/>
        <v>18</v>
      </c>
      <c r="C27" s="87" t="s">
        <v>53</v>
      </c>
      <c r="D27" s="87" t="s">
        <v>95</v>
      </c>
      <c r="E27" s="87" t="s">
        <v>127</v>
      </c>
      <c r="F27" s="87" t="s">
        <v>168</v>
      </c>
      <c r="G27" s="87" t="s">
        <v>148</v>
      </c>
      <c r="H27" s="31">
        <v>3</v>
      </c>
      <c r="I27" s="90" t="s">
        <v>193</v>
      </c>
      <c r="J27" s="87" t="s">
        <v>253</v>
      </c>
      <c r="K27" s="38">
        <v>75</v>
      </c>
      <c r="L27" s="38">
        <v>25820</v>
      </c>
      <c r="M27" s="77">
        <v>1.2699999999999999E-2</v>
      </c>
      <c r="N27" s="77">
        <v>0.95199999999999996</v>
      </c>
      <c r="O27" s="95" t="s">
        <v>242</v>
      </c>
    </row>
    <row r="28" spans="1:15" s="2" customFormat="1" ht="13.5" customHeight="1" x14ac:dyDescent="0.25">
      <c r="A28" s="52"/>
      <c r="B28" s="28">
        <f t="shared" si="0"/>
        <v>19</v>
      </c>
      <c r="C28" s="86" t="s">
        <v>54</v>
      </c>
      <c r="D28" s="86" t="s">
        <v>95</v>
      </c>
      <c r="E28" s="88" t="s">
        <v>128</v>
      </c>
      <c r="F28" s="88" t="s">
        <v>168</v>
      </c>
      <c r="G28" s="88" t="s">
        <v>148</v>
      </c>
      <c r="H28" s="29">
        <v>8</v>
      </c>
      <c r="I28" s="89" t="s">
        <v>193</v>
      </c>
      <c r="J28" s="88" t="s">
        <v>211</v>
      </c>
      <c r="K28" s="37">
        <v>200</v>
      </c>
      <c r="L28" s="37">
        <v>37407</v>
      </c>
      <c r="M28" s="76">
        <v>0.10299999999999999</v>
      </c>
      <c r="N28" s="76">
        <v>20.6</v>
      </c>
      <c r="O28" s="94" t="s">
        <v>242</v>
      </c>
    </row>
    <row r="29" spans="1:15" s="2" customFormat="1" ht="13.5" customHeight="1" x14ac:dyDescent="0.25">
      <c r="A29" s="52"/>
      <c r="B29" s="30">
        <f t="shared" si="0"/>
        <v>20</v>
      </c>
      <c r="C29" s="87" t="s">
        <v>55</v>
      </c>
      <c r="D29" s="87" t="s">
        <v>95</v>
      </c>
      <c r="E29" s="87" t="s">
        <v>129</v>
      </c>
      <c r="F29" s="87" t="s">
        <v>168</v>
      </c>
      <c r="G29" s="87" t="s">
        <v>148</v>
      </c>
      <c r="H29" s="31">
        <v>30</v>
      </c>
      <c r="I29" s="90" t="s">
        <v>193</v>
      </c>
      <c r="J29" s="87" t="s">
        <v>212</v>
      </c>
      <c r="K29" s="38">
        <v>750</v>
      </c>
      <c r="L29" s="38">
        <v>17667</v>
      </c>
      <c r="M29" s="77">
        <v>7.7999999999999996E-3</v>
      </c>
      <c r="N29" s="77">
        <v>5.85</v>
      </c>
      <c r="O29" s="95" t="s">
        <v>242</v>
      </c>
    </row>
    <row r="30" spans="1:15" s="2" customFormat="1" ht="13.5" customHeight="1" x14ac:dyDescent="0.25">
      <c r="A30" s="52"/>
      <c r="B30" s="28">
        <f t="shared" si="0"/>
        <v>21</v>
      </c>
      <c r="C30" s="86" t="s">
        <v>56</v>
      </c>
      <c r="D30" s="86" t="s">
        <v>95</v>
      </c>
      <c r="E30" s="88" t="s">
        <v>130</v>
      </c>
      <c r="F30" s="88" t="s">
        <v>161</v>
      </c>
      <c r="G30" s="88" t="s">
        <v>148</v>
      </c>
      <c r="H30" s="29">
        <v>3</v>
      </c>
      <c r="I30" s="89" t="s">
        <v>193</v>
      </c>
      <c r="J30" s="88" t="s">
        <v>213</v>
      </c>
      <c r="K30" s="37">
        <v>75</v>
      </c>
      <c r="L30" s="37">
        <v>2584</v>
      </c>
      <c r="M30" s="76">
        <v>0.29699999999999999</v>
      </c>
      <c r="N30" s="76">
        <v>22.274999999999999</v>
      </c>
      <c r="O30" s="94" t="s">
        <v>242</v>
      </c>
    </row>
    <row r="31" spans="1:15" s="2" customFormat="1" ht="13.5" customHeight="1" x14ac:dyDescent="0.25">
      <c r="A31" s="52"/>
      <c r="B31" s="30">
        <f t="shared" si="0"/>
        <v>22</v>
      </c>
      <c r="C31" s="87" t="s">
        <v>57</v>
      </c>
      <c r="D31" s="87" t="s">
        <v>95</v>
      </c>
      <c r="E31" s="87" t="s">
        <v>131</v>
      </c>
      <c r="F31" s="87" t="s">
        <v>161</v>
      </c>
      <c r="G31" s="87" t="s">
        <v>148</v>
      </c>
      <c r="H31" s="31">
        <v>1</v>
      </c>
      <c r="I31" s="90" t="s">
        <v>193</v>
      </c>
      <c r="J31" s="87" t="s">
        <v>214</v>
      </c>
      <c r="K31" s="38">
        <v>25</v>
      </c>
      <c r="L31" s="38">
        <v>30805</v>
      </c>
      <c r="M31" s="77">
        <v>4.0500000000000001E-2</v>
      </c>
      <c r="N31" s="77">
        <v>1.0125</v>
      </c>
      <c r="O31" s="95" t="s">
        <v>242</v>
      </c>
    </row>
    <row r="32" spans="1:15" s="2" customFormat="1" ht="13.5" customHeight="1" x14ac:dyDescent="0.25">
      <c r="A32" s="52"/>
      <c r="B32" s="28">
        <f t="shared" si="0"/>
        <v>23</v>
      </c>
      <c r="C32" s="86" t="s">
        <v>58</v>
      </c>
      <c r="D32" s="86" t="s">
        <v>95</v>
      </c>
      <c r="E32" s="88" t="s">
        <v>132</v>
      </c>
      <c r="F32" s="88" t="s">
        <v>169</v>
      </c>
      <c r="G32" s="88" t="s">
        <v>148</v>
      </c>
      <c r="H32" s="29">
        <v>3</v>
      </c>
      <c r="I32" s="89" t="s">
        <v>193</v>
      </c>
      <c r="J32" s="88" t="s">
        <v>215</v>
      </c>
      <c r="K32" s="37">
        <v>75</v>
      </c>
      <c r="L32" s="37">
        <v>711</v>
      </c>
      <c r="M32" s="76">
        <v>0.216</v>
      </c>
      <c r="N32" s="76">
        <v>16.2</v>
      </c>
      <c r="O32" s="94" t="s">
        <v>242</v>
      </c>
    </row>
    <row r="33" spans="1:15" s="2" customFormat="1" ht="13.5" customHeight="1" x14ac:dyDescent="0.25">
      <c r="A33" s="52"/>
      <c r="B33" s="30">
        <f t="shared" si="0"/>
        <v>24</v>
      </c>
      <c r="C33" s="87" t="s">
        <v>59</v>
      </c>
      <c r="D33" s="87" t="s">
        <v>96</v>
      </c>
      <c r="E33" s="87" t="s">
        <v>133</v>
      </c>
      <c r="F33" s="87" t="s">
        <v>162</v>
      </c>
      <c r="G33" s="87" t="s">
        <v>148</v>
      </c>
      <c r="H33" s="31">
        <v>1</v>
      </c>
      <c r="I33" s="90" t="s">
        <v>193</v>
      </c>
      <c r="J33" s="87" t="s">
        <v>254</v>
      </c>
      <c r="K33" s="38">
        <v>25</v>
      </c>
      <c r="L33" s="38">
        <v>724996</v>
      </c>
      <c r="M33" s="77">
        <v>1.1000000000000001E-3</v>
      </c>
      <c r="N33" s="77">
        <v>0.02</v>
      </c>
      <c r="O33" s="95" t="s">
        <v>242</v>
      </c>
    </row>
    <row r="34" spans="1:15" s="2" customFormat="1" ht="13.5" customHeight="1" x14ac:dyDescent="0.25">
      <c r="A34" s="52"/>
      <c r="B34" s="28">
        <f t="shared" si="0"/>
        <v>25</v>
      </c>
      <c r="C34" s="86" t="s">
        <v>60</v>
      </c>
      <c r="D34" s="86" t="s">
        <v>96</v>
      </c>
      <c r="E34" s="88" t="s">
        <v>134</v>
      </c>
      <c r="F34" s="88" t="s">
        <v>162</v>
      </c>
      <c r="G34" s="88" t="s">
        <v>148</v>
      </c>
      <c r="H34" s="29">
        <v>1</v>
      </c>
      <c r="I34" s="89" t="s">
        <v>193</v>
      </c>
      <c r="J34" s="88" t="s">
        <v>216</v>
      </c>
      <c r="K34" s="37">
        <v>25</v>
      </c>
      <c r="L34" s="37">
        <v>1859</v>
      </c>
      <c r="M34" s="76">
        <v>1.1299999999999999E-2</v>
      </c>
      <c r="N34" s="76">
        <v>0.28249999999999997</v>
      </c>
      <c r="O34" s="94" t="s">
        <v>242</v>
      </c>
    </row>
    <row r="35" spans="1:15" s="2" customFormat="1" ht="13.5" customHeight="1" x14ac:dyDescent="0.25">
      <c r="A35" s="52"/>
      <c r="B35" s="30">
        <f t="shared" si="0"/>
        <v>26</v>
      </c>
      <c r="C35" s="87" t="s">
        <v>61</v>
      </c>
      <c r="D35" s="87" t="s">
        <v>96</v>
      </c>
      <c r="E35" s="87" t="s">
        <v>135</v>
      </c>
      <c r="F35" s="87" t="s">
        <v>162</v>
      </c>
      <c r="G35" s="87" t="s">
        <v>148</v>
      </c>
      <c r="H35" s="31">
        <v>1</v>
      </c>
      <c r="I35" s="90" t="s">
        <v>193</v>
      </c>
      <c r="J35" s="87" t="s">
        <v>217</v>
      </c>
      <c r="K35" s="38">
        <v>25</v>
      </c>
      <c r="L35" s="38">
        <v>176136</v>
      </c>
      <c r="M35" s="77">
        <v>1.1000000000000001E-3</v>
      </c>
      <c r="N35" s="77">
        <v>2.75E-2</v>
      </c>
      <c r="O35" s="95" t="s">
        <v>242</v>
      </c>
    </row>
    <row r="36" spans="1:15" s="2" customFormat="1" ht="13.5" customHeight="1" x14ac:dyDescent="0.25">
      <c r="A36" s="52"/>
      <c r="B36" s="28">
        <f t="shared" si="0"/>
        <v>27</v>
      </c>
      <c r="C36" s="86" t="s">
        <v>62</v>
      </c>
      <c r="D36" s="86" t="s">
        <v>96</v>
      </c>
      <c r="E36" s="88" t="s">
        <v>136</v>
      </c>
      <c r="F36" s="88" t="s">
        <v>162</v>
      </c>
      <c r="G36" s="88" t="s">
        <v>148</v>
      </c>
      <c r="H36" s="29">
        <v>2</v>
      </c>
      <c r="I36" s="89" t="s">
        <v>193</v>
      </c>
      <c r="J36" s="88" t="s">
        <v>218</v>
      </c>
      <c r="K36" s="37">
        <v>50</v>
      </c>
      <c r="L36" s="37">
        <v>10741</v>
      </c>
      <c r="M36" s="76">
        <v>6.3E-3</v>
      </c>
      <c r="N36" s="76">
        <v>0.315</v>
      </c>
      <c r="O36" s="94" t="s">
        <v>242</v>
      </c>
    </row>
    <row r="37" spans="1:15" s="2" customFormat="1" ht="13.5" customHeight="1" x14ac:dyDescent="0.25">
      <c r="A37" s="52"/>
      <c r="B37" s="30">
        <f t="shared" si="0"/>
        <v>28</v>
      </c>
      <c r="C37" s="87" t="s">
        <v>63</v>
      </c>
      <c r="D37" s="87" t="s">
        <v>96</v>
      </c>
      <c r="E37" s="87" t="s">
        <v>137</v>
      </c>
      <c r="F37" s="87" t="s">
        <v>162</v>
      </c>
      <c r="G37" s="87" t="s">
        <v>148</v>
      </c>
      <c r="H37" s="31">
        <v>3</v>
      </c>
      <c r="I37" s="90" t="s">
        <v>193</v>
      </c>
      <c r="J37" s="87" t="s">
        <v>219</v>
      </c>
      <c r="K37" s="38">
        <v>75</v>
      </c>
      <c r="L37" s="38">
        <v>15351</v>
      </c>
      <c r="M37" s="77">
        <v>6.3E-3</v>
      </c>
      <c r="N37" s="77">
        <v>0.47249999999999998</v>
      </c>
      <c r="O37" s="95" t="s">
        <v>242</v>
      </c>
    </row>
    <row r="38" spans="1:15" s="2" customFormat="1" ht="13.5" customHeight="1" x14ac:dyDescent="0.25">
      <c r="A38" s="52"/>
      <c r="B38" s="28">
        <f t="shared" si="0"/>
        <v>29</v>
      </c>
      <c r="C38" s="86" t="s">
        <v>64</v>
      </c>
      <c r="D38" s="86" t="s">
        <v>96</v>
      </c>
      <c r="E38" s="88" t="s">
        <v>138</v>
      </c>
      <c r="F38" s="88" t="s">
        <v>162</v>
      </c>
      <c r="G38" s="88" t="s">
        <v>148</v>
      </c>
      <c r="H38" s="29">
        <v>4</v>
      </c>
      <c r="I38" s="89" t="s">
        <v>193</v>
      </c>
      <c r="J38" s="88" t="s">
        <v>255</v>
      </c>
      <c r="K38" s="37">
        <v>100</v>
      </c>
      <c r="L38" s="37">
        <v>25843</v>
      </c>
      <c r="M38" s="76">
        <v>3.8E-3</v>
      </c>
      <c r="N38" s="76">
        <v>0.45</v>
      </c>
      <c r="O38" s="94" t="s">
        <v>242</v>
      </c>
    </row>
    <row r="39" spans="1:15" s="2" customFormat="1" ht="13.5" customHeight="1" x14ac:dyDescent="0.25">
      <c r="A39" s="52"/>
      <c r="B39" s="30">
        <f t="shared" si="0"/>
        <v>30</v>
      </c>
      <c r="C39" s="87" t="s">
        <v>65</v>
      </c>
      <c r="D39" s="87" t="s">
        <v>96</v>
      </c>
      <c r="E39" s="87" t="s">
        <v>139</v>
      </c>
      <c r="F39" s="87" t="s">
        <v>162</v>
      </c>
      <c r="G39" s="87" t="s">
        <v>148</v>
      </c>
      <c r="H39" s="31">
        <v>3</v>
      </c>
      <c r="I39" s="90" t="s">
        <v>193</v>
      </c>
      <c r="J39" s="87" t="s">
        <v>220</v>
      </c>
      <c r="K39" s="38">
        <v>75</v>
      </c>
      <c r="L39" s="38">
        <v>13267</v>
      </c>
      <c r="M39" s="77">
        <v>8.5000000000000006E-3</v>
      </c>
      <c r="N39" s="77">
        <v>0.63749999999999996</v>
      </c>
      <c r="O39" s="95" t="s">
        <v>242</v>
      </c>
    </row>
    <row r="40" spans="1:15" s="2" customFormat="1" ht="13.5" customHeight="1" x14ac:dyDescent="0.25">
      <c r="A40" s="52"/>
      <c r="B40" s="28">
        <f t="shared" si="0"/>
        <v>31</v>
      </c>
      <c r="C40" s="86" t="s">
        <v>66</v>
      </c>
      <c r="D40" s="86" t="s">
        <v>96</v>
      </c>
      <c r="E40" s="88" t="s">
        <v>140</v>
      </c>
      <c r="F40" s="88" t="s">
        <v>162</v>
      </c>
      <c r="G40" s="88" t="s">
        <v>148</v>
      </c>
      <c r="H40" s="29">
        <v>5</v>
      </c>
      <c r="I40" s="89" t="s">
        <v>193</v>
      </c>
      <c r="J40" s="88" t="s">
        <v>221</v>
      </c>
      <c r="K40" s="37">
        <v>125</v>
      </c>
      <c r="L40" s="37">
        <v>3496</v>
      </c>
      <c r="M40" s="76">
        <v>7.6E-3</v>
      </c>
      <c r="N40" s="76">
        <v>0.95</v>
      </c>
      <c r="O40" s="94" t="s">
        <v>242</v>
      </c>
    </row>
    <row r="41" spans="1:15" s="2" customFormat="1" ht="13.5" customHeight="1" x14ac:dyDescent="0.25">
      <c r="A41" s="52"/>
      <c r="B41" s="30">
        <f t="shared" si="0"/>
        <v>32</v>
      </c>
      <c r="C41" s="87" t="s">
        <v>67</v>
      </c>
      <c r="D41" s="87" t="s">
        <v>96</v>
      </c>
      <c r="E41" s="87" t="s">
        <v>141</v>
      </c>
      <c r="F41" s="87" t="s">
        <v>170</v>
      </c>
      <c r="G41" s="87" t="s">
        <v>148</v>
      </c>
      <c r="H41" s="31">
        <v>3</v>
      </c>
      <c r="I41" s="90" t="s">
        <v>193</v>
      </c>
      <c r="J41" s="87" t="s">
        <v>222</v>
      </c>
      <c r="K41" s="38">
        <v>75</v>
      </c>
      <c r="L41" s="38">
        <v>497468</v>
      </c>
      <c r="M41" s="77">
        <v>1.9199999999999998E-2</v>
      </c>
      <c r="N41" s="77">
        <v>1.44</v>
      </c>
      <c r="O41" s="95" t="s">
        <v>242</v>
      </c>
    </row>
    <row r="42" spans="1:15" s="2" customFormat="1" ht="13.5" customHeight="1" x14ac:dyDescent="0.25">
      <c r="A42" s="52"/>
      <c r="B42" s="28">
        <f t="shared" si="0"/>
        <v>33</v>
      </c>
      <c r="C42" s="86" t="s">
        <v>68</v>
      </c>
      <c r="D42" s="86" t="s">
        <v>97</v>
      </c>
      <c r="E42" s="88" t="s">
        <v>142</v>
      </c>
      <c r="F42" s="88" t="s">
        <v>171</v>
      </c>
      <c r="G42" s="88" t="s">
        <v>148</v>
      </c>
      <c r="H42" s="29">
        <v>1</v>
      </c>
      <c r="I42" s="89" t="s">
        <v>193</v>
      </c>
      <c r="J42" s="88" t="s">
        <v>223</v>
      </c>
      <c r="K42" s="37">
        <v>25</v>
      </c>
      <c r="L42" s="37">
        <v>588</v>
      </c>
      <c r="M42" s="76">
        <v>3.23</v>
      </c>
      <c r="N42" s="76">
        <v>80.75</v>
      </c>
      <c r="O42" s="94" t="s">
        <v>242</v>
      </c>
    </row>
    <row r="43" spans="1:15" s="2" customFormat="1" ht="13.5" customHeight="1" x14ac:dyDescent="0.25">
      <c r="A43" s="52"/>
      <c r="B43" s="107">
        <f t="shared" si="0"/>
        <v>34</v>
      </c>
      <c r="C43" s="108" t="s">
        <v>69</v>
      </c>
      <c r="D43" s="108" t="s">
        <v>98</v>
      </c>
      <c r="E43" s="108" t="s">
        <v>143</v>
      </c>
      <c r="F43" s="108" t="s">
        <v>169</v>
      </c>
      <c r="G43" s="108" t="s">
        <v>148</v>
      </c>
      <c r="H43" s="109">
        <v>2</v>
      </c>
      <c r="I43" s="110" t="s">
        <v>193</v>
      </c>
      <c r="J43" s="108" t="s">
        <v>224</v>
      </c>
      <c r="K43" s="111">
        <v>50</v>
      </c>
      <c r="L43" s="111">
        <v>1629</v>
      </c>
      <c r="M43" s="112"/>
      <c r="N43" s="112">
        <v>0</v>
      </c>
      <c r="O43" s="113" t="s">
        <v>242</v>
      </c>
    </row>
    <row r="44" spans="1:15" s="2" customFormat="1" ht="13.5" customHeight="1" x14ac:dyDescent="0.25">
      <c r="A44" s="52"/>
      <c r="B44" s="28">
        <f t="shared" si="0"/>
        <v>35</v>
      </c>
      <c r="C44" s="86" t="s">
        <v>70</v>
      </c>
      <c r="D44" s="86" t="s">
        <v>99</v>
      </c>
      <c r="E44" s="88" t="s">
        <v>144</v>
      </c>
      <c r="F44" s="88" t="s">
        <v>172</v>
      </c>
      <c r="G44" s="88" t="s">
        <v>148</v>
      </c>
      <c r="H44" s="29">
        <v>1</v>
      </c>
      <c r="I44" s="89" t="s">
        <v>193</v>
      </c>
      <c r="J44" s="88" t="s">
        <v>225</v>
      </c>
      <c r="K44" s="37">
        <v>25</v>
      </c>
      <c r="L44" s="37">
        <v>4826</v>
      </c>
      <c r="M44" s="76">
        <v>0.29699999999999999</v>
      </c>
      <c r="N44" s="76">
        <v>7.4249999999999998</v>
      </c>
      <c r="O44" s="94" t="s">
        <v>242</v>
      </c>
    </row>
    <row r="45" spans="1:15" s="2" customFormat="1" ht="13.5" customHeight="1" x14ac:dyDescent="0.25">
      <c r="A45" s="52"/>
      <c r="B45" s="30">
        <f t="shared" si="0"/>
        <v>36</v>
      </c>
      <c r="C45" s="87" t="s">
        <v>71</v>
      </c>
      <c r="D45" s="87" t="s">
        <v>100</v>
      </c>
      <c r="E45" s="87" t="s">
        <v>145</v>
      </c>
      <c r="F45" s="87" t="s">
        <v>71</v>
      </c>
      <c r="G45" s="87" t="s">
        <v>187</v>
      </c>
      <c r="H45" s="31">
        <v>3</v>
      </c>
      <c r="I45" s="90" t="s">
        <v>256</v>
      </c>
      <c r="J45" s="87" t="s">
        <v>257</v>
      </c>
      <c r="K45" s="38">
        <v>100</v>
      </c>
      <c r="L45" s="38">
        <v>2900</v>
      </c>
      <c r="M45" s="77">
        <v>6.5000000000000002E-2</v>
      </c>
      <c r="N45" s="77">
        <v>6.5</v>
      </c>
      <c r="O45" s="95" t="s">
        <v>242</v>
      </c>
    </row>
    <row r="46" spans="1:15" s="2" customFormat="1" ht="13.5" customHeight="1" x14ac:dyDescent="0.25">
      <c r="A46" s="52"/>
      <c r="B46" s="130">
        <f t="shared" si="0"/>
        <v>37</v>
      </c>
      <c r="C46" s="131" t="s">
        <v>72</v>
      </c>
      <c r="D46" s="131" t="s">
        <v>100</v>
      </c>
      <c r="E46" s="132" t="s">
        <v>146</v>
      </c>
      <c r="F46" s="132" t="s">
        <v>173</v>
      </c>
      <c r="G46" s="132" t="s">
        <v>188</v>
      </c>
      <c r="H46" s="133">
        <v>1</v>
      </c>
      <c r="I46" s="134" t="s">
        <v>194</v>
      </c>
      <c r="J46" s="132" t="s">
        <v>226</v>
      </c>
      <c r="K46" s="135">
        <v>25</v>
      </c>
      <c r="L46" s="135">
        <v>25</v>
      </c>
      <c r="M46" s="136">
        <v>0.55500000000000005</v>
      </c>
      <c r="N46" s="136">
        <v>14</v>
      </c>
      <c r="O46" s="137" t="s">
        <v>242</v>
      </c>
    </row>
    <row r="47" spans="1:15" s="2" customFormat="1" ht="13.5" customHeight="1" x14ac:dyDescent="0.25">
      <c r="A47" s="52"/>
      <c r="B47" s="30">
        <f t="shared" si="0"/>
        <v>38</v>
      </c>
      <c r="C47" s="87" t="s">
        <v>73</v>
      </c>
      <c r="D47" s="87" t="s">
        <v>101</v>
      </c>
      <c r="E47" s="87" t="s">
        <v>147</v>
      </c>
      <c r="F47" s="87" t="s">
        <v>174</v>
      </c>
      <c r="G47" s="87" t="s">
        <v>148</v>
      </c>
      <c r="H47" s="31">
        <v>4</v>
      </c>
      <c r="I47" s="90" t="s">
        <v>193</v>
      </c>
      <c r="J47" s="87" t="s">
        <v>227</v>
      </c>
      <c r="K47" s="38">
        <v>100</v>
      </c>
      <c r="L47" s="38">
        <v>5223</v>
      </c>
      <c r="M47" s="77">
        <v>9.74E-2</v>
      </c>
      <c r="N47" s="77">
        <v>9.74</v>
      </c>
      <c r="O47" s="95" t="s">
        <v>242</v>
      </c>
    </row>
    <row r="48" spans="1:15" s="2" customFormat="1" ht="13.5" customHeight="1" x14ac:dyDescent="0.25">
      <c r="A48" s="52"/>
      <c r="B48" s="28">
        <f t="shared" si="0"/>
        <v>39</v>
      </c>
      <c r="C48" s="86" t="s">
        <v>261</v>
      </c>
      <c r="D48" s="86" t="s">
        <v>90</v>
      </c>
      <c r="E48" s="88" t="s">
        <v>262</v>
      </c>
      <c r="F48" s="88" t="s">
        <v>175</v>
      </c>
      <c r="G48" s="88" t="s">
        <v>263</v>
      </c>
      <c r="H48" s="29">
        <v>2</v>
      </c>
      <c r="I48" s="89" t="s">
        <v>193</v>
      </c>
      <c r="J48" s="88" t="s">
        <v>259</v>
      </c>
      <c r="K48" s="37">
        <v>50</v>
      </c>
      <c r="L48" s="37">
        <v>257</v>
      </c>
      <c r="M48" s="76" t="s">
        <v>260</v>
      </c>
      <c r="N48" s="76">
        <v>17.7</v>
      </c>
      <c r="O48" s="94" t="s">
        <v>242</v>
      </c>
    </row>
    <row r="49" spans="1:15" s="2" customFormat="1" ht="13.5" customHeight="1" x14ac:dyDescent="0.25">
      <c r="A49" s="52"/>
      <c r="B49" s="30">
        <f t="shared" si="0"/>
        <v>40</v>
      </c>
      <c r="C49" s="87" t="s">
        <v>74</v>
      </c>
      <c r="D49" s="87" t="s">
        <v>102</v>
      </c>
      <c r="E49" s="87" t="s">
        <v>149</v>
      </c>
      <c r="F49" s="87" t="s">
        <v>162</v>
      </c>
      <c r="G49" s="87" t="s">
        <v>148</v>
      </c>
      <c r="H49" s="31">
        <v>25</v>
      </c>
      <c r="I49" s="90" t="s">
        <v>193</v>
      </c>
      <c r="J49" s="87" t="s">
        <v>228</v>
      </c>
      <c r="K49" s="38">
        <v>625</v>
      </c>
      <c r="L49" s="38">
        <v>43719</v>
      </c>
      <c r="M49" s="77">
        <v>1.12E-2</v>
      </c>
      <c r="N49" s="77">
        <v>7</v>
      </c>
      <c r="O49" s="95" t="s">
        <v>242</v>
      </c>
    </row>
    <row r="50" spans="1:15" s="2" customFormat="1" ht="13.5" customHeight="1" x14ac:dyDescent="0.25">
      <c r="A50" s="52"/>
      <c r="B50" s="28">
        <f t="shared" si="0"/>
        <v>41</v>
      </c>
      <c r="C50" s="86" t="s">
        <v>75</v>
      </c>
      <c r="D50" s="86" t="s">
        <v>103</v>
      </c>
      <c r="E50" s="88" t="s">
        <v>150</v>
      </c>
      <c r="F50" s="88" t="s">
        <v>176</v>
      </c>
      <c r="G50" s="88" t="s">
        <v>150</v>
      </c>
      <c r="H50" s="29">
        <v>1</v>
      </c>
      <c r="I50" s="89" t="s">
        <v>194</v>
      </c>
      <c r="J50" s="88" t="s">
        <v>229</v>
      </c>
      <c r="K50" s="37">
        <v>25</v>
      </c>
      <c r="L50" s="37">
        <v>27083</v>
      </c>
      <c r="M50" s="76">
        <v>5.0599999999999996</v>
      </c>
      <c r="N50" s="76">
        <v>106.88</v>
      </c>
      <c r="O50" s="94" t="s">
        <v>258</v>
      </c>
    </row>
    <row r="51" spans="1:15" s="2" customFormat="1" ht="13.5" customHeight="1" x14ac:dyDescent="0.25">
      <c r="A51" s="52"/>
      <c r="B51" s="123">
        <f t="shared" si="0"/>
        <v>42</v>
      </c>
      <c r="C51" s="124" t="s">
        <v>76</v>
      </c>
      <c r="D51" s="124" t="s">
        <v>104</v>
      </c>
      <c r="E51" s="124" t="s">
        <v>151</v>
      </c>
      <c r="F51" s="124" t="s">
        <v>76</v>
      </c>
      <c r="G51" s="124" t="s">
        <v>189</v>
      </c>
      <c r="H51" s="125">
        <v>1</v>
      </c>
      <c r="I51" s="126" t="s">
        <v>194</v>
      </c>
      <c r="J51" s="124" t="s">
        <v>230</v>
      </c>
      <c r="K51" s="127">
        <v>25</v>
      </c>
      <c r="L51" s="127">
        <v>1438</v>
      </c>
      <c r="M51" s="128">
        <v>4.58</v>
      </c>
      <c r="N51" s="128">
        <v>114.5</v>
      </c>
      <c r="O51" s="129" t="s">
        <v>242</v>
      </c>
    </row>
    <row r="52" spans="1:15" s="2" customFormat="1" ht="13.5" customHeight="1" x14ac:dyDescent="0.25">
      <c r="A52" s="52"/>
      <c r="B52" s="28">
        <f t="shared" si="0"/>
        <v>43</v>
      </c>
      <c r="C52" s="86" t="s">
        <v>77</v>
      </c>
      <c r="D52" s="86" t="s">
        <v>105</v>
      </c>
      <c r="E52" s="88" t="s">
        <v>152</v>
      </c>
      <c r="F52" s="88" t="s">
        <v>177</v>
      </c>
      <c r="G52" s="88" t="s">
        <v>148</v>
      </c>
      <c r="H52" s="29">
        <v>1</v>
      </c>
      <c r="I52" s="89" t="s">
        <v>193</v>
      </c>
      <c r="J52" s="88" t="s">
        <v>231</v>
      </c>
      <c r="K52" s="37">
        <v>25</v>
      </c>
      <c r="L52" s="37">
        <v>26778</v>
      </c>
      <c r="M52" s="76">
        <v>0.44900000000000001</v>
      </c>
      <c r="N52" s="76">
        <v>11.225</v>
      </c>
      <c r="O52" s="94" t="s">
        <v>242</v>
      </c>
    </row>
    <row r="53" spans="1:15" s="2" customFormat="1" ht="13.5" customHeight="1" x14ac:dyDescent="0.25">
      <c r="A53" s="52"/>
      <c r="B53" s="30">
        <f t="shared" si="0"/>
        <v>44</v>
      </c>
      <c r="C53" s="87" t="s">
        <v>78</v>
      </c>
      <c r="D53" s="87" t="s">
        <v>105</v>
      </c>
      <c r="E53" s="87" t="s">
        <v>153</v>
      </c>
      <c r="F53" s="87" t="s">
        <v>178</v>
      </c>
      <c r="G53" s="87" t="s">
        <v>148</v>
      </c>
      <c r="H53" s="31">
        <v>1</v>
      </c>
      <c r="I53" s="90" t="s">
        <v>193</v>
      </c>
      <c r="J53" s="87" t="s">
        <v>232</v>
      </c>
      <c r="K53" s="38">
        <v>25</v>
      </c>
      <c r="L53" s="38">
        <v>5093</v>
      </c>
      <c r="M53" s="77">
        <v>0.52900000000000003</v>
      </c>
      <c r="N53" s="77">
        <v>13.225</v>
      </c>
      <c r="O53" s="95" t="s">
        <v>242</v>
      </c>
    </row>
    <row r="54" spans="1:15" s="2" customFormat="1" ht="13.5" customHeight="1" x14ac:dyDescent="0.25">
      <c r="A54" s="52"/>
      <c r="B54" s="28">
        <f t="shared" si="0"/>
        <v>45</v>
      </c>
      <c r="C54" s="86" t="s">
        <v>79</v>
      </c>
      <c r="D54" s="86" t="s">
        <v>106</v>
      </c>
      <c r="E54" s="88" t="s">
        <v>154</v>
      </c>
      <c r="F54" s="88" t="s">
        <v>179</v>
      </c>
      <c r="G54" s="88" t="s">
        <v>148</v>
      </c>
      <c r="H54" s="29">
        <v>1</v>
      </c>
      <c r="I54" s="89" t="s">
        <v>193</v>
      </c>
      <c r="J54" s="88" t="s">
        <v>233</v>
      </c>
      <c r="K54" s="37">
        <v>25</v>
      </c>
      <c r="L54" s="37">
        <v>851</v>
      </c>
      <c r="M54" s="76">
        <v>0.44500000000000001</v>
      </c>
      <c r="N54" s="76">
        <v>11.125</v>
      </c>
      <c r="O54" s="94" t="s">
        <v>242</v>
      </c>
    </row>
    <row r="55" spans="1:15" s="2" customFormat="1" ht="13.5" customHeight="1" x14ac:dyDescent="0.25">
      <c r="A55" s="52"/>
      <c r="B55" s="30">
        <f t="shared" si="0"/>
        <v>46</v>
      </c>
      <c r="C55" s="87" t="s">
        <v>80</v>
      </c>
      <c r="D55" s="87" t="s">
        <v>106</v>
      </c>
      <c r="E55" s="87" t="s">
        <v>155</v>
      </c>
      <c r="F55" s="87" t="s">
        <v>180</v>
      </c>
      <c r="G55" s="87" t="s">
        <v>148</v>
      </c>
      <c r="H55" s="31">
        <v>1</v>
      </c>
      <c r="I55" s="90" t="s">
        <v>193</v>
      </c>
      <c r="J55" s="87" t="s">
        <v>234</v>
      </c>
      <c r="K55" s="38">
        <v>25</v>
      </c>
      <c r="L55" s="38">
        <v>1678</v>
      </c>
      <c r="M55" s="77">
        <v>2.68</v>
      </c>
      <c r="N55" s="77">
        <v>67</v>
      </c>
      <c r="O55" s="95" t="s">
        <v>242</v>
      </c>
    </row>
    <row r="56" spans="1:15" s="2" customFormat="1" ht="13.5" customHeight="1" x14ac:dyDescent="0.25">
      <c r="A56" s="52"/>
      <c r="B56" s="28">
        <f t="shared" si="0"/>
        <v>47</v>
      </c>
      <c r="C56" s="86" t="s">
        <v>81</v>
      </c>
      <c r="D56" s="86" t="s">
        <v>107</v>
      </c>
      <c r="E56" s="88" t="s">
        <v>156</v>
      </c>
      <c r="F56" s="88" t="s">
        <v>181</v>
      </c>
      <c r="G56" s="88" t="s">
        <v>190</v>
      </c>
      <c r="H56" s="29">
        <v>1</v>
      </c>
      <c r="I56" s="89" t="s">
        <v>195</v>
      </c>
      <c r="J56" s="88" t="s">
        <v>235</v>
      </c>
      <c r="K56" s="37">
        <v>25</v>
      </c>
      <c r="L56" s="37">
        <v>6446</v>
      </c>
      <c r="M56" s="76">
        <v>8.8999999999999996E-2</v>
      </c>
      <c r="N56" s="76">
        <v>2.2250000000000001</v>
      </c>
      <c r="O56" s="94" t="s">
        <v>242</v>
      </c>
    </row>
    <row r="57" spans="1:15" s="2" customFormat="1" ht="13.5" customHeight="1" x14ac:dyDescent="0.25">
      <c r="A57" s="52"/>
      <c r="B57" s="30">
        <f t="shared" si="0"/>
        <v>48</v>
      </c>
      <c r="C57" s="87" t="s">
        <v>82</v>
      </c>
      <c r="D57" s="87" t="s">
        <v>108</v>
      </c>
      <c r="E57" s="87" t="s">
        <v>157</v>
      </c>
      <c r="F57" s="87" t="s">
        <v>182</v>
      </c>
      <c r="G57" s="87" t="s">
        <v>148</v>
      </c>
      <c r="H57" s="31">
        <v>1</v>
      </c>
      <c r="I57" s="90" t="s">
        <v>193</v>
      </c>
      <c r="J57" s="87" t="s">
        <v>236</v>
      </c>
      <c r="K57" s="38">
        <v>25</v>
      </c>
      <c r="L57" s="38">
        <v>3412</v>
      </c>
      <c r="M57" s="77">
        <v>0.65800000000000003</v>
      </c>
      <c r="N57" s="77">
        <v>16.45</v>
      </c>
      <c r="O57" s="95" t="s">
        <v>242</v>
      </c>
    </row>
    <row r="58" spans="1:15" x14ac:dyDescent="0.25">
      <c r="A58" s="52"/>
      <c r="B58" s="48"/>
      <c r="C58" s="47"/>
      <c r="D58" s="33"/>
      <c r="E58" s="32"/>
      <c r="F58" s="44"/>
      <c r="G58" s="36"/>
      <c r="H58" s="43">
        <f>SUM(H10:H57)</f>
        <v>155</v>
      </c>
      <c r="I58" s="70"/>
      <c r="J58" s="39"/>
      <c r="K58" s="43">
        <f>SUM(K10:K57)</f>
        <v>3900</v>
      </c>
      <c r="L58" s="42"/>
      <c r="M58" s="42"/>
      <c r="N58" s="42">
        <f>SUM(N10:N57)</f>
        <v>2426.3169999999996</v>
      </c>
      <c r="O58" s="63"/>
    </row>
    <row r="59" spans="1:15" ht="13.8" thickBot="1" x14ac:dyDescent="0.3">
      <c r="A59" s="52"/>
      <c r="B59" s="138" t="s">
        <v>20</v>
      </c>
      <c r="C59" s="138"/>
      <c r="D59" s="5"/>
      <c r="E59" s="7"/>
      <c r="F59" s="46" t="s">
        <v>21</v>
      </c>
      <c r="G59" s="4"/>
      <c r="H59" s="4"/>
      <c r="I59" s="71"/>
      <c r="J59" s="36"/>
      <c r="K59" s="36"/>
      <c r="L59" s="36"/>
      <c r="M59" s="36"/>
      <c r="N59" s="36"/>
      <c r="O59" s="62"/>
    </row>
    <row r="60" spans="1:15" ht="25.2" thickBot="1" x14ac:dyDescent="0.3">
      <c r="A60" s="52"/>
      <c r="B60" s="6"/>
      <c r="C60" s="6"/>
      <c r="D60" s="6"/>
      <c r="E60" s="8"/>
      <c r="F60" s="5"/>
      <c r="G60" s="5"/>
      <c r="H60" s="83" t="s">
        <v>34</v>
      </c>
      <c r="I60" s="75" t="s">
        <v>26</v>
      </c>
      <c r="J60" s="41" t="s">
        <v>23</v>
      </c>
      <c r="K60" s="36"/>
      <c r="L60" s="139">
        <f>N58</f>
        <v>2426.3169999999996</v>
      </c>
      <c r="M60" s="140"/>
      <c r="N60" s="84" t="s">
        <v>242</v>
      </c>
      <c r="O60" s="62"/>
    </row>
    <row r="61" spans="1:15" x14ac:dyDescent="0.25">
      <c r="A61" s="52"/>
      <c r="B61" s="6"/>
      <c r="C61" s="6"/>
      <c r="D61" s="6"/>
      <c r="E61" s="8"/>
      <c r="F61" s="5"/>
      <c r="G61" s="5"/>
      <c r="H61" s="5"/>
      <c r="I61" s="72"/>
      <c r="J61" s="45" t="s">
        <v>25</v>
      </c>
      <c r="K61" s="6"/>
      <c r="L61" s="141">
        <f>L60/H60</f>
        <v>97.052679999999981</v>
      </c>
      <c r="M61" s="141"/>
      <c r="N61" s="114" t="s">
        <v>242</v>
      </c>
      <c r="O61" s="62"/>
    </row>
    <row r="62" spans="1:15" ht="13.8" thickBot="1" x14ac:dyDescent="0.3">
      <c r="A62" s="55"/>
      <c r="B62" s="27"/>
      <c r="C62" s="11"/>
      <c r="D62" s="11"/>
      <c r="E62" s="9"/>
      <c r="F62" s="10"/>
      <c r="G62" s="10"/>
      <c r="H62" s="10"/>
      <c r="I62" s="73"/>
      <c r="J62" s="10"/>
      <c r="K62" s="11"/>
      <c r="L62" s="56"/>
      <c r="M62" s="56"/>
      <c r="N62" s="56"/>
      <c r="O62" s="64"/>
    </row>
    <row r="64" spans="1:15" x14ac:dyDescent="0.25">
      <c r="C64" s="1"/>
      <c r="D64" s="1"/>
      <c r="E64" s="1"/>
    </row>
    <row r="65" spans="3:5" x14ac:dyDescent="0.25">
      <c r="C65" s="1"/>
      <c r="D65" s="1"/>
      <c r="E65" s="1"/>
    </row>
    <row r="66" spans="3:5" x14ac:dyDescent="0.25">
      <c r="C66" s="1"/>
      <c r="D66" s="1"/>
      <c r="E66" s="1"/>
    </row>
  </sheetData>
  <mergeCells count="3">
    <mergeCell ref="B59:C59"/>
    <mergeCell ref="L60:M60"/>
    <mergeCell ref="L61:M61"/>
  </mergeCells>
  <phoneticPr fontId="0" type="noConversion"/>
  <conditionalFormatting sqref="L10:L11">
    <cfRule type="cellIs" dxfId="93" priority="95" operator="lessThan">
      <formula>1</formula>
    </cfRule>
  </conditionalFormatting>
  <conditionalFormatting sqref="N10:N11">
    <cfRule type="containsBlanks" dxfId="92" priority="94">
      <formula>LEN(TRIM(N10))=0</formula>
    </cfRule>
  </conditionalFormatting>
  <conditionalFormatting sqref="L12">
    <cfRule type="cellIs" dxfId="91" priority="92" operator="lessThan">
      <formula>1</formula>
    </cfRule>
  </conditionalFormatting>
  <conditionalFormatting sqref="N12">
    <cfRule type="containsBlanks" dxfId="90" priority="91">
      <formula>LEN(TRIM(N12))=0</formula>
    </cfRule>
  </conditionalFormatting>
  <conditionalFormatting sqref="L13">
    <cfRule type="cellIs" dxfId="89" priority="90" operator="lessThan">
      <formula>1</formula>
    </cfRule>
  </conditionalFormatting>
  <conditionalFormatting sqref="N13">
    <cfRule type="containsBlanks" dxfId="88" priority="89">
      <formula>LEN(TRIM(N13))=0</formula>
    </cfRule>
  </conditionalFormatting>
  <conditionalFormatting sqref="L14">
    <cfRule type="cellIs" dxfId="87" priority="88" operator="lessThan">
      <formula>1</formula>
    </cfRule>
  </conditionalFormatting>
  <conditionalFormatting sqref="N14">
    <cfRule type="containsBlanks" dxfId="86" priority="87">
      <formula>LEN(TRIM(N14))=0</formula>
    </cfRule>
  </conditionalFormatting>
  <conditionalFormatting sqref="L15">
    <cfRule type="cellIs" dxfId="85" priority="86" operator="lessThan">
      <formula>1</formula>
    </cfRule>
  </conditionalFormatting>
  <conditionalFormatting sqref="N15">
    <cfRule type="containsBlanks" dxfId="84" priority="85">
      <formula>LEN(TRIM(N15))=0</formula>
    </cfRule>
  </conditionalFormatting>
  <conditionalFormatting sqref="L16">
    <cfRule type="cellIs" dxfId="83" priority="84" operator="lessThan">
      <formula>1</formula>
    </cfRule>
  </conditionalFormatting>
  <conditionalFormatting sqref="N16">
    <cfRule type="containsBlanks" dxfId="82" priority="83">
      <formula>LEN(TRIM(N16))=0</formula>
    </cfRule>
  </conditionalFormatting>
  <conditionalFormatting sqref="L17">
    <cfRule type="cellIs" dxfId="81" priority="82" operator="lessThan">
      <formula>1</formula>
    </cfRule>
  </conditionalFormatting>
  <conditionalFormatting sqref="N17">
    <cfRule type="containsBlanks" dxfId="80" priority="81">
      <formula>LEN(TRIM(N17))=0</formula>
    </cfRule>
  </conditionalFormatting>
  <conditionalFormatting sqref="L18">
    <cfRule type="cellIs" dxfId="79" priority="80" operator="lessThan">
      <formula>1</formula>
    </cfRule>
  </conditionalFormatting>
  <conditionalFormatting sqref="N18">
    <cfRule type="containsBlanks" dxfId="78" priority="79">
      <formula>LEN(TRIM(N18))=0</formula>
    </cfRule>
  </conditionalFormatting>
  <conditionalFormatting sqref="L19">
    <cfRule type="cellIs" dxfId="77" priority="78" operator="lessThan">
      <formula>1</formula>
    </cfRule>
  </conditionalFormatting>
  <conditionalFormatting sqref="N19">
    <cfRule type="containsBlanks" dxfId="76" priority="77">
      <formula>LEN(TRIM(N19))=0</formula>
    </cfRule>
  </conditionalFormatting>
  <conditionalFormatting sqref="L20">
    <cfRule type="cellIs" dxfId="75" priority="76" operator="lessThan">
      <formula>1</formula>
    </cfRule>
  </conditionalFormatting>
  <conditionalFormatting sqref="N20">
    <cfRule type="containsBlanks" dxfId="74" priority="75">
      <formula>LEN(TRIM(N20))=0</formula>
    </cfRule>
  </conditionalFormatting>
  <conditionalFormatting sqref="L21">
    <cfRule type="cellIs" dxfId="73" priority="74" operator="lessThan">
      <formula>1</formula>
    </cfRule>
  </conditionalFormatting>
  <conditionalFormatting sqref="N21">
    <cfRule type="containsBlanks" dxfId="72" priority="73">
      <formula>LEN(TRIM(N21))=0</formula>
    </cfRule>
  </conditionalFormatting>
  <conditionalFormatting sqref="L22">
    <cfRule type="cellIs" dxfId="71" priority="72" operator="lessThan">
      <formula>1</formula>
    </cfRule>
  </conditionalFormatting>
  <conditionalFormatting sqref="N22">
    <cfRule type="containsBlanks" dxfId="70" priority="71">
      <formula>LEN(TRIM(N22))=0</formula>
    </cfRule>
  </conditionalFormatting>
  <conditionalFormatting sqref="L23">
    <cfRule type="cellIs" dxfId="69" priority="70" operator="lessThan">
      <formula>1</formula>
    </cfRule>
  </conditionalFormatting>
  <conditionalFormatting sqref="N23">
    <cfRule type="containsBlanks" dxfId="68" priority="69">
      <formula>LEN(TRIM(N23))=0</formula>
    </cfRule>
  </conditionalFormatting>
  <conditionalFormatting sqref="L24">
    <cfRule type="cellIs" dxfId="67" priority="68" operator="lessThan">
      <formula>1</formula>
    </cfRule>
  </conditionalFormatting>
  <conditionalFormatting sqref="N24">
    <cfRule type="containsBlanks" dxfId="66" priority="67">
      <formula>LEN(TRIM(N24))=0</formula>
    </cfRule>
  </conditionalFormatting>
  <conditionalFormatting sqref="L25">
    <cfRule type="cellIs" dxfId="65" priority="66" operator="lessThan">
      <formula>1</formula>
    </cfRule>
  </conditionalFormatting>
  <conditionalFormatting sqref="N25">
    <cfRule type="containsBlanks" dxfId="64" priority="65">
      <formula>LEN(TRIM(N25))=0</formula>
    </cfRule>
  </conditionalFormatting>
  <conditionalFormatting sqref="L26">
    <cfRule type="cellIs" dxfId="63" priority="64" operator="lessThan">
      <formula>1</formula>
    </cfRule>
  </conditionalFormatting>
  <conditionalFormatting sqref="N26">
    <cfRule type="containsBlanks" dxfId="62" priority="63">
      <formula>LEN(TRIM(N26))=0</formula>
    </cfRule>
  </conditionalFormatting>
  <conditionalFormatting sqref="L27">
    <cfRule type="cellIs" dxfId="61" priority="62" operator="lessThan">
      <formula>1</formula>
    </cfRule>
  </conditionalFormatting>
  <conditionalFormatting sqref="N27">
    <cfRule type="containsBlanks" dxfId="60" priority="61">
      <formula>LEN(TRIM(N27))=0</formula>
    </cfRule>
  </conditionalFormatting>
  <conditionalFormatting sqref="L28">
    <cfRule type="cellIs" dxfId="59" priority="60" operator="lessThan">
      <formula>1</formula>
    </cfRule>
  </conditionalFormatting>
  <conditionalFormatting sqref="N28">
    <cfRule type="containsBlanks" dxfId="58" priority="59">
      <formula>LEN(TRIM(N28))=0</formula>
    </cfRule>
  </conditionalFormatting>
  <conditionalFormatting sqref="L29">
    <cfRule type="cellIs" dxfId="57" priority="58" operator="lessThan">
      <formula>1</formula>
    </cfRule>
  </conditionalFormatting>
  <conditionalFormatting sqref="N29">
    <cfRule type="containsBlanks" dxfId="56" priority="57">
      <formula>LEN(TRIM(N29))=0</formula>
    </cfRule>
  </conditionalFormatting>
  <conditionalFormatting sqref="L30">
    <cfRule type="cellIs" dxfId="55" priority="56" operator="lessThan">
      <formula>1</formula>
    </cfRule>
  </conditionalFormatting>
  <conditionalFormatting sqref="N30">
    <cfRule type="containsBlanks" dxfId="54" priority="55">
      <formula>LEN(TRIM(N30))=0</formula>
    </cfRule>
  </conditionalFormatting>
  <conditionalFormatting sqref="L31">
    <cfRule type="cellIs" dxfId="53" priority="54" operator="lessThan">
      <formula>1</formula>
    </cfRule>
  </conditionalFormatting>
  <conditionalFormatting sqref="N31">
    <cfRule type="containsBlanks" dxfId="52" priority="53">
      <formula>LEN(TRIM(N31))=0</formula>
    </cfRule>
  </conditionalFormatting>
  <conditionalFormatting sqref="L32">
    <cfRule type="cellIs" dxfId="51" priority="52" operator="lessThan">
      <formula>1</formula>
    </cfRule>
  </conditionalFormatting>
  <conditionalFormatting sqref="N32">
    <cfRule type="containsBlanks" dxfId="50" priority="51">
      <formula>LEN(TRIM(N32))=0</formula>
    </cfRule>
  </conditionalFormatting>
  <conditionalFormatting sqref="L33">
    <cfRule type="cellIs" dxfId="49" priority="50" operator="lessThan">
      <formula>1</formula>
    </cfRule>
  </conditionalFormatting>
  <conditionalFormatting sqref="N33">
    <cfRule type="containsBlanks" dxfId="48" priority="49">
      <formula>LEN(TRIM(N33))=0</formula>
    </cfRule>
  </conditionalFormatting>
  <conditionalFormatting sqref="L34">
    <cfRule type="cellIs" dxfId="47" priority="48" operator="lessThan">
      <formula>1</formula>
    </cfRule>
  </conditionalFormatting>
  <conditionalFormatting sqref="N34">
    <cfRule type="containsBlanks" dxfId="46" priority="47">
      <formula>LEN(TRIM(N34))=0</formula>
    </cfRule>
  </conditionalFormatting>
  <conditionalFormatting sqref="L35">
    <cfRule type="cellIs" dxfId="45" priority="46" operator="lessThan">
      <formula>1</formula>
    </cfRule>
  </conditionalFormatting>
  <conditionalFormatting sqref="N35">
    <cfRule type="containsBlanks" dxfId="44" priority="45">
      <formula>LEN(TRIM(N35))=0</formula>
    </cfRule>
  </conditionalFormatting>
  <conditionalFormatting sqref="L36">
    <cfRule type="cellIs" dxfId="43" priority="44" operator="lessThan">
      <formula>1</formula>
    </cfRule>
  </conditionalFormatting>
  <conditionalFormatting sqref="N36">
    <cfRule type="containsBlanks" dxfId="42" priority="43">
      <formula>LEN(TRIM(N36))=0</formula>
    </cfRule>
  </conditionalFormatting>
  <conditionalFormatting sqref="L37">
    <cfRule type="cellIs" dxfId="41" priority="42" operator="lessThan">
      <formula>1</formula>
    </cfRule>
  </conditionalFormatting>
  <conditionalFormatting sqref="N37">
    <cfRule type="containsBlanks" dxfId="40" priority="41">
      <formula>LEN(TRIM(N37))=0</formula>
    </cfRule>
  </conditionalFormatting>
  <conditionalFormatting sqref="L38">
    <cfRule type="cellIs" dxfId="39" priority="40" operator="lessThan">
      <formula>1</formula>
    </cfRule>
  </conditionalFormatting>
  <conditionalFormatting sqref="N38">
    <cfRule type="containsBlanks" dxfId="38" priority="39">
      <formula>LEN(TRIM(N38))=0</formula>
    </cfRule>
  </conditionalFormatting>
  <conditionalFormatting sqref="L39">
    <cfRule type="cellIs" dxfId="37" priority="38" operator="lessThan">
      <formula>1</formula>
    </cfRule>
  </conditionalFormatting>
  <conditionalFormatting sqref="N39">
    <cfRule type="containsBlanks" dxfId="36" priority="37">
      <formula>LEN(TRIM(N39))=0</formula>
    </cfRule>
  </conditionalFormatting>
  <conditionalFormatting sqref="L40">
    <cfRule type="cellIs" dxfId="35" priority="36" operator="lessThan">
      <formula>1</formula>
    </cfRule>
  </conditionalFormatting>
  <conditionalFormatting sqref="N40">
    <cfRule type="containsBlanks" dxfId="34" priority="35">
      <formula>LEN(TRIM(N40))=0</formula>
    </cfRule>
  </conditionalFormatting>
  <conditionalFormatting sqref="L41">
    <cfRule type="cellIs" dxfId="33" priority="34" operator="lessThan">
      <formula>1</formula>
    </cfRule>
  </conditionalFormatting>
  <conditionalFormatting sqref="N41">
    <cfRule type="containsBlanks" dxfId="32" priority="33">
      <formula>LEN(TRIM(N41))=0</formula>
    </cfRule>
  </conditionalFormatting>
  <conditionalFormatting sqref="L42">
    <cfRule type="cellIs" dxfId="31" priority="32" operator="lessThan">
      <formula>1</formula>
    </cfRule>
  </conditionalFormatting>
  <conditionalFormatting sqref="N42">
    <cfRule type="containsBlanks" dxfId="30" priority="31">
      <formula>LEN(TRIM(N42))=0</formula>
    </cfRule>
  </conditionalFormatting>
  <conditionalFormatting sqref="L43">
    <cfRule type="cellIs" dxfId="29" priority="30" operator="lessThan">
      <formula>1</formula>
    </cfRule>
  </conditionalFormatting>
  <conditionalFormatting sqref="N43">
    <cfRule type="containsBlanks" dxfId="28" priority="29">
      <formula>LEN(TRIM(N43))=0</formula>
    </cfRule>
  </conditionalFormatting>
  <conditionalFormatting sqref="L44">
    <cfRule type="cellIs" dxfId="27" priority="28" operator="lessThan">
      <formula>1</formula>
    </cfRule>
  </conditionalFormatting>
  <conditionalFormatting sqref="N44">
    <cfRule type="containsBlanks" dxfId="26" priority="27">
      <formula>LEN(TRIM(N44))=0</formula>
    </cfRule>
  </conditionalFormatting>
  <conditionalFormatting sqref="L45">
    <cfRule type="cellIs" dxfId="25" priority="26" operator="lessThan">
      <formula>1</formula>
    </cfRule>
  </conditionalFormatting>
  <conditionalFormatting sqref="N45">
    <cfRule type="containsBlanks" dxfId="24" priority="25">
      <formula>LEN(TRIM(N45))=0</formula>
    </cfRule>
  </conditionalFormatting>
  <conditionalFormatting sqref="L46">
    <cfRule type="cellIs" dxfId="23" priority="24" operator="lessThan">
      <formula>1</formula>
    </cfRule>
  </conditionalFormatting>
  <conditionalFormatting sqref="N46">
    <cfRule type="containsBlanks" dxfId="22" priority="23">
      <formula>LEN(TRIM(N46))=0</formula>
    </cfRule>
  </conditionalFormatting>
  <conditionalFormatting sqref="L47">
    <cfRule type="cellIs" dxfId="21" priority="22" operator="lessThan">
      <formula>1</formula>
    </cfRule>
  </conditionalFormatting>
  <conditionalFormatting sqref="N47">
    <cfRule type="containsBlanks" dxfId="20" priority="21">
      <formula>LEN(TRIM(N47))=0</formula>
    </cfRule>
  </conditionalFormatting>
  <conditionalFormatting sqref="L48">
    <cfRule type="cellIs" dxfId="19" priority="20" operator="lessThan">
      <formula>1</formula>
    </cfRule>
  </conditionalFormatting>
  <conditionalFormatting sqref="N48">
    <cfRule type="containsBlanks" dxfId="18" priority="19">
      <formula>LEN(TRIM(N48))=0</formula>
    </cfRule>
  </conditionalFormatting>
  <conditionalFormatting sqref="L49">
    <cfRule type="cellIs" dxfId="17" priority="18" operator="lessThan">
      <formula>1</formula>
    </cfRule>
  </conditionalFormatting>
  <conditionalFormatting sqref="N49">
    <cfRule type="containsBlanks" dxfId="16" priority="17">
      <formula>LEN(TRIM(N49))=0</formula>
    </cfRule>
  </conditionalFormatting>
  <conditionalFormatting sqref="L50">
    <cfRule type="cellIs" dxfId="15" priority="16" operator="lessThan">
      <formula>1</formula>
    </cfRule>
  </conditionalFormatting>
  <conditionalFormatting sqref="N50">
    <cfRule type="containsBlanks" dxfId="14" priority="15">
      <formula>LEN(TRIM(N50))=0</formula>
    </cfRule>
  </conditionalFormatting>
  <conditionalFormatting sqref="L51">
    <cfRule type="cellIs" dxfId="13" priority="14" operator="lessThan">
      <formula>1</formula>
    </cfRule>
  </conditionalFormatting>
  <conditionalFormatting sqref="N51">
    <cfRule type="containsBlanks" dxfId="12" priority="13">
      <formula>LEN(TRIM(N51))=0</formula>
    </cfRule>
  </conditionalFormatting>
  <conditionalFormatting sqref="L52">
    <cfRule type="cellIs" dxfId="11" priority="12" operator="lessThan">
      <formula>1</formula>
    </cfRule>
  </conditionalFormatting>
  <conditionalFormatting sqref="N52">
    <cfRule type="containsBlanks" dxfId="10" priority="11">
      <formula>LEN(TRIM(N52))=0</formula>
    </cfRule>
  </conditionalFormatting>
  <conditionalFormatting sqref="L53">
    <cfRule type="cellIs" dxfId="9" priority="10" operator="lessThan">
      <formula>1</formula>
    </cfRule>
  </conditionalFormatting>
  <conditionalFormatting sqref="N53">
    <cfRule type="containsBlanks" dxfId="8" priority="9">
      <formula>LEN(TRIM(N53))=0</formula>
    </cfRule>
  </conditionalFormatting>
  <conditionalFormatting sqref="L54">
    <cfRule type="cellIs" dxfId="7" priority="8" operator="lessThan">
      <formula>1</formula>
    </cfRule>
  </conditionalFormatting>
  <conditionalFormatting sqref="N54">
    <cfRule type="containsBlanks" dxfId="6" priority="7">
      <formula>LEN(TRIM(N54))=0</formula>
    </cfRule>
  </conditionalFormatting>
  <conditionalFormatting sqref="L55">
    <cfRule type="cellIs" dxfId="5" priority="6" operator="lessThan">
      <formula>1</formula>
    </cfRule>
  </conditionalFormatting>
  <conditionalFormatting sqref="N55">
    <cfRule type="containsBlanks" dxfId="4" priority="5">
      <formula>LEN(TRIM(N55))=0</formula>
    </cfRule>
  </conditionalFormatting>
  <conditionalFormatting sqref="L56">
    <cfRule type="cellIs" dxfId="3" priority="4" operator="lessThan">
      <formula>1</formula>
    </cfRule>
  </conditionalFormatting>
  <conditionalFormatting sqref="N56">
    <cfRule type="containsBlanks" dxfId="2" priority="3">
      <formula>LEN(TRIM(N56))=0</formula>
    </cfRule>
  </conditionalFormatting>
  <conditionalFormatting sqref="L57">
    <cfRule type="cellIs" dxfId="1" priority="2" operator="lessThan">
      <formula>1</formula>
    </cfRule>
  </conditionalFormatting>
  <conditionalFormatting sqref="N57">
    <cfRule type="containsBlanks" dxfId="0" priority="1">
      <formula>LEN(TRIM(N57))=0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5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6" t="s">
        <v>243</v>
      </c>
    </row>
    <row r="2" spans="1:2" x14ac:dyDescent="0.25">
      <c r="A2" s="25" t="s">
        <v>1</v>
      </c>
      <c r="B2" s="97" t="s">
        <v>29</v>
      </c>
    </row>
    <row r="3" spans="1:2" x14ac:dyDescent="0.25">
      <c r="A3" s="26" t="s">
        <v>2</v>
      </c>
      <c r="B3" s="98" t="s">
        <v>30</v>
      </c>
    </row>
    <row r="4" spans="1:2" x14ac:dyDescent="0.25">
      <c r="A4" s="25" t="s">
        <v>3</v>
      </c>
      <c r="B4" s="97" t="s">
        <v>29</v>
      </c>
    </row>
    <row r="5" spans="1:2" x14ac:dyDescent="0.25">
      <c r="A5" s="26" t="s">
        <v>4</v>
      </c>
      <c r="B5" s="98" t="s">
        <v>243</v>
      </c>
    </row>
    <row r="6" spans="1:2" x14ac:dyDescent="0.25">
      <c r="A6" s="25" t="s">
        <v>5</v>
      </c>
      <c r="B6" s="97" t="s">
        <v>244</v>
      </c>
    </row>
    <row r="7" spans="1:2" x14ac:dyDescent="0.25">
      <c r="A7" s="26" t="s">
        <v>6</v>
      </c>
      <c r="B7" s="98" t="s">
        <v>245</v>
      </c>
    </row>
    <row r="8" spans="1:2" x14ac:dyDescent="0.25">
      <c r="A8" s="25" t="s">
        <v>7</v>
      </c>
      <c r="B8" s="97" t="s">
        <v>32</v>
      </c>
    </row>
    <row r="9" spans="1:2" x14ac:dyDescent="0.25">
      <c r="A9" s="26" t="s">
        <v>8</v>
      </c>
      <c r="B9" s="98" t="s">
        <v>31</v>
      </c>
    </row>
    <row r="10" spans="1:2" x14ac:dyDescent="0.25">
      <c r="A10" s="25" t="s">
        <v>9</v>
      </c>
      <c r="B10" s="97" t="s">
        <v>246</v>
      </c>
    </row>
    <row r="11" spans="1:2" x14ac:dyDescent="0.25">
      <c r="A11" s="26" t="s">
        <v>10</v>
      </c>
      <c r="B11" s="98" t="s">
        <v>247</v>
      </c>
    </row>
    <row r="12" spans="1:2" x14ac:dyDescent="0.25">
      <c r="A12" s="25" t="s">
        <v>11</v>
      </c>
      <c r="B12" s="97" t="s">
        <v>248</v>
      </c>
    </row>
    <row r="13" spans="1:2" x14ac:dyDescent="0.25">
      <c r="A13" s="26" t="s">
        <v>12</v>
      </c>
      <c r="B13" s="98" t="s">
        <v>249</v>
      </c>
    </row>
    <row r="14" spans="1:2" x14ac:dyDescent="0.25">
      <c r="A14" s="25" t="s">
        <v>13</v>
      </c>
      <c r="B14" s="97" t="s">
        <v>247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2017-07-27T07:32:07Z</cp:lastPrinted>
  <dcterms:created xsi:type="dcterms:W3CDTF">2002-11-05T15:28:02Z</dcterms:created>
  <dcterms:modified xsi:type="dcterms:W3CDTF">2017-07-27T07:42:26Z</dcterms:modified>
</cp:coreProperties>
</file>